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F88" i="12"/>
  <c r="AU63" i="12"/>
  <c r="AP63" i="12"/>
  <c r="AP23" i="12"/>
  <c r="AA23" i="12"/>
  <c r="V23" i="12"/>
  <c r="Q23" i="12"/>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C37" i="10"/>
  <c r="CO34" i="10"/>
  <c r="CO35" i="10" s="1"/>
  <c r="CO36" i="10" s="1"/>
  <c r="CO37" i="10" s="1"/>
  <c r="CO38" i="10" s="1"/>
  <c r="CO39" i="10" s="1"/>
  <c r="CO40" i="10" s="1"/>
  <c r="CO41" i="10" s="1"/>
  <c r="CO42" i="10" s="1"/>
  <c r="CO43" i="10" s="1"/>
  <c r="BW34" i="10"/>
  <c r="BW35" i="10" s="1"/>
  <c r="BW36" i="10" s="1"/>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 r="BE36" i="10" s="1"/>
  <c r="BE37" i="10" s="1"/>
</calcChain>
</file>

<file path=xl/sharedStrings.xml><?xml version="1.0" encoding="utf-8"?>
<sst xmlns="http://schemas.openxmlformats.org/spreadsheetml/2006/main" count="1188" uniqueCount="633">
  <si>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</si>
  <si>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</si>
  <si>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</si>
  <si>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</si>
  <si>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</si>
  <si>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</si>
  <si>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</si>
  <si>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</si>
  <si>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</si>
  <si>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</si>
  <si>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</si>
  <si>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</si>
  <si>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</si>
  <si>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</si>
  <si>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</si>
  <si>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</si>
  <si>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</si>
  <si>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</si>
  <si>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</si>
  <si>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</si>
  <si>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</si>
  <si>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</si>
  <si>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</si>
  <si>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</si>
  <si>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</si>
  <si>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</si>
  <si>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</si>
  <si>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</si>
  <si>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</si>
  <si>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</si>
  <si>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</si>
  <si>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</si>
  <si>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</si>
  <si>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</si>
  <si>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</si>
  <si>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</si>
  <si>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</si>
  <si>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</si>
  <si>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</si>
  <si>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</si>
  <si>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</si>
  <si>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</si>
  <si>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</si>
  <si>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</si>
  <si>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</si>
  <si>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</si>
  <si>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</si>
  <si>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</si>
  <si>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</si>
  <si>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</si>
  <si>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</si>
  <si>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</si>
  <si>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</si>
  <si>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</si>
  <si>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</si>
  <si>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</si>
  <si>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</si>
  <si>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</si>
  <si>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</si>
  <si>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</si>
  <si>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</si>
  <si>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</si>
  <si>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</si>
  <si>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</si>
  <si>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</si>
  <si>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</si>
  <si>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</si>
  <si>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</si>
  <si>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</si>
  <si>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</si>
  <si>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</si>
  <si>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</si>
  <si>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</si>
  <si>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</si>
  <si>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</si>
  <si>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</si>
  <si>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</si>
  <si>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</si>
  <si>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</si>
  <si>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</si>
  <si>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</si>
  <si>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</si>
  <si>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</si>
  <si>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</si>
  <si>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</si>
  <si>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</si>
  <si>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</si>
  <si>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</si>
  <si>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</si>
  <si>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</si>
  <si>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</si>
  <si>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</si>
  <si>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</si>
  <si>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</si>
  <si>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</si>
  <si>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</si>
  <si>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</si>
  <si>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</si>
  <si>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</si>
  <si>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</si>
  <si>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</si>
  <si>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</si>
  <si>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</si>
  <si>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</si>
  <si>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</si>
  <si>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</si>
  <si>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</si>
  <si>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</si>
  <si>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</si>
  <si>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</si>
  <si>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</si>
  <si>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</si>
  <si>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</si>
  <si>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</si>
  <si>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</si>
  <si>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</si>
  <si>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</si>
  <si>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</si>
  <si>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</si>
  <si>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</si>
  <si>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</si>
  <si>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</si>
  <si>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</si>
  <si>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</si>
  <si>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</si>
  <si>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</si>
  <si>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</si>
  <si>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</si>
  <si>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</si>
  <si>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</si>
  <si>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</si>
  <si>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</si>
  <si>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</si>
  <si>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</si>
  <si>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</si>
  <si>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</si>
  <si>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</si>
  <si>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</si>
  <si>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</si>
  <si>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</si>
  <si>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</si>
  <si>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</si>
  <si>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</si>
  <si>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</si>
  <si>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</si>
  <si>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</si>
  <si>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</si>
  <si>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</si>
  <si>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</si>
  <si>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</si>
  <si>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</si>
  <si>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</si>
  <si>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</si>
  <si>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</si>
  <si>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</si>
  <si>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</si>
  <si>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</si>
  <si>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</si>
  <si>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</si>
  <si>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</si>
  <si>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</si>
  <si>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</si>
  <si>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</si>
  <si>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</si>
  <si>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</si>
  <si>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</si>
  <si>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</si>
  <si>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</si>
  <si>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</si>
  <si>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</si>
  <si>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</si>
  <si>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</si>
  <si>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</si>
  <si>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</si>
  <si>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</si>
  <si>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</si>
  <si>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</si>
  <si>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</si>
  <si>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</si>
  <si>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</si>
  <si>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</si>
  <si>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</si>
  <si>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</si>
  <si>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</si>
  <si>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</si>
  <si>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</si>
  <si>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</si>
  <si>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</si>
  <si>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</si>
  <si>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</si>
  <si>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</si>
  <si>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</si>
  <si>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</si>
  <si>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</si>
  <si>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</si>
  <si>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</si>
  <si>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</si>
  <si>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</si>
  <si>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</si>
  <si>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</si>
  <si>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</si>
  <si>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</si>
  <si>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</si>
  <si>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</si>
  <si>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</si>
  <si>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</si>
  <si>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</si>
  <si>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</si>
  <si>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</si>
  <si>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</si>
  <si>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</si>
  <si>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</si>
  <si>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</si>
  <si>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</si>
  <si>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愛媛県今治市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</si>
  <si>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</si>
  <si>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</si>
  <si>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</si>
  <si>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</si>
  <si>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</si>
  <si>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</si>
  <si>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</si>
  <si>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</si>
  <si>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</si>
  <si>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</si>
  <si>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</si>
  <si>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</si>
  <si>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</si>
  <si>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</si>
  <si>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</si>
  <si>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</si>
  <si>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</si>
  <si>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</si>
  <si>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</si>
  <si>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</si>
  <si>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</si>
  <si>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</si>
  <si>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</si>
  <si>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</si>
  <si>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</si>
  <si>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</si>
  <si>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</si>
  <si>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</si>
  <si>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</si>
  <si>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</si>
  <si>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</si>
  <si>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</si>
  <si>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</si>
  <si>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</si>
  <si>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</si>
  <si>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</si>
  <si>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</si>
  <si>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</si>
  <si>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</si>
  <si>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</si>
  <si>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</si>
  <si>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</si>
  <si>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</si>
  <si>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</si>
  <si>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</si>
  <si>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</si>
  <si>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</si>
  <si>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</si>
  <si>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</si>
  <si>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</si>
  <si>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</si>
  <si>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</si>
  <si>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</si>
  <si>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</si>
  <si>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</si>
  <si>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</si>
  <si>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</si>
  <si>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</si>
  <si>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</si>
  <si>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</si>
  <si>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</si>
  <si>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</si>
  <si>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</si>
  <si>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</si>
  <si>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</si>
  <si>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</si>
  <si>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</si>
  <si>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</si>
  <si>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</si>
  <si>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</si>
  <si>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</si>
  <si>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</si>
  <si>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</si>
  <si>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</si>
  <si>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</si>
  <si>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</si>
  <si>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</si>
  <si>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</si>
  <si>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</si>
  <si>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</si>
  <si>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</si>
  <si>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</si>
  <si>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</si>
  <si>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</si>
  <si>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</si>
  <si>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</si>
  <si>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</si>
  <si>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</si>
  <si>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</si>
  <si>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</si>
  <si>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</si>
  <si>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</si>
  <si>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</si>
  <si>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</si>
  <si>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</si>
  <si>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</si>
  <si>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</si>
  <si>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</si>
  <si>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</si>
  <si>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</si>
  <si>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</si>
  <si>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</si>
  <si>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</si>
  <si>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</si>
  <si>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</si>
  <si>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</si>
  <si>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</si>
  <si>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</si>
  <si>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</si>
  <si>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</si>
  <si>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</si>
  <si>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</si>
  <si>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</si>
  <si>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</si>
  <si>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</si>
  <si>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</si>
  <si>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</si>
  <si>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</si>
  <si>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</si>
  <si>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</si>
  <si>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</si>
  <si>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</si>
  <si>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</si>
  <si>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</si>
  <si>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港湾整備</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</si>
  <si>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</si>
  <si>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</si>
  <si>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</si>
  <si>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</si>
  <si>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</si>
  <si>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</si>
  <si>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</si>
  <si>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</si>
  <si>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</si>
  <si>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</si>
  <si>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</si>
  <si>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</si>
  <si>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</si>
  <si>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</si>
  <si>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</si>
  <si>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</si>
  <si>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</si>
  <si>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</si>
  <si>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</si>
  <si>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</si>
  <si>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</si>
  <si>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</si>
  <si>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</si>
  <si>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</si>
  <si>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</si>
  <si>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</si>
  <si>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</si>
  <si>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</si>
  <si>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</si>
  <si>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愛媛県今治市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</si>
  <si>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</si>
  <si>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</si>
  <si>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</si>
  <si>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</si>
  <si>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</si>
  <si>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</si>
  <si>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</si>
  <si>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</si>
  <si>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</si>
  <si>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</si>
  <si>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</si>
  <si>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</si>
  <si>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</si>
  <si>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</si>
  <si>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</si>
  <si>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</si>
  <si>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</si>
  <si>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</si>
  <si>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</si>
  <si>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</si>
  <si>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</si>
  <si>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</si>
  <si>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</si>
  <si>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</si>
  <si>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</si>
  <si>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</si>
  <si>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</si>
  <si>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</si>
  <si>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</si>
  <si>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</si>
  <si>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</si>
  <si>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</si>
  <si>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</si>
  <si>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</si>
  <si>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</si>
  <si>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</si>
  <si>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</si>
  <si>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</si>
  <si>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</si>
  <si>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</si>
  <si>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t>
    <phoneticPr fontId="5"/>
  </si>
  <si>
    <t>水道事業会計</t>
    <phoneticPr fontId="5"/>
  </si>
  <si>
    <t>法適用企業</t>
    <phoneticPr fontId="5"/>
  </si>
  <si>
    <t>工業用水道事業会計</t>
    <phoneticPr fontId="5"/>
  </si>
  <si>
    <t>簡易水道事業特別会計</t>
    <phoneticPr fontId="5"/>
  </si>
  <si>
    <t>公共下水道事業会計</t>
    <phoneticPr fontId="5"/>
  </si>
  <si>
    <t>船舶交通特別会計</t>
    <phoneticPr fontId="5"/>
  </si>
  <si>
    <t>法非適用企業</t>
    <phoneticPr fontId="5"/>
  </si>
  <si>
    <t>港湾事業特別会計</t>
    <phoneticPr fontId="5"/>
  </si>
  <si>
    <t>小規模下水道特別会計</t>
    <phoneticPr fontId="5"/>
  </si>
  <si>
    <t>鉱泉供給事業特別会計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</si>
  <si>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</si>
  <si>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</si>
  <si>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</si>
  <si>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</si>
  <si>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</si>
  <si>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</si>
  <si>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</si>
  <si>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</si>
  <si>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</si>
  <si>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</si>
  <si>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</si>
  <si>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</si>
  <si>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</si>
  <si>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</si>
  <si>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</si>
  <si>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</si>
  <si>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</si>
  <si>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</si>
  <si>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</si>
  <si>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</si>
  <si>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</si>
  <si>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</si>
  <si>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</si>
  <si>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</si>
  <si>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</si>
  <si>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</si>
  <si>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</si>
  <si>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</si>
  <si>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</si>
  <si>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</si>
  <si>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</si>
  <si>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</si>
  <si>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</si>
  <si>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</si>
  <si>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</si>
  <si>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</si>
  <si>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</si>
  <si>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</si>
  <si>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</si>
  <si>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</si>
  <si>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</si>
  <si>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</si>
  <si>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</si>
  <si>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</si>
  <si>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</si>
  <si>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</si>
  <si>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</si>
  <si>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</si>
  <si>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</si>
  <si>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</si>
  <si>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</si>
  <si>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</si>
  <si>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</si>
  <si>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</si>
  <si>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</si>
  <si>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</si>
  <si>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</si>
  <si>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</si>
  <si>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</si>
  <si>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</si>
  <si>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</si>
  <si>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</si>
  <si>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</si>
  <si>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</si>
  <si>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</si>
  <si>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</si>
  <si>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</si>
  <si>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</si>
  <si>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</si>
  <si>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</si>
  <si>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</si>
  <si>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</si>
  <si>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</si>
  <si>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</si>
  <si>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</si>
  <si>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</si>
  <si>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</si>
  <si>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</si>
  <si>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</si>
  <si>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</si>
  <si>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</si>
  <si>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</si>
  <si>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</si>
  <si>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</si>
  <si>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</si>
  <si>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</si>
  <si>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</si>
  <si>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</si>
  <si>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</si>
  <si>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</si>
  <si>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</si>
  <si>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</si>
  <si>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</si>
  <si>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</si>
  <si>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</si>
  <si>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</si>
  <si>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</si>
  <si>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</si>
  <si>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</si>
  <si>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</si>
  <si>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</si>
  <si>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</si>
  <si>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</si>
  <si>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</si>
  <si>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</si>
  <si>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</si>
  <si>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</si>
  <si>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</si>
  <si>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</si>
  <si>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</si>
  <si>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</si>
  <si>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</si>
  <si>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</si>
  <si>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</si>
  <si>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</si>
  <si>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</si>
  <si>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</si>
  <si>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</si>
  <si>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</si>
  <si>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</si>
  <si>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</si>
  <si>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</si>
  <si>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</si>
  <si>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</si>
  <si>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</si>
  <si>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</si>
  <si>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</si>
  <si>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</si>
  <si>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</si>
  <si>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</si>
  <si>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</si>
  <si>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</si>
  <si>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</si>
  <si>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</si>
  <si>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</si>
  <si>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</si>
  <si>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</si>
  <si>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</si>
  <si>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</si>
  <si>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</si>
  <si>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</si>
  <si>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</si>
  <si>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</si>
  <si>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</si>
  <si>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</si>
  <si>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</si>
  <si>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</si>
  <si>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</si>
  <si>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</si>
  <si>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</si>
  <si>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</si>
  <si>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</si>
  <si>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</si>
  <si>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</si>
  <si>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</si>
  <si>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</si>
  <si>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</si>
  <si>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</si>
  <si>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</si>
  <si>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</si>
  <si>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</si>
  <si>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</si>
  <si>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3.39</t>
  </si>
  <si>
    <t>一般会計</t>
  </si>
  <si>
    <t>水道事業会計</t>
  </si>
  <si>
    <t>介護保険特別会計</t>
  </si>
  <si>
    <t>公共下水道事業会計</t>
  </si>
  <si>
    <t>国民健康保険特別会計</t>
  </si>
  <si>
    <t>工業用水道事業会計</t>
  </si>
  <si>
    <t>後期高齢者医療特別会計</t>
  </si>
  <si>
    <t>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</si>
  <si>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</si>
  <si>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</si>
  <si>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</si>
  <si>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</si>
  <si>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</si>
  <si>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</si>
  <si>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</si>
  <si>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</si>
  <si>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</si>
  <si>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愛媛地方税滞納整理機構</t>
  </si>
  <si>
    <t>愛媛県後期高齢者医療広域連合（一般会計）</t>
  </si>
  <si>
    <t>愛媛県後期高齢者医療広域連合（後期高齢者医療特別会計）</t>
  </si>
  <si>
    <t>(一財)今治勤労福祉事業団</t>
  </si>
  <si>
    <t>(一財)今治市多目的温泉保養館管理公社</t>
  </si>
  <si>
    <t>(一財)今治文化振興会</t>
  </si>
  <si>
    <t>(公財)河野育英会</t>
  </si>
  <si>
    <t>(公財)檜垣育英会</t>
  </si>
  <si>
    <t>大三島ブルーライン(株)</t>
  </si>
  <si>
    <t>芸予汽船(株)</t>
  </si>
  <si>
    <t>(株)IJC</t>
  </si>
  <si>
    <t>今治コミュニティ放送(株)</t>
  </si>
  <si>
    <t>瀬戸内海交通(株)</t>
  </si>
  <si>
    <t>(公財)加根又育英会</t>
  </si>
  <si>
    <t>(一財)今治地域地場産業振興センター</t>
  </si>
  <si>
    <t xml:space="preserve">※8：職員の状況については、令和3年地方公務員給与実態調査に基づいている。 </t>
  </si>
  <si>
    <t>地域福祉基金</t>
    <phoneticPr fontId="2"/>
  </si>
  <si>
    <t>過疎地域自立促進基金</t>
    <phoneticPr fontId="2"/>
  </si>
  <si>
    <t>合併振興基金</t>
    <phoneticPr fontId="2"/>
  </si>
  <si>
    <t>ふるさと振興基金</t>
    <phoneticPr fontId="2"/>
  </si>
  <si>
    <t>地域振興基金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</si>
  <si>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</si>
  <si>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</si>
  <si>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</si>
  <si>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</si>
  <si>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</si>
  <si>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合併に伴う施設整備等のため、近年の地方債発行額が増大した結果、単年度の元利償還金等が高い水準で推移し、実質公債費比率は類似団体平均を上回っている状況にある。しかしながら、将来負担比率については、一般会計等における地方債残高が減少したことに加え、充当可能財源として基金残高の確保を行ってきたことから、数値なしとなり、類似団体平均を下回る状況となっている。今後、人口減少に伴う普通交付税の逓減も見込まれることから、引き続き、投資的経費の抑制や事業の抜本的見直しなどに取り組むことで、計画的な財政運営に努めてまいりた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</si>
  <si>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</si>
  <si>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</si>
  <si>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</si>
  <si>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前年度と同様に数値なしとなっており、有形固定資産減価償却率は既存の保有資産の老朽化により上昇した。大規模合併により多数の施設を保有することとなったことから、将来を見据え、公共施設の集約統合等による適正配置を進めてきた。既存施設を最大限活用することを基本として、単純な施設更新は行わず、財政負担を抑制してきたところであるが、必要な投資が行われず、老朽化対策が先送りされることがないよう計画的な施設管理に努めてまいりたい。</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</si>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</sst>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rgb="FF333333"/>
      <name val="Courier New"/>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0" applyFont="1">
      <alignment vertical="center"/>
    </xf>
    <xf numFmtId="0" fontId="24"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8647-40D0-8E4D-4ADFCCE20D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119382</c:v>
                </c:pt>
                <c:pt idx="1">
                  <c:v>53717</c:v>
                </c:pt>
                <c:pt idx="2">
                  <c:v>74352</c:v>
                </c:pt>
                <c:pt idx="3">
                  <c:v>48142</c:v>
                </c:pt>
                <c:pt idx="4">
                  <c:v>40145</c:v>
                </c:pt>
              </c:numCache>
            </c:numRef>
          </c:val>
          <c:smooth val="0"/>
          <c:extLst>
            <c:ext xmlns:c16="http://schemas.microsoft.com/office/drawing/2014/chart" uri="{C3380CC4-5D6E-409C-BE32-E72D297353CC}">
              <c16:uniqueId val="{00000001-8647-40D0-8E4D-4ADFCCE20D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9.41</c:v>
                </c:pt>
                <c:pt idx="1">
                  <c:v>7.81</c:v>
                </c:pt>
                <c:pt idx="2">
                  <c:v>7.39</c:v>
                </c:pt>
                <c:pt idx="3">
                  <c:v>8.93</c:v>
                </c:pt>
                <c:pt idx="4">
                  <c:v>12.3</c:v>
                </c:pt>
              </c:numCache>
            </c:numRef>
          </c:val>
          <c:extLst>
            <c:ext xmlns:c16="http://schemas.microsoft.com/office/drawing/2014/chart" uri="{C3380CC4-5D6E-409C-BE32-E72D297353CC}">
              <c16:uniqueId val="{00000000-DFA7-4927-AD49-DFA0DBF024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30.64</c:v>
                </c:pt>
                <c:pt idx="1">
                  <c:v>29.29</c:v>
                </c:pt>
                <c:pt idx="2">
                  <c:v>30.74</c:v>
                </c:pt>
                <c:pt idx="3">
                  <c:v>31.32</c:v>
                </c:pt>
                <c:pt idx="4">
                  <c:v>34.880000000000003</c:v>
                </c:pt>
              </c:numCache>
            </c:numRef>
          </c:val>
          <c:extLst>
            <c:ext xmlns:c16="http://schemas.microsoft.com/office/drawing/2014/chart" uri="{C3380CC4-5D6E-409C-BE32-E72D297353CC}">
              <c16:uniqueId val="{00000001-DFA7-4927-AD49-DFA0DBF024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0.92</c:v>
                </c:pt>
                <c:pt idx="1">
                  <c:v>-3.39</c:v>
                </c:pt>
                <c:pt idx="2">
                  <c:v>0.39</c:v>
                </c:pt>
                <c:pt idx="3">
                  <c:v>2.16</c:v>
                </c:pt>
                <c:pt idx="4">
                  <c:v>7.65</c:v>
                </c:pt>
              </c:numCache>
            </c:numRef>
          </c:val>
          <c:smooth val="0"/>
          <c:extLst>
            <c:ext xmlns:c16="http://schemas.microsoft.com/office/drawing/2014/chart" uri="{C3380CC4-5D6E-409C-BE32-E72D297353CC}">
              <c16:uniqueId val="{00000002-DFA7-4927-AD49-DFA0DBF024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0-B8EA-4DD9-AFAB-B5FB904EE9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EA-4DD9-AFAB-B5FB904EE9A1}"/>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0.04</c:v>
                </c:pt>
                <c:pt idx="8">
                  <c:v>#N/A</c:v>
                </c:pt>
                <c:pt idx="9">
                  <c:v>0.04</c:v>
                </c:pt>
              </c:numCache>
            </c:numRef>
          </c:val>
          <c:extLst>
            <c:ext xmlns:c16="http://schemas.microsoft.com/office/drawing/2014/chart" uri="{C3380CC4-5D6E-409C-BE32-E72D297353CC}">
              <c16:uniqueId val="{00000002-B8EA-4DD9-AFAB-B5FB904EE9A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0.12</c:v>
                </c:pt>
                <c:pt idx="4">
                  <c:v>#N/A</c:v>
                </c:pt>
                <c:pt idx="5">
                  <c:v>0.14000000000000001</c:v>
                </c:pt>
                <c:pt idx="6">
                  <c:v>#N/A</c:v>
                </c:pt>
                <c:pt idx="7">
                  <c:v>0.13</c:v>
                </c:pt>
                <c:pt idx="8">
                  <c:v>#N/A</c:v>
                </c:pt>
                <c:pt idx="9">
                  <c:v>0.14000000000000001</c:v>
                </c:pt>
              </c:numCache>
            </c:numRef>
          </c:val>
          <c:extLst>
            <c:ext xmlns:c16="http://schemas.microsoft.com/office/drawing/2014/chart" uri="{C3380CC4-5D6E-409C-BE32-E72D297353CC}">
              <c16:uniqueId val="{00000003-B8EA-4DD9-AFAB-B5FB904EE9A1}"/>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0.28000000000000003</c:v>
                </c:pt>
                <c:pt idx="2">
                  <c:v>#N/A</c:v>
                </c:pt>
                <c:pt idx="3">
                  <c:v>0.28999999999999998</c:v>
                </c:pt>
                <c:pt idx="4">
                  <c:v>#N/A</c:v>
                </c:pt>
                <c:pt idx="5">
                  <c:v>0.28999999999999998</c:v>
                </c:pt>
                <c:pt idx="6">
                  <c:v>#N/A</c:v>
                </c:pt>
                <c:pt idx="7">
                  <c:v>0.28999999999999998</c:v>
                </c:pt>
                <c:pt idx="8">
                  <c:v>#N/A</c:v>
                </c:pt>
                <c:pt idx="9">
                  <c:v>0.28000000000000003</c:v>
                </c:pt>
              </c:numCache>
            </c:numRef>
          </c:val>
          <c:extLst>
            <c:ext xmlns:c16="http://schemas.microsoft.com/office/drawing/2014/chart" uri="{C3380CC4-5D6E-409C-BE32-E72D297353CC}">
              <c16:uniqueId val="{00000004-B8EA-4DD9-AFAB-B5FB904EE9A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2.08</c:v>
                </c:pt>
                <c:pt idx="2">
                  <c:v>#N/A</c:v>
                </c:pt>
                <c:pt idx="3">
                  <c:v>0.39</c:v>
                </c:pt>
                <c:pt idx="4">
                  <c:v>#N/A</c:v>
                </c:pt>
                <c:pt idx="5">
                  <c:v>0.46</c:v>
                </c:pt>
                <c:pt idx="6">
                  <c:v>#N/A</c:v>
                </c:pt>
                <c:pt idx="7">
                  <c:v>0.59</c:v>
                </c:pt>
                <c:pt idx="8">
                  <c:v>#N/A</c:v>
                </c:pt>
                <c:pt idx="9">
                  <c:v>0.56999999999999995</c:v>
                </c:pt>
              </c:numCache>
            </c:numRef>
          </c:val>
          <c:extLst>
            <c:ext xmlns:c16="http://schemas.microsoft.com/office/drawing/2014/chart" uri="{C3380CC4-5D6E-409C-BE32-E72D297353CC}">
              <c16:uniqueId val="{00000005-B8EA-4DD9-AFAB-B5FB904EE9A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1.39</c:v>
                </c:pt>
                <c:pt idx="2">
                  <c:v>#N/A</c:v>
                </c:pt>
                <c:pt idx="3">
                  <c:v>1.54</c:v>
                </c:pt>
                <c:pt idx="4">
                  <c:v>#N/A</c:v>
                </c:pt>
                <c:pt idx="5">
                  <c:v>1.66</c:v>
                </c:pt>
                <c:pt idx="6">
                  <c:v>#N/A</c:v>
                </c:pt>
                <c:pt idx="7">
                  <c:v>1.58</c:v>
                </c:pt>
                <c:pt idx="8">
                  <c:v>#N/A</c:v>
                </c:pt>
                <c:pt idx="9">
                  <c:v>1.38</c:v>
                </c:pt>
              </c:numCache>
            </c:numRef>
          </c:val>
          <c:extLst>
            <c:ext xmlns:c16="http://schemas.microsoft.com/office/drawing/2014/chart" uri="{C3380CC4-5D6E-409C-BE32-E72D297353CC}">
              <c16:uniqueId val="{00000006-B8EA-4DD9-AFAB-B5FB904EE9A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1.28</c:v>
                </c:pt>
                <c:pt idx="2">
                  <c:v>#N/A</c:v>
                </c:pt>
                <c:pt idx="3">
                  <c:v>1.31</c:v>
                </c:pt>
                <c:pt idx="4">
                  <c:v>#N/A</c:v>
                </c:pt>
                <c:pt idx="5">
                  <c:v>1.36</c:v>
                </c:pt>
                <c:pt idx="6">
                  <c:v>#N/A</c:v>
                </c:pt>
                <c:pt idx="7">
                  <c:v>1.65</c:v>
                </c:pt>
                <c:pt idx="8">
                  <c:v>#N/A</c:v>
                </c:pt>
                <c:pt idx="9">
                  <c:v>1.51</c:v>
                </c:pt>
              </c:numCache>
            </c:numRef>
          </c:val>
          <c:extLst>
            <c:ext xmlns:c16="http://schemas.microsoft.com/office/drawing/2014/chart" uri="{C3380CC4-5D6E-409C-BE32-E72D297353CC}">
              <c16:uniqueId val="{00000007-B8EA-4DD9-AFAB-B5FB904EE9A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6.39</c:v>
                </c:pt>
                <c:pt idx="2">
                  <c:v>#N/A</c:v>
                </c:pt>
                <c:pt idx="3">
                  <c:v>7.01</c:v>
                </c:pt>
                <c:pt idx="4">
                  <c:v>#N/A</c:v>
                </c:pt>
                <c:pt idx="5">
                  <c:v>7.91</c:v>
                </c:pt>
                <c:pt idx="6">
                  <c:v>#N/A</c:v>
                </c:pt>
                <c:pt idx="7">
                  <c:v>8.23</c:v>
                </c:pt>
                <c:pt idx="8">
                  <c:v>#N/A</c:v>
                </c:pt>
                <c:pt idx="9">
                  <c:v>8.26</c:v>
                </c:pt>
              </c:numCache>
            </c:numRef>
          </c:val>
          <c:extLst>
            <c:ext xmlns:c16="http://schemas.microsoft.com/office/drawing/2014/chart" uri="{C3380CC4-5D6E-409C-BE32-E72D297353CC}">
              <c16:uniqueId val="{00000008-B8EA-4DD9-AFAB-B5FB904EE9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c:v>
                </c:pt>
                <c:pt idx="2">
                  <c:v>#N/A</c:v>
                </c:pt>
                <c:pt idx="3">
                  <c:v>7.79</c:v>
                </c:pt>
                <c:pt idx="4">
                  <c:v>#N/A</c:v>
                </c:pt>
                <c:pt idx="5">
                  <c:v>7.38</c:v>
                </c:pt>
                <c:pt idx="6">
                  <c:v>#N/A</c:v>
                </c:pt>
                <c:pt idx="7">
                  <c:v>8.91</c:v>
                </c:pt>
                <c:pt idx="8">
                  <c:v>#N/A</c:v>
                </c:pt>
                <c:pt idx="9">
                  <c:v>12.28</c:v>
                </c:pt>
              </c:numCache>
            </c:numRef>
          </c:val>
          <c:extLst>
            <c:ext xmlns:c16="http://schemas.microsoft.com/office/drawing/2014/chart" uri="{C3380CC4-5D6E-409C-BE32-E72D297353CC}">
              <c16:uniqueId val="{00000009-B8EA-4DD9-AFAB-B5FB904EE9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9633</c:v>
                </c:pt>
                <c:pt idx="5">
                  <c:v>9413</c:v>
                </c:pt>
                <c:pt idx="8">
                  <c:v>9432</c:v>
                </c:pt>
                <c:pt idx="11">
                  <c:v>9087</c:v>
                </c:pt>
                <c:pt idx="14">
                  <c:v>8703</c:v>
                </c:pt>
              </c:numCache>
            </c:numRef>
          </c:val>
          <c:extLst>
            <c:ext xmlns:c16="http://schemas.microsoft.com/office/drawing/2014/chart" uri="{C3380CC4-5D6E-409C-BE32-E72D297353CC}">
              <c16:uniqueId val="{00000000-2031-47D4-BFBB-306FB90055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31-47D4-BFBB-306FB90055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66</c:v>
                </c:pt>
                <c:pt idx="3">
                  <c:v>66</c:v>
                </c:pt>
                <c:pt idx="6">
                  <c:v>65</c:v>
                </c:pt>
                <c:pt idx="9">
                  <c:v>56</c:v>
                </c:pt>
                <c:pt idx="12">
                  <c:v>55</c:v>
                </c:pt>
              </c:numCache>
            </c:numRef>
          </c:val>
          <c:extLst>
            <c:ext xmlns:c16="http://schemas.microsoft.com/office/drawing/2014/chart" uri="{C3380CC4-5D6E-409C-BE32-E72D297353CC}">
              <c16:uniqueId val="{00000002-2031-47D4-BFBB-306FB90055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31-47D4-BFBB-306FB90055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2405</c:v>
                </c:pt>
                <c:pt idx="3">
                  <c:v>1990</c:v>
                </c:pt>
                <c:pt idx="6">
                  <c:v>1980</c:v>
                </c:pt>
                <c:pt idx="9">
                  <c:v>1659</c:v>
                </c:pt>
                <c:pt idx="12">
                  <c:v>1547</c:v>
                </c:pt>
              </c:numCache>
            </c:numRef>
          </c:val>
          <c:extLst>
            <c:ext xmlns:c16="http://schemas.microsoft.com/office/drawing/2014/chart" uri="{C3380CC4-5D6E-409C-BE32-E72D297353CC}">
              <c16:uniqueId val="{00000004-2031-47D4-BFBB-306FB90055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31-47D4-BFBB-306FB90055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31-47D4-BFBB-306FB90055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11823</c:v>
                </c:pt>
                <c:pt idx="3">
                  <c:v>11706</c:v>
                </c:pt>
                <c:pt idx="6">
                  <c:v>11648</c:v>
                </c:pt>
                <c:pt idx="9">
                  <c:v>11306</c:v>
                </c:pt>
                <c:pt idx="12">
                  <c:v>11078</c:v>
                </c:pt>
              </c:numCache>
            </c:numRef>
          </c:val>
          <c:extLst>
            <c:ext xmlns:c16="http://schemas.microsoft.com/office/drawing/2014/chart" uri="{C3380CC4-5D6E-409C-BE32-E72D297353CC}">
              <c16:uniqueId val="{00000007-2031-47D4-BFBB-306FB90055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4661</c:v>
                </c:pt>
                <c:pt idx="2">
                  <c:v>#N/A</c:v>
                </c:pt>
                <c:pt idx="3">
                  <c:v>#N/A</c:v>
                </c:pt>
                <c:pt idx="4">
                  <c:v>4349</c:v>
                </c:pt>
                <c:pt idx="5">
                  <c:v>#N/A</c:v>
                </c:pt>
                <c:pt idx="6">
                  <c:v>#N/A</c:v>
                </c:pt>
                <c:pt idx="7">
                  <c:v>4261</c:v>
                </c:pt>
                <c:pt idx="8">
                  <c:v>#N/A</c:v>
                </c:pt>
                <c:pt idx="9">
                  <c:v>#N/A</c:v>
                </c:pt>
                <c:pt idx="10">
                  <c:v>3934</c:v>
                </c:pt>
                <c:pt idx="11">
                  <c:v>#N/A</c:v>
                </c:pt>
                <c:pt idx="12">
                  <c:v>#N/A</c:v>
                </c:pt>
                <c:pt idx="13">
                  <c:v>3977</c:v>
                </c:pt>
                <c:pt idx="14">
                  <c:v>#N/A</c:v>
                </c:pt>
              </c:numCache>
            </c:numRef>
          </c:val>
          <c:smooth val="0"/>
          <c:extLst>
            <c:ext xmlns:c16="http://schemas.microsoft.com/office/drawing/2014/chart" uri="{C3380CC4-5D6E-409C-BE32-E72D297353CC}">
              <c16:uniqueId val="{00000008-2031-47D4-BFBB-306FB90055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87677</c:v>
                </c:pt>
                <c:pt idx="5">
                  <c:v>84222</c:v>
                </c:pt>
                <c:pt idx="8">
                  <c:v>79651</c:v>
                </c:pt>
                <c:pt idx="11">
                  <c:v>75912</c:v>
                </c:pt>
                <c:pt idx="14">
                  <c:v>71936</c:v>
                </c:pt>
              </c:numCache>
            </c:numRef>
          </c:val>
          <c:extLst>
            <c:ext xmlns:c16="http://schemas.microsoft.com/office/drawing/2014/chart" uri="{C3380CC4-5D6E-409C-BE32-E72D297353CC}">
              <c16:uniqueId val="{00000000-A022-466F-A84A-B65CF571CC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2612</c:v>
                </c:pt>
                <c:pt idx="5">
                  <c:v>2642</c:v>
                </c:pt>
                <c:pt idx="8">
                  <c:v>2131</c:v>
                </c:pt>
                <c:pt idx="11">
                  <c:v>2530</c:v>
                </c:pt>
                <c:pt idx="14">
                  <c:v>2950</c:v>
                </c:pt>
              </c:numCache>
            </c:numRef>
          </c:val>
          <c:extLst>
            <c:ext xmlns:c16="http://schemas.microsoft.com/office/drawing/2014/chart" uri="{C3380CC4-5D6E-409C-BE32-E72D297353CC}">
              <c16:uniqueId val="{00000001-A022-466F-A84A-B65CF571CC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27289</c:v>
                </c:pt>
                <c:pt idx="5">
                  <c:v>27183</c:v>
                </c:pt>
                <c:pt idx="8">
                  <c:v>26679</c:v>
                </c:pt>
                <c:pt idx="11">
                  <c:v>27014</c:v>
                </c:pt>
                <c:pt idx="14">
                  <c:v>29359</c:v>
                </c:pt>
              </c:numCache>
            </c:numRef>
          </c:val>
          <c:extLst>
            <c:ext xmlns:c16="http://schemas.microsoft.com/office/drawing/2014/chart" uri="{C3380CC4-5D6E-409C-BE32-E72D297353CC}">
              <c16:uniqueId val="{00000002-A022-466F-A84A-B65CF571CC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22-466F-A84A-B65CF571CC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22-466F-A84A-B65CF571CC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22-466F-A84A-B65CF571CC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10414</c:v>
                </c:pt>
                <c:pt idx="3">
                  <c:v>10097</c:v>
                </c:pt>
                <c:pt idx="6">
                  <c:v>10124</c:v>
                </c:pt>
                <c:pt idx="9">
                  <c:v>9903</c:v>
                </c:pt>
                <c:pt idx="12">
                  <c:v>9662</c:v>
                </c:pt>
              </c:numCache>
            </c:numRef>
          </c:val>
          <c:extLst>
            <c:ext xmlns:c16="http://schemas.microsoft.com/office/drawing/2014/chart" uri="{C3380CC4-5D6E-409C-BE32-E72D297353CC}">
              <c16:uniqueId val="{00000006-A022-466F-A84A-B65CF571CC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022-466F-A84A-B65CF571CC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24153</c:v>
                </c:pt>
                <c:pt idx="3">
                  <c:v>22371</c:v>
                </c:pt>
                <c:pt idx="6">
                  <c:v>20759</c:v>
                </c:pt>
                <c:pt idx="9">
                  <c:v>19007</c:v>
                </c:pt>
                <c:pt idx="12">
                  <c:v>17973</c:v>
                </c:pt>
              </c:numCache>
            </c:numRef>
          </c:val>
          <c:extLst>
            <c:ext xmlns:c16="http://schemas.microsoft.com/office/drawing/2014/chart" uri="{C3380CC4-5D6E-409C-BE32-E72D297353CC}">
              <c16:uniqueId val="{00000008-A022-466F-A84A-B65CF571CC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1091</c:v>
                </c:pt>
                <c:pt idx="3">
                  <c:v>1033</c:v>
                </c:pt>
                <c:pt idx="6">
                  <c:v>311</c:v>
                </c:pt>
                <c:pt idx="9">
                  <c:v>261</c:v>
                </c:pt>
                <c:pt idx="12">
                  <c:v>211</c:v>
                </c:pt>
              </c:numCache>
            </c:numRef>
          </c:val>
          <c:extLst>
            <c:ext xmlns:c16="http://schemas.microsoft.com/office/drawing/2014/chart" uri="{C3380CC4-5D6E-409C-BE32-E72D297353CC}">
              <c16:uniqueId val="{00000009-A022-466F-A84A-B65CF571CC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86244</c:v>
                </c:pt>
                <c:pt idx="3">
                  <c:v>81153</c:v>
                </c:pt>
                <c:pt idx="6">
                  <c:v>76868</c:v>
                </c:pt>
                <c:pt idx="9">
                  <c:v>72950</c:v>
                </c:pt>
                <c:pt idx="12">
                  <c:v>67269</c:v>
                </c:pt>
              </c:numCache>
            </c:numRef>
          </c:val>
          <c:extLst>
            <c:ext xmlns:c16="http://schemas.microsoft.com/office/drawing/2014/chart" uri="{C3380CC4-5D6E-409C-BE32-E72D297353CC}">
              <c16:uniqueId val="{0000000A-A022-466F-A84A-B65CF571CC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4323</c:v>
                </c:pt>
                <c:pt idx="2">
                  <c:v>#N/A</c:v>
                </c:pt>
                <c:pt idx="3">
                  <c:v>#N/A</c:v>
                </c:pt>
                <c:pt idx="4">
                  <c:v>607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22-466F-A84A-B65CF571CC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13739</c:v>
                </c:pt>
                <c:pt idx="1">
                  <c:v>14016</c:v>
                </c:pt>
                <c:pt idx="2">
                  <c:v>15891</c:v>
                </c:pt>
              </c:numCache>
            </c:numRef>
          </c:val>
          <c:extLst>
            <c:ext xmlns:c16="http://schemas.microsoft.com/office/drawing/2014/chart" uri="{C3380CC4-5D6E-409C-BE32-E72D297353CC}">
              <c16:uniqueId val="{00000000-5B39-444D-895F-24BFE42301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6321</c:v>
                </c:pt>
                <c:pt idx="1">
                  <c:v>6325</c:v>
                </c:pt>
                <c:pt idx="2">
                  <c:v>6330</c:v>
                </c:pt>
              </c:numCache>
            </c:numRef>
          </c:val>
          <c:extLst>
            <c:ext xmlns:c16="http://schemas.microsoft.com/office/drawing/2014/chart" uri="{C3380CC4-5D6E-409C-BE32-E72D297353CC}">
              <c16:uniqueId val="{00000001-5B39-444D-895F-24BFE42301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7345</c:v>
                </c:pt>
                <c:pt idx="1">
                  <c:v>7519</c:v>
                </c:pt>
                <c:pt idx="2">
                  <c:v>7523</c:v>
                </c:pt>
              </c:numCache>
            </c:numRef>
          </c:val>
          <c:extLst>
            <c:ext xmlns:c16="http://schemas.microsoft.com/office/drawing/2014/chart" uri="{C3380CC4-5D6E-409C-BE32-E72D297353CC}">
              <c16:uniqueId val="{00000002-5B39-444D-895F-24BFE42301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{1456520A-2955-48A9-B993-11D95B5C8FE9}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275-43B0-A482-B947CD253F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{E6BD676C-33EB-4E87-9098-CFBCBF6A4749}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75-43B0-A482-B947CD253F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{6B875C48-B138-43B9-9D78-219C7A41E698}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75-43B0-A482-B947CD253F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{0586CE79-9926-4CC3-B013-880024AFA1F9}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75-43B0-A482-B947CD253F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{B0B91190-AC9A-437E-9BEF-2F177B65DDD8}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75-43B0-A482-B947CD253FF7}"/>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{6A793341-2E36-4B39-B309-98A3A8250C69}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275-43B0-A482-B947CD253FF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{21722D69-B4BF-4283-9871-9593C7B1E4EB}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275-43B0-A482-B947CD253FF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{2F6D6F52-C62B-490F-A4C3-DBFE7C7265C6}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275-43B0-A482-B947CD253F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{7A0BEAC1-5393-4BF0-B64F-3F405DAEBD73}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275-43B0-A482-B947CD253F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71.599999999999994</c:v>
                </c:pt>
                <c:pt idx="8">
                  <c:v>72.7</c:v>
                </c:pt>
                <c:pt idx="16">
                  <c:v>73.3</c:v>
                </c:pt>
                <c:pt idx="24">
                  <c:v>74.3</c:v>
                </c:pt>
              </c:numCache>
            </c:numRef>
          </c:xVal>
          <c:yVal>
            <c:numRef>
              <c:f>公会計指標分析・財政指標組合せ分析表!$BP$51:$DC$51</c:f>
              <c:numCache>
                <c:formatCode>#,##0.0;"▲ "#,##0.0</c:formatCode>
                <c:ptCount val="40"/>
                <c:pt idx="0">
                  <c:v>11.8</c:v>
                </c:pt>
                <c:pt idx="8">
                  <c:v>1.6</c:v>
                </c:pt>
              </c:numCache>
            </c:numRef>
          </c:yVal>
          <c:smooth val="0"/>
          <c:extLst>
            <c:ext xmlns:c16="http://schemas.microsoft.com/office/drawing/2014/chart" uri="{C3380CC4-5D6E-409C-BE32-E72D297353CC}">
              <c16:uniqueId val="{00000009-E275-43B0-A482-B947CD253F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{654DF2BD-CB7C-43AA-8808-81A9E524ED2A}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275-43B0-A482-B947CD253F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{4FA072D9-7F21-4072-9BD5-9E85DD645CAD}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75-43B0-A482-B947CD253F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{BC7297A4-0CB7-4452-AACD-1509EB87B5EF}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75-43B0-A482-B947CD253F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{FA5FC392-9993-4BF6-8409-7947F746E8A1}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75-43B0-A482-B947CD253F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{E3EB1219-13F1-491E-8194-0390BA19BC3A}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75-43B0-A482-B947CD253FF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{ADC6470F-071F-4514-A7B7-29382949C6B0}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275-43B0-A482-B947CD253FF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{5F5EC0F0-AF5E-4530-98AC-DD9274B0CF91}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275-43B0-A482-B947CD253FF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{DD0CB721-664E-453A-AADC-B6B5F9474624}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275-43B0-A482-B947CD253F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{806EDEEE-5774-4A40-8C76-28BE905D5E1A}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275-43B0-A482-B947CD253F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numCache>
            </c:numRef>
          </c:xVal>
          <c:yVal>
            <c:numRef>
              <c:f>公会計指標分析・財政指標組合せ分析表!$BP$55:$DC$55</c:f>
              <c:numCache>
                <c:formatCode>#,##0.0;"▲ "#,##0.0</c:formatCode>
                <c:ptCount val="40"/>
                <c:pt idx="0">
                  <c:v>20.100000000000001</c:v>
                </c:pt>
                <c:pt idx="8">
                  <c:v>16</c:v>
                </c:pt>
                <c:pt idx="16">
                  <c:v>18.399999999999999</c:v>
                </c:pt>
                <c:pt idx="24">
                  <c:v>13.5</c:v>
                </c:pt>
              </c:numCache>
            </c:numRef>
          </c:yVal>
          <c:smooth val="0"/>
          <c:extLst>
            <c:ext xmlns:c16="http://schemas.microsoft.com/office/drawing/2014/chart" uri="{C3380CC4-5D6E-409C-BE32-E72D297353CC}">
              <c16:uniqueId val="{00000013-E275-43B0-A482-B947CD253FF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{9E8B7127-87DF-4D75-9E00-9BA841BD5D7E}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9D3-4D7E-8B22-7C10867A14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{AEAA65B2-9A54-4817-B49D-9EC8A155B9F6}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D3-4D7E-8B22-7C10867A14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{6F53FC2D-F8EB-4330-9EAB-A2821D7D885F}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D3-4D7E-8B22-7C10867A14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{872DADD1-64FB-42C4-B9FF-36692E1C075C}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D3-4D7E-8B22-7C10867A14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{B6435BA3-84B1-46F1-B961-0D9259DC0B1F}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D3-4D7E-8B22-7C10867A141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{8F7E31A4-1BB0-4823-9346-50931E88D5D7}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9D3-4D7E-8B22-7C10867A141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{A93A752C-3C51-4ED0-9CDE-A2FAA4958512}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9D3-4D7E-8B22-7C10867A141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{1CC2FF03-F012-45BA-ACE4-16088E107F1C}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9D3-4D7E-8B22-7C10867A141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{1A00A822-DEBA-4721-891A-2414B6F409F5}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9D3-4D7E-8B22-7C10867A14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12.4</c:v>
                </c:pt>
                <c:pt idx="16">
                  <c:v>12.2</c:v>
                </c:pt>
                <c:pt idx="24">
                  <c:v>11.6</c:v>
                </c:pt>
                <c:pt idx="32">
                  <c:v>11.2</c:v>
                </c:pt>
              </c:numCache>
            </c:numRef>
          </c:xVal>
          <c:yVal>
            <c:numRef>
              <c:f>公会計指標分析・財政指標組合せ分析表!$BP$73:$DC$73</c:f>
              <c:numCache>
                <c:formatCode>#,##0.0;"▲ "#,##0.0</c:formatCode>
                <c:ptCount val="40"/>
                <c:pt idx="0">
                  <c:v>11.8</c:v>
                </c:pt>
                <c:pt idx="8">
                  <c:v>1.6</c:v>
                </c:pt>
              </c:numCache>
            </c:numRef>
          </c:yVal>
          <c:smooth val="0"/>
          <c:extLst>
            <c:ext xmlns:c16="http://schemas.microsoft.com/office/drawing/2014/chart" uri="{C3380CC4-5D6E-409C-BE32-E72D297353CC}">
              <c16:uniqueId val="{00000009-79D3-4D7E-8B22-7C10867A14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{FE584633-198C-44C7-9F32-721FD1EB1420}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9D3-4D7E-8B22-7C10867A14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{B43421F5-4834-4EE0-9412-C2C5C73DCF31}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D3-4D7E-8B22-7C10867A14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{0A1F5CF6-43FB-40BC-A541-C5B40BECB220}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D3-4D7E-8B22-7C10867A14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{E9C144BF-3070-4EAB-9C98-7589D9EF40CB}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D3-4D7E-8B22-7C10867A14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{8893346E-BB7B-4955-A1DA-0713C3EA12D1}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D3-4D7E-8B22-7C10867A141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{60367397-F74F-4E64-8CF8-4303BB7807B2}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9D3-4D7E-8B22-7C10867A141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{26E1267D-E34F-4149-A124-FD4576AD2206}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9D3-4D7E-8B22-7C10867A141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{F0AFA37D-C65F-482B-8042-00D07D46CA01}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9D3-4D7E-8B22-7C10867A141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{D14E938E-711C-4F9C-8292-DF4552A1AD2D}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9D3-4D7E-8B22-7C10867A14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79D3-4D7E-8B22-7C10867A1412}"/>
            </c:ext>
          </c:extLst>
        </c:ser>
        <c:dLbls>
          <c:showLegendKey val="0"/>
          <c:showVal val="1"/>
          <c:showCatName val="0"/>
          <c:showSerName val="0"/>
          <c:showPercent val="0"/>
          <c:showBubbleSize val="0"/>
        </c:dLbls>
        <c:axId val="84219776"/>
        <c:axId val="84234240"/>
      </c:scatterChart>
      <c:valAx>
        <c:axId val="84219776"/>
        <c:scaling>
          <c:orientation val="maxMin"/>
          <c:max val="14"/>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近年、合併に伴い必要となった施設の統合整備等を集中的に実施した結果、単年度の元利償還金の額は高い水準で推移しているものの、平成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が続いており、算入公債費についても同様に減少傾向が続いている。令和３年度については、元利償還金の下げ幅（３４１百万円）よりも、算入公債費の下げ幅（３８４百万円）の方が大きかったため、結果として当該比率の算定における分子は、前年度比４３百万円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なお、発行した地方債の大部分は、基準財政需要額への算入率が高いものであり、今後とも同比率が１８％を超えることがないよう計画的な財政運営に努めてまいりたい。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準財政需要額算入見込額が減少したものの、一般会計等における地方債残高及び公営企業債等繰入見込額も減少したこと等により、充当可能財源等が将来負担額を上回り、将来負担比率は算出さ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愛媛県今治市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財政調整基金に決算剰余金等を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百万円積み立て、減債基金に基金運用利子を４百万円積み立て、その他特定目的基金の積立額が取崩額より４百万円上回ったことにより、基金全体としては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後の市域において類似する公共施設の集約化や複合化を検討、実施しており、それに伴い用途廃止することとなった市有財産等の売払による収入を財政調整基金に積み立てるなど増加要因があるものの、公共施設の老朽化対策等への対応、また、大型事業の実施に伴い借り入れた市債の償還財源とするため、それぞれ財政調整基金や減債基金の取り崩しを行う見込みであり、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・地域福祉基金：地域における高齢者等の保健福祉の増進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・過疎地域自立促進基金：過疎地域自立促進計画に基づく事業の実施</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・合併振興基金：市民の連帯の強化及び地域振興のための事業実施</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・ふるさと振興基金：今治地区広域市町村圏域の振興のための事業実施</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・地域振興基金：地域福祉活動の促進、快適な生活環境の形成等</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・スポーツ振興基金：スポーツ施設の整備及びスポーツ振興事業の実施（ふるさと納税制度活用）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・地域福祉基金：財産売払収入相当額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百万円の積み立てを行ったが、老人福祉施設整備事業、児童福祉施設整備事業への充当のため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百万円の取り崩しを行ったことによる減少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・スポーツ振興基金：ふるさと納税制度を原資に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百万円積み立てを行ったことによる増加。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・個々の事業の進捗等に応じて対応する特定目的基金の取り崩しを行い、充当する予定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決算剰余金、財産売払収入相当額等の積立による増加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・財政調整基金の残高は、約９，０００百万円（標準財政規模の２割程度）を確保することを目標にしている。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・会計の収支状況を見ながら、安定的な財政運営ができるよう、積み立て、取り崩しを行う予定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・償還財源に充てるための取り崩しを行わず、利子５百万円を積み立てたことによる増加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・大型事業の実施に伴い借り入れた市債の償還について、不足する償還財源に充てるための取り崩しを行っていくため、令和８年頃までは減少傾向となる見込み。</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令和２年度における有形固定資産減価償却率は</a:t>
          </a:r>
          <a:r>
            <a:rPr kumimoji="1" lang="en-US" altLang="ja-JP" sz="900">
              <a:solidFill>
                <a:schemeClr val="dk1"/>
              </a:solidFill>
              <a:effectLst/>
              <a:latin typeface="+mn-lt"/>
              <a:ea typeface="+mn-ea"/>
              <a:cs typeface="+mn-cs"/>
            </a:rPr>
            <a:t>74.3</a:t>
          </a:r>
          <a:r>
            <a:rPr kumimoji="1" lang="ja-JP" altLang="ja-JP" sz="900">
              <a:solidFill>
                <a:schemeClr val="dk1"/>
              </a:solidFill>
              <a:effectLst/>
              <a:latin typeface="+mn-lt"/>
              <a:ea typeface="+mn-ea"/>
              <a:cs typeface="+mn-cs"/>
            </a:rPr>
            <a:t>％であり、前年度と比較して</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ポイント上昇した。類似団体の平均</a:t>
          </a:r>
          <a:r>
            <a:rPr kumimoji="1" lang="en-US" altLang="ja-JP" sz="900">
              <a:solidFill>
                <a:schemeClr val="dk1"/>
              </a:solidFill>
              <a:effectLst/>
              <a:latin typeface="+mn-lt"/>
              <a:ea typeface="+mn-ea"/>
              <a:cs typeface="+mn-cs"/>
            </a:rPr>
            <a:t>60.2</a:t>
          </a:r>
          <a:r>
            <a:rPr kumimoji="1" lang="ja-JP" altLang="ja-JP" sz="900">
              <a:solidFill>
                <a:schemeClr val="dk1"/>
              </a:solidFill>
              <a:effectLst/>
              <a:latin typeface="+mn-lt"/>
              <a:ea typeface="+mn-ea"/>
              <a:cs typeface="+mn-cs"/>
            </a:rPr>
            <a:t>％と比較して</a:t>
          </a:r>
          <a:r>
            <a:rPr kumimoji="1" lang="en-US" altLang="ja-JP" sz="900">
              <a:solidFill>
                <a:schemeClr val="dk1"/>
              </a:solidFill>
              <a:effectLst/>
              <a:latin typeface="+mn-lt"/>
              <a:ea typeface="+mn-ea"/>
              <a:cs typeface="+mn-cs"/>
            </a:rPr>
            <a:t>14.1</a:t>
          </a:r>
          <a:r>
            <a:rPr kumimoji="1" lang="ja-JP" altLang="ja-JP" sz="900">
              <a:solidFill>
                <a:schemeClr val="dk1"/>
              </a:solidFill>
              <a:effectLst/>
              <a:latin typeface="+mn-lt"/>
              <a:ea typeface="+mn-ea"/>
              <a:cs typeface="+mn-cs"/>
            </a:rPr>
            <a:t>ポイント大きい数値となっている。これらの数値は、老朽化した資産を多く抱えていることを示しており、今後、既存施設の維持補修費の増加が想定される。こうした将来の維持管理費用に備え、公共施設の集約統合等による適正配置を進めるとともに、ライフサイクルコストを考慮した適正な維持管理に努めることで財政負担の軽減を図っていく。（令和３度固定資産台帳整備中）</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68" name="直線コネクタ 67"/>
        <xdr:cNvCxnSpPr/>
      </xdr:nvCxnSpPr>
      <xdr:spPr>
        <a:xfrm flipV="1">
          <a:off x="4760595" y="454850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9"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0" name="直線コネクタ 69"/>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71" name="有形固定資産減価償却率最大値テキスト"/>
        <xdr:cNvSpPr txBox="1"/>
      </xdr:nvSpPr>
      <xdr:spPr>
        <a:xfrm>
          <a:off x="4813300" y="43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72" name="直線コネクタ 71"/>
        <xdr:cNvCxnSpPr/>
      </xdr:nvCxnSpPr>
      <xdr:spPr>
        <a:xfrm>
          <a:off x="4673600" y="45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111650</xdr:rowOff>
    </xdr:from>
    <xdr:ext cx="405111" cy="259045"/>
    <xdr:sp macro="" textlink="">
      <xdr:nvSpPr>
        <xdr:cNvPr id="73" name="有形固定資産減価償却率平均値テキスト"/>
        <xdr:cNvSpPr txBox="1"/>
      </xdr:nvSpPr>
      <xdr:spPr>
        <a:xfrm>
          <a:off x="4813300" y="4912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74" name="フローチャート: 判断 73"/>
        <xdr:cNvSpPr/>
      </xdr:nvSpPr>
      <xdr:spPr>
        <a:xfrm>
          <a:off x="47117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5" name="フローチャート: 判断 74"/>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6" name="フローチャート: 判断 75"/>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77" name="フローチャート: 判断 76"/>
        <xdr:cNvSpPr/>
      </xdr:nvSpPr>
      <xdr:spPr>
        <a:xfrm>
          <a:off x="2476500" y="49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8" name="フローチャート: 判断 77"/>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125349</xdr:rowOff>
    </xdr:from>
    <xdr:to>
      <xdr:col>19</xdr:col>
      <xdr:colOff>187325</xdr:colOff>
      <xdr:row>33</xdr:row>
      <xdr:rowOff>55499</xdr:rowOff>
    </xdr:to>
    <xdr:sp macro="" textlink="">
      <xdr:nvSpPr>
        <xdr:cNvPr id="84" name="楕円 83"/>
        <xdr:cNvSpPr/>
      </xdr:nvSpPr>
      <xdr:spPr>
        <a:xfrm>
          <a:off x="4000500" y="56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82169</xdr:rowOff>
    </xdr:from>
    <xdr:to>
      <xdr:col>15</xdr:col>
      <xdr:colOff>187325</xdr:colOff>
      <xdr:row>33</xdr:row>
      <xdr:rowOff>12319</xdr:rowOff>
    </xdr:to>
    <xdr:sp macro="" textlink="">
      <xdr:nvSpPr>
        <xdr:cNvPr id="85" name="楕円 84"/>
        <xdr:cNvSpPr/>
      </xdr:nvSpPr>
      <xdr:spPr>
        <a:xfrm>
          <a:off x="3238500" y="55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132969</xdr:rowOff>
    </xdr:from>
    <xdr:to>
      <xdr:col>19</xdr:col>
      <xdr:colOff>136525</xdr:colOff>
      <xdr:row>33</xdr:row>
      <xdr:rowOff>4699</xdr:rowOff>
    </xdr:to>
    <xdr:cxnSp macro="">
      <xdr:nvCxnSpPr>
        <xdr:cNvPr id="86" name="直線コネクタ 85"/>
        <xdr:cNvCxnSpPr/>
      </xdr:nvCxnSpPr>
      <xdr:spPr>
        <a:xfrm>
          <a:off x="3289300" y="561936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56261</xdr:rowOff>
    </xdr:from>
    <xdr:to>
      <xdr:col>11</xdr:col>
      <xdr:colOff>187325</xdr:colOff>
      <xdr:row>32</xdr:row>
      <xdr:rowOff>157861</xdr:rowOff>
    </xdr:to>
    <xdr:sp macro="" textlink="">
      <xdr:nvSpPr>
        <xdr:cNvPr id="87" name="楕円 86"/>
        <xdr:cNvSpPr/>
      </xdr:nvSpPr>
      <xdr:spPr>
        <a:xfrm>
          <a:off x="2476500" y="554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107061</xdr:rowOff>
    </xdr:from>
    <xdr:to>
      <xdr:col>15</xdr:col>
      <xdr:colOff>136525</xdr:colOff>
      <xdr:row>32</xdr:row>
      <xdr:rowOff>132969</xdr:rowOff>
    </xdr:to>
    <xdr:cxnSp macro="">
      <xdr:nvCxnSpPr>
        <xdr:cNvPr id="88" name="直線コネクタ 87"/>
        <xdr:cNvCxnSpPr/>
      </xdr:nvCxnSpPr>
      <xdr:spPr>
        <a:xfrm>
          <a:off x="2527300" y="559346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8763</xdr:rowOff>
    </xdr:from>
    <xdr:to>
      <xdr:col>7</xdr:col>
      <xdr:colOff>187325</xdr:colOff>
      <xdr:row>32</xdr:row>
      <xdr:rowOff>110363</xdr:rowOff>
    </xdr:to>
    <xdr:sp macro="" textlink="">
      <xdr:nvSpPr>
        <xdr:cNvPr id="89" name="楕円 88"/>
        <xdr:cNvSpPr/>
      </xdr:nvSpPr>
      <xdr:spPr>
        <a:xfrm>
          <a:off x="1714500" y="54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59563</xdr:rowOff>
    </xdr:from>
    <xdr:to>
      <xdr:col>11</xdr:col>
      <xdr:colOff>136525</xdr:colOff>
      <xdr:row>32</xdr:row>
      <xdr:rowOff>107061</xdr:rowOff>
    </xdr:to>
    <xdr:cxnSp macro="">
      <xdr:nvCxnSpPr>
        <xdr:cNvPr id="90" name="直線コネクタ 89"/>
        <xdr:cNvCxnSpPr/>
      </xdr:nvCxnSpPr>
      <xdr:spPr>
        <a:xfrm>
          <a:off x="1765300" y="554596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1" name="n_1ave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2" name="n_2aveValue有形固定資産減価償却率"/>
        <xdr:cNvSpPr txBox="1"/>
      </xdr:nvSpPr>
      <xdr:spPr>
        <a:xfrm>
          <a:off x="3086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93" name="n_3aveValue有形固定資産減価償却率"/>
        <xdr:cNvSpPr txBox="1"/>
      </xdr:nvSpPr>
      <xdr:spPr>
        <a:xfrm>
          <a:off x="2324744" y="471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4" name="n_4aveValue有形固定資産減価償却率"/>
        <xdr:cNvSpPr txBox="1"/>
      </xdr:nvSpPr>
      <xdr:spPr>
        <a:xfrm>
          <a:off x="1562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46626</xdr:rowOff>
    </xdr:from>
    <xdr:ext cx="405111" cy="259045"/>
    <xdr:sp macro="" textlink="">
      <xdr:nvSpPr>
        <xdr:cNvPr id="95" name="n_1mainValue有形固定資産減価償却率"/>
        <xdr:cNvSpPr txBox="1"/>
      </xdr:nvSpPr>
      <xdr:spPr>
        <a:xfrm>
          <a:off x="3836044" y="570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3446</xdr:rowOff>
    </xdr:from>
    <xdr:ext cx="405111" cy="259045"/>
    <xdr:sp macro="" textlink="">
      <xdr:nvSpPr>
        <xdr:cNvPr id="96" name="n_2mainValue有形固定資産減価償却率"/>
        <xdr:cNvSpPr txBox="1"/>
      </xdr:nvSpPr>
      <xdr:spPr>
        <a:xfrm>
          <a:off x="3086744" y="566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148988</xdr:rowOff>
    </xdr:from>
    <xdr:ext cx="405111" cy="259045"/>
    <xdr:sp macro="" textlink="">
      <xdr:nvSpPr>
        <xdr:cNvPr id="97" name="n_3mainValue有形固定資産減価償却率"/>
        <xdr:cNvSpPr txBox="1"/>
      </xdr:nvSpPr>
      <xdr:spPr>
        <a:xfrm>
          <a:off x="2324744" y="563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101490</xdr:rowOff>
    </xdr:from>
    <xdr:ext cx="405111" cy="259045"/>
    <xdr:sp macro="" textlink="">
      <xdr:nvSpPr>
        <xdr:cNvPr id="98" name="n_4mainValue有形固定資産減価償却率"/>
        <xdr:cNvSpPr txBox="1"/>
      </xdr:nvSpPr>
      <xdr:spPr>
        <a:xfrm>
          <a:off x="1562744" y="5587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令和３年度における債務償還比率は</a:t>
          </a:r>
          <a:r>
            <a:rPr kumimoji="1" lang="en-US" altLang="ja-JP" sz="900">
              <a:solidFill>
                <a:schemeClr val="dk1"/>
              </a:solidFill>
              <a:effectLst/>
              <a:latin typeface="+mn-lt"/>
              <a:ea typeface="+mn-ea"/>
              <a:cs typeface="+mn-cs"/>
            </a:rPr>
            <a:t>363.5</a:t>
          </a:r>
          <a:r>
            <a:rPr kumimoji="1" lang="ja-JP" altLang="ja-JP" sz="900">
              <a:solidFill>
                <a:schemeClr val="dk1"/>
              </a:solidFill>
              <a:effectLst/>
              <a:latin typeface="+mn-lt"/>
              <a:ea typeface="+mn-ea"/>
              <a:cs typeface="+mn-cs"/>
            </a:rPr>
            <a:t>％であり、前年度と比較して</a:t>
          </a:r>
          <a:r>
            <a:rPr kumimoji="1" lang="en-US" altLang="ja-JP" sz="900">
              <a:solidFill>
                <a:schemeClr val="dk1"/>
              </a:solidFill>
              <a:effectLst/>
              <a:latin typeface="+mn-lt"/>
              <a:ea typeface="+mn-ea"/>
              <a:cs typeface="+mn-cs"/>
            </a:rPr>
            <a:t>143.2</a:t>
          </a:r>
          <a:r>
            <a:rPr kumimoji="1" lang="ja-JP" altLang="ja-JP" sz="900">
              <a:solidFill>
                <a:schemeClr val="dk1"/>
              </a:solidFill>
              <a:effectLst/>
              <a:latin typeface="+mn-lt"/>
              <a:ea typeface="+mn-ea"/>
              <a:cs typeface="+mn-cs"/>
            </a:rPr>
            <a:t>ポイント減少した。主な要因として、一般会計等における地方債残高の減少や、減収補填債が皆減したことに加え、財政調整基金が増加したことが挙げられる。地方債発行額全体としても減少しており、償還額以上の借入を行わないことにより市債残高の増加は抑制されている。また、将来の財政運営を安定化させることを目的に、財政調整基金をはじめとした基金残高の確保に取り組んできたが、今後とも財政規律の維持に努めたい。</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27" name="直線コネクタ 126"/>
        <xdr:cNvCxnSpPr/>
      </xdr:nvCxnSpPr>
      <xdr:spPr>
        <a:xfrm flipV="1">
          <a:off x="14793595" y="4541308"/>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28" name="債務償還比率最小値テキスト"/>
        <xdr:cNvSpPr txBox="1"/>
      </xdr:nvSpPr>
      <xdr:spPr>
        <a:xfrm>
          <a:off x="14846300" y="57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29" name="直線コネクタ 128"/>
        <xdr:cNvCxnSpPr/>
      </xdr:nvCxnSpPr>
      <xdr:spPr>
        <a:xfrm>
          <a:off x="14706600" y="577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72269</xdr:rowOff>
    </xdr:from>
    <xdr:ext cx="469744" cy="259045"/>
    <xdr:sp macro="" textlink="">
      <xdr:nvSpPr>
        <xdr:cNvPr id="132" name="債務償還比率平均値テキスト"/>
        <xdr:cNvSpPr txBox="1"/>
      </xdr:nvSpPr>
      <xdr:spPr>
        <a:xfrm>
          <a:off x="14846300" y="5215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33" name="フローチャート: 判断 132"/>
        <xdr:cNvSpPr/>
      </xdr:nvSpPr>
      <xdr:spPr>
        <a:xfrm>
          <a:off x="14744700" y="52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34" name="フローチャート: 判断 133"/>
        <xdr:cNvSpPr/>
      </xdr:nvSpPr>
      <xdr:spPr>
        <a:xfrm>
          <a:off x="14033500" y="54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35" name="フローチャート: 判断 134"/>
        <xdr:cNvSpPr/>
      </xdr:nvSpPr>
      <xdr:spPr>
        <a:xfrm>
          <a:off x="13271500" y="545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36" name="フローチャート: 判断 135"/>
        <xdr:cNvSpPr/>
      </xdr:nvSpPr>
      <xdr:spPr>
        <a:xfrm>
          <a:off x="12509500" y="543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37" name="フローチャート: 判断 136"/>
        <xdr:cNvSpPr/>
      </xdr:nvSpPr>
      <xdr:spPr>
        <a:xfrm>
          <a:off x="11747500" y="548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1005</xdr:rowOff>
    </xdr:from>
    <xdr:to>
      <xdr:col>76</xdr:col>
      <xdr:colOff>73025</xdr:colOff>
      <xdr:row>30</xdr:row>
      <xdr:rowOff>102605</xdr:rowOff>
    </xdr:to>
    <xdr:sp macro="" textlink="">
      <xdr:nvSpPr>
        <xdr:cNvPr id="143" name="楕円 142"/>
        <xdr:cNvSpPr/>
      </xdr:nvSpPr>
      <xdr:spPr>
        <a:xfrm>
          <a:off x="14744700" y="51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23882</xdr:rowOff>
    </xdr:from>
    <xdr:ext cx="469744" cy="259045"/>
    <xdr:sp macro="" textlink="">
      <xdr:nvSpPr>
        <xdr:cNvPr id="144" name="債務償還比率該当値テキスト"/>
        <xdr:cNvSpPr txBox="1"/>
      </xdr:nvSpPr>
      <xdr:spPr>
        <a:xfrm>
          <a:off x="14846300" y="499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87196</xdr:rowOff>
    </xdr:from>
    <xdr:to>
      <xdr:col>72</xdr:col>
      <xdr:colOff>123825</xdr:colOff>
      <xdr:row>32</xdr:row>
      <xdr:rowOff>17346</xdr:rowOff>
    </xdr:to>
    <xdr:sp macro="" textlink="">
      <xdr:nvSpPr>
        <xdr:cNvPr id="145" name="楕円 144"/>
        <xdr:cNvSpPr/>
      </xdr:nvSpPr>
      <xdr:spPr>
        <a:xfrm>
          <a:off x="14033500" y="54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51805</xdr:rowOff>
    </xdr:from>
    <xdr:to>
      <xdr:col>76</xdr:col>
      <xdr:colOff>22225</xdr:colOff>
      <xdr:row>31</xdr:row>
      <xdr:rowOff>137996</xdr:rowOff>
    </xdr:to>
    <xdr:cxnSp macro="">
      <xdr:nvCxnSpPr>
        <xdr:cNvPr id="146" name="直線コネクタ 145"/>
        <xdr:cNvCxnSpPr/>
      </xdr:nvCxnSpPr>
      <xdr:spPr>
        <a:xfrm flipV="1">
          <a:off x="14084300" y="5195305"/>
          <a:ext cx="711200" cy="25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89175</xdr:rowOff>
    </xdr:from>
    <xdr:to>
      <xdr:col>68</xdr:col>
      <xdr:colOff>123825</xdr:colOff>
      <xdr:row>32</xdr:row>
      <xdr:rowOff>19325</xdr:rowOff>
    </xdr:to>
    <xdr:sp macro="" textlink="">
      <xdr:nvSpPr>
        <xdr:cNvPr id="147" name="楕円 146"/>
        <xdr:cNvSpPr/>
      </xdr:nvSpPr>
      <xdr:spPr>
        <a:xfrm>
          <a:off x="13271500" y="54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137996</xdr:rowOff>
    </xdr:from>
    <xdr:to>
      <xdr:col>72</xdr:col>
      <xdr:colOff>73025</xdr:colOff>
      <xdr:row>31</xdr:row>
      <xdr:rowOff>139975</xdr:rowOff>
    </xdr:to>
    <xdr:cxnSp macro="">
      <xdr:nvCxnSpPr>
        <xdr:cNvPr id="148" name="直線コネクタ 147"/>
        <xdr:cNvCxnSpPr/>
      </xdr:nvCxnSpPr>
      <xdr:spPr>
        <a:xfrm flipV="1">
          <a:off x="13322300" y="5452946"/>
          <a:ext cx="762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128217</xdr:rowOff>
    </xdr:from>
    <xdr:to>
      <xdr:col>64</xdr:col>
      <xdr:colOff>123825</xdr:colOff>
      <xdr:row>32</xdr:row>
      <xdr:rowOff>58367</xdr:rowOff>
    </xdr:to>
    <xdr:sp macro="" textlink="">
      <xdr:nvSpPr>
        <xdr:cNvPr id="149" name="楕円 148"/>
        <xdr:cNvSpPr/>
      </xdr:nvSpPr>
      <xdr:spPr>
        <a:xfrm>
          <a:off x="12509500" y="54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139975</xdr:rowOff>
    </xdr:from>
    <xdr:to>
      <xdr:col>68</xdr:col>
      <xdr:colOff>73025</xdr:colOff>
      <xdr:row>32</xdr:row>
      <xdr:rowOff>7567</xdr:rowOff>
    </xdr:to>
    <xdr:cxnSp macro="">
      <xdr:nvCxnSpPr>
        <xdr:cNvPr id="150" name="直線コネクタ 149"/>
        <xdr:cNvCxnSpPr/>
      </xdr:nvCxnSpPr>
      <xdr:spPr>
        <a:xfrm flipV="1">
          <a:off x="12560300" y="5454925"/>
          <a:ext cx="7620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124079</xdr:rowOff>
    </xdr:from>
    <xdr:to>
      <xdr:col>60</xdr:col>
      <xdr:colOff>123825</xdr:colOff>
      <xdr:row>32</xdr:row>
      <xdr:rowOff>54229</xdr:rowOff>
    </xdr:to>
    <xdr:sp macro="" textlink="">
      <xdr:nvSpPr>
        <xdr:cNvPr id="151" name="楕円 150"/>
        <xdr:cNvSpPr/>
      </xdr:nvSpPr>
      <xdr:spPr>
        <a:xfrm>
          <a:off x="11747500" y="54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3429</xdr:rowOff>
    </xdr:from>
    <xdr:to>
      <xdr:col>64</xdr:col>
      <xdr:colOff>73025</xdr:colOff>
      <xdr:row>32</xdr:row>
      <xdr:rowOff>7567</xdr:rowOff>
    </xdr:to>
    <xdr:cxnSp macro="">
      <xdr:nvCxnSpPr>
        <xdr:cNvPr id="152" name="直線コネクタ 151"/>
        <xdr:cNvCxnSpPr/>
      </xdr:nvCxnSpPr>
      <xdr:spPr>
        <a:xfrm>
          <a:off x="11798300" y="5489829"/>
          <a:ext cx="762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27904</xdr:rowOff>
    </xdr:from>
    <xdr:ext cx="469744" cy="259045"/>
    <xdr:sp macro="" textlink="">
      <xdr:nvSpPr>
        <xdr:cNvPr id="153" name="n_1aveValue債務償還比率"/>
        <xdr:cNvSpPr txBox="1"/>
      </xdr:nvSpPr>
      <xdr:spPr>
        <a:xfrm>
          <a:off x="13836727" y="551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65686</xdr:rowOff>
    </xdr:from>
    <xdr:ext cx="469744" cy="259045"/>
    <xdr:sp macro="" textlink="">
      <xdr:nvSpPr>
        <xdr:cNvPr id="154" name="n_2aveValue債務償還比率"/>
        <xdr:cNvSpPr txBox="1"/>
      </xdr:nvSpPr>
      <xdr:spPr>
        <a:xfrm>
          <a:off x="13087427" y="555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71476</xdr:rowOff>
    </xdr:from>
    <xdr:ext cx="469744" cy="259045"/>
    <xdr:sp macro="" textlink="">
      <xdr:nvSpPr>
        <xdr:cNvPr id="155" name="n_3aveValue債務償還比率"/>
        <xdr:cNvSpPr txBox="1"/>
      </xdr:nvSpPr>
      <xdr:spPr>
        <a:xfrm>
          <a:off x="12325427" y="52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88176</xdr:rowOff>
    </xdr:from>
    <xdr:ext cx="469744" cy="259045"/>
    <xdr:sp macro="" textlink="">
      <xdr:nvSpPr>
        <xdr:cNvPr id="156" name="n_4aveValue債務償還比率"/>
        <xdr:cNvSpPr txBox="1"/>
      </xdr:nvSpPr>
      <xdr:spPr>
        <a:xfrm>
          <a:off x="11563427" y="55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33873</xdr:rowOff>
    </xdr:from>
    <xdr:ext cx="469744" cy="259045"/>
    <xdr:sp macro="" textlink="">
      <xdr:nvSpPr>
        <xdr:cNvPr id="157" name="n_1mainValue債務償還比率"/>
        <xdr:cNvSpPr txBox="1"/>
      </xdr:nvSpPr>
      <xdr:spPr>
        <a:xfrm>
          <a:off x="13836727" y="51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35852</xdr:rowOff>
    </xdr:from>
    <xdr:ext cx="469744" cy="259045"/>
    <xdr:sp macro="" textlink="">
      <xdr:nvSpPr>
        <xdr:cNvPr id="158" name="n_2mainValue債務償還比率"/>
        <xdr:cNvSpPr txBox="1"/>
      </xdr:nvSpPr>
      <xdr:spPr>
        <a:xfrm>
          <a:off x="13087427" y="517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49494</xdr:rowOff>
    </xdr:from>
    <xdr:ext cx="469744" cy="259045"/>
    <xdr:sp macro="" textlink="">
      <xdr:nvSpPr>
        <xdr:cNvPr id="159" name="n_3mainValue債務償還比率"/>
        <xdr:cNvSpPr txBox="1"/>
      </xdr:nvSpPr>
      <xdr:spPr>
        <a:xfrm>
          <a:off x="12325427" y="553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70756</xdr:rowOff>
    </xdr:from>
    <xdr:ext cx="469744" cy="259045"/>
    <xdr:sp macro="" textlink="">
      <xdr:nvSpPr>
        <xdr:cNvPr id="160" name="n_4mainValue債務償還比率"/>
        <xdr:cNvSpPr txBox="1"/>
      </xdr:nvSpPr>
      <xdr:spPr>
        <a:xfrm>
          <a:off x="11563427" y="521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xdr:cNvCxnSpPr/>
      </xdr:nvCxnSpPr>
      <xdr:spPr>
        <a:xfrm flipV="1">
          <a:off x="4634865" y="566089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xdr:cNvSpPr txBox="1"/>
      </xdr:nvSpPr>
      <xdr:spPr>
        <a:xfrm>
          <a:off x="4673600" y="543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xdr:cNvCxnSpPr/>
      </xdr:nvCxnSpPr>
      <xdr:spPr>
        <a:xfrm>
          <a:off x="4546600" y="566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131843</xdr:rowOff>
    </xdr:from>
    <xdr:ext cx="405111" cy="259045"/>
    <xdr:sp macro="" textlink="">
      <xdr:nvSpPr>
        <xdr:cNvPr id="60" name="【道路】&#10;有形固定資産減価償却率平均値テキスト"/>
        <xdr:cNvSpPr txBox="1"/>
      </xdr:nvSpPr>
      <xdr:spPr>
        <a:xfrm>
          <a:off x="4673600" y="613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xdr:cNvSpPr/>
      </xdr:nvSpPr>
      <xdr:spPr>
        <a:xfrm>
          <a:off x="45847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xdr:cNvSpPr/>
      </xdr:nvSpPr>
      <xdr:spPr>
        <a:xfrm>
          <a:off x="3746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xdr:cNvSpPr/>
      </xdr:nvSpPr>
      <xdr:spPr>
        <a:xfrm>
          <a:off x="28575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xdr:cNvSpPr/>
      </xdr:nvSpPr>
      <xdr:spPr>
        <a:xfrm>
          <a:off x="1968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xdr:cNvSpPr/>
      </xdr:nvSpPr>
      <xdr:spPr>
        <a:xfrm>
          <a:off x="1079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1" name="楕円 70"/>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167132</xdr:rowOff>
    </xdr:from>
    <xdr:to>
      <xdr:col>15</xdr:col>
      <xdr:colOff>101600</xdr:colOff>
      <xdr:row>39</xdr:row>
      <xdr:rowOff>97282</xdr:rowOff>
    </xdr:to>
    <xdr:sp macro="" textlink="">
      <xdr:nvSpPr>
        <xdr:cNvPr id="72" name="楕円 71"/>
        <xdr:cNvSpPr/>
      </xdr:nvSpPr>
      <xdr:spPr>
        <a:xfrm>
          <a:off x="2857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46482</xdr:rowOff>
    </xdr:from>
    <xdr:to>
      <xdr:col>19</xdr:col>
      <xdr:colOff>177800</xdr:colOff>
      <xdr:row>39</xdr:row>
      <xdr:rowOff>64770</xdr:rowOff>
    </xdr:to>
    <xdr:cxnSp macro="">
      <xdr:nvCxnSpPr>
        <xdr:cNvPr id="73" name="直線コネクタ 72"/>
        <xdr:cNvCxnSpPr/>
      </xdr:nvCxnSpPr>
      <xdr:spPr>
        <a:xfrm>
          <a:off x="2908300" y="6733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148844</xdr:rowOff>
    </xdr:from>
    <xdr:to>
      <xdr:col>10</xdr:col>
      <xdr:colOff>165100</xdr:colOff>
      <xdr:row>39</xdr:row>
      <xdr:rowOff>78994</xdr:rowOff>
    </xdr:to>
    <xdr:sp macro="" textlink="">
      <xdr:nvSpPr>
        <xdr:cNvPr id="74" name="楕円 73"/>
        <xdr:cNvSpPr/>
      </xdr:nvSpPr>
      <xdr:spPr>
        <a:xfrm>
          <a:off x="1968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28194</xdr:rowOff>
    </xdr:from>
    <xdr:to>
      <xdr:col>15</xdr:col>
      <xdr:colOff>50800</xdr:colOff>
      <xdr:row>39</xdr:row>
      <xdr:rowOff>46482</xdr:rowOff>
    </xdr:to>
    <xdr:cxnSp macro="">
      <xdr:nvCxnSpPr>
        <xdr:cNvPr id="75" name="直線コネクタ 74"/>
        <xdr:cNvCxnSpPr/>
      </xdr:nvCxnSpPr>
      <xdr:spPr>
        <a:xfrm>
          <a:off x="2019300" y="6714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130556</xdr:rowOff>
    </xdr:from>
    <xdr:to>
      <xdr:col>6</xdr:col>
      <xdr:colOff>38100</xdr:colOff>
      <xdr:row>39</xdr:row>
      <xdr:rowOff>60706</xdr:rowOff>
    </xdr:to>
    <xdr:sp macro="" textlink="">
      <xdr:nvSpPr>
        <xdr:cNvPr id="76" name="楕円 75"/>
        <xdr:cNvSpPr/>
      </xdr:nvSpPr>
      <xdr:spPr>
        <a:xfrm>
          <a:off x="1079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9906</xdr:rowOff>
    </xdr:from>
    <xdr:to>
      <xdr:col>10</xdr:col>
      <xdr:colOff>114300</xdr:colOff>
      <xdr:row>39</xdr:row>
      <xdr:rowOff>28194</xdr:rowOff>
    </xdr:to>
    <xdr:cxnSp macro="">
      <xdr:nvCxnSpPr>
        <xdr:cNvPr id="77" name="直線コネクタ 76"/>
        <xdr:cNvCxnSpPr/>
      </xdr:nvCxnSpPr>
      <xdr:spPr>
        <a:xfrm>
          <a:off x="1130300" y="6696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4081</xdr:rowOff>
    </xdr:from>
    <xdr:ext cx="405111" cy="259045"/>
    <xdr:sp macro="" textlink="">
      <xdr:nvSpPr>
        <xdr:cNvPr id="78" name="n_1aveValue【道路】&#10;有形固定資産減価償却率"/>
        <xdr:cNvSpPr txBox="1"/>
      </xdr:nvSpPr>
      <xdr:spPr>
        <a:xfrm>
          <a:off x="35820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134383</xdr:rowOff>
    </xdr:from>
    <xdr:ext cx="405111" cy="259045"/>
    <xdr:sp macro="" textlink="">
      <xdr:nvSpPr>
        <xdr:cNvPr id="79" name="n_2aveValue【道路】&#10;有形固定資産減価償却率"/>
        <xdr:cNvSpPr txBox="1"/>
      </xdr:nvSpPr>
      <xdr:spPr>
        <a:xfrm>
          <a:off x="2705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104665</xdr:rowOff>
    </xdr:from>
    <xdr:ext cx="405111" cy="259045"/>
    <xdr:sp macro="" textlink="">
      <xdr:nvSpPr>
        <xdr:cNvPr id="80" name="n_3aveValue【道路】&#10;有形固定資産減価償却率"/>
        <xdr:cNvSpPr txBox="1"/>
      </xdr:nvSpPr>
      <xdr:spPr>
        <a:xfrm>
          <a:off x="1816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68089</xdr:rowOff>
    </xdr:from>
    <xdr:ext cx="405111" cy="259045"/>
    <xdr:sp macro="" textlink="">
      <xdr:nvSpPr>
        <xdr:cNvPr id="81" name="n_4aveValue【道路】&#10;有形固定資産減価償却率"/>
        <xdr:cNvSpPr txBox="1"/>
      </xdr:nvSpPr>
      <xdr:spPr>
        <a:xfrm>
          <a:off x="927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2"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88409</xdr:rowOff>
    </xdr:from>
    <xdr:ext cx="405111" cy="259045"/>
    <xdr:sp macro="" textlink="">
      <xdr:nvSpPr>
        <xdr:cNvPr id="83" name="n_2mainValue【道路】&#10;有形固定資産減価償却率"/>
        <xdr:cNvSpPr txBox="1"/>
      </xdr:nvSpPr>
      <xdr:spPr>
        <a:xfrm>
          <a:off x="2705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70121</xdr:rowOff>
    </xdr:from>
    <xdr:ext cx="405111" cy="259045"/>
    <xdr:sp macro="" textlink="">
      <xdr:nvSpPr>
        <xdr:cNvPr id="84" name="n_3mainValue【道路】&#10;有形固定資産減価償却率"/>
        <xdr:cNvSpPr txBox="1"/>
      </xdr:nvSpPr>
      <xdr:spPr>
        <a:xfrm>
          <a:off x="18167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51833</xdr:rowOff>
    </xdr:from>
    <xdr:ext cx="405111" cy="259045"/>
    <xdr:sp macro="" textlink="">
      <xdr:nvSpPr>
        <xdr:cNvPr id="85" name="n_4mainValue【道路】&#10;有形固定資産減価償却率"/>
        <xdr:cNvSpPr txBox="1"/>
      </xdr:nvSpPr>
      <xdr:spPr>
        <a:xfrm>
          <a:off x="9277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45110</xdr:rowOff>
    </xdr:from>
    <xdr:to>
      <xdr:col>54</xdr:col>
      <xdr:colOff>189865</xdr:colOff>
      <xdr:row>42</xdr:row>
      <xdr:rowOff>35585</xdr:rowOff>
    </xdr:to>
    <xdr:cxnSp macro="">
      <xdr:nvCxnSpPr>
        <xdr:cNvPr id="110" name="直線コネクタ 109"/>
        <xdr:cNvCxnSpPr/>
      </xdr:nvCxnSpPr>
      <xdr:spPr>
        <a:xfrm flipV="1">
          <a:off x="10476865" y="6560210"/>
          <a:ext cx="0" cy="676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39412</xdr:rowOff>
    </xdr:from>
    <xdr:ext cx="469744" cy="259045"/>
    <xdr:sp macro="" textlink="">
      <xdr:nvSpPr>
        <xdr:cNvPr id="111" name="【道路】&#10;一人当たり延長最小値テキスト"/>
        <xdr:cNvSpPr txBox="1"/>
      </xdr:nvSpPr>
      <xdr:spPr>
        <a:xfrm>
          <a:off x="10515600" y="724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35585</xdr:rowOff>
    </xdr:from>
    <xdr:to>
      <xdr:col>55</xdr:col>
      <xdr:colOff>88900</xdr:colOff>
      <xdr:row>42</xdr:row>
      <xdr:rowOff>35585</xdr:rowOff>
    </xdr:to>
    <xdr:cxnSp macro="">
      <xdr:nvCxnSpPr>
        <xdr:cNvPr id="112" name="直線コネクタ 111"/>
        <xdr:cNvCxnSpPr/>
      </xdr:nvCxnSpPr>
      <xdr:spPr>
        <a:xfrm>
          <a:off x="10388600" y="723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163237</xdr:rowOff>
    </xdr:from>
    <xdr:ext cx="534377" cy="259045"/>
    <xdr:sp macro="" textlink="">
      <xdr:nvSpPr>
        <xdr:cNvPr id="113" name="【道路】&#10;一人当たり延長最大値テキスト"/>
        <xdr:cNvSpPr txBox="1"/>
      </xdr:nvSpPr>
      <xdr:spPr>
        <a:xfrm>
          <a:off x="10515600" y="63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45110</xdr:rowOff>
    </xdr:from>
    <xdr:to>
      <xdr:col>55</xdr:col>
      <xdr:colOff>88900</xdr:colOff>
      <xdr:row>38</xdr:row>
      <xdr:rowOff>45110</xdr:rowOff>
    </xdr:to>
    <xdr:cxnSp macro="">
      <xdr:nvCxnSpPr>
        <xdr:cNvPr id="114" name="直線コネクタ 113"/>
        <xdr:cNvCxnSpPr/>
      </xdr:nvCxnSpPr>
      <xdr:spPr>
        <a:xfrm>
          <a:off x="10388600" y="656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108831</xdr:rowOff>
    </xdr:from>
    <xdr:ext cx="469744" cy="259045"/>
    <xdr:sp macro="" textlink="">
      <xdr:nvSpPr>
        <xdr:cNvPr id="115" name="【道路】&#10;一人当たり延長平均値テキスト"/>
        <xdr:cNvSpPr txBox="1"/>
      </xdr:nvSpPr>
      <xdr:spPr>
        <a:xfrm>
          <a:off x="10515600" y="679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130404</xdr:rowOff>
    </xdr:from>
    <xdr:to>
      <xdr:col>55</xdr:col>
      <xdr:colOff>50800</xdr:colOff>
      <xdr:row>40</xdr:row>
      <xdr:rowOff>60554</xdr:rowOff>
    </xdr:to>
    <xdr:sp macro="" textlink="">
      <xdr:nvSpPr>
        <xdr:cNvPr id="116" name="フローチャート: 判断 115"/>
        <xdr:cNvSpPr/>
      </xdr:nvSpPr>
      <xdr:spPr>
        <a:xfrm>
          <a:off x="10426700" y="681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101219</xdr:rowOff>
    </xdr:from>
    <xdr:to>
      <xdr:col>50</xdr:col>
      <xdr:colOff>165100</xdr:colOff>
      <xdr:row>40</xdr:row>
      <xdr:rowOff>31369</xdr:rowOff>
    </xdr:to>
    <xdr:sp macro="" textlink="">
      <xdr:nvSpPr>
        <xdr:cNvPr id="117" name="フローチャート: 判断 116"/>
        <xdr:cNvSpPr/>
      </xdr:nvSpPr>
      <xdr:spPr>
        <a:xfrm>
          <a:off x="9588500" y="67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86284</xdr:rowOff>
    </xdr:from>
    <xdr:to>
      <xdr:col>46</xdr:col>
      <xdr:colOff>38100</xdr:colOff>
      <xdr:row>40</xdr:row>
      <xdr:rowOff>16434</xdr:rowOff>
    </xdr:to>
    <xdr:sp macro="" textlink="">
      <xdr:nvSpPr>
        <xdr:cNvPr id="118" name="フローチャート: 判断 117"/>
        <xdr:cNvSpPr/>
      </xdr:nvSpPr>
      <xdr:spPr>
        <a:xfrm>
          <a:off x="8699500" y="677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90094</xdr:rowOff>
    </xdr:from>
    <xdr:to>
      <xdr:col>41</xdr:col>
      <xdr:colOff>101600</xdr:colOff>
      <xdr:row>40</xdr:row>
      <xdr:rowOff>20244</xdr:rowOff>
    </xdr:to>
    <xdr:sp macro="" textlink="">
      <xdr:nvSpPr>
        <xdr:cNvPr id="119" name="フローチャート: 判断 118"/>
        <xdr:cNvSpPr/>
      </xdr:nvSpPr>
      <xdr:spPr>
        <a:xfrm>
          <a:off x="7810500" y="677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92608</xdr:rowOff>
    </xdr:from>
    <xdr:to>
      <xdr:col>36</xdr:col>
      <xdr:colOff>165100</xdr:colOff>
      <xdr:row>40</xdr:row>
      <xdr:rowOff>22758</xdr:rowOff>
    </xdr:to>
    <xdr:sp macro="" textlink="">
      <xdr:nvSpPr>
        <xdr:cNvPr id="120" name="フローチャート: 判断 119"/>
        <xdr:cNvSpPr/>
      </xdr:nvSpPr>
      <xdr:spPr>
        <a:xfrm>
          <a:off x="6921500" y="67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23343</xdr:rowOff>
    </xdr:from>
    <xdr:to>
      <xdr:col>50</xdr:col>
      <xdr:colOff>165100</xdr:colOff>
      <xdr:row>33</xdr:row>
      <xdr:rowOff>124943</xdr:rowOff>
    </xdr:to>
    <xdr:sp macro="" textlink="">
      <xdr:nvSpPr>
        <xdr:cNvPr id="126" name="楕円 125"/>
        <xdr:cNvSpPr/>
      </xdr:nvSpPr>
      <xdr:spPr>
        <a:xfrm>
          <a:off x="9588500" y="568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54051</xdr:rowOff>
    </xdr:from>
    <xdr:to>
      <xdr:col>46</xdr:col>
      <xdr:colOff>38100</xdr:colOff>
      <xdr:row>33</xdr:row>
      <xdr:rowOff>155651</xdr:rowOff>
    </xdr:to>
    <xdr:sp macro="" textlink="">
      <xdr:nvSpPr>
        <xdr:cNvPr id="127" name="楕円 126"/>
        <xdr:cNvSpPr/>
      </xdr:nvSpPr>
      <xdr:spPr>
        <a:xfrm>
          <a:off x="8699500" y="57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74143</xdr:rowOff>
    </xdr:from>
    <xdr:to>
      <xdr:col>50</xdr:col>
      <xdr:colOff>114300</xdr:colOff>
      <xdr:row>33</xdr:row>
      <xdr:rowOff>104851</xdr:rowOff>
    </xdr:to>
    <xdr:cxnSp macro="">
      <xdr:nvCxnSpPr>
        <xdr:cNvPr id="128" name="直線コネクタ 127"/>
        <xdr:cNvCxnSpPr/>
      </xdr:nvCxnSpPr>
      <xdr:spPr>
        <a:xfrm flipV="1">
          <a:off x="8750300" y="5731993"/>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77064</xdr:rowOff>
    </xdr:from>
    <xdr:to>
      <xdr:col>41</xdr:col>
      <xdr:colOff>101600</xdr:colOff>
      <xdr:row>34</xdr:row>
      <xdr:rowOff>7214</xdr:rowOff>
    </xdr:to>
    <xdr:sp macro="" textlink="">
      <xdr:nvSpPr>
        <xdr:cNvPr id="129" name="楕円 128"/>
        <xdr:cNvSpPr/>
      </xdr:nvSpPr>
      <xdr:spPr>
        <a:xfrm>
          <a:off x="7810500" y="57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104851</xdr:rowOff>
    </xdr:from>
    <xdr:to>
      <xdr:col>45</xdr:col>
      <xdr:colOff>177800</xdr:colOff>
      <xdr:row>33</xdr:row>
      <xdr:rowOff>127864</xdr:rowOff>
    </xdr:to>
    <xdr:cxnSp macro="">
      <xdr:nvCxnSpPr>
        <xdr:cNvPr id="130" name="直線コネクタ 129"/>
        <xdr:cNvCxnSpPr/>
      </xdr:nvCxnSpPr>
      <xdr:spPr>
        <a:xfrm flipV="1">
          <a:off x="7861300" y="5762701"/>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97256</xdr:rowOff>
    </xdr:from>
    <xdr:to>
      <xdr:col>36</xdr:col>
      <xdr:colOff>165100</xdr:colOff>
      <xdr:row>34</xdr:row>
      <xdr:rowOff>27406</xdr:rowOff>
    </xdr:to>
    <xdr:sp macro="" textlink="">
      <xdr:nvSpPr>
        <xdr:cNvPr id="131" name="楕円 130"/>
        <xdr:cNvSpPr/>
      </xdr:nvSpPr>
      <xdr:spPr>
        <a:xfrm>
          <a:off x="6921500" y="57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127864</xdr:rowOff>
    </xdr:from>
    <xdr:to>
      <xdr:col>41</xdr:col>
      <xdr:colOff>50800</xdr:colOff>
      <xdr:row>33</xdr:row>
      <xdr:rowOff>148056</xdr:rowOff>
    </xdr:to>
    <xdr:cxnSp macro="">
      <xdr:nvCxnSpPr>
        <xdr:cNvPr id="132" name="直線コネクタ 131"/>
        <xdr:cNvCxnSpPr/>
      </xdr:nvCxnSpPr>
      <xdr:spPr>
        <a:xfrm flipV="1">
          <a:off x="6972300" y="5785714"/>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22496</xdr:rowOff>
    </xdr:from>
    <xdr:ext cx="534377" cy="259045"/>
    <xdr:sp macro="" textlink="">
      <xdr:nvSpPr>
        <xdr:cNvPr id="133" name="n_1aveValue【道路】&#10;一人当たり延長"/>
        <xdr:cNvSpPr txBox="1"/>
      </xdr:nvSpPr>
      <xdr:spPr>
        <a:xfrm>
          <a:off x="9359411" y="68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7561</xdr:rowOff>
    </xdr:from>
    <xdr:ext cx="534377" cy="259045"/>
    <xdr:sp macro="" textlink="">
      <xdr:nvSpPr>
        <xdr:cNvPr id="134" name="n_2aveValue【道路】&#10;一人当たり延長"/>
        <xdr:cNvSpPr txBox="1"/>
      </xdr:nvSpPr>
      <xdr:spPr>
        <a:xfrm>
          <a:off x="8483111" y="68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11371</xdr:rowOff>
    </xdr:from>
    <xdr:ext cx="534377" cy="259045"/>
    <xdr:sp macro="" textlink="">
      <xdr:nvSpPr>
        <xdr:cNvPr id="135" name="n_3aveValue【道路】&#10;一人当たり延長"/>
        <xdr:cNvSpPr txBox="1"/>
      </xdr:nvSpPr>
      <xdr:spPr>
        <a:xfrm>
          <a:off x="7594111" y="68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13885</xdr:rowOff>
    </xdr:from>
    <xdr:ext cx="534377" cy="259045"/>
    <xdr:sp macro="" textlink="">
      <xdr:nvSpPr>
        <xdr:cNvPr id="136" name="n_4aveValue【道路】&#10;一人当たり延長"/>
        <xdr:cNvSpPr txBox="1"/>
      </xdr:nvSpPr>
      <xdr:spPr>
        <a:xfrm>
          <a:off x="6705111" y="68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141470</xdr:rowOff>
    </xdr:from>
    <xdr:ext cx="534377" cy="259045"/>
    <xdr:sp macro="" textlink="">
      <xdr:nvSpPr>
        <xdr:cNvPr id="137" name="n_1mainValue【道路】&#10;一人当たり延長"/>
        <xdr:cNvSpPr txBox="1"/>
      </xdr:nvSpPr>
      <xdr:spPr>
        <a:xfrm>
          <a:off x="9359411" y="545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728</xdr:rowOff>
    </xdr:from>
    <xdr:ext cx="534377" cy="259045"/>
    <xdr:sp macro="" textlink="">
      <xdr:nvSpPr>
        <xdr:cNvPr id="138" name="n_2mainValue【道路】&#10;一人当たり延長"/>
        <xdr:cNvSpPr txBox="1"/>
      </xdr:nvSpPr>
      <xdr:spPr>
        <a:xfrm>
          <a:off x="8483111" y="54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23741</xdr:rowOff>
    </xdr:from>
    <xdr:ext cx="534377" cy="259045"/>
    <xdr:sp macro="" textlink="">
      <xdr:nvSpPr>
        <xdr:cNvPr id="139" name="n_3mainValue【道路】&#10;一人当たり延長"/>
        <xdr:cNvSpPr txBox="1"/>
      </xdr:nvSpPr>
      <xdr:spPr>
        <a:xfrm>
          <a:off x="7594111" y="551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43933</xdr:rowOff>
    </xdr:from>
    <xdr:ext cx="534377" cy="259045"/>
    <xdr:sp macro="" textlink="">
      <xdr:nvSpPr>
        <xdr:cNvPr id="140" name="n_4mainValue【道路】&#10;一人当たり延長"/>
        <xdr:cNvSpPr txBox="1"/>
      </xdr:nvSpPr>
      <xdr:spPr>
        <a:xfrm>
          <a:off x="6705111" y="55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1" name="テキスト ボックス 15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65" name="直線コネクタ 164"/>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66"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67" name="直線コネクタ 166"/>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8" name="【橋りょう・トンネ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9" name="直線コネクタ 168"/>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xdr:rowOff>
    </xdr:from>
    <xdr:ext cx="405111" cy="259045"/>
    <xdr:sp macro="" textlink="">
      <xdr:nvSpPr>
        <xdr:cNvPr id="170" name="【橋りょう・トンネル】&#10;有形固定資産減価償却率平均値テキスト"/>
        <xdr:cNvSpPr txBox="1"/>
      </xdr:nvSpPr>
      <xdr:spPr>
        <a:xfrm>
          <a:off x="46736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1" name="フローチャート: 判断 170"/>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2" name="フローチャート: 判断 171"/>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3" name="フローチャート: 判断 172"/>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74" name="フローチャート: 判断 173"/>
        <xdr:cNvSpPr/>
      </xdr:nvSpPr>
      <xdr:spPr>
        <a:xfrm>
          <a:off x="1968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75" name="フローチャート: 判断 174"/>
        <xdr:cNvSpPr/>
      </xdr:nvSpPr>
      <xdr:spPr>
        <a:xfrm>
          <a:off x="1079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116840</xdr:rowOff>
    </xdr:from>
    <xdr:to>
      <xdr:col>20</xdr:col>
      <xdr:colOff>38100</xdr:colOff>
      <xdr:row>63</xdr:row>
      <xdr:rowOff>46990</xdr:rowOff>
    </xdr:to>
    <xdr:sp macro="" textlink="">
      <xdr:nvSpPr>
        <xdr:cNvPr id="181" name="楕円 180"/>
        <xdr:cNvSpPr/>
      </xdr:nvSpPr>
      <xdr:spPr>
        <a:xfrm>
          <a:off x="3746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135890</xdr:rowOff>
    </xdr:from>
    <xdr:to>
      <xdr:col>15</xdr:col>
      <xdr:colOff>101600</xdr:colOff>
      <xdr:row>63</xdr:row>
      <xdr:rowOff>66040</xdr:rowOff>
    </xdr:to>
    <xdr:sp macro="" textlink="">
      <xdr:nvSpPr>
        <xdr:cNvPr id="182" name="楕円 181"/>
        <xdr:cNvSpPr/>
      </xdr:nvSpPr>
      <xdr:spPr>
        <a:xfrm>
          <a:off x="2857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167640</xdr:rowOff>
    </xdr:from>
    <xdr:to>
      <xdr:col>19</xdr:col>
      <xdr:colOff>177800</xdr:colOff>
      <xdr:row>63</xdr:row>
      <xdr:rowOff>15240</xdr:rowOff>
    </xdr:to>
    <xdr:cxnSp macro="">
      <xdr:nvCxnSpPr>
        <xdr:cNvPr id="183" name="直線コネクタ 182"/>
        <xdr:cNvCxnSpPr/>
      </xdr:nvCxnSpPr>
      <xdr:spPr>
        <a:xfrm flipV="1">
          <a:off x="2908300" y="107975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105410</xdr:rowOff>
    </xdr:from>
    <xdr:to>
      <xdr:col>10</xdr:col>
      <xdr:colOff>165100</xdr:colOff>
      <xdr:row>63</xdr:row>
      <xdr:rowOff>35560</xdr:rowOff>
    </xdr:to>
    <xdr:sp macro="" textlink="">
      <xdr:nvSpPr>
        <xdr:cNvPr id="184" name="楕円 183"/>
        <xdr:cNvSpPr/>
      </xdr:nvSpPr>
      <xdr:spPr>
        <a:xfrm>
          <a:off x="196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156210</xdr:rowOff>
    </xdr:from>
    <xdr:to>
      <xdr:col>15</xdr:col>
      <xdr:colOff>50800</xdr:colOff>
      <xdr:row>63</xdr:row>
      <xdr:rowOff>15240</xdr:rowOff>
    </xdr:to>
    <xdr:cxnSp macro="">
      <xdr:nvCxnSpPr>
        <xdr:cNvPr id="185" name="直線コネクタ 184"/>
        <xdr:cNvCxnSpPr/>
      </xdr:nvCxnSpPr>
      <xdr:spPr>
        <a:xfrm>
          <a:off x="2019300" y="10786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63500</xdr:rowOff>
    </xdr:from>
    <xdr:to>
      <xdr:col>6</xdr:col>
      <xdr:colOff>38100</xdr:colOff>
      <xdr:row>62</xdr:row>
      <xdr:rowOff>165100</xdr:rowOff>
    </xdr:to>
    <xdr:sp macro="" textlink="">
      <xdr:nvSpPr>
        <xdr:cNvPr id="186" name="楕円 185"/>
        <xdr:cNvSpPr/>
      </xdr:nvSpPr>
      <xdr:spPr>
        <a:xfrm>
          <a:off x="107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114300</xdr:rowOff>
    </xdr:from>
    <xdr:to>
      <xdr:col>10</xdr:col>
      <xdr:colOff>114300</xdr:colOff>
      <xdr:row>62</xdr:row>
      <xdr:rowOff>156210</xdr:rowOff>
    </xdr:to>
    <xdr:cxnSp macro="">
      <xdr:nvCxnSpPr>
        <xdr:cNvPr id="187" name="直線コネクタ 186"/>
        <xdr:cNvCxnSpPr/>
      </xdr:nvCxnSpPr>
      <xdr:spPr>
        <a:xfrm>
          <a:off x="1130300" y="10744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88" name="n_1aveValue【橋りょう・トンネ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89" name="n_2aveValue【橋りょう・トンネ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139717</xdr:rowOff>
    </xdr:from>
    <xdr:ext cx="405111" cy="259045"/>
    <xdr:sp macro="" textlink="">
      <xdr:nvSpPr>
        <xdr:cNvPr id="190" name="n_3aveValue【橋りょう・トンネル】&#10;有形固定資産減価償却率"/>
        <xdr:cNvSpPr txBox="1"/>
      </xdr:nvSpPr>
      <xdr:spPr>
        <a:xfrm>
          <a:off x="1816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191" name="n_4aveValue【橋りょう・トンネル】&#10;有形固定資産減価償却率"/>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38117</xdr:rowOff>
    </xdr:from>
    <xdr:ext cx="405111" cy="259045"/>
    <xdr:sp macro="" textlink="">
      <xdr:nvSpPr>
        <xdr:cNvPr id="192" name="n_1mainValue【橋りょう・トンネル】&#10;有形固定資産減価償却率"/>
        <xdr:cNvSpPr txBox="1"/>
      </xdr:nvSpPr>
      <xdr:spPr>
        <a:xfrm>
          <a:off x="3582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57167</xdr:rowOff>
    </xdr:from>
    <xdr:ext cx="405111" cy="259045"/>
    <xdr:sp macro="" textlink="">
      <xdr:nvSpPr>
        <xdr:cNvPr id="193" name="n_2mainValue【橋りょう・トンネル】&#10;有形固定資産減価償却率"/>
        <xdr:cNvSpPr txBox="1"/>
      </xdr:nvSpPr>
      <xdr:spPr>
        <a:xfrm>
          <a:off x="2705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26687</xdr:rowOff>
    </xdr:from>
    <xdr:ext cx="405111" cy="259045"/>
    <xdr:sp macro="" textlink="">
      <xdr:nvSpPr>
        <xdr:cNvPr id="194" name="n_3mainValue【橋りょう・トンネル】&#10;有形固定資産減価償却率"/>
        <xdr:cNvSpPr txBox="1"/>
      </xdr:nvSpPr>
      <xdr:spPr>
        <a:xfrm>
          <a:off x="1816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156227</xdr:rowOff>
    </xdr:from>
    <xdr:ext cx="405111" cy="259045"/>
    <xdr:sp macro="" textlink="">
      <xdr:nvSpPr>
        <xdr:cNvPr id="195" name="n_4mainValue【橋りょう・トンネル】&#10;有形固定資産減価償却率"/>
        <xdr:cNvSpPr txBox="1"/>
      </xdr:nvSpPr>
      <xdr:spPr>
        <a:xfrm>
          <a:off x="927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9" name="テキスト ボックス 20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1" name="テキスト ボックス 21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3" name="テキスト ボックス 21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5" name="テキスト ボックス 21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7" name="テキスト ボックス 21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9" name="テキスト ボックス 21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21" name="直線コネクタ 220"/>
        <xdr:cNvCxnSpPr/>
      </xdr:nvCxnSpPr>
      <xdr:spPr>
        <a:xfrm flipV="1">
          <a:off x="10476865" y="9628822"/>
          <a:ext cx="0" cy="135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22" name="【橋りょう・トンネル】&#10;一人当たり有形固定資産（償却資産）額最小値テキスト"/>
        <xdr:cNvSpPr txBox="1"/>
      </xdr:nvSpPr>
      <xdr:spPr>
        <a:xfrm>
          <a:off x="10515600" y="10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23" name="直線コネクタ 222"/>
        <xdr:cNvCxnSpPr/>
      </xdr:nvCxnSpPr>
      <xdr:spPr>
        <a:xfrm>
          <a:off x="10388600" y="1098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24" name="【橋りょう・トンネル】&#10;一人当たり有形固定資産（償却資産）額最大値テキスト"/>
        <xdr:cNvSpPr txBox="1"/>
      </xdr:nvSpPr>
      <xdr:spPr>
        <a:xfrm>
          <a:off x="10515600" y="94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25" name="直線コネクタ 224"/>
        <xdr:cNvCxnSpPr/>
      </xdr:nvCxnSpPr>
      <xdr:spPr>
        <a:xfrm>
          <a:off x="10388600" y="96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128276</xdr:rowOff>
    </xdr:from>
    <xdr:ext cx="599010" cy="259045"/>
    <xdr:sp macro="" textlink="">
      <xdr:nvSpPr>
        <xdr:cNvPr id="226" name="【橋りょう・トンネル】&#10;一人当たり有形固定資産（償却資産）額平均値テキスト"/>
        <xdr:cNvSpPr txBox="1"/>
      </xdr:nvSpPr>
      <xdr:spPr>
        <a:xfrm>
          <a:off x="10515600" y="1041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27" name="フローチャート: 判断 226"/>
        <xdr:cNvSpPr/>
      </xdr:nvSpPr>
      <xdr:spPr>
        <a:xfrm>
          <a:off x="10426700" y="104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28" name="フローチャート: 判断 227"/>
        <xdr:cNvSpPr/>
      </xdr:nvSpPr>
      <xdr:spPr>
        <a:xfrm>
          <a:off x="9588500" y="1029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29" name="フローチャート: 判断 228"/>
        <xdr:cNvSpPr/>
      </xdr:nvSpPr>
      <xdr:spPr>
        <a:xfrm>
          <a:off x="8699500" y="1028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30" name="フローチャート: 判断 229"/>
        <xdr:cNvSpPr/>
      </xdr:nvSpPr>
      <xdr:spPr>
        <a:xfrm>
          <a:off x="7810500" y="1029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31" name="フローチャート: 判断 230"/>
        <xdr:cNvSpPr/>
      </xdr:nvSpPr>
      <xdr:spPr>
        <a:xfrm>
          <a:off x="6921500" y="1029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123968</xdr:rowOff>
    </xdr:from>
    <xdr:to>
      <xdr:col>50</xdr:col>
      <xdr:colOff>165100</xdr:colOff>
      <xdr:row>61</xdr:row>
      <xdr:rowOff>54118</xdr:rowOff>
    </xdr:to>
    <xdr:sp macro="" textlink="">
      <xdr:nvSpPr>
        <xdr:cNvPr id="237" name="楕円 236"/>
        <xdr:cNvSpPr/>
      </xdr:nvSpPr>
      <xdr:spPr>
        <a:xfrm>
          <a:off x="9588500" y="104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146325</xdr:rowOff>
    </xdr:from>
    <xdr:to>
      <xdr:col>46</xdr:col>
      <xdr:colOff>38100</xdr:colOff>
      <xdr:row>61</xdr:row>
      <xdr:rowOff>76475</xdr:rowOff>
    </xdr:to>
    <xdr:sp macro="" textlink="">
      <xdr:nvSpPr>
        <xdr:cNvPr id="238" name="楕円 237"/>
        <xdr:cNvSpPr/>
      </xdr:nvSpPr>
      <xdr:spPr>
        <a:xfrm>
          <a:off x="8699500" y="104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3318</xdr:rowOff>
    </xdr:from>
    <xdr:to>
      <xdr:col>50</xdr:col>
      <xdr:colOff>114300</xdr:colOff>
      <xdr:row>61</xdr:row>
      <xdr:rowOff>25675</xdr:rowOff>
    </xdr:to>
    <xdr:cxnSp macro="">
      <xdr:nvCxnSpPr>
        <xdr:cNvPr id="239" name="直線コネクタ 238"/>
        <xdr:cNvCxnSpPr/>
      </xdr:nvCxnSpPr>
      <xdr:spPr>
        <a:xfrm flipV="1">
          <a:off x="8750300" y="10461768"/>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152383</xdr:rowOff>
    </xdr:from>
    <xdr:to>
      <xdr:col>41</xdr:col>
      <xdr:colOff>101600</xdr:colOff>
      <xdr:row>61</xdr:row>
      <xdr:rowOff>82533</xdr:rowOff>
    </xdr:to>
    <xdr:sp macro="" textlink="">
      <xdr:nvSpPr>
        <xdr:cNvPr id="240" name="楕円 239"/>
        <xdr:cNvSpPr/>
      </xdr:nvSpPr>
      <xdr:spPr>
        <a:xfrm>
          <a:off x="7810500" y="104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25675</xdr:rowOff>
    </xdr:from>
    <xdr:to>
      <xdr:col>45</xdr:col>
      <xdr:colOff>177800</xdr:colOff>
      <xdr:row>61</xdr:row>
      <xdr:rowOff>31733</xdr:rowOff>
    </xdr:to>
    <xdr:cxnSp macro="">
      <xdr:nvCxnSpPr>
        <xdr:cNvPr id="241" name="直線コネクタ 240"/>
        <xdr:cNvCxnSpPr/>
      </xdr:nvCxnSpPr>
      <xdr:spPr>
        <a:xfrm flipV="1">
          <a:off x="7861300" y="10484125"/>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160282</xdr:rowOff>
    </xdr:from>
    <xdr:to>
      <xdr:col>36</xdr:col>
      <xdr:colOff>165100</xdr:colOff>
      <xdr:row>61</xdr:row>
      <xdr:rowOff>90432</xdr:rowOff>
    </xdr:to>
    <xdr:sp macro="" textlink="">
      <xdr:nvSpPr>
        <xdr:cNvPr id="242" name="楕円 241"/>
        <xdr:cNvSpPr/>
      </xdr:nvSpPr>
      <xdr:spPr>
        <a:xfrm>
          <a:off x="6921500" y="104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31733</xdr:rowOff>
    </xdr:from>
    <xdr:to>
      <xdr:col>41</xdr:col>
      <xdr:colOff>50800</xdr:colOff>
      <xdr:row>61</xdr:row>
      <xdr:rowOff>39632</xdr:rowOff>
    </xdr:to>
    <xdr:cxnSp macro="">
      <xdr:nvCxnSpPr>
        <xdr:cNvPr id="243" name="直線コネクタ 242"/>
        <xdr:cNvCxnSpPr/>
      </xdr:nvCxnSpPr>
      <xdr:spPr>
        <a:xfrm flipV="1">
          <a:off x="6972300" y="10490183"/>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44" name="n_1aveValue【橋りょう・トンネル】&#10;一人当たり有形固定資産（償却資産）額"/>
        <xdr:cNvSpPr txBox="1"/>
      </xdr:nvSpPr>
      <xdr:spPr>
        <a:xfrm>
          <a:off x="9327095" y="100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117446</xdr:rowOff>
    </xdr:from>
    <xdr:ext cx="599010" cy="259045"/>
    <xdr:sp macro="" textlink="">
      <xdr:nvSpPr>
        <xdr:cNvPr id="245" name="n_2aveValue【橋りょう・トンネル】&#10;一人当たり有形固定資産（償却資産）額"/>
        <xdr:cNvSpPr txBox="1"/>
      </xdr:nvSpPr>
      <xdr:spPr>
        <a:xfrm>
          <a:off x="8450795" y="1006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121300</xdr:rowOff>
    </xdr:from>
    <xdr:ext cx="599010" cy="259045"/>
    <xdr:sp macro="" textlink="">
      <xdr:nvSpPr>
        <xdr:cNvPr id="246" name="n_3aveValue【橋りょう・トンネル】&#10;一人当たり有形固定資産（償却資産）額"/>
        <xdr:cNvSpPr txBox="1"/>
      </xdr:nvSpPr>
      <xdr:spPr>
        <a:xfrm>
          <a:off x="7561795" y="100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123200</xdr:rowOff>
    </xdr:from>
    <xdr:ext cx="599010" cy="259045"/>
    <xdr:sp macro="" textlink="">
      <xdr:nvSpPr>
        <xdr:cNvPr id="247" name="n_4aveValue【橋りょう・トンネル】&#10;一人当たり有形固定資産（償却資産）額"/>
        <xdr:cNvSpPr txBox="1"/>
      </xdr:nvSpPr>
      <xdr:spPr>
        <a:xfrm>
          <a:off x="6672795" y="1006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45245</xdr:rowOff>
    </xdr:from>
    <xdr:ext cx="599010" cy="259045"/>
    <xdr:sp macro="" textlink="">
      <xdr:nvSpPr>
        <xdr:cNvPr id="248" name="n_1mainValue【橋りょう・トンネル】&#10;一人当たり有形固定資産（償却資産）額"/>
        <xdr:cNvSpPr txBox="1"/>
      </xdr:nvSpPr>
      <xdr:spPr>
        <a:xfrm>
          <a:off x="9327095" y="105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67602</xdr:rowOff>
    </xdr:from>
    <xdr:ext cx="599010" cy="259045"/>
    <xdr:sp macro="" textlink="">
      <xdr:nvSpPr>
        <xdr:cNvPr id="249" name="n_2mainValue【橋りょう・トンネル】&#10;一人当たり有形固定資産（償却資産）額"/>
        <xdr:cNvSpPr txBox="1"/>
      </xdr:nvSpPr>
      <xdr:spPr>
        <a:xfrm>
          <a:off x="8450795" y="1052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73660</xdr:rowOff>
    </xdr:from>
    <xdr:ext cx="599010" cy="259045"/>
    <xdr:sp macro="" textlink="">
      <xdr:nvSpPr>
        <xdr:cNvPr id="250" name="n_3mainValue【橋りょう・トンネル】&#10;一人当たり有形固定資産（償却資産）額"/>
        <xdr:cNvSpPr txBox="1"/>
      </xdr:nvSpPr>
      <xdr:spPr>
        <a:xfrm>
          <a:off x="7561795" y="1053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81559</xdr:rowOff>
    </xdr:from>
    <xdr:ext cx="599010" cy="259045"/>
    <xdr:sp macro="" textlink="">
      <xdr:nvSpPr>
        <xdr:cNvPr id="251" name="n_4mainValue【橋りょう・トンネル】&#10;一人当たり有形固定資産（償却資産）額"/>
        <xdr:cNvSpPr txBox="1"/>
      </xdr:nvSpPr>
      <xdr:spPr>
        <a:xfrm>
          <a:off x="6672795" y="1054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4" name="テキスト ボックス 26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74" name="直線コネクタ 273"/>
        <xdr:cNvCxnSpPr/>
      </xdr:nvCxnSpPr>
      <xdr:spPr>
        <a:xfrm flipV="1">
          <a:off x="4634865" y="13310615"/>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75" name="【公営住宅】&#10;有形固定資産減価償却率最小値テキスト"/>
        <xdr:cNvSpPr txBox="1"/>
      </xdr:nvSpPr>
      <xdr:spPr>
        <a:xfrm>
          <a:off x="4673600" y="146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76" name="直線コネクタ 275"/>
        <xdr:cNvCxnSpPr/>
      </xdr:nvCxnSpPr>
      <xdr:spPr>
        <a:xfrm>
          <a:off x="4546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77"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78" name="直線コネクタ 277"/>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59453</xdr:rowOff>
    </xdr:from>
    <xdr:ext cx="405111" cy="259045"/>
    <xdr:sp macro="" textlink="">
      <xdr:nvSpPr>
        <xdr:cNvPr id="279" name="【公営住宅】&#10;有形固定資産減価償却率平均値テキスト"/>
        <xdr:cNvSpPr txBox="1"/>
      </xdr:nvSpPr>
      <xdr:spPr>
        <a:xfrm>
          <a:off x="46736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80" name="フローチャート: 判断 279"/>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81" name="フローチャート: 判断 28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2" name="フローチャート: 判断 281"/>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83" name="フローチャート: 判断 282"/>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284" name="フローチャート: 判断 283"/>
        <xdr:cNvSpPr/>
      </xdr:nvSpPr>
      <xdr:spPr>
        <a:xfrm>
          <a:off x="1079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97028</xdr:rowOff>
    </xdr:from>
    <xdr:to>
      <xdr:col>20</xdr:col>
      <xdr:colOff>38100</xdr:colOff>
      <xdr:row>81</xdr:row>
      <xdr:rowOff>27178</xdr:rowOff>
    </xdr:to>
    <xdr:sp macro="" textlink="">
      <xdr:nvSpPr>
        <xdr:cNvPr id="290" name="楕円 289"/>
        <xdr:cNvSpPr/>
      </xdr:nvSpPr>
      <xdr:spPr>
        <a:xfrm>
          <a:off x="3746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xdr:rowOff>
    </xdr:from>
    <xdr:to>
      <xdr:col>15</xdr:col>
      <xdr:colOff>101600</xdr:colOff>
      <xdr:row>80</xdr:row>
      <xdr:rowOff>116332</xdr:rowOff>
    </xdr:to>
    <xdr:sp macro="" textlink="">
      <xdr:nvSpPr>
        <xdr:cNvPr id="291" name="楕円 290"/>
        <xdr:cNvSpPr/>
      </xdr:nvSpPr>
      <xdr:spPr>
        <a:xfrm>
          <a:off x="2857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65532</xdr:rowOff>
    </xdr:from>
    <xdr:to>
      <xdr:col>19</xdr:col>
      <xdr:colOff>177800</xdr:colOff>
      <xdr:row>80</xdr:row>
      <xdr:rowOff>147828</xdr:rowOff>
    </xdr:to>
    <xdr:cxnSp macro="">
      <xdr:nvCxnSpPr>
        <xdr:cNvPr id="292" name="直線コネクタ 291"/>
        <xdr:cNvCxnSpPr/>
      </xdr:nvCxnSpPr>
      <xdr:spPr>
        <a:xfrm>
          <a:off x="2908300" y="137815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60452</xdr:rowOff>
    </xdr:from>
    <xdr:to>
      <xdr:col>10</xdr:col>
      <xdr:colOff>165100</xdr:colOff>
      <xdr:row>80</xdr:row>
      <xdr:rowOff>162052</xdr:rowOff>
    </xdr:to>
    <xdr:sp macro="" textlink="">
      <xdr:nvSpPr>
        <xdr:cNvPr id="293" name="楕円 292"/>
        <xdr:cNvSpPr/>
      </xdr:nvSpPr>
      <xdr:spPr>
        <a:xfrm>
          <a:off x="1968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65532</xdr:rowOff>
    </xdr:from>
    <xdr:to>
      <xdr:col>15</xdr:col>
      <xdr:colOff>50800</xdr:colOff>
      <xdr:row>80</xdr:row>
      <xdr:rowOff>111252</xdr:rowOff>
    </xdr:to>
    <xdr:cxnSp macro="">
      <xdr:nvCxnSpPr>
        <xdr:cNvPr id="294" name="直線コネクタ 293"/>
        <xdr:cNvCxnSpPr/>
      </xdr:nvCxnSpPr>
      <xdr:spPr>
        <a:xfrm flipV="1">
          <a:off x="2019300" y="13781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51308</xdr:rowOff>
    </xdr:from>
    <xdr:to>
      <xdr:col>6</xdr:col>
      <xdr:colOff>38100</xdr:colOff>
      <xdr:row>80</xdr:row>
      <xdr:rowOff>152908</xdr:rowOff>
    </xdr:to>
    <xdr:sp macro="" textlink="">
      <xdr:nvSpPr>
        <xdr:cNvPr id="295" name="楕円 294"/>
        <xdr:cNvSpPr/>
      </xdr:nvSpPr>
      <xdr:spPr>
        <a:xfrm>
          <a:off x="1079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102108</xdr:rowOff>
    </xdr:from>
    <xdr:to>
      <xdr:col>10</xdr:col>
      <xdr:colOff>114300</xdr:colOff>
      <xdr:row>80</xdr:row>
      <xdr:rowOff>111252</xdr:rowOff>
    </xdr:to>
    <xdr:cxnSp macro="">
      <xdr:nvCxnSpPr>
        <xdr:cNvPr id="296" name="直線コネクタ 295"/>
        <xdr:cNvCxnSpPr/>
      </xdr:nvCxnSpPr>
      <xdr:spPr>
        <a:xfrm>
          <a:off x="1130300" y="13818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97"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298" name="n_2aveValue【公営住宅】&#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299"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13733</xdr:rowOff>
    </xdr:from>
    <xdr:ext cx="405111" cy="259045"/>
    <xdr:sp macro="" textlink="">
      <xdr:nvSpPr>
        <xdr:cNvPr id="300" name="n_4aveValue【公営住宅】&#10;有形固定資産減価償却率"/>
        <xdr:cNvSpPr txBox="1"/>
      </xdr:nvSpPr>
      <xdr:spPr>
        <a:xfrm>
          <a:off x="927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43705</xdr:rowOff>
    </xdr:from>
    <xdr:ext cx="405111" cy="259045"/>
    <xdr:sp macro="" textlink="">
      <xdr:nvSpPr>
        <xdr:cNvPr id="301" name="n_1mainValue【公営住宅】&#10;有形固定資産減価償却率"/>
        <xdr:cNvSpPr txBox="1"/>
      </xdr:nvSpPr>
      <xdr:spPr>
        <a:xfrm>
          <a:off x="3582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132859</xdr:rowOff>
    </xdr:from>
    <xdr:ext cx="405111" cy="259045"/>
    <xdr:sp macro="" textlink="">
      <xdr:nvSpPr>
        <xdr:cNvPr id="302" name="n_2mainValue【公営住宅】&#10;有形固定資産減価償却率"/>
        <xdr:cNvSpPr txBox="1"/>
      </xdr:nvSpPr>
      <xdr:spPr>
        <a:xfrm>
          <a:off x="2705744" y="1350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7129</xdr:rowOff>
    </xdr:from>
    <xdr:ext cx="405111" cy="259045"/>
    <xdr:sp macro="" textlink="">
      <xdr:nvSpPr>
        <xdr:cNvPr id="303" name="n_3mainValue【公営住宅】&#10;有形固定資産減価償却率"/>
        <xdr:cNvSpPr txBox="1"/>
      </xdr:nvSpPr>
      <xdr:spPr>
        <a:xfrm>
          <a:off x="18167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169435</xdr:rowOff>
    </xdr:from>
    <xdr:ext cx="405111" cy="259045"/>
    <xdr:sp macro="" textlink="">
      <xdr:nvSpPr>
        <xdr:cNvPr id="304" name="n_4mainValue【公営住宅】&#10;有形固定資産減価償却率"/>
        <xdr:cNvSpPr txBox="1"/>
      </xdr:nvSpPr>
      <xdr:spPr>
        <a:xfrm>
          <a:off x="927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5" name="直線コネクタ 3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6" name="テキスト ボックス 3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7" name="直線コネクタ 3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8" name="テキスト ボックス 3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9" name="直線コネクタ 3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0" name="テキスト ボックス 3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1" name="直線コネクタ 3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2" name="テキスト ボックス 3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3" name="直線コネクタ 3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4" name="テキスト ボックス 3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5" name="直線コネクタ 3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6" name="テキスト ボックス 3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30" name="直線コネクタ 329"/>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31" name="【公営住宅】&#10;一人当たり面積最小値テキスト"/>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32" name="直線コネクタ 331"/>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33" name="【公営住宅】&#10;一人当たり面積最大値テキスト"/>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34" name="直線コネクタ 333"/>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64243</xdr:rowOff>
    </xdr:from>
    <xdr:ext cx="469744" cy="259045"/>
    <xdr:sp macro="" textlink="">
      <xdr:nvSpPr>
        <xdr:cNvPr id="335" name="【公営住宅】&#10;一人当たり面積平均値テキスト"/>
        <xdr:cNvSpPr txBox="1"/>
      </xdr:nvSpPr>
      <xdr:spPr>
        <a:xfrm>
          <a:off x="10515600" y="1429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36" name="フローチャート: 判断 335"/>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37" name="フローチャート: 判断 336"/>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38" name="フローチャート: 判断 337"/>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39" name="フローチャート: 判断 338"/>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40" name="フローチャート: 判断 339"/>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150586</xdr:rowOff>
    </xdr:from>
    <xdr:to>
      <xdr:col>50</xdr:col>
      <xdr:colOff>165100</xdr:colOff>
      <xdr:row>79</xdr:row>
      <xdr:rowOff>80736</xdr:rowOff>
    </xdr:to>
    <xdr:sp macro="" textlink="">
      <xdr:nvSpPr>
        <xdr:cNvPr id="346" name="楕円 345"/>
        <xdr:cNvSpPr/>
      </xdr:nvSpPr>
      <xdr:spPr>
        <a:xfrm>
          <a:off x="9588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171269</xdr:rowOff>
    </xdr:from>
    <xdr:to>
      <xdr:col>46</xdr:col>
      <xdr:colOff>38100</xdr:colOff>
      <xdr:row>79</xdr:row>
      <xdr:rowOff>101419</xdr:rowOff>
    </xdr:to>
    <xdr:sp macro="" textlink="">
      <xdr:nvSpPr>
        <xdr:cNvPr id="347" name="楕円 346"/>
        <xdr:cNvSpPr/>
      </xdr:nvSpPr>
      <xdr:spPr>
        <a:xfrm>
          <a:off x="8699500" y="1354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29936</xdr:rowOff>
    </xdr:from>
    <xdr:to>
      <xdr:col>50</xdr:col>
      <xdr:colOff>114300</xdr:colOff>
      <xdr:row>79</xdr:row>
      <xdr:rowOff>50619</xdr:rowOff>
    </xdr:to>
    <xdr:cxnSp macro="">
      <xdr:nvCxnSpPr>
        <xdr:cNvPr id="348" name="直線コネクタ 347"/>
        <xdr:cNvCxnSpPr/>
      </xdr:nvCxnSpPr>
      <xdr:spPr>
        <a:xfrm flipV="1">
          <a:off x="8750300" y="1357448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35742</xdr:rowOff>
    </xdr:from>
    <xdr:to>
      <xdr:col>41</xdr:col>
      <xdr:colOff>101600</xdr:colOff>
      <xdr:row>79</xdr:row>
      <xdr:rowOff>137342</xdr:rowOff>
    </xdr:to>
    <xdr:sp macro="" textlink="">
      <xdr:nvSpPr>
        <xdr:cNvPr id="349" name="楕円 348"/>
        <xdr:cNvSpPr/>
      </xdr:nvSpPr>
      <xdr:spPr>
        <a:xfrm>
          <a:off x="7810500" y="135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50619</xdr:rowOff>
    </xdr:from>
    <xdr:to>
      <xdr:col>45</xdr:col>
      <xdr:colOff>177800</xdr:colOff>
      <xdr:row>79</xdr:row>
      <xdr:rowOff>86542</xdr:rowOff>
    </xdr:to>
    <xdr:cxnSp macro="">
      <xdr:nvCxnSpPr>
        <xdr:cNvPr id="350" name="直線コネクタ 349"/>
        <xdr:cNvCxnSpPr/>
      </xdr:nvCxnSpPr>
      <xdr:spPr>
        <a:xfrm flipV="1">
          <a:off x="7861300" y="13595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61868</xdr:rowOff>
    </xdr:from>
    <xdr:to>
      <xdr:col>36</xdr:col>
      <xdr:colOff>165100</xdr:colOff>
      <xdr:row>79</xdr:row>
      <xdr:rowOff>163468</xdr:rowOff>
    </xdr:to>
    <xdr:sp macro="" textlink="">
      <xdr:nvSpPr>
        <xdr:cNvPr id="351" name="楕円 350"/>
        <xdr:cNvSpPr/>
      </xdr:nvSpPr>
      <xdr:spPr>
        <a:xfrm>
          <a:off x="6921500" y="136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86542</xdr:rowOff>
    </xdr:from>
    <xdr:to>
      <xdr:col>41</xdr:col>
      <xdr:colOff>50800</xdr:colOff>
      <xdr:row>79</xdr:row>
      <xdr:rowOff>112668</xdr:rowOff>
    </xdr:to>
    <xdr:cxnSp macro="">
      <xdr:nvCxnSpPr>
        <xdr:cNvPr id="352" name="直線コネクタ 351"/>
        <xdr:cNvCxnSpPr/>
      </xdr:nvCxnSpPr>
      <xdr:spPr>
        <a:xfrm flipV="1">
          <a:off x="6972300" y="136310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164391</xdr:rowOff>
    </xdr:from>
    <xdr:ext cx="469744" cy="259045"/>
    <xdr:sp macro="" textlink="">
      <xdr:nvSpPr>
        <xdr:cNvPr id="353" name="n_1aveValue【公営住宅】&#10;一人当たり面積"/>
        <xdr:cNvSpPr txBox="1"/>
      </xdr:nvSpPr>
      <xdr:spPr>
        <a:xfrm>
          <a:off x="9391727" y="1439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4" name="n_2aveValue【公営住宅】&#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55" name="n_3aveValue【公営住宅】&#10;一人当たり面積"/>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168746</xdr:rowOff>
    </xdr:from>
    <xdr:ext cx="469744" cy="259045"/>
    <xdr:sp macro="" textlink="">
      <xdr:nvSpPr>
        <xdr:cNvPr id="356" name="n_4aveValue【公営住宅】&#10;一人当たり面積"/>
        <xdr:cNvSpPr txBox="1"/>
      </xdr:nvSpPr>
      <xdr:spPr>
        <a:xfrm>
          <a:off x="6737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97263</xdr:rowOff>
    </xdr:from>
    <xdr:ext cx="469744" cy="259045"/>
    <xdr:sp macro="" textlink="">
      <xdr:nvSpPr>
        <xdr:cNvPr id="357" name="n_1mainValue【公営住宅】&#10;一人当たり面積"/>
        <xdr:cNvSpPr txBox="1"/>
      </xdr:nvSpPr>
      <xdr:spPr>
        <a:xfrm>
          <a:off x="93917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117946</xdr:rowOff>
    </xdr:from>
    <xdr:ext cx="469744" cy="259045"/>
    <xdr:sp macro="" textlink="">
      <xdr:nvSpPr>
        <xdr:cNvPr id="358" name="n_2mainValue【公営住宅】&#10;一人当たり面積"/>
        <xdr:cNvSpPr txBox="1"/>
      </xdr:nvSpPr>
      <xdr:spPr>
        <a:xfrm>
          <a:off x="8515427" y="1331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153869</xdr:rowOff>
    </xdr:from>
    <xdr:ext cx="469744" cy="259045"/>
    <xdr:sp macro="" textlink="">
      <xdr:nvSpPr>
        <xdr:cNvPr id="359" name="n_3mainValue【公営住宅】&#10;一人当たり面積"/>
        <xdr:cNvSpPr txBox="1"/>
      </xdr:nvSpPr>
      <xdr:spPr>
        <a:xfrm>
          <a:off x="7626427" y="1335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8545</xdr:rowOff>
    </xdr:from>
    <xdr:ext cx="469744" cy="259045"/>
    <xdr:sp macro="" textlink="">
      <xdr:nvSpPr>
        <xdr:cNvPr id="360" name="n_4mainValue【公営住宅】&#10;一人当たり面積"/>
        <xdr:cNvSpPr txBox="1"/>
      </xdr:nvSpPr>
      <xdr:spPr>
        <a:xfrm>
          <a:off x="6737427" y="1338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141514</xdr:rowOff>
    </xdr:to>
    <xdr:cxnSp macro="">
      <xdr:nvCxnSpPr>
        <xdr:cNvPr id="386" name="直線コネクタ 385"/>
        <xdr:cNvCxnSpPr/>
      </xdr:nvCxnSpPr>
      <xdr:spPr>
        <a:xfrm flipV="1">
          <a:off x="4634865" y="17221200"/>
          <a:ext cx="0" cy="1265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145341</xdr:rowOff>
    </xdr:from>
    <xdr:ext cx="405111" cy="259045"/>
    <xdr:sp macro="" textlink="">
      <xdr:nvSpPr>
        <xdr:cNvPr id="387" name="【港湾・漁港】&#10;有形固定資産減価償却率最小値テキスト"/>
        <xdr:cNvSpPr txBox="1"/>
      </xdr:nvSpPr>
      <xdr:spPr>
        <a:xfrm>
          <a:off x="4673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141514</xdr:rowOff>
    </xdr:from>
    <xdr:to>
      <xdr:col>24</xdr:col>
      <xdr:colOff>152400</xdr:colOff>
      <xdr:row>107</xdr:row>
      <xdr:rowOff>141514</xdr:rowOff>
    </xdr:to>
    <xdr:cxnSp macro="">
      <xdr:nvCxnSpPr>
        <xdr:cNvPr id="388" name="直線コネクタ 387"/>
        <xdr:cNvCxnSpPr/>
      </xdr:nvCxnSpPr>
      <xdr:spPr>
        <a:xfrm>
          <a:off x="4546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89" name="【港湾・漁港】&#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90" name="直線コネクタ 38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5459</xdr:rowOff>
    </xdr:from>
    <xdr:ext cx="405111" cy="259045"/>
    <xdr:sp macro="" textlink="">
      <xdr:nvSpPr>
        <xdr:cNvPr id="391" name="【港湾・漁港】&#10;有形固定資産減価償却率平均値テキスト"/>
        <xdr:cNvSpPr txBox="1"/>
      </xdr:nvSpPr>
      <xdr:spPr>
        <a:xfrm>
          <a:off x="4673600" y="18350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27032</xdr:rowOff>
    </xdr:from>
    <xdr:to>
      <xdr:col>24</xdr:col>
      <xdr:colOff>114300</xdr:colOff>
      <xdr:row>107</xdr:row>
      <xdr:rowOff>128632</xdr:rowOff>
    </xdr:to>
    <xdr:sp macro="" textlink="">
      <xdr:nvSpPr>
        <xdr:cNvPr id="392" name="フローチャート: 判断 391"/>
        <xdr:cNvSpPr/>
      </xdr:nvSpPr>
      <xdr:spPr>
        <a:xfrm>
          <a:off x="4584700" y="1837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160927</xdr:rowOff>
    </xdr:from>
    <xdr:to>
      <xdr:col>20</xdr:col>
      <xdr:colOff>38100</xdr:colOff>
      <xdr:row>106</xdr:row>
      <xdr:rowOff>91077</xdr:rowOff>
    </xdr:to>
    <xdr:sp macro="" textlink="">
      <xdr:nvSpPr>
        <xdr:cNvPr id="393" name="フローチャート: 判断 392"/>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146231</xdr:rowOff>
    </xdr:from>
    <xdr:to>
      <xdr:col>15</xdr:col>
      <xdr:colOff>101600</xdr:colOff>
      <xdr:row>106</xdr:row>
      <xdr:rowOff>76381</xdr:rowOff>
    </xdr:to>
    <xdr:sp macro="" textlink="">
      <xdr:nvSpPr>
        <xdr:cNvPr id="394" name="フローチャート: 判断 393"/>
        <xdr:cNvSpPr/>
      </xdr:nvSpPr>
      <xdr:spPr>
        <a:xfrm>
          <a:off x="2857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395" name="フローチャート: 判断 394"/>
        <xdr:cNvSpPr/>
      </xdr:nvSpPr>
      <xdr:spPr>
        <a:xfrm>
          <a:off x="1968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118473</xdr:rowOff>
    </xdr:from>
    <xdr:to>
      <xdr:col>6</xdr:col>
      <xdr:colOff>38100</xdr:colOff>
      <xdr:row>106</xdr:row>
      <xdr:rowOff>48623</xdr:rowOff>
    </xdr:to>
    <xdr:sp macro="" textlink="">
      <xdr:nvSpPr>
        <xdr:cNvPr id="396" name="フローチャート: 判断 395"/>
        <xdr:cNvSpPr/>
      </xdr:nvSpPr>
      <xdr:spPr>
        <a:xfrm>
          <a:off x="1079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142966</xdr:rowOff>
    </xdr:from>
    <xdr:to>
      <xdr:col>20</xdr:col>
      <xdr:colOff>38100</xdr:colOff>
      <xdr:row>105</xdr:row>
      <xdr:rowOff>73116</xdr:rowOff>
    </xdr:to>
    <xdr:sp macro="" textlink="">
      <xdr:nvSpPr>
        <xdr:cNvPr id="402" name="楕円 401"/>
        <xdr:cNvSpPr/>
      </xdr:nvSpPr>
      <xdr:spPr>
        <a:xfrm>
          <a:off x="3746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125005</xdr:rowOff>
    </xdr:from>
    <xdr:to>
      <xdr:col>15</xdr:col>
      <xdr:colOff>101600</xdr:colOff>
      <xdr:row>105</xdr:row>
      <xdr:rowOff>55155</xdr:rowOff>
    </xdr:to>
    <xdr:sp macro="" textlink="">
      <xdr:nvSpPr>
        <xdr:cNvPr id="403" name="楕円 402"/>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22316</xdr:rowOff>
    </xdr:to>
    <xdr:cxnSp macro="">
      <xdr:nvCxnSpPr>
        <xdr:cNvPr id="404" name="直線コネクタ 403"/>
        <xdr:cNvCxnSpPr/>
      </xdr:nvCxnSpPr>
      <xdr:spPr>
        <a:xfrm>
          <a:off x="2908300" y="1800660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05" name="楕円 404"/>
        <xdr:cNvSpPr/>
      </xdr:nvSpPr>
      <xdr:spPr>
        <a:xfrm>
          <a:off x="1968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149679</xdr:rowOff>
    </xdr:from>
    <xdr:to>
      <xdr:col>15</xdr:col>
      <xdr:colOff>50800</xdr:colOff>
      <xdr:row>105</xdr:row>
      <xdr:rowOff>4355</xdr:rowOff>
    </xdr:to>
    <xdr:cxnSp macro="">
      <xdr:nvCxnSpPr>
        <xdr:cNvPr id="406" name="直線コネクタ 405"/>
        <xdr:cNvCxnSpPr/>
      </xdr:nvCxnSpPr>
      <xdr:spPr>
        <a:xfrm>
          <a:off x="2019300" y="179804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07" name="楕円 406"/>
        <xdr:cNvSpPr/>
      </xdr:nvSpPr>
      <xdr:spPr>
        <a:xfrm>
          <a:off x="1079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120287</xdr:rowOff>
    </xdr:from>
    <xdr:to>
      <xdr:col>10</xdr:col>
      <xdr:colOff>114300</xdr:colOff>
      <xdr:row>104</xdr:row>
      <xdr:rowOff>149679</xdr:rowOff>
    </xdr:to>
    <xdr:cxnSp macro="">
      <xdr:nvCxnSpPr>
        <xdr:cNvPr id="408" name="直線コネクタ 407"/>
        <xdr:cNvCxnSpPr/>
      </xdr:nvCxnSpPr>
      <xdr:spPr>
        <a:xfrm>
          <a:off x="1130300" y="179510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82204</xdr:rowOff>
    </xdr:from>
    <xdr:ext cx="405111" cy="259045"/>
    <xdr:sp macro="" textlink="">
      <xdr:nvSpPr>
        <xdr:cNvPr id="409" name="n_1aveValue【港湾・漁港】&#10;有形固定資産減価償却率"/>
        <xdr:cNvSpPr txBox="1"/>
      </xdr:nvSpPr>
      <xdr:spPr>
        <a:xfrm>
          <a:off x="3582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67508</xdr:rowOff>
    </xdr:from>
    <xdr:ext cx="405111" cy="259045"/>
    <xdr:sp macro="" textlink="">
      <xdr:nvSpPr>
        <xdr:cNvPr id="410" name="n_2aveValue【港湾・漁港】&#10;有形固定資産減価償却率"/>
        <xdr:cNvSpPr txBox="1"/>
      </xdr:nvSpPr>
      <xdr:spPr>
        <a:xfrm>
          <a:off x="2705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11" name="n_3aveValue【港湾・漁港】&#10;有形固定資産減価償却率"/>
        <xdr:cNvSpPr txBox="1"/>
      </xdr:nvSpPr>
      <xdr:spPr>
        <a:xfrm>
          <a:off x="1816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39750</xdr:rowOff>
    </xdr:from>
    <xdr:ext cx="405111" cy="259045"/>
    <xdr:sp macro="" textlink="">
      <xdr:nvSpPr>
        <xdr:cNvPr id="412" name="n_4aveValue【港湾・漁港】&#10;有形固定資産減価償却率"/>
        <xdr:cNvSpPr txBox="1"/>
      </xdr:nvSpPr>
      <xdr:spPr>
        <a:xfrm>
          <a:off x="927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89643</xdr:rowOff>
    </xdr:from>
    <xdr:ext cx="405111" cy="259045"/>
    <xdr:sp macro="" textlink="">
      <xdr:nvSpPr>
        <xdr:cNvPr id="413" name="n_1mainValue【港湾・漁港】&#10;有形固定資産減価償却率"/>
        <xdr:cNvSpPr txBox="1"/>
      </xdr:nvSpPr>
      <xdr:spPr>
        <a:xfrm>
          <a:off x="3582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71682</xdr:rowOff>
    </xdr:from>
    <xdr:ext cx="405111" cy="259045"/>
    <xdr:sp macro="" textlink="">
      <xdr:nvSpPr>
        <xdr:cNvPr id="414" name="n_2mainValue【港湾・漁港】&#10;有形固定資産減価償却率"/>
        <xdr:cNvSpPr txBox="1"/>
      </xdr:nvSpPr>
      <xdr:spPr>
        <a:xfrm>
          <a:off x="2705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15" name="n_3main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16" name="n_4mainValue【港湾・漁港】&#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8" name="テキスト ボックス 42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0" name="テキスト ボックス 42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2" name="テキスト ボックス 43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4" name="テキスト ボックス 43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6" name="テキスト ボックス 43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3107</xdr:rowOff>
    </xdr:from>
    <xdr:to>
      <xdr:col>54</xdr:col>
      <xdr:colOff>189865</xdr:colOff>
      <xdr:row>108</xdr:row>
      <xdr:rowOff>73878</xdr:rowOff>
    </xdr:to>
    <xdr:cxnSp macro="">
      <xdr:nvCxnSpPr>
        <xdr:cNvPr id="438" name="直線コネクタ 437"/>
        <xdr:cNvCxnSpPr/>
      </xdr:nvCxnSpPr>
      <xdr:spPr>
        <a:xfrm flipV="1">
          <a:off x="10476865" y="17662457"/>
          <a:ext cx="0" cy="92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77705</xdr:rowOff>
    </xdr:from>
    <xdr:ext cx="378565" cy="259045"/>
    <xdr:sp macro="" textlink="">
      <xdr:nvSpPr>
        <xdr:cNvPr id="439" name="【港湾・漁港】&#10;一人当たり有形固定資産（償却資産）額最小値テキスト"/>
        <xdr:cNvSpPr txBox="1"/>
      </xdr:nvSpPr>
      <xdr:spPr>
        <a:xfrm>
          <a:off x="10515600" y="1859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73878</xdr:rowOff>
    </xdr:from>
    <xdr:to>
      <xdr:col>55</xdr:col>
      <xdr:colOff>88900</xdr:colOff>
      <xdr:row>108</xdr:row>
      <xdr:rowOff>73878</xdr:rowOff>
    </xdr:to>
    <xdr:cxnSp macro="">
      <xdr:nvCxnSpPr>
        <xdr:cNvPr id="440" name="直線コネクタ 439"/>
        <xdr:cNvCxnSpPr/>
      </xdr:nvCxnSpPr>
      <xdr:spPr>
        <a:xfrm>
          <a:off x="10388600" y="18590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121234</xdr:rowOff>
    </xdr:from>
    <xdr:ext cx="599010" cy="259045"/>
    <xdr:sp macro="" textlink="">
      <xdr:nvSpPr>
        <xdr:cNvPr id="441" name="【港湾・漁港】&#10;一人当たり有形固定資産（償却資産）額最大値テキスト"/>
        <xdr:cNvSpPr txBox="1"/>
      </xdr:nvSpPr>
      <xdr:spPr>
        <a:xfrm>
          <a:off x="10515600" y="1743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3107</xdr:rowOff>
    </xdr:from>
    <xdr:to>
      <xdr:col>55</xdr:col>
      <xdr:colOff>88900</xdr:colOff>
      <xdr:row>103</xdr:row>
      <xdr:rowOff>3107</xdr:rowOff>
    </xdr:to>
    <xdr:cxnSp macro="">
      <xdr:nvCxnSpPr>
        <xdr:cNvPr id="442" name="直線コネクタ 441"/>
        <xdr:cNvCxnSpPr/>
      </xdr:nvCxnSpPr>
      <xdr:spPr>
        <a:xfrm>
          <a:off x="10388600" y="176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141091</xdr:rowOff>
    </xdr:from>
    <xdr:ext cx="534377" cy="259045"/>
    <xdr:sp macro="" textlink="">
      <xdr:nvSpPr>
        <xdr:cNvPr id="443" name="【港湾・漁港】&#10;一人当たり有形固定資産（償却資産）額平均値テキスト"/>
        <xdr:cNvSpPr txBox="1"/>
      </xdr:nvSpPr>
      <xdr:spPr>
        <a:xfrm>
          <a:off x="10515600" y="18314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162664</xdr:rowOff>
    </xdr:from>
    <xdr:to>
      <xdr:col>55</xdr:col>
      <xdr:colOff>50800</xdr:colOff>
      <xdr:row>107</xdr:row>
      <xdr:rowOff>92814</xdr:rowOff>
    </xdr:to>
    <xdr:sp macro="" textlink="">
      <xdr:nvSpPr>
        <xdr:cNvPr id="444" name="フローチャート: 判断 443"/>
        <xdr:cNvSpPr/>
      </xdr:nvSpPr>
      <xdr:spPr>
        <a:xfrm>
          <a:off x="10426700" y="1833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12954</xdr:rowOff>
    </xdr:from>
    <xdr:to>
      <xdr:col>50</xdr:col>
      <xdr:colOff>165100</xdr:colOff>
      <xdr:row>106</xdr:row>
      <xdr:rowOff>114554</xdr:rowOff>
    </xdr:to>
    <xdr:sp macro="" textlink="">
      <xdr:nvSpPr>
        <xdr:cNvPr id="445" name="フローチャート: 判断 444"/>
        <xdr:cNvSpPr/>
      </xdr:nvSpPr>
      <xdr:spPr>
        <a:xfrm>
          <a:off x="9588500" y="1818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18180</xdr:rowOff>
    </xdr:from>
    <xdr:to>
      <xdr:col>46</xdr:col>
      <xdr:colOff>38100</xdr:colOff>
      <xdr:row>106</xdr:row>
      <xdr:rowOff>119780</xdr:rowOff>
    </xdr:to>
    <xdr:sp macro="" textlink="">
      <xdr:nvSpPr>
        <xdr:cNvPr id="446" name="フローチャート: 判断 445"/>
        <xdr:cNvSpPr/>
      </xdr:nvSpPr>
      <xdr:spPr>
        <a:xfrm>
          <a:off x="8699500" y="1819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21820</xdr:rowOff>
    </xdr:from>
    <xdr:to>
      <xdr:col>41</xdr:col>
      <xdr:colOff>101600</xdr:colOff>
      <xdr:row>106</xdr:row>
      <xdr:rowOff>123420</xdr:rowOff>
    </xdr:to>
    <xdr:sp macro="" textlink="">
      <xdr:nvSpPr>
        <xdr:cNvPr id="447" name="フローチャート: 判断 446"/>
        <xdr:cNvSpPr/>
      </xdr:nvSpPr>
      <xdr:spPr>
        <a:xfrm>
          <a:off x="7810500" y="181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26446</xdr:rowOff>
    </xdr:from>
    <xdr:to>
      <xdr:col>36</xdr:col>
      <xdr:colOff>165100</xdr:colOff>
      <xdr:row>106</xdr:row>
      <xdr:rowOff>128046</xdr:rowOff>
    </xdr:to>
    <xdr:sp macro="" textlink="">
      <xdr:nvSpPr>
        <xdr:cNvPr id="448" name="フローチャート: 判断 447"/>
        <xdr:cNvSpPr/>
      </xdr:nvSpPr>
      <xdr:spPr>
        <a:xfrm>
          <a:off x="6921500" y="1820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22689</xdr:rowOff>
    </xdr:from>
    <xdr:to>
      <xdr:col>50</xdr:col>
      <xdr:colOff>165100</xdr:colOff>
      <xdr:row>101</xdr:row>
      <xdr:rowOff>124289</xdr:rowOff>
    </xdr:to>
    <xdr:sp macro="" textlink="">
      <xdr:nvSpPr>
        <xdr:cNvPr id="454" name="楕円 453"/>
        <xdr:cNvSpPr/>
      </xdr:nvSpPr>
      <xdr:spPr>
        <a:xfrm>
          <a:off x="9588500" y="173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50674</xdr:rowOff>
    </xdr:from>
    <xdr:to>
      <xdr:col>46</xdr:col>
      <xdr:colOff>38100</xdr:colOff>
      <xdr:row>101</xdr:row>
      <xdr:rowOff>152274</xdr:rowOff>
    </xdr:to>
    <xdr:sp macro="" textlink="">
      <xdr:nvSpPr>
        <xdr:cNvPr id="455" name="楕円 454"/>
        <xdr:cNvSpPr/>
      </xdr:nvSpPr>
      <xdr:spPr>
        <a:xfrm>
          <a:off x="8699500" y="173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73489</xdr:rowOff>
    </xdr:from>
    <xdr:to>
      <xdr:col>50</xdr:col>
      <xdr:colOff>114300</xdr:colOff>
      <xdr:row>101</xdr:row>
      <xdr:rowOff>101474</xdr:rowOff>
    </xdr:to>
    <xdr:cxnSp macro="">
      <xdr:nvCxnSpPr>
        <xdr:cNvPr id="456" name="直線コネクタ 455"/>
        <xdr:cNvCxnSpPr/>
      </xdr:nvCxnSpPr>
      <xdr:spPr>
        <a:xfrm flipV="1">
          <a:off x="8750300" y="17389939"/>
          <a:ext cx="8890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67929</xdr:rowOff>
    </xdr:from>
    <xdr:to>
      <xdr:col>41</xdr:col>
      <xdr:colOff>101600</xdr:colOff>
      <xdr:row>101</xdr:row>
      <xdr:rowOff>169529</xdr:rowOff>
    </xdr:to>
    <xdr:sp macro="" textlink="">
      <xdr:nvSpPr>
        <xdr:cNvPr id="457" name="楕円 456"/>
        <xdr:cNvSpPr/>
      </xdr:nvSpPr>
      <xdr:spPr>
        <a:xfrm>
          <a:off x="7810500" y="173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101474</xdr:rowOff>
    </xdr:from>
    <xdr:to>
      <xdr:col>45</xdr:col>
      <xdr:colOff>177800</xdr:colOff>
      <xdr:row>101</xdr:row>
      <xdr:rowOff>118729</xdr:rowOff>
    </xdr:to>
    <xdr:cxnSp macro="">
      <xdr:nvCxnSpPr>
        <xdr:cNvPr id="458" name="直線コネクタ 457"/>
        <xdr:cNvCxnSpPr/>
      </xdr:nvCxnSpPr>
      <xdr:spPr>
        <a:xfrm flipV="1">
          <a:off x="7861300" y="17417924"/>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82614</xdr:rowOff>
    </xdr:from>
    <xdr:to>
      <xdr:col>36</xdr:col>
      <xdr:colOff>165100</xdr:colOff>
      <xdr:row>102</xdr:row>
      <xdr:rowOff>12764</xdr:rowOff>
    </xdr:to>
    <xdr:sp macro="" textlink="">
      <xdr:nvSpPr>
        <xdr:cNvPr id="459" name="楕円 458"/>
        <xdr:cNvSpPr/>
      </xdr:nvSpPr>
      <xdr:spPr>
        <a:xfrm>
          <a:off x="6921500" y="173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118729</xdr:rowOff>
    </xdr:from>
    <xdr:to>
      <xdr:col>41</xdr:col>
      <xdr:colOff>50800</xdr:colOff>
      <xdr:row>101</xdr:row>
      <xdr:rowOff>133414</xdr:rowOff>
    </xdr:to>
    <xdr:cxnSp macro="">
      <xdr:nvCxnSpPr>
        <xdr:cNvPr id="460" name="直線コネクタ 459"/>
        <xdr:cNvCxnSpPr/>
      </xdr:nvCxnSpPr>
      <xdr:spPr>
        <a:xfrm flipV="1">
          <a:off x="6972300" y="17435179"/>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105681</xdr:rowOff>
    </xdr:from>
    <xdr:ext cx="534377" cy="259045"/>
    <xdr:sp macro="" textlink="">
      <xdr:nvSpPr>
        <xdr:cNvPr id="461" name="n_1aveValue【港湾・漁港】&#10;一人当たり有形固定資産（償却資産）額"/>
        <xdr:cNvSpPr txBox="1"/>
      </xdr:nvSpPr>
      <xdr:spPr>
        <a:xfrm>
          <a:off x="9359411" y="182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110907</xdr:rowOff>
    </xdr:from>
    <xdr:ext cx="534377" cy="259045"/>
    <xdr:sp macro="" textlink="">
      <xdr:nvSpPr>
        <xdr:cNvPr id="462" name="n_2aveValue【港湾・漁港】&#10;一人当たり有形固定資産（償却資産）額"/>
        <xdr:cNvSpPr txBox="1"/>
      </xdr:nvSpPr>
      <xdr:spPr>
        <a:xfrm>
          <a:off x="8483111" y="182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114547</xdr:rowOff>
    </xdr:from>
    <xdr:ext cx="534377" cy="259045"/>
    <xdr:sp macro="" textlink="">
      <xdr:nvSpPr>
        <xdr:cNvPr id="463" name="n_3aveValue【港湾・漁港】&#10;一人当たり有形固定資産（償却資産）額"/>
        <xdr:cNvSpPr txBox="1"/>
      </xdr:nvSpPr>
      <xdr:spPr>
        <a:xfrm>
          <a:off x="7594111" y="182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119173</xdr:rowOff>
    </xdr:from>
    <xdr:ext cx="534377" cy="259045"/>
    <xdr:sp macro="" textlink="">
      <xdr:nvSpPr>
        <xdr:cNvPr id="464" name="n_4aveValue【港湾・漁港】&#10;一人当たり有形固定資産（償却資産）額"/>
        <xdr:cNvSpPr txBox="1"/>
      </xdr:nvSpPr>
      <xdr:spPr>
        <a:xfrm>
          <a:off x="6705111" y="182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140816</xdr:rowOff>
    </xdr:from>
    <xdr:ext cx="599010" cy="259045"/>
    <xdr:sp macro="" textlink="">
      <xdr:nvSpPr>
        <xdr:cNvPr id="465" name="n_1mainValue【港湾・漁港】&#10;一人当たり有形固定資産（償却資産）額"/>
        <xdr:cNvSpPr txBox="1"/>
      </xdr:nvSpPr>
      <xdr:spPr>
        <a:xfrm>
          <a:off x="9327095" y="1711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168801</xdr:rowOff>
    </xdr:from>
    <xdr:ext cx="599010" cy="259045"/>
    <xdr:sp macro="" textlink="">
      <xdr:nvSpPr>
        <xdr:cNvPr id="466" name="n_2mainValue【港湾・漁港】&#10;一人当たり有形固定資産（償却資産）額"/>
        <xdr:cNvSpPr txBox="1"/>
      </xdr:nvSpPr>
      <xdr:spPr>
        <a:xfrm>
          <a:off x="8450795" y="1714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14606</xdr:rowOff>
    </xdr:from>
    <xdr:ext cx="599010" cy="259045"/>
    <xdr:sp macro="" textlink="">
      <xdr:nvSpPr>
        <xdr:cNvPr id="467" name="n_3mainValue【港湾・漁港】&#10;一人当たり有形固定資産（償却資産）額"/>
        <xdr:cNvSpPr txBox="1"/>
      </xdr:nvSpPr>
      <xdr:spPr>
        <a:xfrm>
          <a:off x="7561795" y="1715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29291</xdr:rowOff>
    </xdr:from>
    <xdr:ext cx="599010" cy="259045"/>
    <xdr:sp macro="" textlink="">
      <xdr:nvSpPr>
        <xdr:cNvPr id="468" name="n_4mainValue【港湾・漁港】&#10;一人当たり有形固定資産（償却資産）額"/>
        <xdr:cNvSpPr txBox="1"/>
      </xdr:nvSpPr>
      <xdr:spPr>
        <a:xfrm>
          <a:off x="6672795" y="1717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80" name="直線コネクタ 47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81" name="テキスト ボックス 48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84" name="直線コネクタ 48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85" name="テキスト ボックス 48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7" name="テキスト ボックス 48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489" name="直線コネクタ 488"/>
        <xdr:cNvCxnSpPr/>
      </xdr:nvCxnSpPr>
      <xdr:spPr>
        <a:xfrm flipV="1">
          <a:off x="16318864" y="5742622"/>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490" name="【認定こども園・幼稚園・保育所】&#10;有形固定資産減価償却率最小値テキスト"/>
        <xdr:cNvSpPr txBox="1"/>
      </xdr:nvSpPr>
      <xdr:spPr>
        <a:xfrm>
          <a:off x="16357600" y="719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491" name="直線コネクタ 490"/>
        <xdr:cNvCxnSpPr/>
      </xdr:nvCxnSpPr>
      <xdr:spPr>
        <a:xfrm>
          <a:off x="16230600" y="718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492" name="【認定こども園・幼稚園・保育所】&#10;有形固定資産減価償却率最大値テキスト"/>
        <xdr:cNvSpPr txBox="1"/>
      </xdr:nvSpPr>
      <xdr:spPr>
        <a:xfrm>
          <a:off x="16357600" y="551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493" name="直線コネクタ 492"/>
        <xdr:cNvCxnSpPr/>
      </xdr:nvCxnSpPr>
      <xdr:spPr>
        <a:xfrm>
          <a:off x="16230600" y="574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55262</xdr:rowOff>
    </xdr:from>
    <xdr:ext cx="405111" cy="259045"/>
    <xdr:sp macro="" textlink="">
      <xdr:nvSpPr>
        <xdr:cNvPr id="494" name="【認定こども園・幼稚園・保育所】&#10;有形固定資産減価償却率平均値テキスト"/>
        <xdr:cNvSpPr txBox="1"/>
      </xdr:nvSpPr>
      <xdr:spPr>
        <a:xfrm>
          <a:off x="1635760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95" name="フローチャート: 判断 494"/>
        <xdr:cNvSpPr/>
      </xdr:nvSpPr>
      <xdr:spPr>
        <a:xfrm>
          <a:off x="16268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496" name="フローチャート: 判断 495"/>
        <xdr:cNvSpPr/>
      </xdr:nvSpPr>
      <xdr:spPr>
        <a:xfrm>
          <a:off x="15430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97" name="フローチャート: 判断 496"/>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98" name="フローチャート: 判断 497"/>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499" name="フローチャート: 判断 498"/>
        <xdr:cNvSpPr/>
      </xdr:nvSpPr>
      <xdr:spPr>
        <a:xfrm>
          <a:off x="12763500" y="637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505" name="楕円 504"/>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102553</xdr:rowOff>
    </xdr:from>
    <xdr:to>
      <xdr:col>76</xdr:col>
      <xdr:colOff>165100</xdr:colOff>
      <xdr:row>39</xdr:row>
      <xdr:rowOff>32703</xdr:rowOff>
    </xdr:to>
    <xdr:sp macro="" textlink="">
      <xdr:nvSpPr>
        <xdr:cNvPr id="506" name="楕円 505"/>
        <xdr:cNvSpPr/>
      </xdr:nvSpPr>
      <xdr:spPr>
        <a:xfrm>
          <a:off x="14541500" y="66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153353</xdr:rowOff>
    </xdr:from>
    <xdr:to>
      <xdr:col>81</xdr:col>
      <xdr:colOff>50800</xdr:colOff>
      <xdr:row>39</xdr:row>
      <xdr:rowOff>36195</xdr:rowOff>
    </xdr:to>
    <xdr:cxnSp macro="">
      <xdr:nvCxnSpPr>
        <xdr:cNvPr id="507" name="直線コネクタ 506"/>
        <xdr:cNvCxnSpPr/>
      </xdr:nvCxnSpPr>
      <xdr:spPr>
        <a:xfrm>
          <a:off x="14592300" y="666845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65405</xdr:rowOff>
    </xdr:from>
    <xdr:to>
      <xdr:col>72</xdr:col>
      <xdr:colOff>38100</xdr:colOff>
      <xdr:row>38</xdr:row>
      <xdr:rowOff>167005</xdr:rowOff>
    </xdr:to>
    <xdr:sp macro="" textlink="">
      <xdr:nvSpPr>
        <xdr:cNvPr id="508" name="楕円 507"/>
        <xdr:cNvSpPr/>
      </xdr:nvSpPr>
      <xdr:spPr>
        <a:xfrm>
          <a:off x="13652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116205</xdr:rowOff>
    </xdr:from>
    <xdr:to>
      <xdr:col>76</xdr:col>
      <xdr:colOff>114300</xdr:colOff>
      <xdr:row>38</xdr:row>
      <xdr:rowOff>153353</xdr:rowOff>
    </xdr:to>
    <xdr:cxnSp macro="">
      <xdr:nvCxnSpPr>
        <xdr:cNvPr id="509" name="直線コネクタ 508"/>
        <xdr:cNvCxnSpPr/>
      </xdr:nvCxnSpPr>
      <xdr:spPr>
        <a:xfrm>
          <a:off x="13703300" y="663130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11113</xdr:rowOff>
    </xdr:from>
    <xdr:to>
      <xdr:col>67</xdr:col>
      <xdr:colOff>101600</xdr:colOff>
      <xdr:row>38</xdr:row>
      <xdr:rowOff>112713</xdr:rowOff>
    </xdr:to>
    <xdr:sp macro="" textlink="">
      <xdr:nvSpPr>
        <xdr:cNvPr id="510" name="楕円 509"/>
        <xdr:cNvSpPr/>
      </xdr:nvSpPr>
      <xdr:spPr>
        <a:xfrm>
          <a:off x="12763500" y="65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61913</xdr:rowOff>
    </xdr:from>
    <xdr:to>
      <xdr:col>71</xdr:col>
      <xdr:colOff>177800</xdr:colOff>
      <xdr:row>38</xdr:row>
      <xdr:rowOff>116205</xdr:rowOff>
    </xdr:to>
    <xdr:cxnSp macro="">
      <xdr:nvCxnSpPr>
        <xdr:cNvPr id="511" name="直線コネクタ 510"/>
        <xdr:cNvCxnSpPr/>
      </xdr:nvCxnSpPr>
      <xdr:spPr>
        <a:xfrm>
          <a:off x="12814300" y="65770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512" name="n_1aveValue【認定こども園・幼稚園・保育所】&#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513" name="n_2aveValue【認定こども園・幼稚園・保育所】&#10;有形固定資産減価償却率"/>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14" name="n_3aveValue【認定こども園・幼稚園・保育所】&#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146385</xdr:rowOff>
    </xdr:from>
    <xdr:ext cx="405111" cy="259045"/>
    <xdr:sp macro="" textlink="">
      <xdr:nvSpPr>
        <xdr:cNvPr id="515" name="n_4aveValue【認定こども園・幼稚園・保育所】&#10;有形固定資産減価償却率"/>
        <xdr:cNvSpPr txBox="1"/>
      </xdr:nvSpPr>
      <xdr:spPr>
        <a:xfrm>
          <a:off x="12611744" y="614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516" name="n_1mainValue【認定こども園・幼稚園・保育所】&#10;有形固定資産減価償却率"/>
        <xdr:cNvSpPr txBox="1"/>
      </xdr:nvSpPr>
      <xdr:spPr>
        <a:xfrm>
          <a:off x="15266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23830</xdr:rowOff>
    </xdr:from>
    <xdr:ext cx="405111" cy="259045"/>
    <xdr:sp macro="" textlink="">
      <xdr:nvSpPr>
        <xdr:cNvPr id="517" name="n_2mainValue【認定こども園・幼稚園・保育所】&#10;有形固定資産減価償却率"/>
        <xdr:cNvSpPr txBox="1"/>
      </xdr:nvSpPr>
      <xdr:spPr>
        <a:xfrm>
          <a:off x="14389744" y="671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158132</xdr:rowOff>
    </xdr:from>
    <xdr:ext cx="405111" cy="259045"/>
    <xdr:sp macro="" textlink="">
      <xdr:nvSpPr>
        <xdr:cNvPr id="518" name="n_3mainValue【認定こども園・幼稚園・保育所】&#10;有形固定資産減価償却率"/>
        <xdr:cNvSpPr txBox="1"/>
      </xdr:nvSpPr>
      <xdr:spPr>
        <a:xfrm>
          <a:off x="13500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103840</xdr:rowOff>
    </xdr:from>
    <xdr:ext cx="405111" cy="259045"/>
    <xdr:sp macro="" textlink="">
      <xdr:nvSpPr>
        <xdr:cNvPr id="519" name="n_4mainValue【認定こども園・幼稚園・保育所】&#10;有形固定資産減価償却率"/>
        <xdr:cNvSpPr txBox="1"/>
      </xdr:nvSpPr>
      <xdr:spPr>
        <a:xfrm>
          <a:off x="12611744" y="661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1" name="テキスト ボックス 5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3" name="テキスト ボックス 5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5" name="テキスト ボックス 5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7" name="テキスト ボックス 5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541" name="直線コネクタ 540"/>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42"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43" name="直線コネクタ 542"/>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544" name="【認定こども園・幼稚園・保育所】&#10;一人当たり面積最大値テキスト"/>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545" name="直線コネクタ 544"/>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46"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47" name="フローチャート: 判断 546"/>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548" name="フローチャート: 判断 547"/>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549" name="フローチャート: 判断 548"/>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50" name="フローチャート: 判断 549"/>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551" name="フローチャート: 判断 550"/>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557" name="楕円 556"/>
        <xdr:cNvSpPr/>
      </xdr:nvSpPr>
      <xdr:spPr>
        <a:xfrm>
          <a:off x="21272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109982</xdr:rowOff>
    </xdr:from>
    <xdr:to>
      <xdr:col>107</xdr:col>
      <xdr:colOff>101600</xdr:colOff>
      <xdr:row>38</xdr:row>
      <xdr:rowOff>40132</xdr:rowOff>
    </xdr:to>
    <xdr:sp macro="" textlink="">
      <xdr:nvSpPr>
        <xdr:cNvPr id="558" name="楕円 557"/>
        <xdr:cNvSpPr/>
      </xdr:nvSpPr>
      <xdr:spPr>
        <a:xfrm>
          <a:off x="2038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160782</xdr:rowOff>
    </xdr:to>
    <xdr:cxnSp macro="">
      <xdr:nvCxnSpPr>
        <xdr:cNvPr id="559" name="直線コネクタ 558"/>
        <xdr:cNvCxnSpPr/>
      </xdr:nvCxnSpPr>
      <xdr:spPr>
        <a:xfrm flipV="1">
          <a:off x="20434300" y="6495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91694</xdr:rowOff>
    </xdr:from>
    <xdr:to>
      <xdr:col>102</xdr:col>
      <xdr:colOff>165100</xdr:colOff>
      <xdr:row>38</xdr:row>
      <xdr:rowOff>21844</xdr:rowOff>
    </xdr:to>
    <xdr:sp macro="" textlink="">
      <xdr:nvSpPr>
        <xdr:cNvPr id="560" name="楕円 559"/>
        <xdr:cNvSpPr/>
      </xdr:nvSpPr>
      <xdr:spPr>
        <a:xfrm>
          <a:off x="19494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142494</xdr:rowOff>
    </xdr:from>
    <xdr:to>
      <xdr:col>107</xdr:col>
      <xdr:colOff>50800</xdr:colOff>
      <xdr:row>37</xdr:row>
      <xdr:rowOff>160782</xdr:rowOff>
    </xdr:to>
    <xdr:cxnSp macro="">
      <xdr:nvCxnSpPr>
        <xdr:cNvPr id="561" name="直線コネクタ 560"/>
        <xdr:cNvCxnSpPr/>
      </xdr:nvCxnSpPr>
      <xdr:spPr>
        <a:xfrm>
          <a:off x="19545300" y="64861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96266</xdr:rowOff>
    </xdr:from>
    <xdr:to>
      <xdr:col>98</xdr:col>
      <xdr:colOff>38100</xdr:colOff>
      <xdr:row>38</xdr:row>
      <xdr:rowOff>26415</xdr:rowOff>
    </xdr:to>
    <xdr:sp macro="" textlink="">
      <xdr:nvSpPr>
        <xdr:cNvPr id="562" name="楕円 561"/>
        <xdr:cNvSpPr/>
      </xdr:nvSpPr>
      <xdr:spPr>
        <a:xfrm>
          <a:off x="18605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142494</xdr:rowOff>
    </xdr:from>
    <xdr:to>
      <xdr:col>102</xdr:col>
      <xdr:colOff>114300</xdr:colOff>
      <xdr:row>37</xdr:row>
      <xdr:rowOff>147066</xdr:rowOff>
    </xdr:to>
    <xdr:cxnSp macro="">
      <xdr:nvCxnSpPr>
        <xdr:cNvPr id="563" name="直線コネクタ 562"/>
        <xdr:cNvCxnSpPr/>
      </xdr:nvCxnSpPr>
      <xdr:spPr>
        <a:xfrm flipV="1">
          <a:off x="18656300" y="6486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86123</xdr:rowOff>
    </xdr:from>
    <xdr:ext cx="469744" cy="259045"/>
    <xdr:sp macro="" textlink="">
      <xdr:nvSpPr>
        <xdr:cNvPr id="564" name="n_1aveValue【認定こども園・幼稚園・保育所】&#10;一人当たり面積"/>
        <xdr:cNvSpPr txBox="1"/>
      </xdr:nvSpPr>
      <xdr:spPr>
        <a:xfrm>
          <a:off x="210757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108983</xdr:rowOff>
    </xdr:from>
    <xdr:ext cx="469744" cy="259045"/>
    <xdr:sp macro="" textlink="">
      <xdr:nvSpPr>
        <xdr:cNvPr id="565" name="n_2aveValue【認定こども園・幼稚園・保育所】&#10;一人当たり面積"/>
        <xdr:cNvSpPr txBox="1"/>
      </xdr:nvSpPr>
      <xdr:spPr>
        <a:xfrm>
          <a:off x="20199427"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66" name="n_3aveValue【認定こども園・幼稚園・保育所】&#10;一人当たり面積"/>
        <xdr:cNvSpPr txBox="1"/>
      </xdr:nvSpPr>
      <xdr:spPr>
        <a:xfrm>
          <a:off x="19310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99839</xdr:rowOff>
    </xdr:from>
    <xdr:ext cx="469744" cy="259045"/>
    <xdr:sp macro="" textlink="">
      <xdr:nvSpPr>
        <xdr:cNvPr id="567" name="n_4aveValue【認定こども園・幼稚園・保育所】&#10;一人当たり面積"/>
        <xdr:cNvSpPr txBox="1"/>
      </xdr:nvSpPr>
      <xdr:spPr>
        <a:xfrm>
          <a:off x="18421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568" name="n_1main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569" name="n_2main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38371</xdr:rowOff>
    </xdr:from>
    <xdr:ext cx="469744" cy="259045"/>
    <xdr:sp macro="" textlink="">
      <xdr:nvSpPr>
        <xdr:cNvPr id="570" name="n_3mainValue【認定こども園・幼稚園・保育所】&#10;一人当たり面積"/>
        <xdr:cNvSpPr txBox="1"/>
      </xdr:nvSpPr>
      <xdr:spPr>
        <a:xfrm>
          <a:off x="19310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571" name="n_4main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2" name="テキスト ボックス 5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3" name="直線コネクタ 58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4" name="テキスト ボックス 58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5" name="直線コネクタ 58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6" name="テキスト ボックス 58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7" name="直線コネクタ 58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8" name="テキスト ボックス 58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9" name="直線コネクタ 58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0" name="テキスト ボックス 58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2" name="テキスト ボックス 5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594" name="直線コネクタ 593"/>
        <xdr:cNvCxnSpPr/>
      </xdr:nvCxnSpPr>
      <xdr:spPr>
        <a:xfrm flipV="1">
          <a:off x="16318864" y="968349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595" name="【学校施設】&#10;有形固定資産減価償却率最小値テキスト"/>
        <xdr:cNvSpPr txBox="1"/>
      </xdr:nvSpPr>
      <xdr:spPr>
        <a:xfrm>
          <a:off x="163576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596" name="直線コネクタ 595"/>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97" name="【学校施設】&#10;有形固定資産減価償却率最大値テキスト"/>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98" name="直線コネクタ 597"/>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99" name="【学校施設】&#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600" name="フローチャート: 判断 599"/>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601" name="フローチャート: 判断 600"/>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602" name="フローチャート: 判断 601"/>
        <xdr:cNvSpPr/>
      </xdr:nvSpPr>
      <xdr:spPr>
        <a:xfrm>
          <a:off x="14541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03" name="フローチャート: 判断 602"/>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04" name="フローチャート: 判断 603"/>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127508</xdr:rowOff>
    </xdr:from>
    <xdr:to>
      <xdr:col>81</xdr:col>
      <xdr:colOff>101600</xdr:colOff>
      <xdr:row>61</xdr:row>
      <xdr:rowOff>57658</xdr:rowOff>
    </xdr:to>
    <xdr:sp macro="" textlink="">
      <xdr:nvSpPr>
        <xdr:cNvPr id="610" name="楕円 609"/>
        <xdr:cNvSpPr/>
      </xdr:nvSpPr>
      <xdr:spPr>
        <a:xfrm>
          <a:off x="15430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81788</xdr:rowOff>
    </xdr:from>
    <xdr:to>
      <xdr:col>76</xdr:col>
      <xdr:colOff>165100</xdr:colOff>
      <xdr:row>61</xdr:row>
      <xdr:rowOff>11938</xdr:rowOff>
    </xdr:to>
    <xdr:sp macro="" textlink="">
      <xdr:nvSpPr>
        <xdr:cNvPr id="611" name="楕円 610"/>
        <xdr:cNvSpPr/>
      </xdr:nvSpPr>
      <xdr:spPr>
        <a:xfrm>
          <a:off x="14541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132588</xdr:rowOff>
    </xdr:from>
    <xdr:to>
      <xdr:col>81</xdr:col>
      <xdr:colOff>50800</xdr:colOff>
      <xdr:row>61</xdr:row>
      <xdr:rowOff>6858</xdr:rowOff>
    </xdr:to>
    <xdr:cxnSp macro="">
      <xdr:nvCxnSpPr>
        <xdr:cNvPr id="612" name="直線コネクタ 611"/>
        <xdr:cNvCxnSpPr/>
      </xdr:nvCxnSpPr>
      <xdr:spPr>
        <a:xfrm>
          <a:off x="14592300" y="10419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104648</xdr:rowOff>
    </xdr:from>
    <xdr:to>
      <xdr:col>72</xdr:col>
      <xdr:colOff>38100</xdr:colOff>
      <xdr:row>61</xdr:row>
      <xdr:rowOff>34798</xdr:rowOff>
    </xdr:to>
    <xdr:sp macro="" textlink="">
      <xdr:nvSpPr>
        <xdr:cNvPr id="613" name="楕円 612"/>
        <xdr:cNvSpPr/>
      </xdr:nvSpPr>
      <xdr:spPr>
        <a:xfrm>
          <a:off x="13652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132588</xdr:rowOff>
    </xdr:from>
    <xdr:to>
      <xdr:col>76</xdr:col>
      <xdr:colOff>114300</xdr:colOff>
      <xdr:row>60</xdr:row>
      <xdr:rowOff>155448</xdr:rowOff>
    </xdr:to>
    <xdr:cxnSp macro="">
      <xdr:nvCxnSpPr>
        <xdr:cNvPr id="614" name="直線コネクタ 613"/>
        <xdr:cNvCxnSpPr/>
      </xdr:nvCxnSpPr>
      <xdr:spPr>
        <a:xfrm flipV="1">
          <a:off x="13703300" y="104195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26924</xdr:rowOff>
    </xdr:from>
    <xdr:to>
      <xdr:col>67</xdr:col>
      <xdr:colOff>101600</xdr:colOff>
      <xdr:row>60</xdr:row>
      <xdr:rowOff>128524</xdr:rowOff>
    </xdr:to>
    <xdr:sp macro="" textlink="">
      <xdr:nvSpPr>
        <xdr:cNvPr id="615" name="楕円 614"/>
        <xdr:cNvSpPr/>
      </xdr:nvSpPr>
      <xdr:spPr>
        <a:xfrm>
          <a:off x="12763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77724</xdr:rowOff>
    </xdr:from>
    <xdr:to>
      <xdr:col>71</xdr:col>
      <xdr:colOff>177800</xdr:colOff>
      <xdr:row>60</xdr:row>
      <xdr:rowOff>155448</xdr:rowOff>
    </xdr:to>
    <xdr:cxnSp macro="">
      <xdr:nvCxnSpPr>
        <xdr:cNvPr id="616" name="直線コネクタ 615"/>
        <xdr:cNvCxnSpPr/>
      </xdr:nvCxnSpPr>
      <xdr:spPr>
        <a:xfrm>
          <a:off x="12814300" y="103647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617" name="n_1ave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119905</xdr:rowOff>
    </xdr:from>
    <xdr:ext cx="405111" cy="259045"/>
    <xdr:sp macro="" textlink="">
      <xdr:nvSpPr>
        <xdr:cNvPr id="618" name="n_2aveValue【学校施設】&#10;有形固定資産減価償却率"/>
        <xdr:cNvSpPr txBox="1"/>
      </xdr:nvSpPr>
      <xdr:spPr>
        <a:xfrm>
          <a:off x="14389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19" name="n_3aveValue【学校施設】&#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20" name="n_4aveValue【学校施設】&#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48785</xdr:rowOff>
    </xdr:from>
    <xdr:ext cx="405111" cy="259045"/>
    <xdr:sp macro="" textlink="">
      <xdr:nvSpPr>
        <xdr:cNvPr id="621" name="n_1mainValue【学校施設】&#10;有形固定資産減価償却率"/>
        <xdr:cNvSpPr txBox="1"/>
      </xdr:nvSpPr>
      <xdr:spPr>
        <a:xfrm>
          <a:off x="152660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3065</xdr:rowOff>
    </xdr:from>
    <xdr:ext cx="405111" cy="259045"/>
    <xdr:sp macro="" textlink="">
      <xdr:nvSpPr>
        <xdr:cNvPr id="622" name="n_2mainValue【学校施設】&#10;有形固定資産減価償却率"/>
        <xdr:cNvSpPr txBox="1"/>
      </xdr:nvSpPr>
      <xdr:spPr>
        <a:xfrm>
          <a:off x="14389744"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25925</xdr:rowOff>
    </xdr:from>
    <xdr:ext cx="405111" cy="259045"/>
    <xdr:sp macro="" textlink="">
      <xdr:nvSpPr>
        <xdr:cNvPr id="623" name="n_3mainValue【学校施設】&#10;有形固定資産減価償却率"/>
        <xdr:cNvSpPr txBox="1"/>
      </xdr:nvSpPr>
      <xdr:spPr>
        <a:xfrm>
          <a:off x="13500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119651</xdr:rowOff>
    </xdr:from>
    <xdr:ext cx="405111" cy="259045"/>
    <xdr:sp macro="" textlink="">
      <xdr:nvSpPr>
        <xdr:cNvPr id="624" name="n_4mainValue【学校施設】&#10;有形固定資産減価償却率"/>
        <xdr:cNvSpPr txBox="1"/>
      </xdr:nvSpPr>
      <xdr:spPr>
        <a:xfrm>
          <a:off x="12611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5" name="テキスト ボックス 6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36" name="直線コネクタ 63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7" name="テキスト ボックス 63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8" name="直線コネクタ 63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9" name="テキスト ボックス 63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0" name="直線コネクタ 63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1" name="テキスト ボックス 64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2" name="直線コネクタ 64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3" name="テキスト ボックス 64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4" name="直線コネクタ 64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5" name="テキスト ボックス 64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6" name="直線コネクタ 64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7" name="テキスト ボックス 64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651" name="直線コネクタ 650"/>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652" name="【学校施設】&#10;一人当たり面積最小値テキスト"/>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653" name="直線コネクタ 652"/>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654" name="【学校施設】&#10;一人当たり面積最大値テキスト"/>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655" name="直線コネクタ 654"/>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656" name="【学校施設】&#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57" name="フローチャート: 判断 656"/>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658" name="フローチャート: 判断 657"/>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59" name="フローチャート: 判断 658"/>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60" name="フローチャート: 判断 659"/>
        <xdr:cNvSpPr/>
      </xdr:nvSpPr>
      <xdr:spPr>
        <a:xfrm>
          <a:off x="19494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61" name="フローチャート: 判断 660"/>
        <xdr:cNvSpPr/>
      </xdr:nvSpPr>
      <xdr:spPr>
        <a:xfrm>
          <a:off x="18605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104322</xdr:rowOff>
    </xdr:from>
    <xdr:to>
      <xdr:col>112</xdr:col>
      <xdr:colOff>38100</xdr:colOff>
      <xdr:row>55</xdr:row>
      <xdr:rowOff>34472</xdr:rowOff>
    </xdr:to>
    <xdr:sp macro="" textlink="">
      <xdr:nvSpPr>
        <xdr:cNvPr id="667" name="楕円 666"/>
        <xdr:cNvSpPr/>
      </xdr:nvSpPr>
      <xdr:spPr>
        <a:xfrm>
          <a:off x="21272500" y="93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151674</xdr:rowOff>
    </xdr:from>
    <xdr:to>
      <xdr:col>107</xdr:col>
      <xdr:colOff>101600</xdr:colOff>
      <xdr:row>56</xdr:row>
      <xdr:rowOff>81824</xdr:rowOff>
    </xdr:to>
    <xdr:sp macro="" textlink="">
      <xdr:nvSpPr>
        <xdr:cNvPr id="668" name="楕円 667"/>
        <xdr:cNvSpPr/>
      </xdr:nvSpPr>
      <xdr:spPr>
        <a:xfrm>
          <a:off x="20383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155122</xdr:rowOff>
    </xdr:from>
    <xdr:to>
      <xdr:col>111</xdr:col>
      <xdr:colOff>177800</xdr:colOff>
      <xdr:row>56</xdr:row>
      <xdr:rowOff>31024</xdr:rowOff>
    </xdr:to>
    <xdr:cxnSp macro="">
      <xdr:nvCxnSpPr>
        <xdr:cNvPr id="669" name="直線コネクタ 668"/>
        <xdr:cNvCxnSpPr/>
      </xdr:nvCxnSpPr>
      <xdr:spPr>
        <a:xfrm flipV="1">
          <a:off x="20434300" y="9413422"/>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16147</xdr:rowOff>
    </xdr:from>
    <xdr:to>
      <xdr:col>102</xdr:col>
      <xdr:colOff>165100</xdr:colOff>
      <xdr:row>56</xdr:row>
      <xdr:rowOff>117747</xdr:rowOff>
    </xdr:to>
    <xdr:sp macro="" textlink="">
      <xdr:nvSpPr>
        <xdr:cNvPr id="670" name="楕円 669"/>
        <xdr:cNvSpPr/>
      </xdr:nvSpPr>
      <xdr:spPr>
        <a:xfrm>
          <a:off x="19494500" y="9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31024</xdr:rowOff>
    </xdr:from>
    <xdr:to>
      <xdr:col>107</xdr:col>
      <xdr:colOff>50800</xdr:colOff>
      <xdr:row>56</xdr:row>
      <xdr:rowOff>66947</xdr:rowOff>
    </xdr:to>
    <xdr:cxnSp macro="">
      <xdr:nvCxnSpPr>
        <xdr:cNvPr id="671" name="直線コネクタ 670"/>
        <xdr:cNvCxnSpPr/>
      </xdr:nvCxnSpPr>
      <xdr:spPr>
        <a:xfrm flipV="1">
          <a:off x="19545300" y="96322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83094</xdr:rowOff>
    </xdr:from>
    <xdr:to>
      <xdr:col>98</xdr:col>
      <xdr:colOff>38100</xdr:colOff>
      <xdr:row>57</xdr:row>
      <xdr:rowOff>13244</xdr:rowOff>
    </xdr:to>
    <xdr:sp macro="" textlink="">
      <xdr:nvSpPr>
        <xdr:cNvPr id="672" name="楕円 671"/>
        <xdr:cNvSpPr/>
      </xdr:nvSpPr>
      <xdr:spPr>
        <a:xfrm>
          <a:off x="18605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66947</xdr:rowOff>
    </xdr:from>
    <xdr:to>
      <xdr:col>102</xdr:col>
      <xdr:colOff>114300</xdr:colOff>
      <xdr:row>56</xdr:row>
      <xdr:rowOff>133894</xdr:rowOff>
    </xdr:to>
    <xdr:cxnSp macro="">
      <xdr:nvCxnSpPr>
        <xdr:cNvPr id="673" name="直線コネクタ 672"/>
        <xdr:cNvCxnSpPr/>
      </xdr:nvCxnSpPr>
      <xdr:spPr>
        <a:xfrm flipV="1">
          <a:off x="18656300" y="966814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136633</xdr:rowOff>
    </xdr:from>
    <xdr:ext cx="469744" cy="259045"/>
    <xdr:sp macro="" textlink="">
      <xdr:nvSpPr>
        <xdr:cNvPr id="674" name="n_1aveValue【学校施設】&#10;一人当たり面積"/>
        <xdr:cNvSpPr txBox="1"/>
      </xdr:nvSpPr>
      <xdr:spPr>
        <a:xfrm>
          <a:off x="21075727"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75"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676" name="n_3aveValue【学校施設】&#10;一人当たり面積"/>
        <xdr:cNvSpPr txBox="1"/>
      </xdr:nvSpPr>
      <xdr:spPr>
        <a:xfrm>
          <a:off x="19310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58255</xdr:rowOff>
    </xdr:from>
    <xdr:ext cx="469744" cy="259045"/>
    <xdr:sp macro="" textlink="">
      <xdr:nvSpPr>
        <xdr:cNvPr id="677" name="n_4aveValue【学校施設】&#10;一人当たり面積"/>
        <xdr:cNvSpPr txBox="1"/>
      </xdr:nvSpPr>
      <xdr:spPr>
        <a:xfrm>
          <a:off x="18421427"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50999</xdr:rowOff>
    </xdr:from>
    <xdr:ext cx="469744" cy="259045"/>
    <xdr:sp macro="" textlink="">
      <xdr:nvSpPr>
        <xdr:cNvPr id="678" name="n_1mainValue【学校施設】&#10;一人当たり面積"/>
        <xdr:cNvSpPr txBox="1"/>
      </xdr:nvSpPr>
      <xdr:spPr>
        <a:xfrm>
          <a:off x="21075727" y="91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98351</xdr:rowOff>
    </xdr:from>
    <xdr:ext cx="469744" cy="259045"/>
    <xdr:sp macro="" textlink="">
      <xdr:nvSpPr>
        <xdr:cNvPr id="679" name="n_2mainValue【学校施設】&#10;一人当たり面積"/>
        <xdr:cNvSpPr txBox="1"/>
      </xdr:nvSpPr>
      <xdr:spPr>
        <a:xfrm>
          <a:off x="20199427" y="93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134274</xdr:rowOff>
    </xdr:from>
    <xdr:ext cx="469744" cy="259045"/>
    <xdr:sp macro="" textlink="">
      <xdr:nvSpPr>
        <xdr:cNvPr id="680" name="n_3mainValue【学校施設】&#10;一人当たり面積"/>
        <xdr:cNvSpPr txBox="1"/>
      </xdr:nvSpPr>
      <xdr:spPr>
        <a:xfrm>
          <a:off x="19310427" y="93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29771</xdr:rowOff>
    </xdr:from>
    <xdr:ext cx="469744" cy="259045"/>
    <xdr:sp macro="" textlink="">
      <xdr:nvSpPr>
        <xdr:cNvPr id="681" name="n_4mainValue【学校施設】&#10;一人当たり面積"/>
        <xdr:cNvSpPr txBox="1"/>
      </xdr:nvSpPr>
      <xdr:spPr>
        <a:xfrm>
          <a:off x="18421427" y="945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3" name="直線コネクタ 69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94" name="テキスト ボックス 693"/>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5" name="直線コネクタ 69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6" name="テキスト ボックス 69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97" name="直線コネクタ 69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98" name="テキスト ボックス 69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9" name="直線コネクタ 69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0" name="テキスト ボックス 69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2" name="テキスト ボックス 70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704" name="直線コネクタ 703"/>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05"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06" name="直線コネクタ 705"/>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07" name="【児童館】&#10;有形固定資産減価償却率最大値テキスト"/>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08" name="直線コネクタ 707"/>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41164</xdr:rowOff>
    </xdr:from>
    <xdr:ext cx="405111" cy="259045"/>
    <xdr:sp macro="" textlink="">
      <xdr:nvSpPr>
        <xdr:cNvPr id="709" name="【児童館】&#10;有形固定資産減価償却率平均値テキスト"/>
        <xdr:cNvSpPr txBox="1"/>
      </xdr:nvSpPr>
      <xdr:spPr>
        <a:xfrm>
          <a:off x="16357600" y="13757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710" name="フローチャート: 判断 709"/>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711" name="フローチャート: 判断 710"/>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712" name="フローチャート: 判断 711"/>
        <xdr:cNvSpPr/>
      </xdr:nvSpPr>
      <xdr:spPr>
        <a:xfrm>
          <a:off x="14541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713" name="フローチャート: 判断 712"/>
        <xdr:cNvSpPr/>
      </xdr:nvSpPr>
      <xdr:spPr>
        <a:xfrm>
          <a:off x="13652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714" name="フローチャート: 判断 713"/>
        <xdr:cNvSpPr/>
      </xdr:nvSpPr>
      <xdr:spPr>
        <a:xfrm>
          <a:off x="12763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126746</xdr:rowOff>
    </xdr:from>
    <xdr:to>
      <xdr:col>81</xdr:col>
      <xdr:colOff>101600</xdr:colOff>
      <xdr:row>81</xdr:row>
      <xdr:rowOff>56896</xdr:rowOff>
    </xdr:to>
    <xdr:sp macro="" textlink="">
      <xdr:nvSpPr>
        <xdr:cNvPr id="720" name="楕円 719"/>
        <xdr:cNvSpPr/>
      </xdr:nvSpPr>
      <xdr:spPr>
        <a:xfrm>
          <a:off x="15430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721" name="楕円 720"/>
        <xdr:cNvSpPr/>
      </xdr:nvSpPr>
      <xdr:spPr>
        <a:xfrm>
          <a:off x="14541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81</xdr:row>
      <xdr:rowOff>6096</xdr:rowOff>
    </xdr:to>
    <xdr:cxnSp macro="">
      <xdr:nvCxnSpPr>
        <xdr:cNvPr id="722" name="直線コネクタ 721"/>
        <xdr:cNvCxnSpPr/>
      </xdr:nvCxnSpPr>
      <xdr:spPr>
        <a:xfrm>
          <a:off x="14592300" y="1384553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28448</xdr:rowOff>
    </xdr:from>
    <xdr:to>
      <xdr:col>72</xdr:col>
      <xdr:colOff>38100</xdr:colOff>
      <xdr:row>80</xdr:row>
      <xdr:rowOff>130048</xdr:rowOff>
    </xdr:to>
    <xdr:sp macro="" textlink="">
      <xdr:nvSpPr>
        <xdr:cNvPr id="723" name="楕円 722"/>
        <xdr:cNvSpPr/>
      </xdr:nvSpPr>
      <xdr:spPr>
        <a:xfrm>
          <a:off x="13652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79248</xdr:rowOff>
    </xdr:from>
    <xdr:to>
      <xdr:col>76</xdr:col>
      <xdr:colOff>114300</xdr:colOff>
      <xdr:row>80</xdr:row>
      <xdr:rowOff>129539</xdr:rowOff>
    </xdr:to>
    <xdr:cxnSp macro="">
      <xdr:nvCxnSpPr>
        <xdr:cNvPr id="724" name="直線コネクタ 723"/>
        <xdr:cNvCxnSpPr/>
      </xdr:nvCxnSpPr>
      <xdr:spPr>
        <a:xfrm>
          <a:off x="13703300" y="137952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149606</xdr:rowOff>
    </xdr:from>
    <xdr:to>
      <xdr:col>67</xdr:col>
      <xdr:colOff>101600</xdr:colOff>
      <xdr:row>80</xdr:row>
      <xdr:rowOff>79756</xdr:rowOff>
    </xdr:to>
    <xdr:sp macro="" textlink="">
      <xdr:nvSpPr>
        <xdr:cNvPr id="725" name="楕円 724"/>
        <xdr:cNvSpPr/>
      </xdr:nvSpPr>
      <xdr:spPr>
        <a:xfrm>
          <a:off x="12763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28956</xdr:rowOff>
    </xdr:from>
    <xdr:to>
      <xdr:col>71</xdr:col>
      <xdr:colOff>177800</xdr:colOff>
      <xdr:row>80</xdr:row>
      <xdr:rowOff>79248</xdr:rowOff>
    </xdr:to>
    <xdr:cxnSp macro="">
      <xdr:nvCxnSpPr>
        <xdr:cNvPr id="726" name="直線コネクタ 725"/>
        <xdr:cNvCxnSpPr/>
      </xdr:nvCxnSpPr>
      <xdr:spPr>
        <a:xfrm>
          <a:off x="12814300" y="13744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80281</xdr:rowOff>
    </xdr:from>
    <xdr:ext cx="405111" cy="259045"/>
    <xdr:sp macro="" textlink="">
      <xdr:nvSpPr>
        <xdr:cNvPr id="727" name="n_1aveValue【児童館】&#10;有形固定資産減価償却率"/>
        <xdr:cNvSpPr txBox="1"/>
      </xdr:nvSpPr>
      <xdr:spPr>
        <a:xfrm>
          <a:off x="152660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68851</xdr:rowOff>
    </xdr:from>
    <xdr:ext cx="405111" cy="259045"/>
    <xdr:sp macro="" textlink="">
      <xdr:nvSpPr>
        <xdr:cNvPr id="728" name="n_2aveValue【児童館】&#10;有形固定資産減価償却率"/>
        <xdr:cNvSpPr txBox="1"/>
      </xdr:nvSpPr>
      <xdr:spPr>
        <a:xfrm>
          <a:off x="14389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34562</xdr:rowOff>
    </xdr:from>
    <xdr:ext cx="405111" cy="259045"/>
    <xdr:sp macro="" textlink="">
      <xdr:nvSpPr>
        <xdr:cNvPr id="729" name="n_3aveValue【児童館】&#10;有形固定資産減価償却率"/>
        <xdr:cNvSpPr txBox="1"/>
      </xdr:nvSpPr>
      <xdr:spPr>
        <a:xfrm>
          <a:off x="13500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4842</xdr:rowOff>
    </xdr:from>
    <xdr:ext cx="405111" cy="259045"/>
    <xdr:sp macro="" textlink="">
      <xdr:nvSpPr>
        <xdr:cNvPr id="730" name="n_4aveValue【児童館】&#10;有形固定資産減価償却率"/>
        <xdr:cNvSpPr txBox="1"/>
      </xdr:nvSpPr>
      <xdr:spPr>
        <a:xfrm>
          <a:off x="12611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48023</xdr:rowOff>
    </xdr:from>
    <xdr:ext cx="405111" cy="259045"/>
    <xdr:sp macro="" textlink="">
      <xdr:nvSpPr>
        <xdr:cNvPr id="731" name="n_1mainValue【児童館】&#10;有形固定資産減価償却率"/>
        <xdr:cNvSpPr txBox="1"/>
      </xdr:nvSpPr>
      <xdr:spPr>
        <a:xfrm>
          <a:off x="15266044"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xdr:rowOff>
    </xdr:from>
    <xdr:ext cx="405111" cy="259045"/>
    <xdr:sp macro="" textlink="">
      <xdr:nvSpPr>
        <xdr:cNvPr id="732" name="n_2mainValue【児童館】&#10;有形固定資産減価償却率"/>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121175</xdr:rowOff>
    </xdr:from>
    <xdr:ext cx="405111" cy="259045"/>
    <xdr:sp macro="" textlink="">
      <xdr:nvSpPr>
        <xdr:cNvPr id="733" name="n_3mainValue【児童館】&#10;有形固定資産減価償却率"/>
        <xdr:cNvSpPr txBox="1"/>
      </xdr:nvSpPr>
      <xdr:spPr>
        <a:xfrm>
          <a:off x="13500744" y="1383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70883</xdr:rowOff>
    </xdr:from>
    <xdr:ext cx="405111" cy="259045"/>
    <xdr:sp macro="" textlink="">
      <xdr:nvSpPr>
        <xdr:cNvPr id="734" name="n_4mainValue【児童館】&#10;有形固定資産減価償却率"/>
        <xdr:cNvSpPr txBox="1"/>
      </xdr:nvSpPr>
      <xdr:spPr>
        <a:xfrm>
          <a:off x="12611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58" name="直線コネクタ 757"/>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5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60" name="直線コネクタ 75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61"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62" name="直線コネクタ 761"/>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63"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4" name="フローチャート: 判断 76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65" name="フローチャート: 判断 76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66" name="フローチャート: 判断 76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67" name="フローチャート: 判断 766"/>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68" name="フローチャート: 判断 767"/>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774" name="楕円 773"/>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775" name="楕円 774"/>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82</xdr:row>
      <xdr:rowOff>0</xdr:rowOff>
    </xdr:to>
    <xdr:cxnSp macro="">
      <xdr:nvCxnSpPr>
        <xdr:cNvPr id="776" name="直線コネクタ 775"/>
        <xdr:cNvCxnSpPr/>
      </xdr:nvCxnSpPr>
      <xdr:spPr>
        <a:xfrm flipV="1">
          <a:off x="20434300" y="1402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77" name="楕円 776"/>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778" name="直線コネクタ 777"/>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779" name="楕円 778"/>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780" name="直線コネクタ 779"/>
        <xdr:cNvCxnSpPr/>
      </xdr:nvCxnSpPr>
      <xdr:spPr>
        <a:xfrm>
          <a:off x="18656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81"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8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83"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84"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785" name="n_1mainValue【児童館】&#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86"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87" name="n_3mainValue【児童館】&#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788" name="n_4mainValue【児童館】&#10;一人当たり面積"/>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0" name="直線コネクタ 7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01" name="テキスト ボックス 8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2" name="直線コネクタ 8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3" name="テキスト ボックス 8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4" name="直線コネクタ 8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5" name="テキスト ボックス 8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6" name="直線コネクタ 8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7" name="テキスト ボックス 8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8" name="直線コネクタ 8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9" name="テキスト ボックス 8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0" name="直線コネクタ 8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1" name="テキスト ボックス 8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813" name="直線コネクタ 812"/>
        <xdr:cNvCxnSpPr/>
      </xdr:nvCxnSpPr>
      <xdr:spPr>
        <a:xfrm flipV="1">
          <a:off x="16318864" y="1716405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14" name="【公民館】&#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15" name="直線コネクタ 814"/>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816" name="【公民館】&#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17" name="直線コネクタ 81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60977</xdr:rowOff>
    </xdr:from>
    <xdr:ext cx="405111" cy="259045"/>
    <xdr:sp macro="" textlink="">
      <xdr:nvSpPr>
        <xdr:cNvPr id="818" name="【公民館】&#10;有形固定資産減価償却率平均値テキスト"/>
        <xdr:cNvSpPr txBox="1"/>
      </xdr:nvSpPr>
      <xdr:spPr>
        <a:xfrm>
          <a:off x="16357600" y="1754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819" name="フローチャート: 判断 818"/>
        <xdr:cNvSpPr/>
      </xdr:nvSpPr>
      <xdr:spPr>
        <a:xfrm>
          <a:off x="162687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820" name="フローチャート: 判断 819"/>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821" name="フローチャート: 判断 820"/>
        <xdr:cNvSpPr/>
      </xdr:nvSpPr>
      <xdr:spPr>
        <a:xfrm>
          <a:off x="14541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822" name="フローチャート: 判断 821"/>
        <xdr:cNvSpPr/>
      </xdr:nvSpPr>
      <xdr:spPr>
        <a:xfrm>
          <a:off x="13652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823" name="フローチャート: 判断 822"/>
        <xdr:cNvSpPr/>
      </xdr:nvSpPr>
      <xdr:spPr>
        <a:xfrm>
          <a:off x="12763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17780</xdr:rowOff>
    </xdr:from>
    <xdr:to>
      <xdr:col>81</xdr:col>
      <xdr:colOff>101600</xdr:colOff>
      <xdr:row>105</xdr:row>
      <xdr:rowOff>119380</xdr:rowOff>
    </xdr:to>
    <xdr:sp macro="" textlink="">
      <xdr:nvSpPr>
        <xdr:cNvPr id="829" name="楕円 828"/>
        <xdr:cNvSpPr/>
      </xdr:nvSpPr>
      <xdr:spPr>
        <a:xfrm>
          <a:off x="15430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30" name="楕円 829"/>
        <xdr:cNvSpPr/>
      </xdr:nvSpPr>
      <xdr:spPr>
        <a:xfrm>
          <a:off x="14541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0</xdr:rowOff>
    </xdr:from>
    <xdr:to>
      <xdr:col>81</xdr:col>
      <xdr:colOff>50800</xdr:colOff>
      <xdr:row>105</xdr:row>
      <xdr:rowOff>68580</xdr:rowOff>
    </xdr:to>
    <xdr:cxnSp macro="">
      <xdr:nvCxnSpPr>
        <xdr:cNvPr id="831" name="直線コネクタ 830"/>
        <xdr:cNvCxnSpPr/>
      </xdr:nvCxnSpPr>
      <xdr:spPr>
        <a:xfrm>
          <a:off x="14592300" y="18002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40639</xdr:rowOff>
    </xdr:from>
    <xdr:to>
      <xdr:col>72</xdr:col>
      <xdr:colOff>38100</xdr:colOff>
      <xdr:row>104</xdr:row>
      <xdr:rowOff>142239</xdr:rowOff>
    </xdr:to>
    <xdr:sp macro="" textlink="">
      <xdr:nvSpPr>
        <xdr:cNvPr id="832" name="楕円 831"/>
        <xdr:cNvSpPr/>
      </xdr:nvSpPr>
      <xdr:spPr>
        <a:xfrm>
          <a:off x="1365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91439</xdr:rowOff>
    </xdr:from>
    <xdr:to>
      <xdr:col>76</xdr:col>
      <xdr:colOff>114300</xdr:colOff>
      <xdr:row>105</xdr:row>
      <xdr:rowOff>0</xdr:rowOff>
    </xdr:to>
    <xdr:cxnSp macro="">
      <xdr:nvCxnSpPr>
        <xdr:cNvPr id="833" name="直線コネクタ 832"/>
        <xdr:cNvCxnSpPr/>
      </xdr:nvCxnSpPr>
      <xdr:spPr>
        <a:xfrm>
          <a:off x="13703300" y="179222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151130</xdr:rowOff>
    </xdr:from>
    <xdr:to>
      <xdr:col>67</xdr:col>
      <xdr:colOff>101600</xdr:colOff>
      <xdr:row>106</xdr:row>
      <xdr:rowOff>81280</xdr:rowOff>
    </xdr:to>
    <xdr:sp macro="" textlink="">
      <xdr:nvSpPr>
        <xdr:cNvPr id="834" name="楕円 833"/>
        <xdr:cNvSpPr/>
      </xdr:nvSpPr>
      <xdr:spPr>
        <a:xfrm>
          <a:off x="1276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91439</xdr:rowOff>
    </xdr:from>
    <xdr:to>
      <xdr:col>71</xdr:col>
      <xdr:colOff>177800</xdr:colOff>
      <xdr:row>106</xdr:row>
      <xdr:rowOff>30480</xdr:rowOff>
    </xdr:to>
    <xdr:cxnSp macro="">
      <xdr:nvCxnSpPr>
        <xdr:cNvPr id="835" name="直線コネクタ 834"/>
        <xdr:cNvCxnSpPr/>
      </xdr:nvCxnSpPr>
      <xdr:spPr>
        <a:xfrm flipV="1">
          <a:off x="12814300" y="1792223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36847</xdr:rowOff>
    </xdr:from>
    <xdr:ext cx="405111" cy="259045"/>
    <xdr:sp macro="" textlink="">
      <xdr:nvSpPr>
        <xdr:cNvPr id="836" name="n_1ave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837" name="n_2aveValue【公民館】&#10;有形固定資産減価償却率"/>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93997</xdr:rowOff>
    </xdr:from>
    <xdr:ext cx="405111" cy="259045"/>
    <xdr:sp macro="" textlink="">
      <xdr:nvSpPr>
        <xdr:cNvPr id="838" name="n_3aveValue【公民館】&#10;有形固定資産減価償却率"/>
        <xdr:cNvSpPr txBox="1"/>
      </xdr:nvSpPr>
      <xdr:spPr>
        <a:xfrm>
          <a:off x="13500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132097</xdr:rowOff>
    </xdr:from>
    <xdr:ext cx="405111" cy="259045"/>
    <xdr:sp macro="" textlink="">
      <xdr:nvSpPr>
        <xdr:cNvPr id="839" name="n_4aveValue【公民館】&#10;有形固定資産減価償却率"/>
        <xdr:cNvSpPr txBox="1"/>
      </xdr:nvSpPr>
      <xdr:spPr>
        <a:xfrm>
          <a:off x="12611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110507</xdr:rowOff>
    </xdr:from>
    <xdr:ext cx="405111" cy="259045"/>
    <xdr:sp macro="" textlink="">
      <xdr:nvSpPr>
        <xdr:cNvPr id="840" name="n_1mainValue【公民館】&#10;有形固定資産減価償却率"/>
        <xdr:cNvSpPr txBox="1"/>
      </xdr:nvSpPr>
      <xdr:spPr>
        <a:xfrm>
          <a:off x="152660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41927</xdr:rowOff>
    </xdr:from>
    <xdr:ext cx="405111" cy="259045"/>
    <xdr:sp macro="" textlink="">
      <xdr:nvSpPr>
        <xdr:cNvPr id="841" name="n_2mainValue【公民館】&#10;有形固定資産減価償却率"/>
        <xdr:cNvSpPr txBox="1"/>
      </xdr:nvSpPr>
      <xdr:spPr>
        <a:xfrm>
          <a:off x="14389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133366</xdr:rowOff>
    </xdr:from>
    <xdr:ext cx="405111" cy="259045"/>
    <xdr:sp macro="" textlink="">
      <xdr:nvSpPr>
        <xdr:cNvPr id="842" name="n_3mainValue【公民館】&#10;有形固定資産減価償却率"/>
        <xdr:cNvSpPr txBox="1"/>
      </xdr:nvSpPr>
      <xdr:spPr>
        <a:xfrm>
          <a:off x="13500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72407</xdr:rowOff>
    </xdr:from>
    <xdr:ext cx="405111" cy="259045"/>
    <xdr:sp macro="" textlink="">
      <xdr:nvSpPr>
        <xdr:cNvPr id="843" name="n_4mainValue【公民館】&#10;有形固定資産減価償却率"/>
        <xdr:cNvSpPr txBox="1"/>
      </xdr:nvSpPr>
      <xdr:spPr>
        <a:xfrm>
          <a:off x="12611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4" name="直線コネクタ 8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5" name="テキスト ボックス 8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6" name="直線コネクタ 8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7" name="テキスト ボックス 8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8" name="直線コネクタ 8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9" name="テキスト ボックス 8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0" name="直線コネクタ 8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1" name="テキスト ボックス 8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865" name="直線コネクタ 864"/>
        <xdr:cNvCxnSpPr/>
      </xdr:nvCxnSpPr>
      <xdr:spPr>
        <a:xfrm flipV="1">
          <a:off x="22160864" y="174040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66"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67" name="直線コネクタ 866"/>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68" name="【公民館】&#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69" name="直線コネクタ 86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42690</xdr:rowOff>
    </xdr:from>
    <xdr:ext cx="469744" cy="259045"/>
    <xdr:sp macro="" textlink="">
      <xdr:nvSpPr>
        <xdr:cNvPr id="870" name="【公民館】&#10;一人当たり面積平均値テキスト"/>
        <xdr:cNvSpPr txBox="1"/>
      </xdr:nvSpPr>
      <xdr:spPr>
        <a:xfrm>
          <a:off x="22199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71" name="フローチャート: 判断 870"/>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72" name="フローチャート: 判断 871"/>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873" name="フローチャート: 判断 872"/>
        <xdr:cNvSpPr/>
      </xdr:nvSpPr>
      <xdr:spPr>
        <a:xfrm>
          <a:off x="20383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74" name="フローチャート: 判断 873"/>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75" name="フローチャート: 判断 874"/>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45974</xdr:rowOff>
    </xdr:from>
    <xdr:to>
      <xdr:col>112</xdr:col>
      <xdr:colOff>38100</xdr:colOff>
      <xdr:row>103</xdr:row>
      <xdr:rowOff>147574</xdr:rowOff>
    </xdr:to>
    <xdr:sp macro="" textlink="">
      <xdr:nvSpPr>
        <xdr:cNvPr id="881" name="楕円 880"/>
        <xdr:cNvSpPr/>
      </xdr:nvSpPr>
      <xdr:spPr>
        <a:xfrm>
          <a:off x="21272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55118</xdr:rowOff>
    </xdr:from>
    <xdr:to>
      <xdr:col>107</xdr:col>
      <xdr:colOff>101600</xdr:colOff>
      <xdr:row>103</xdr:row>
      <xdr:rowOff>156718</xdr:rowOff>
    </xdr:to>
    <xdr:sp macro="" textlink="">
      <xdr:nvSpPr>
        <xdr:cNvPr id="882" name="楕円 881"/>
        <xdr:cNvSpPr/>
      </xdr:nvSpPr>
      <xdr:spPr>
        <a:xfrm>
          <a:off x="20383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96774</xdr:rowOff>
    </xdr:from>
    <xdr:to>
      <xdr:col>111</xdr:col>
      <xdr:colOff>177800</xdr:colOff>
      <xdr:row>103</xdr:row>
      <xdr:rowOff>105918</xdr:rowOff>
    </xdr:to>
    <xdr:cxnSp macro="">
      <xdr:nvCxnSpPr>
        <xdr:cNvPr id="883" name="直線コネクタ 882"/>
        <xdr:cNvCxnSpPr/>
      </xdr:nvCxnSpPr>
      <xdr:spPr>
        <a:xfrm flipV="1">
          <a:off x="20434300" y="177561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59689</xdr:rowOff>
    </xdr:from>
    <xdr:to>
      <xdr:col>102</xdr:col>
      <xdr:colOff>165100</xdr:colOff>
      <xdr:row>103</xdr:row>
      <xdr:rowOff>161289</xdr:rowOff>
    </xdr:to>
    <xdr:sp macro="" textlink="">
      <xdr:nvSpPr>
        <xdr:cNvPr id="884" name="楕円 883"/>
        <xdr:cNvSpPr/>
      </xdr:nvSpPr>
      <xdr:spPr>
        <a:xfrm>
          <a:off x="19494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105918</xdr:rowOff>
    </xdr:from>
    <xdr:to>
      <xdr:col>107</xdr:col>
      <xdr:colOff>50800</xdr:colOff>
      <xdr:row>103</xdr:row>
      <xdr:rowOff>110489</xdr:rowOff>
    </xdr:to>
    <xdr:cxnSp macro="">
      <xdr:nvCxnSpPr>
        <xdr:cNvPr id="885" name="直線コネクタ 884"/>
        <xdr:cNvCxnSpPr/>
      </xdr:nvCxnSpPr>
      <xdr:spPr>
        <a:xfrm flipV="1">
          <a:off x="19545300" y="177652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77978</xdr:rowOff>
    </xdr:from>
    <xdr:to>
      <xdr:col>98</xdr:col>
      <xdr:colOff>38100</xdr:colOff>
      <xdr:row>104</xdr:row>
      <xdr:rowOff>8128</xdr:rowOff>
    </xdr:to>
    <xdr:sp macro="" textlink="">
      <xdr:nvSpPr>
        <xdr:cNvPr id="886" name="楕円 885"/>
        <xdr:cNvSpPr/>
      </xdr:nvSpPr>
      <xdr:spPr>
        <a:xfrm>
          <a:off x="18605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110489</xdr:rowOff>
    </xdr:from>
    <xdr:to>
      <xdr:col>102</xdr:col>
      <xdr:colOff>114300</xdr:colOff>
      <xdr:row>103</xdr:row>
      <xdr:rowOff>128778</xdr:rowOff>
    </xdr:to>
    <xdr:cxnSp macro="">
      <xdr:nvCxnSpPr>
        <xdr:cNvPr id="887" name="直線コネクタ 886"/>
        <xdr:cNvCxnSpPr/>
      </xdr:nvCxnSpPr>
      <xdr:spPr>
        <a:xfrm flipV="1">
          <a:off x="18656300" y="177698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888"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889" name="n_2aveValue【公民館】&#10;一人当たり面積"/>
        <xdr:cNvSpPr txBox="1"/>
      </xdr:nvSpPr>
      <xdr:spPr>
        <a:xfrm>
          <a:off x="20199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890" name="n_3aveValue【公民館】&#10;一人当たり面積"/>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891" name="n_4aveValue【公民館】&#10;一人当たり面積"/>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164101</xdr:rowOff>
    </xdr:from>
    <xdr:ext cx="469744" cy="259045"/>
    <xdr:sp macro="" textlink="">
      <xdr:nvSpPr>
        <xdr:cNvPr id="892" name="n_1mainValue【公民館】&#10;一人当たり面積"/>
        <xdr:cNvSpPr txBox="1"/>
      </xdr:nvSpPr>
      <xdr:spPr>
        <a:xfrm>
          <a:off x="21075727" y="174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1795</xdr:rowOff>
    </xdr:from>
    <xdr:ext cx="469744" cy="259045"/>
    <xdr:sp macro="" textlink="">
      <xdr:nvSpPr>
        <xdr:cNvPr id="893" name="n_2mainValue【公民館】&#10;一人当たり面積"/>
        <xdr:cNvSpPr txBox="1"/>
      </xdr:nvSpPr>
      <xdr:spPr>
        <a:xfrm>
          <a:off x="20199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6366</xdr:rowOff>
    </xdr:from>
    <xdr:ext cx="469744" cy="259045"/>
    <xdr:sp macro="" textlink="">
      <xdr:nvSpPr>
        <xdr:cNvPr id="894" name="n_3mainValue【公民館】&#10;一人当たり面積"/>
        <xdr:cNvSpPr txBox="1"/>
      </xdr:nvSpPr>
      <xdr:spPr>
        <a:xfrm>
          <a:off x="19310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24655</xdr:rowOff>
    </xdr:from>
    <xdr:ext cx="469744" cy="259045"/>
    <xdr:sp macro="" textlink="">
      <xdr:nvSpPr>
        <xdr:cNvPr id="895" name="n_4mainValue【公民館】&#10;一人当たり面積"/>
        <xdr:cNvSpPr txBox="1"/>
      </xdr:nvSpPr>
      <xdr:spPr>
        <a:xfrm>
          <a:off x="184214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有形固定資産減価償却率については、施設分類別に見ても総じて類似団体より高い傾向にある。中でも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で乖離が大きく、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に関しては、大規模合併により総延長が長いことが理由として挙げられる。</a:t>
          </a:r>
          <a:endParaRPr lang="ja-JP" altLang="ja-JP" sz="1400">
            <a:effectLst/>
          </a:endParaRPr>
        </a:p>
        <a:p>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における一人当たり有形固定資産（償却資産）額が類似団体に比べ大きい理由には、海岸線を多く抱える地理的要因が挙げられる。</a:t>
          </a:r>
          <a:endParaRPr lang="ja-JP" altLang="ja-JP" sz="1400">
            <a:effectLst/>
          </a:endParaRPr>
        </a:p>
        <a:p>
          <a:r>
            <a:rPr kumimoji="1" lang="ja-JP" altLang="ja-JP" sz="1100">
              <a:solidFill>
                <a:schemeClr val="dk1"/>
              </a:solidFill>
              <a:effectLst/>
              <a:latin typeface="+mn-lt"/>
              <a:ea typeface="+mn-ea"/>
              <a:cs typeface="+mn-cs"/>
            </a:rPr>
            <a:t>　その他、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の住民一人当たり面積は、合併により同等の公営住宅を複数保有することとなったことや、人口減少を要因として、類似団体より高い傾向にある。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の一人当たり面積に関しては、少子化による児童生徒数の減少が顕著であるため、類似団体と比較しても高い数値となっている。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３固定資産台帳整備中）</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86123</xdr:rowOff>
    </xdr:from>
    <xdr:ext cx="405111" cy="259045"/>
    <xdr:sp macro="" textlink="">
      <xdr:nvSpPr>
        <xdr:cNvPr id="60" name="【図書館】&#10;有形固定資産減価償却率平均値テキスト"/>
        <xdr:cNvSpPr txBox="1"/>
      </xdr:nvSpPr>
      <xdr:spPr>
        <a:xfrm>
          <a:off x="4673600" y="642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98552</xdr:rowOff>
    </xdr:from>
    <xdr:to>
      <xdr:col>20</xdr:col>
      <xdr:colOff>38100</xdr:colOff>
      <xdr:row>38</xdr:row>
      <xdr:rowOff>28702</xdr:rowOff>
    </xdr:to>
    <xdr:sp macro="" textlink="">
      <xdr:nvSpPr>
        <xdr:cNvPr id="71" name="楕円 70"/>
        <xdr:cNvSpPr/>
      </xdr:nvSpPr>
      <xdr:spPr>
        <a:xfrm>
          <a:off x="3746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52832</xdr:rowOff>
    </xdr:from>
    <xdr:to>
      <xdr:col>15</xdr:col>
      <xdr:colOff>101600</xdr:colOff>
      <xdr:row>37</xdr:row>
      <xdr:rowOff>154432</xdr:rowOff>
    </xdr:to>
    <xdr:sp macro="" textlink="">
      <xdr:nvSpPr>
        <xdr:cNvPr id="72" name="楕円 71"/>
        <xdr:cNvSpPr/>
      </xdr:nvSpPr>
      <xdr:spPr>
        <a:xfrm>
          <a:off x="2857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103632</xdr:rowOff>
    </xdr:from>
    <xdr:to>
      <xdr:col>19</xdr:col>
      <xdr:colOff>177800</xdr:colOff>
      <xdr:row>37</xdr:row>
      <xdr:rowOff>149352</xdr:rowOff>
    </xdr:to>
    <xdr:cxnSp macro="">
      <xdr:nvCxnSpPr>
        <xdr:cNvPr id="73" name="直線コネクタ 72"/>
        <xdr:cNvCxnSpPr/>
      </xdr:nvCxnSpPr>
      <xdr:spPr>
        <a:xfrm>
          <a:off x="2908300" y="64472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xdr:rowOff>
    </xdr:from>
    <xdr:to>
      <xdr:col>10</xdr:col>
      <xdr:colOff>165100</xdr:colOff>
      <xdr:row>37</xdr:row>
      <xdr:rowOff>106426</xdr:rowOff>
    </xdr:to>
    <xdr:sp macro="" textlink="">
      <xdr:nvSpPr>
        <xdr:cNvPr id="74" name="楕円 73"/>
        <xdr:cNvSpPr/>
      </xdr:nvSpPr>
      <xdr:spPr>
        <a:xfrm>
          <a:off x="1968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55626</xdr:rowOff>
    </xdr:from>
    <xdr:to>
      <xdr:col>15</xdr:col>
      <xdr:colOff>50800</xdr:colOff>
      <xdr:row>37</xdr:row>
      <xdr:rowOff>103632</xdr:rowOff>
    </xdr:to>
    <xdr:cxnSp macro="">
      <xdr:nvCxnSpPr>
        <xdr:cNvPr id="75" name="直線コネクタ 74"/>
        <xdr:cNvCxnSpPr/>
      </xdr:nvCxnSpPr>
      <xdr:spPr>
        <a:xfrm>
          <a:off x="2019300" y="63992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130556</xdr:rowOff>
    </xdr:from>
    <xdr:to>
      <xdr:col>6</xdr:col>
      <xdr:colOff>38100</xdr:colOff>
      <xdr:row>37</xdr:row>
      <xdr:rowOff>60706</xdr:rowOff>
    </xdr:to>
    <xdr:sp macro="" textlink="">
      <xdr:nvSpPr>
        <xdr:cNvPr id="76" name="楕円 75"/>
        <xdr:cNvSpPr/>
      </xdr:nvSpPr>
      <xdr:spPr>
        <a:xfrm>
          <a:off x="1079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xdr:rowOff>
    </xdr:from>
    <xdr:to>
      <xdr:col>10</xdr:col>
      <xdr:colOff>114300</xdr:colOff>
      <xdr:row>37</xdr:row>
      <xdr:rowOff>55626</xdr:rowOff>
    </xdr:to>
    <xdr:cxnSp macro="">
      <xdr:nvCxnSpPr>
        <xdr:cNvPr id="77" name="直線コネクタ 76"/>
        <xdr:cNvCxnSpPr/>
      </xdr:nvCxnSpPr>
      <xdr:spPr>
        <a:xfrm>
          <a:off x="1130300" y="6353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26941</xdr:rowOff>
    </xdr:from>
    <xdr:ext cx="405111" cy="259045"/>
    <xdr:sp macro="" textlink="">
      <xdr:nvSpPr>
        <xdr:cNvPr id="78" name="n_1aveValue【図書館】&#10;有形固定資産減価償却率"/>
        <xdr:cNvSpPr txBox="1"/>
      </xdr:nvSpPr>
      <xdr:spPr>
        <a:xfrm>
          <a:off x="35820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134383</xdr:rowOff>
    </xdr:from>
    <xdr:ext cx="405111" cy="259045"/>
    <xdr:sp macro="" textlink="">
      <xdr:nvSpPr>
        <xdr:cNvPr id="79" name="n_2aveValue【図書館】&#10;有形固定資産減価償却率"/>
        <xdr:cNvSpPr txBox="1"/>
      </xdr:nvSpPr>
      <xdr:spPr>
        <a:xfrm>
          <a:off x="27057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84091</xdr:rowOff>
    </xdr:from>
    <xdr:ext cx="405111" cy="259045"/>
    <xdr:sp macro="" textlink="">
      <xdr:nvSpPr>
        <xdr:cNvPr id="80" name="n_3aveValue【図書館】&#10;有形固定資産減価償却率"/>
        <xdr:cNvSpPr txBox="1"/>
      </xdr:nvSpPr>
      <xdr:spPr>
        <a:xfrm>
          <a:off x="1816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1"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19829</xdr:rowOff>
    </xdr:from>
    <xdr:ext cx="405111" cy="259045"/>
    <xdr:sp macro="" textlink="">
      <xdr:nvSpPr>
        <xdr:cNvPr id="82" name="n_1main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145559</xdr:rowOff>
    </xdr:from>
    <xdr:ext cx="405111" cy="259045"/>
    <xdr:sp macro="" textlink="">
      <xdr:nvSpPr>
        <xdr:cNvPr id="83" name="n_2mainValue【図書館】&#10;有形固定資産減価償却率"/>
        <xdr:cNvSpPr txBox="1"/>
      </xdr:nvSpPr>
      <xdr:spPr>
        <a:xfrm>
          <a:off x="2705744"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97553</xdr:rowOff>
    </xdr:from>
    <xdr:ext cx="405111" cy="259045"/>
    <xdr:sp macro="" textlink="">
      <xdr:nvSpPr>
        <xdr:cNvPr id="84" name="n_3mainValue【図書館】&#10;有形固定資産減価償却率"/>
        <xdr:cNvSpPr txBox="1"/>
      </xdr:nvSpPr>
      <xdr:spPr>
        <a:xfrm>
          <a:off x="18167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51833</xdr:rowOff>
    </xdr:from>
    <xdr:ext cx="405111" cy="259045"/>
    <xdr:sp macro="" textlink="">
      <xdr:nvSpPr>
        <xdr:cNvPr id="85" name="n_4mainValue【図書館】&#10;有形固定資産減価償却率"/>
        <xdr:cNvSpPr txBox="1"/>
      </xdr:nvSpPr>
      <xdr:spPr>
        <a:xfrm>
          <a:off x="927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07" name="直線コネクタ 106"/>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8"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9" name="直線コネクタ 108"/>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95267</xdr:rowOff>
    </xdr:from>
    <xdr:ext cx="469744" cy="259045"/>
    <xdr:sp macro="" textlink="">
      <xdr:nvSpPr>
        <xdr:cNvPr id="112" name="【図書館】&#10;一人当たり面積平均値テキスト"/>
        <xdr:cNvSpPr txBox="1"/>
      </xdr:nvSpPr>
      <xdr:spPr>
        <a:xfrm>
          <a:off x="105156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3" name="フローチャート: 判断 112"/>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4" name="フローチャート: 判断 113"/>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5" name="フローチャート: 判断 114"/>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6" name="フローチャート: 判断 115"/>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17" name="フローチャート: 判断 116"/>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36830</xdr:rowOff>
    </xdr:from>
    <xdr:to>
      <xdr:col>50</xdr:col>
      <xdr:colOff>165100</xdr:colOff>
      <xdr:row>33</xdr:row>
      <xdr:rowOff>138430</xdr:rowOff>
    </xdr:to>
    <xdr:sp macro="" textlink="">
      <xdr:nvSpPr>
        <xdr:cNvPr id="123" name="楕円 122"/>
        <xdr:cNvSpPr/>
      </xdr:nvSpPr>
      <xdr:spPr>
        <a:xfrm>
          <a:off x="958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59690</xdr:rowOff>
    </xdr:from>
    <xdr:to>
      <xdr:col>46</xdr:col>
      <xdr:colOff>38100</xdr:colOff>
      <xdr:row>33</xdr:row>
      <xdr:rowOff>161290</xdr:rowOff>
    </xdr:to>
    <xdr:sp macro="" textlink="">
      <xdr:nvSpPr>
        <xdr:cNvPr id="124" name="楕円 123"/>
        <xdr:cNvSpPr/>
      </xdr:nvSpPr>
      <xdr:spPr>
        <a:xfrm>
          <a:off x="8699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87630</xdr:rowOff>
    </xdr:from>
    <xdr:to>
      <xdr:col>50</xdr:col>
      <xdr:colOff>114300</xdr:colOff>
      <xdr:row>33</xdr:row>
      <xdr:rowOff>110490</xdr:rowOff>
    </xdr:to>
    <xdr:cxnSp macro="">
      <xdr:nvCxnSpPr>
        <xdr:cNvPr id="125" name="直線コネクタ 124"/>
        <xdr:cNvCxnSpPr/>
      </xdr:nvCxnSpPr>
      <xdr:spPr>
        <a:xfrm flipV="1">
          <a:off x="8750300" y="574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82550</xdr:rowOff>
    </xdr:from>
    <xdr:to>
      <xdr:col>41</xdr:col>
      <xdr:colOff>101600</xdr:colOff>
      <xdr:row>34</xdr:row>
      <xdr:rowOff>12700</xdr:rowOff>
    </xdr:to>
    <xdr:sp macro="" textlink="">
      <xdr:nvSpPr>
        <xdr:cNvPr id="126" name="楕円 125"/>
        <xdr:cNvSpPr/>
      </xdr:nvSpPr>
      <xdr:spPr>
        <a:xfrm>
          <a:off x="781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110490</xdr:rowOff>
    </xdr:from>
    <xdr:to>
      <xdr:col>45</xdr:col>
      <xdr:colOff>177800</xdr:colOff>
      <xdr:row>33</xdr:row>
      <xdr:rowOff>133350</xdr:rowOff>
    </xdr:to>
    <xdr:cxnSp macro="">
      <xdr:nvCxnSpPr>
        <xdr:cNvPr id="127" name="直線コネクタ 126"/>
        <xdr:cNvCxnSpPr/>
      </xdr:nvCxnSpPr>
      <xdr:spPr>
        <a:xfrm flipV="1">
          <a:off x="7861300" y="576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82550</xdr:rowOff>
    </xdr:from>
    <xdr:to>
      <xdr:col>36</xdr:col>
      <xdr:colOff>165100</xdr:colOff>
      <xdr:row>34</xdr:row>
      <xdr:rowOff>12700</xdr:rowOff>
    </xdr:to>
    <xdr:sp macro="" textlink="">
      <xdr:nvSpPr>
        <xdr:cNvPr id="128" name="楕円 127"/>
        <xdr:cNvSpPr/>
      </xdr:nvSpPr>
      <xdr:spPr>
        <a:xfrm>
          <a:off x="692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133350</xdr:rowOff>
    </xdr:from>
    <xdr:to>
      <xdr:col>41</xdr:col>
      <xdr:colOff>50800</xdr:colOff>
      <xdr:row>33</xdr:row>
      <xdr:rowOff>133350</xdr:rowOff>
    </xdr:to>
    <xdr:cxnSp macro="">
      <xdr:nvCxnSpPr>
        <xdr:cNvPr id="129" name="直線コネクタ 128"/>
        <xdr:cNvCxnSpPr/>
      </xdr:nvCxnSpPr>
      <xdr:spPr>
        <a:xfrm>
          <a:off x="6972300" y="579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38117</xdr:rowOff>
    </xdr:from>
    <xdr:ext cx="469744" cy="259045"/>
    <xdr:sp macro="" textlink="">
      <xdr:nvSpPr>
        <xdr:cNvPr id="130" name="n_1aveValue【図書館】&#10;一人当たり面積"/>
        <xdr:cNvSpPr txBox="1"/>
      </xdr:nvSpPr>
      <xdr:spPr>
        <a:xfrm>
          <a:off x="93917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1"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2" name="n_3aveValue【図書館】&#10;一人当たり面積"/>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33" name="n_4aveValue【図書館】&#10;一人当たり面積"/>
        <xdr:cNvSpPr txBox="1"/>
      </xdr:nvSpPr>
      <xdr:spPr>
        <a:xfrm>
          <a:off x="6737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154957</xdr:rowOff>
    </xdr:from>
    <xdr:ext cx="469744" cy="259045"/>
    <xdr:sp macro="" textlink="">
      <xdr:nvSpPr>
        <xdr:cNvPr id="134" name="n_1mainValue【図書館】&#10;一人当たり面積"/>
        <xdr:cNvSpPr txBox="1"/>
      </xdr:nvSpPr>
      <xdr:spPr>
        <a:xfrm>
          <a:off x="9391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6367</xdr:rowOff>
    </xdr:from>
    <xdr:ext cx="469744" cy="259045"/>
    <xdr:sp macro="" textlink="">
      <xdr:nvSpPr>
        <xdr:cNvPr id="135" name="n_2mainValue【図書館】&#10;一人当たり面積"/>
        <xdr:cNvSpPr txBox="1"/>
      </xdr:nvSpPr>
      <xdr:spPr>
        <a:xfrm>
          <a:off x="85154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29227</xdr:rowOff>
    </xdr:from>
    <xdr:ext cx="469744" cy="259045"/>
    <xdr:sp macro="" textlink="">
      <xdr:nvSpPr>
        <xdr:cNvPr id="136" name="n_3mainValue【図書館】&#10;一人当たり面積"/>
        <xdr:cNvSpPr txBox="1"/>
      </xdr:nvSpPr>
      <xdr:spPr>
        <a:xfrm>
          <a:off x="7626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29227</xdr:rowOff>
    </xdr:from>
    <xdr:ext cx="469744" cy="259045"/>
    <xdr:sp macro="" textlink="">
      <xdr:nvSpPr>
        <xdr:cNvPr id="137" name="n_4mainValue【図書館】&#10;一人当たり面積"/>
        <xdr:cNvSpPr txBox="1"/>
      </xdr:nvSpPr>
      <xdr:spPr>
        <a:xfrm>
          <a:off x="6737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3" name="直線コネクタ 162"/>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64" name="【体育館・プー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65" name="直線コネクタ 164"/>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66" name="【体育館・プー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67" name="直線コネクタ 16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61521</xdr:rowOff>
    </xdr:from>
    <xdr:ext cx="405111" cy="259045"/>
    <xdr:sp macro="" textlink="">
      <xdr:nvSpPr>
        <xdr:cNvPr id="168" name="【体育館・プール】&#10;有形固定資産減価償却率平均値テキスト"/>
        <xdr:cNvSpPr txBox="1"/>
      </xdr:nvSpPr>
      <xdr:spPr>
        <a:xfrm>
          <a:off x="4673600" y="1034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69" name="フローチャート: 判断 168"/>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0" name="フローチャート: 判断 169"/>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1" name="フローチャート: 判断 17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2" name="フローチャート: 判断 17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3" name="フローチャート: 判断 17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112485</xdr:rowOff>
    </xdr:from>
    <xdr:to>
      <xdr:col>20</xdr:col>
      <xdr:colOff>38100</xdr:colOff>
      <xdr:row>63</xdr:row>
      <xdr:rowOff>42635</xdr:rowOff>
    </xdr:to>
    <xdr:sp macro="" textlink="">
      <xdr:nvSpPr>
        <xdr:cNvPr id="179" name="楕円 178"/>
        <xdr:cNvSpPr/>
      </xdr:nvSpPr>
      <xdr:spPr>
        <a:xfrm>
          <a:off x="3746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58601</xdr:rowOff>
    </xdr:from>
    <xdr:to>
      <xdr:col>15</xdr:col>
      <xdr:colOff>101600</xdr:colOff>
      <xdr:row>62</xdr:row>
      <xdr:rowOff>160201</xdr:rowOff>
    </xdr:to>
    <xdr:sp macro="" textlink="">
      <xdr:nvSpPr>
        <xdr:cNvPr id="180" name="楕円 179"/>
        <xdr:cNvSpPr/>
      </xdr:nvSpPr>
      <xdr:spPr>
        <a:xfrm>
          <a:off x="2857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109401</xdr:rowOff>
    </xdr:from>
    <xdr:to>
      <xdr:col>19</xdr:col>
      <xdr:colOff>177800</xdr:colOff>
      <xdr:row>62</xdr:row>
      <xdr:rowOff>163285</xdr:rowOff>
    </xdr:to>
    <xdr:cxnSp macro="">
      <xdr:nvCxnSpPr>
        <xdr:cNvPr id="181" name="直線コネクタ 180"/>
        <xdr:cNvCxnSpPr/>
      </xdr:nvCxnSpPr>
      <xdr:spPr>
        <a:xfrm>
          <a:off x="2908300" y="107393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82" name="楕円 181"/>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109401</xdr:rowOff>
    </xdr:to>
    <xdr:cxnSp macro="">
      <xdr:nvCxnSpPr>
        <xdr:cNvPr id="183" name="直線コネクタ 182"/>
        <xdr:cNvCxnSpPr/>
      </xdr:nvCxnSpPr>
      <xdr:spPr>
        <a:xfrm>
          <a:off x="2019300" y="106870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141877</xdr:rowOff>
    </xdr:from>
    <xdr:to>
      <xdr:col>6</xdr:col>
      <xdr:colOff>38100</xdr:colOff>
      <xdr:row>62</xdr:row>
      <xdr:rowOff>72027</xdr:rowOff>
    </xdr:to>
    <xdr:sp macro="" textlink="">
      <xdr:nvSpPr>
        <xdr:cNvPr id="184" name="楕円 183"/>
        <xdr:cNvSpPr/>
      </xdr:nvSpPr>
      <xdr:spPr>
        <a:xfrm>
          <a:off x="1079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21227</xdr:rowOff>
    </xdr:from>
    <xdr:to>
      <xdr:col>10</xdr:col>
      <xdr:colOff>114300</xdr:colOff>
      <xdr:row>62</xdr:row>
      <xdr:rowOff>57150</xdr:rowOff>
    </xdr:to>
    <xdr:cxnSp macro="">
      <xdr:nvCxnSpPr>
        <xdr:cNvPr id="185" name="直線コネクタ 184"/>
        <xdr:cNvCxnSpPr/>
      </xdr:nvCxnSpPr>
      <xdr:spPr>
        <a:xfrm>
          <a:off x="1130300" y="106511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86" name="n_1aveValue【体育館・プール】&#10;有形固定資産減価償却率"/>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87"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88" name="n_3aveValue【体育館・プー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89" name="n_4aveValue【体育館・プー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33762</xdr:rowOff>
    </xdr:from>
    <xdr:ext cx="405111" cy="259045"/>
    <xdr:sp macro="" textlink="">
      <xdr:nvSpPr>
        <xdr:cNvPr id="190" name="n_1mainValue【体育館・プール】&#10;有形固定資産減価償却率"/>
        <xdr:cNvSpPr txBox="1"/>
      </xdr:nvSpPr>
      <xdr:spPr>
        <a:xfrm>
          <a:off x="35820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151328</xdr:rowOff>
    </xdr:from>
    <xdr:ext cx="405111" cy="259045"/>
    <xdr:sp macro="" textlink="">
      <xdr:nvSpPr>
        <xdr:cNvPr id="191" name="n_2mainValue【体育館・プール】&#10;有形固定資産減価償却率"/>
        <xdr:cNvSpPr txBox="1"/>
      </xdr:nvSpPr>
      <xdr:spPr>
        <a:xfrm>
          <a:off x="2705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192" name="n_3mainValue【体育館・プール】&#10;有形固定資産減価償却率"/>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193" name="n_4mainValue【体育館・プール】&#10;有形固定資産減価償却率"/>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17" name="直線コネクタ 216"/>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18" name="【体育館・プール】&#10;一人当たり面積最小値テキスト"/>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19" name="直線コネクタ 218"/>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0" name="【体育館・プール】&#10;一人当たり面積最大値テキスト"/>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21" name="直線コネクタ 220"/>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44467</xdr:rowOff>
    </xdr:from>
    <xdr:ext cx="469744" cy="259045"/>
    <xdr:sp macro="" textlink="">
      <xdr:nvSpPr>
        <xdr:cNvPr id="222" name="【体育館・プール】&#10;一人当たり面積平均値テキスト"/>
        <xdr:cNvSpPr txBox="1"/>
      </xdr:nvSpPr>
      <xdr:spPr>
        <a:xfrm>
          <a:off x="10515600" y="10674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23" name="フローチャート: 判断 222"/>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24" name="フローチャート: 判断 223"/>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25" name="フローチャート: 判断 224"/>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26" name="フローチャート: 判断 225"/>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27" name="フローチャート: 判断 226"/>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138430</xdr:rowOff>
    </xdr:from>
    <xdr:to>
      <xdr:col>50</xdr:col>
      <xdr:colOff>165100</xdr:colOff>
      <xdr:row>62</xdr:row>
      <xdr:rowOff>68580</xdr:rowOff>
    </xdr:to>
    <xdr:sp macro="" textlink="">
      <xdr:nvSpPr>
        <xdr:cNvPr id="233" name="楕円 232"/>
        <xdr:cNvSpPr/>
      </xdr:nvSpPr>
      <xdr:spPr>
        <a:xfrm>
          <a:off x="9588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132080</xdr:rowOff>
    </xdr:from>
    <xdr:to>
      <xdr:col>46</xdr:col>
      <xdr:colOff>38100</xdr:colOff>
      <xdr:row>62</xdr:row>
      <xdr:rowOff>62230</xdr:rowOff>
    </xdr:to>
    <xdr:sp macro="" textlink="">
      <xdr:nvSpPr>
        <xdr:cNvPr id="234" name="楕円 233"/>
        <xdr:cNvSpPr/>
      </xdr:nvSpPr>
      <xdr:spPr>
        <a:xfrm>
          <a:off x="869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17780</xdr:rowOff>
    </xdr:to>
    <xdr:cxnSp macro="">
      <xdr:nvCxnSpPr>
        <xdr:cNvPr id="235" name="直線コネクタ 234"/>
        <xdr:cNvCxnSpPr/>
      </xdr:nvCxnSpPr>
      <xdr:spPr>
        <a:xfrm>
          <a:off x="8750300" y="106413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33020</xdr:rowOff>
    </xdr:from>
    <xdr:to>
      <xdr:col>41</xdr:col>
      <xdr:colOff>101600</xdr:colOff>
      <xdr:row>62</xdr:row>
      <xdr:rowOff>134620</xdr:rowOff>
    </xdr:to>
    <xdr:sp macro="" textlink="">
      <xdr:nvSpPr>
        <xdr:cNvPr id="236" name="楕円 235"/>
        <xdr:cNvSpPr/>
      </xdr:nvSpPr>
      <xdr:spPr>
        <a:xfrm>
          <a:off x="7810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83820</xdr:rowOff>
    </xdr:to>
    <xdr:cxnSp macro="">
      <xdr:nvCxnSpPr>
        <xdr:cNvPr id="237" name="直線コネクタ 236"/>
        <xdr:cNvCxnSpPr/>
      </xdr:nvCxnSpPr>
      <xdr:spPr>
        <a:xfrm flipV="1">
          <a:off x="7861300" y="106413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35560</xdr:rowOff>
    </xdr:from>
    <xdr:to>
      <xdr:col>36</xdr:col>
      <xdr:colOff>165100</xdr:colOff>
      <xdr:row>62</xdr:row>
      <xdr:rowOff>137160</xdr:rowOff>
    </xdr:to>
    <xdr:sp macro="" textlink="">
      <xdr:nvSpPr>
        <xdr:cNvPr id="238" name="楕円 237"/>
        <xdr:cNvSpPr/>
      </xdr:nvSpPr>
      <xdr:spPr>
        <a:xfrm>
          <a:off x="6921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83820</xdr:rowOff>
    </xdr:from>
    <xdr:to>
      <xdr:col>41</xdr:col>
      <xdr:colOff>50800</xdr:colOff>
      <xdr:row>62</xdr:row>
      <xdr:rowOff>86360</xdr:rowOff>
    </xdr:to>
    <xdr:cxnSp macro="">
      <xdr:nvCxnSpPr>
        <xdr:cNvPr id="239" name="直線コネクタ 238"/>
        <xdr:cNvCxnSpPr/>
      </xdr:nvCxnSpPr>
      <xdr:spPr>
        <a:xfrm flipV="1">
          <a:off x="6972300" y="107137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93997</xdr:rowOff>
    </xdr:from>
    <xdr:ext cx="469744" cy="259045"/>
    <xdr:sp macro="" textlink="">
      <xdr:nvSpPr>
        <xdr:cNvPr id="240" name="n_1aveValue【体育館・プール】&#10;一人当たり面積"/>
        <xdr:cNvSpPr txBox="1"/>
      </xdr:nvSpPr>
      <xdr:spPr>
        <a:xfrm>
          <a:off x="9391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41" name="n_2aveValue【体育館・プール】&#10;一人当たり面積"/>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42" name="n_3aveValue【体育館・プール】&#10;一人当たり面積"/>
        <xdr:cNvSpPr txBox="1"/>
      </xdr:nvSpPr>
      <xdr:spPr>
        <a:xfrm>
          <a:off x="7626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43" name="n_4aveValue【体育館・プール】&#10;一人当たり面積"/>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85107</xdr:rowOff>
    </xdr:from>
    <xdr:ext cx="469744" cy="259045"/>
    <xdr:sp macro="" textlink="">
      <xdr:nvSpPr>
        <xdr:cNvPr id="244" name="n_1mainValue【体育館・プール】&#10;一人当たり面積"/>
        <xdr:cNvSpPr txBox="1"/>
      </xdr:nvSpPr>
      <xdr:spPr>
        <a:xfrm>
          <a:off x="9391727" y="1037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78757</xdr:rowOff>
    </xdr:from>
    <xdr:ext cx="469744" cy="259045"/>
    <xdr:sp macro="" textlink="">
      <xdr:nvSpPr>
        <xdr:cNvPr id="245" name="n_2mainValue【体育館・プール】&#10;一人当たり面積"/>
        <xdr:cNvSpPr txBox="1"/>
      </xdr:nvSpPr>
      <xdr:spPr>
        <a:xfrm>
          <a:off x="8515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151147</xdr:rowOff>
    </xdr:from>
    <xdr:ext cx="469744" cy="259045"/>
    <xdr:sp macro="" textlink="">
      <xdr:nvSpPr>
        <xdr:cNvPr id="246" name="n_3mainValue【体育館・プール】&#10;一人当たり面積"/>
        <xdr:cNvSpPr txBox="1"/>
      </xdr:nvSpPr>
      <xdr:spPr>
        <a:xfrm>
          <a:off x="7626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153687</xdr:rowOff>
    </xdr:from>
    <xdr:ext cx="469744" cy="259045"/>
    <xdr:sp macro="" textlink="">
      <xdr:nvSpPr>
        <xdr:cNvPr id="247" name="n_4mainValue【体育館・プール】&#10;一人当たり面積"/>
        <xdr:cNvSpPr txBox="1"/>
      </xdr:nvSpPr>
      <xdr:spPr>
        <a:xfrm>
          <a:off x="6737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0" name="テキスト ボックス 25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0" name="テキスト ボックス 26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74" name="直線コネクタ 273"/>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75" name="【福祉施設】&#10;有形固定資産減価償却率最小値テキスト"/>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76" name="直線コネクタ 275"/>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77" name="【福祉施設】&#10;有形固定資産減価償却率最大値テキスト"/>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78" name="直線コネクタ 277"/>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115950</xdr:rowOff>
    </xdr:from>
    <xdr:ext cx="405111" cy="259045"/>
    <xdr:sp macro="" textlink="">
      <xdr:nvSpPr>
        <xdr:cNvPr id="279" name="【福祉施設】&#10;有形固定資産減価償却率平均値テキスト"/>
        <xdr:cNvSpPr txBox="1"/>
      </xdr:nvSpPr>
      <xdr:spPr>
        <a:xfrm>
          <a:off x="46736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80" name="フローチャート: 判断 279"/>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81" name="フローチャート: 判断 280"/>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82" name="フローチャート: 判断 281"/>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83" name="フローチャート: 判断 282"/>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84" name="フローチャート: 判断 283"/>
        <xdr:cNvSpPr/>
      </xdr:nvSpPr>
      <xdr:spPr>
        <a:xfrm>
          <a:off x="1079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152219</xdr:rowOff>
    </xdr:from>
    <xdr:to>
      <xdr:col>20</xdr:col>
      <xdr:colOff>38100</xdr:colOff>
      <xdr:row>80</xdr:row>
      <xdr:rowOff>82369</xdr:rowOff>
    </xdr:to>
    <xdr:sp macro="" textlink="">
      <xdr:nvSpPr>
        <xdr:cNvPr id="290" name="楕円 289"/>
        <xdr:cNvSpPr/>
      </xdr:nvSpPr>
      <xdr:spPr>
        <a:xfrm>
          <a:off x="3746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108131</xdr:rowOff>
    </xdr:from>
    <xdr:to>
      <xdr:col>15</xdr:col>
      <xdr:colOff>101600</xdr:colOff>
      <xdr:row>81</xdr:row>
      <xdr:rowOff>38281</xdr:rowOff>
    </xdr:to>
    <xdr:sp macro="" textlink="">
      <xdr:nvSpPr>
        <xdr:cNvPr id="291" name="楕円 290"/>
        <xdr:cNvSpPr/>
      </xdr:nvSpPr>
      <xdr:spPr>
        <a:xfrm>
          <a:off x="2857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31569</xdr:rowOff>
    </xdr:from>
    <xdr:to>
      <xdr:col>19</xdr:col>
      <xdr:colOff>177800</xdr:colOff>
      <xdr:row>80</xdr:row>
      <xdr:rowOff>158931</xdr:rowOff>
    </xdr:to>
    <xdr:cxnSp macro="">
      <xdr:nvCxnSpPr>
        <xdr:cNvPr id="292" name="直線コネクタ 291"/>
        <xdr:cNvCxnSpPr/>
      </xdr:nvCxnSpPr>
      <xdr:spPr>
        <a:xfrm flipV="1">
          <a:off x="2908300" y="13747569"/>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75474</xdr:rowOff>
    </xdr:from>
    <xdr:to>
      <xdr:col>10</xdr:col>
      <xdr:colOff>165100</xdr:colOff>
      <xdr:row>81</xdr:row>
      <xdr:rowOff>5624</xdr:rowOff>
    </xdr:to>
    <xdr:sp macro="" textlink="">
      <xdr:nvSpPr>
        <xdr:cNvPr id="293" name="楕円 292"/>
        <xdr:cNvSpPr/>
      </xdr:nvSpPr>
      <xdr:spPr>
        <a:xfrm>
          <a:off x="1968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126274</xdr:rowOff>
    </xdr:from>
    <xdr:to>
      <xdr:col>15</xdr:col>
      <xdr:colOff>50800</xdr:colOff>
      <xdr:row>80</xdr:row>
      <xdr:rowOff>158931</xdr:rowOff>
    </xdr:to>
    <xdr:cxnSp macro="">
      <xdr:nvCxnSpPr>
        <xdr:cNvPr id="294" name="直線コネクタ 293"/>
        <xdr:cNvCxnSpPr/>
      </xdr:nvCxnSpPr>
      <xdr:spPr>
        <a:xfrm>
          <a:off x="2019300" y="1384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295" name="楕円 294"/>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126274</xdr:rowOff>
    </xdr:to>
    <xdr:cxnSp macro="">
      <xdr:nvCxnSpPr>
        <xdr:cNvPr id="296" name="直線コネクタ 295"/>
        <xdr:cNvCxnSpPr/>
      </xdr:nvCxnSpPr>
      <xdr:spPr>
        <a:xfrm>
          <a:off x="1130300" y="137769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39206</xdr:rowOff>
    </xdr:from>
    <xdr:ext cx="405111" cy="259045"/>
    <xdr:sp macro="" textlink="">
      <xdr:nvSpPr>
        <xdr:cNvPr id="297" name="n_1aveValue【福祉施設】&#10;有形固定資産減価償却率"/>
        <xdr:cNvSpPr txBox="1"/>
      </xdr:nvSpPr>
      <xdr:spPr>
        <a:xfrm>
          <a:off x="3582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298"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299" name="n_3ave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00" name="n_4aveValue【福祉施設】&#10;有形固定資産減価償却率"/>
        <xdr:cNvSpPr txBox="1"/>
      </xdr:nvSpPr>
      <xdr:spPr>
        <a:xfrm>
          <a:off x="927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98896</xdr:rowOff>
    </xdr:from>
    <xdr:ext cx="405111" cy="259045"/>
    <xdr:sp macro="" textlink="">
      <xdr:nvSpPr>
        <xdr:cNvPr id="301" name="n_1mainValue【福祉施設】&#10;有形固定資産減価償却率"/>
        <xdr:cNvSpPr txBox="1"/>
      </xdr:nvSpPr>
      <xdr:spPr>
        <a:xfrm>
          <a:off x="35820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29408</xdr:rowOff>
    </xdr:from>
    <xdr:ext cx="405111" cy="259045"/>
    <xdr:sp macro="" textlink="">
      <xdr:nvSpPr>
        <xdr:cNvPr id="302" name="n_2mainValue【福祉施設】&#10;有形固定資産減価償却率"/>
        <xdr:cNvSpPr txBox="1"/>
      </xdr:nvSpPr>
      <xdr:spPr>
        <a:xfrm>
          <a:off x="2705744" y="1391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168201</xdr:rowOff>
    </xdr:from>
    <xdr:ext cx="405111" cy="259045"/>
    <xdr:sp macro="" textlink="">
      <xdr:nvSpPr>
        <xdr:cNvPr id="303" name="n_3mainValue【福祉施設】&#10;有形固定資産減価償却率"/>
        <xdr:cNvSpPr txBox="1"/>
      </xdr:nvSpPr>
      <xdr:spPr>
        <a:xfrm>
          <a:off x="1816744" y="1388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102888</xdr:rowOff>
    </xdr:from>
    <xdr:ext cx="405111" cy="259045"/>
    <xdr:sp macro="" textlink="">
      <xdr:nvSpPr>
        <xdr:cNvPr id="304" name="n_4mainValue【福祉施設】&#10;有形固定資産減価償却率"/>
        <xdr:cNvSpPr txBox="1"/>
      </xdr:nvSpPr>
      <xdr:spPr>
        <a:xfrm>
          <a:off x="927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83820</xdr:rowOff>
    </xdr:from>
    <xdr:to>
      <xdr:col>54</xdr:col>
      <xdr:colOff>189865</xdr:colOff>
      <xdr:row>85</xdr:row>
      <xdr:rowOff>148589</xdr:rowOff>
    </xdr:to>
    <xdr:cxnSp macro="">
      <xdr:nvCxnSpPr>
        <xdr:cNvPr id="328" name="直線コネクタ 327"/>
        <xdr:cNvCxnSpPr/>
      </xdr:nvCxnSpPr>
      <xdr:spPr>
        <a:xfrm flipV="1">
          <a:off x="10476865" y="13799820"/>
          <a:ext cx="0" cy="9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29" name="【福祉施設】&#10;一人当たり面積最小値テキスト"/>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30" name="直線コネクタ 329"/>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30497</xdr:rowOff>
    </xdr:from>
    <xdr:ext cx="469744" cy="259045"/>
    <xdr:sp macro="" textlink="">
      <xdr:nvSpPr>
        <xdr:cNvPr id="331" name="【福祉施設】&#10;一人当たり面積最大値テキスト"/>
        <xdr:cNvSpPr txBox="1"/>
      </xdr:nvSpPr>
      <xdr:spPr>
        <a:xfrm>
          <a:off x="10515600" y="1357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83820</xdr:rowOff>
    </xdr:from>
    <xdr:to>
      <xdr:col>55</xdr:col>
      <xdr:colOff>88900</xdr:colOff>
      <xdr:row>80</xdr:row>
      <xdr:rowOff>83820</xdr:rowOff>
    </xdr:to>
    <xdr:cxnSp macro="">
      <xdr:nvCxnSpPr>
        <xdr:cNvPr id="332" name="直線コネクタ 331"/>
        <xdr:cNvCxnSpPr/>
      </xdr:nvCxnSpPr>
      <xdr:spPr>
        <a:xfrm>
          <a:off x="10388600" y="137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102888</xdr:rowOff>
    </xdr:from>
    <xdr:ext cx="469744" cy="259045"/>
    <xdr:sp macro="" textlink="">
      <xdr:nvSpPr>
        <xdr:cNvPr id="333" name="【福祉施設】&#10;一人当たり面積平均値テキスト"/>
        <xdr:cNvSpPr txBox="1"/>
      </xdr:nvSpPr>
      <xdr:spPr>
        <a:xfrm>
          <a:off x="105156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334" name="フローチャート: 判断 333"/>
        <xdr:cNvSpPr/>
      </xdr:nvSpPr>
      <xdr:spPr>
        <a:xfrm>
          <a:off x="10426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116839</xdr:rowOff>
    </xdr:from>
    <xdr:to>
      <xdr:col>50</xdr:col>
      <xdr:colOff>165100</xdr:colOff>
      <xdr:row>83</xdr:row>
      <xdr:rowOff>46989</xdr:rowOff>
    </xdr:to>
    <xdr:sp macro="" textlink="">
      <xdr:nvSpPr>
        <xdr:cNvPr id="335" name="フローチャート: 判断 334"/>
        <xdr:cNvSpPr/>
      </xdr:nvSpPr>
      <xdr:spPr>
        <a:xfrm>
          <a:off x="958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93980</xdr:rowOff>
    </xdr:from>
    <xdr:to>
      <xdr:col>46</xdr:col>
      <xdr:colOff>38100</xdr:colOff>
      <xdr:row>83</xdr:row>
      <xdr:rowOff>24130</xdr:rowOff>
    </xdr:to>
    <xdr:sp macro="" textlink="">
      <xdr:nvSpPr>
        <xdr:cNvPr id="336" name="フローチャート: 判断 335"/>
        <xdr:cNvSpPr/>
      </xdr:nvSpPr>
      <xdr:spPr>
        <a:xfrm>
          <a:off x="8699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86361</xdr:rowOff>
    </xdr:from>
    <xdr:to>
      <xdr:col>41</xdr:col>
      <xdr:colOff>101600</xdr:colOff>
      <xdr:row>83</xdr:row>
      <xdr:rowOff>16511</xdr:rowOff>
    </xdr:to>
    <xdr:sp macro="" textlink="">
      <xdr:nvSpPr>
        <xdr:cNvPr id="337" name="フローチャート: 判断 336"/>
        <xdr:cNvSpPr/>
      </xdr:nvSpPr>
      <xdr:spPr>
        <a:xfrm>
          <a:off x="7810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93980</xdr:rowOff>
    </xdr:from>
    <xdr:to>
      <xdr:col>36</xdr:col>
      <xdr:colOff>165100</xdr:colOff>
      <xdr:row>83</xdr:row>
      <xdr:rowOff>24130</xdr:rowOff>
    </xdr:to>
    <xdr:sp macro="" textlink="">
      <xdr:nvSpPr>
        <xdr:cNvPr id="338" name="フローチャート: 判断 337"/>
        <xdr:cNvSpPr/>
      </xdr:nvSpPr>
      <xdr:spPr>
        <a:xfrm>
          <a:off x="6921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128270</xdr:rowOff>
    </xdr:from>
    <xdr:to>
      <xdr:col>50</xdr:col>
      <xdr:colOff>165100</xdr:colOff>
      <xdr:row>78</xdr:row>
      <xdr:rowOff>58420</xdr:rowOff>
    </xdr:to>
    <xdr:sp macro="" textlink="">
      <xdr:nvSpPr>
        <xdr:cNvPr id="344" name="楕円 343"/>
        <xdr:cNvSpPr/>
      </xdr:nvSpPr>
      <xdr:spPr>
        <a:xfrm>
          <a:off x="9588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120650</xdr:rowOff>
    </xdr:from>
    <xdr:to>
      <xdr:col>46</xdr:col>
      <xdr:colOff>38100</xdr:colOff>
      <xdr:row>80</xdr:row>
      <xdr:rowOff>50800</xdr:rowOff>
    </xdr:to>
    <xdr:sp macro="" textlink="">
      <xdr:nvSpPr>
        <xdr:cNvPr id="345" name="楕円 344"/>
        <xdr:cNvSpPr/>
      </xdr:nvSpPr>
      <xdr:spPr>
        <a:xfrm>
          <a:off x="869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7620</xdr:rowOff>
    </xdr:from>
    <xdr:to>
      <xdr:col>50</xdr:col>
      <xdr:colOff>114300</xdr:colOff>
      <xdr:row>80</xdr:row>
      <xdr:rowOff>0</xdr:rowOff>
    </xdr:to>
    <xdr:cxnSp macro="">
      <xdr:nvCxnSpPr>
        <xdr:cNvPr id="346" name="直線コネクタ 345"/>
        <xdr:cNvCxnSpPr/>
      </xdr:nvCxnSpPr>
      <xdr:spPr>
        <a:xfrm flipV="1">
          <a:off x="8750300" y="133807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105411</xdr:rowOff>
    </xdr:from>
    <xdr:to>
      <xdr:col>41</xdr:col>
      <xdr:colOff>101600</xdr:colOff>
      <xdr:row>80</xdr:row>
      <xdr:rowOff>35561</xdr:rowOff>
    </xdr:to>
    <xdr:sp macro="" textlink="">
      <xdr:nvSpPr>
        <xdr:cNvPr id="347" name="楕円 346"/>
        <xdr:cNvSpPr/>
      </xdr:nvSpPr>
      <xdr:spPr>
        <a:xfrm>
          <a:off x="7810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156211</xdr:rowOff>
    </xdr:from>
    <xdr:to>
      <xdr:col>45</xdr:col>
      <xdr:colOff>177800</xdr:colOff>
      <xdr:row>80</xdr:row>
      <xdr:rowOff>0</xdr:rowOff>
    </xdr:to>
    <xdr:cxnSp macro="">
      <xdr:nvCxnSpPr>
        <xdr:cNvPr id="348" name="直線コネクタ 347"/>
        <xdr:cNvCxnSpPr/>
      </xdr:nvCxnSpPr>
      <xdr:spPr>
        <a:xfrm>
          <a:off x="7861300" y="13700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113030</xdr:rowOff>
    </xdr:from>
    <xdr:to>
      <xdr:col>36</xdr:col>
      <xdr:colOff>165100</xdr:colOff>
      <xdr:row>80</xdr:row>
      <xdr:rowOff>43180</xdr:rowOff>
    </xdr:to>
    <xdr:sp macro="" textlink="">
      <xdr:nvSpPr>
        <xdr:cNvPr id="349" name="楕円 348"/>
        <xdr:cNvSpPr/>
      </xdr:nvSpPr>
      <xdr:spPr>
        <a:xfrm>
          <a:off x="6921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156211</xdr:rowOff>
    </xdr:from>
    <xdr:to>
      <xdr:col>41</xdr:col>
      <xdr:colOff>50800</xdr:colOff>
      <xdr:row>79</xdr:row>
      <xdr:rowOff>163830</xdr:rowOff>
    </xdr:to>
    <xdr:cxnSp macro="">
      <xdr:nvCxnSpPr>
        <xdr:cNvPr id="350" name="直線コネクタ 349"/>
        <xdr:cNvCxnSpPr/>
      </xdr:nvCxnSpPr>
      <xdr:spPr>
        <a:xfrm flipV="1">
          <a:off x="6972300" y="13700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38116</xdr:rowOff>
    </xdr:from>
    <xdr:ext cx="469744" cy="259045"/>
    <xdr:sp macro="" textlink="">
      <xdr:nvSpPr>
        <xdr:cNvPr id="351" name="n_1aveValue【福祉施設】&#10;一人当たり面積"/>
        <xdr:cNvSpPr txBox="1"/>
      </xdr:nvSpPr>
      <xdr:spPr>
        <a:xfrm>
          <a:off x="9391727"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15257</xdr:rowOff>
    </xdr:from>
    <xdr:ext cx="469744" cy="259045"/>
    <xdr:sp macro="" textlink="">
      <xdr:nvSpPr>
        <xdr:cNvPr id="352" name="n_2aveValue【福祉施設】&#10;一人当たり面積"/>
        <xdr:cNvSpPr txBox="1"/>
      </xdr:nvSpPr>
      <xdr:spPr>
        <a:xfrm>
          <a:off x="85154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7638</xdr:rowOff>
    </xdr:from>
    <xdr:ext cx="469744" cy="259045"/>
    <xdr:sp macro="" textlink="">
      <xdr:nvSpPr>
        <xdr:cNvPr id="353" name="n_3aveValue【福祉施設】&#10;一人当たり面積"/>
        <xdr:cNvSpPr txBox="1"/>
      </xdr:nvSpPr>
      <xdr:spPr>
        <a:xfrm>
          <a:off x="7626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15257</xdr:rowOff>
    </xdr:from>
    <xdr:ext cx="469744" cy="259045"/>
    <xdr:sp macro="" textlink="">
      <xdr:nvSpPr>
        <xdr:cNvPr id="354" name="n_4aveValue【福祉施設】&#10;一人当たり面積"/>
        <xdr:cNvSpPr txBox="1"/>
      </xdr:nvSpPr>
      <xdr:spPr>
        <a:xfrm>
          <a:off x="67374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74947</xdr:rowOff>
    </xdr:from>
    <xdr:ext cx="469744" cy="259045"/>
    <xdr:sp macro="" textlink="">
      <xdr:nvSpPr>
        <xdr:cNvPr id="355" name="n_1mainValue【福祉施設】&#10;一人当たり面積"/>
        <xdr:cNvSpPr txBox="1"/>
      </xdr:nvSpPr>
      <xdr:spPr>
        <a:xfrm>
          <a:off x="93917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356" name="n_2mainValue【福祉施設】&#10;一人当たり面積"/>
        <xdr:cNvSpPr txBox="1"/>
      </xdr:nvSpPr>
      <xdr:spPr>
        <a:xfrm>
          <a:off x="8515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52088</xdr:rowOff>
    </xdr:from>
    <xdr:ext cx="469744" cy="259045"/>
    <xdr:sp macro="" textlink="">
      <xdr:nvSpPr>
        <xdr:cNvPr id="357" name="n_3mainValue【福祉施設】&#10;一人当たり面積"/>
        <xdr:cNvSpPr txBox="1"/>
      </xdr:nvSpPr>
      <xdr:spPr>
        <a:xfrm>
          <a:off x="762642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59707</xdr:rowOff>
    </xdr:from>
    <xdr:ext cx="469744" cy="259045"/>
    <xdr:sp macro="" textlink="">
      <xdr:nvSpPr>
        <xdr:cNvPr id="358" name="n_4mainValue【福祉施設】&#10;一人当たり面積"/>
        <xdr:cNvSpPr txBox="1"/>
      </xdr:nvSpPr>
      <xdr:spPr>
        <a:xfrm>
          <a:off x="6737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384" name="直線コネクタ 383"/>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385" name="【市民会館】&#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386" name="直線コネクタ 385"/>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87"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88" name="直線コネクタ 387"/>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389" name="【市民会館】&#10;有形固定資産減価償却率平均値テキスト"/>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90" name="フローチャート: 判断 389"/>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91" name="フローチャート: 判断 390"/>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92" name="フローチャート: 判断 391"/>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93" name="フローチャート: 判断 392"/>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394" name="フローチャート: 判断 393"/>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111942</xdr:rowOff>
    </xdr:from>
    <xdr:to>
      <xdr:col>20</xdr:col>
      <xdr:colOff>38100</xdr:colOff>
      <xdr:row>106</xdr:row>
      <xdr:rowOff>42092</xdr:rowOff>
    </xdr:to>
    <xdr:sp macro="" textlink="">
      <xdr:nvSpPr>
        <xdr:cNvPr id="400" name="楕円 399"/>
        <xdr:cNvSpPr/>
      </xdr:nvSpPr>
      <xdr:spPr>
        <a:xfrm>
          <a:off x="3746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71120</xdr:rowOff>
    </xdr:from>
    <xdr:to>
      <xdr:col>15</xdr:col>
      <xdr:colOff>101600</xdr:colOff>
      <xdr:row>106</xdr:row>
      <xdr:rowOff>1270</xdr:rowOff>
    </xdr:to>
    <xdr:sp macro="" textlink="">
      <xdr:nvSpPr>
        <xdr:cNvPr id="401" name="楕円 400"/>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162742</xdr:rowOff>
    </xdr:to>
    <xdr:cxnSp macro="">
      <xdr:nvCxnSpPr>
        <xdr:cNvPr id="402" name="直線コネクタ 401"/>
        <xdr:cNvCxnSpPr/>
      </xdr:nvCxnSpPr>
      <xdr:spPr>
        <a:xfrm>
          <a:off x="2908300" y="1812417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30299</xdr:rowOff>
    </xdr:from>
    <xdr:to>
      <xdr:col>10</xdr:col>
      <xdr:colOff>165100</xdr:colOff>
      <xdr:row>105</xdr:row>
      <xdr:rowOff>131899</xdr:rowOff>
    </xdr:to>
    <xdr:sp macro="" textlink="">
      <xdr:nvSpPr>
        <xdr:cNvPr id="403" name="楕円 402"/>
        <xdr:cNvSpPr/>
      </xdr:nvSpPr>
      <xdr:spPr>
        <a:xfrm>
          <a:off x="1968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81099</xdr:rowOff>
    </xdr:from>
    <xdr:to>
      <xdr:col>15</xdr:col>
      <xdr:colOff>50800</xdr:colOff>
      <xdr:row>105</xdr:row>
      <xdr:rowOff>121920</xdr:rowOff>
    </xdr:to>
    <xdr:cxnSp macro="">
      <xdr:nvCxnSpPr>
        <xdr:cNvPr id="404" name="直線コネクタ 403"/>
        <xdr:cNvCxnSpPr/>
      </xdr:nvCxnSpPr>
      <xdr:spPr>
        <a:xfrm>
          <a:off x="2019300" y="180833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159294</xdr:rowOff>
    </xdr:from>
    <xdr:to>
      <xdr:col>6</xdr:col>
      <xdr:colOff>38100</xdr:colOff>
      <xdr:row>105</xdr:row>
      <xdr:rowOff>89444</xdr:rowOff>
    </xdr:to>
    <xdr:sp macro="" textlink="">
      <xdr:nvSpPr>
        <xdr:cNvPr id="405" name="楕円 404"/>
        <xdr:cNvSpPr/>
      </xdr:nvSpPr>
      <xdr:spPr>
        <a:xfrm>
          <a:off x="1079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38644</xdr:rowOff>
    </xdr:from>
    <xdr:to>
      <xdr:col>10</xdr:col>
      <xdr:colOff>114300</xdr:colOff>
      <xdr:row>105</xdr:row>
      <xdr:rowOff>81099</xdr:rowOff>
    </xdr:to>
    <xdr:cxnSp macro="">
      <xdr:nvCxnSpPr>
        <xdr:cNvPr id="406" name="直線コネクタ 405"/>
        <xdr:cNvCxnSpPr/>
      </xdr:nvCxnSpPr>
      <xdr:spPr>
        <a:xfrm>
          <a:off x="1130300" y="180408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07"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08"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09" name="n_3aveValue【市民会館】&#10;有形固定資産減価償却率"/>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10" name="n_4aveValue【市民会館】&#10;有形固定資産減価償却率"/>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33219</xdr:rowOff>
    </xdr:from>
    <xdr:ext cx="405111" cy="259045"/>
    <xdr:sp macro="" textlink="">
      <xdr:nvSpPr>
        <xdr:cNvPr id="411" name="n_1mainValue【市民会館】&#10;有形固定資産減価償却率"/>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412" name="n_2mainValue【市民会館】&#10;有形固定資産減価償却率"/>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123026</xdr:rowOff>
    </xdr:from>
    <xdr:ext cx="405111" cy="259045"/>
    <xdr:sp macro="" textlink="">
      <xdr:nvSpPr>
        <xdr:cNvPr id="413" name="n_3mainValue【市民会館】&#10;有形固定資産減価償却率"/>
        <xdr:cNvSpPr txBox="1"/>
      </xdr:nvSpPr>
      <xdr:spPr>
        <a:xfrm>
          <a:off x="1816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80571</xdr:rowOff>
    </xdr:from>
    <xdr:ext cx="405111" cy="259045"/>
    <xdr:sp macro="" textlink="">
      <xdr:nvSpPr>
        <xdr:cNvPr id="414" name="n_4mainValue【市民会館】&#10;有形固定資産減価償却率"/>
        <xdr:cNvSpPr txBox="1"/>
      </xdr:nvSpPr>
      <xdr:spPr>
        <a:xfrm>
          <a:off x="927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36" name="直線コネクタ 435"/>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37" name="【市民会館】&#10;一人当たり面積最小値テキスト"/>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38" name="直線コネクタ 437"/>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39"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40" name="直線コネクタ 439"/>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65549</xdr:rowOff>
    </xdr:from>
    <xdr:ext cx="469744" cy="259045"/>
    <xdr:sp macro="" textlink="">
      <xdr:nvSpPr>
        <xdr:cNvPr id="441" name="【市民会館】&#10;一人当たり面積平均値テキスト"/>
        <xdr:cNvSpPr txBox="1"/>
      </xdr:nvSpPr>
      <xdr:spPr>
        <a:xfrm>
          <a:off x="10515600" y="1806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42" name="フローチャート: 判断 441"/>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43" name="フローチャート: 判断 442"/>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44" name="フローチャート: 判断 443"/>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45" name="フローチャート: 判断 444"/>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46" name="フローチャート: 判断 445"/>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77978</xdr:rowOff>
    </xdr:from>
    <xdr:to>
      <xdr:col>50</xdr:col>
      <xdr:colOff>165100</xdr:colOff>
      <xdr:row>108</xdr:row>
      <xdr:rowOff>8128</xdr:rowOff>
    </xdr:to>
    <xdr:sp macro="" textlink="">
      <xdr:nvSpPr>
        <xdr:cNvPr id="452" name="楕円 451"/>
        <xdr:cNvSpPr/>
      </xdr:nvSpPr>
      <xdr:spPr>
        <a:xfrm>
          <a:off x="9588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77978</xdr:rowOff>
    </xdr:from>
    <xdr:to>
      <xdr:col>46</xdr:col>
      <xdr:colOff>38100</xdr:colOff>
      <xdr:row>108</xdr:row>
      <xdr:rowOff>8128</xdr:rowOff>
    </xdr:to>
    <xdr:sp macro="" textlink="">
      <xdr:nvSpPr>
        <xdr:cNvPr id="453" name="楕円 452"/>
        <xdr:cNvSpPr/>
      </xdr:nvSpPr>
      <xdr:spPr>
        <a:xfrm>
          <a:off x="8699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128778</xdr:rowOff>
    </xdr:from>
    <xdr:to>
      <xdr:col>50</xdr:col>
      <xdr:colOff>114300</xdr:colOff>
      <xdr:row>107</xdr:row>
      <xdr:rowOff>128778</xdr:rowOff>
    </xdr:to>
    <xdr:cxnSp macro="">
      <xdr:nvCxnSpPr>
        <xdr:cNvPr id="454" name="直線コネクタ 453"/>
        <xdr:cNvCxnSpPr/>
      </xdr:nvCxnSpPr>
      <xdr:spPr>
        <a:xfrm>
          <a:off x="8750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77978</xdr:rowOff>
    </xdr:from>
    <xdr:to>
      <xdr:col>41</xdr:col>
      <xdr:colOff>101600</xdr:colOff>
      <xdr:row>108</xdr:row>
      <xdr:rowOff>8128</xdr:rowOff>
    </xdr:to>
    <xdr:sp macro="" textlink="">
      <xdr:nvSpPr>
        <xdr:cNvPr id="455" name="楕円 454"/>
        <xdr:cNvSpPr/>
      </xdr:nvSpPr>
      <xdr:spPr>
        <a:xfrm>
          <a:off x="7810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128778</xdr:rowOff>
    </xdr:from>
    <xdr:to>
      <xdr:col>45</xdr:col>
      <xdr:colOff>177800</xdr:colOff>
      <xdr:row>107</xdr:row>
      <xdr:rowOff>128778</xdr:rowOff>
    </xdr:to>
    <xdr:cxnSp macro="">
      <xdr:nvCxnSpPr>
        <xdr:cNvPr id="456" name="直線コネクタ 455"/>
        <xdr:cNvCxnSpPr/>
      </xdr:nvCxnSpPr>
      <xdr:spPr>
        <a:xfrm>
          <a:off x="7861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82550</xdr:rowOff>
    </xdr:from>
    <xdr:to>
      <xdr:col>36</xdr:col>
      <xdr:colOff>165100</xdr:colOff>
      <xdr:row>108</xdr:row>
      <xdr:rowOff>12700</xdr:rowOff>
    </xdr:to>
    <xdr:sp macro="" textlink="">
      <xdr:nvSpPr>
        <xdr:cNvPr id="457" name="楕円 456"/>
        <xdr:cNvSpPr/>
      </xdr:nvSpPr>
      <xdr:spPr>
        <a:xfrm>
          <a:off x="692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128778</xdr:rowOff>
    </xdr:from>
    <xdr:to>
      <xdr:col>41</xdr:col>
      <xdr:colOff>50800</xdr:colOff>
      <xdr:row>107</xdr:row>
      <xdr:rowOff>133350</xdr:rowOff>
    </xdr:to>
    <xdr:cxnSp macro="">
      <xdr:nvCxnSpPr>
        <xdr:cNvPr id="458" name="直線コネクタ 457"/>
        <xdr:cNvCxnSpPr/>
      </xdr:nvCxnSpPr>
      <xdr:spPr>
        <a:xfrm flipV="1">
          <a:off x="6972300" y="1847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65803</xdr:rowOff>
    </xdr:from>
    <xdr:ext cx="469744" cy="259045"/>
    <xdr:sp macro="" textlink="">
      <xdr:nvSpPr>
        <xdr:cNvPr id="459" name="n_1aveValue【市民会館】&#10;一人当たり面積"/>
        <xdr:cNvSpPr txBox="1"/>
      </xdr:nvSpPr>
      <xdr:spPr>
        <a:xfrm>
          <a:off x="9391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460" name="n_2aveValue【市民会館】&#10;一人当たり面積"/>
        <xdr:cNvSpPr txBox="1"/>
      </xdr:nvSpPr>
      <xdr:spPr>
        <a:xfrm>
          <a:off x="8515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61"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125240</xdr:rowOff>
    </xdr:from>
    <xdr:ext cx="469744" cy="259045"/>
    <xdr:sp macro="" textlink="">
      <xdr:nvSpPr>
        <xdr:cNvPr id="462" name="n_4aveValue【市民会館】&#10;一人当たり面積"/>
        <xdr:cNvSpPr txBox="1"/>
      </xdr:nvSpPr>
      <xdr:spPr>
        <a:xfrm>
          <a:off x="6737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170705</xdr:rowOff>
    </xdr:from>
    <xdr:ext cx="469744" cy="259045"/>
    <xdr:sp macro="" textlink="">
      <xdr:nvSpPr>
        <xdr:cNvPr id="463" name="n_1mainValue【市民会館】&#10;一人当たり面積"/>
        <xdr:cNvSpPr txBox="1"/>
      </xdr:nvSpPr>
      <xdr:spPr>
        <a:xfrm>
          <a:off x="9391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170705</xdr:rowOff>
    </xdr:from>
    <xdr:ext cx="469744" cy="259045"/>
    <xdr:sp macro="" textlink="">
      <xdr:nvSpPr>
        <xdr:cNvPr id="464" name="n_2mainValue【市民会館】&#10;一人当たり面積"/>
        <xdr:cNvSpPr txBox="1"/>
      </xdr:nvSpPr>
      <xdr:spPr>
        <a:xfrm>
          <a:off x="8515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170705</xdr:rowOff>
    </xdr:from>
    <xdr:ext cx="469744" cy="259045"/>
    <xdr:sp macro="" textlink="">
      <xdr:nvSpPr>
        <xdr:cNvPr id="465" name="n_3mainValue【市民会館】&#10;一人当たり面積"/>
        <xdr:cNvSpPr txBox="1"/>
      </xdr:nvSpPr>
      <xdr:spPr>
        <a:xfrm>
          <a:off x="7626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3827</xdr:rowOff>
    </xdr:from>
    <xdr:ext cx="469744" cy="259045"/>
    <xdr:sp macro="" textlink="">
      <xdr:nvSpPr>
        <xdr:cNvPr id="466" name="n_4mainValue【市民会館】&#10;一人当たり面積"/>
        <xdr:cNvSpPr txBox="1"/>
      </xdr:nvSpPr>
      <xdr:spPr>
        <a:xfrm>
          <a:off x="6737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8" name="直線コネクタ 4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9" name="テキスト ボックス 47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0" name="直線コネクタ 4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1" name="テキスト ボックス 4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4" name="直線コネクタ 4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5" name="テキスト ボックス 4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6" name="直線コネクタ 4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7" name="テキスト ボックス 4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9" name="テキスト ボックス 48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491" name="直線コネクタ 490"/>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92"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93" name="直線コネクタ 492"/>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494"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495" name="直線コネクタ 494"/>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99077</xdr:rowOff>
    </xdr:from>
    <xdr:ext cx="405111" cy="259045"/>
    <xdr:sp macro="" textlink="">
      <xdr:nvSpPr>
        <xdr:cNvPr id="496" name="【一般廃棄物処理施設】&#10;有形固定資産減価償却率平均値テキスト"/>
        <xdr:cNvSpPr txBox="1"/>
      </xdr:nvSpPr>
      <xdr:spPr>
        <a:xfrm>
          <a:off x="16357600" y="627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497" name="フローチャート: 判断 496"/>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498" name="フローチャート: 判断 497"/>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499" name="フローチャート: 判断 498"/>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00" name="フローチャート: 判断 499"/>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01" name="フローチャート: 判断 500"/>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76835</xdr:rowOff>
    </xdr:from>
    <xdr:to>
      <xdr:col>81</xdr:col>
      <xdr:colOff>101600</xdr:colOff>
      <xdr:row>37</xdr:row>
      <xdr:rowOff>6985</xdr:rowOff>
    </xdr:to>
    <xdr:sp macro="" textlink="">
      <xdr:nvSpPr>
        <xdr:cNvPr id="507" name="楕円 506"/>
        <xdr:cNvSpPr/>
      </xdr:nvSpPr>
      <xdr:spPr>
        <a:xfrm>
          <a:off x="15430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08" name="楕円 507"/>
        <xdr:cNvSpPr/>
      </xdr:nvSpPr>
      <xdr:spPr>
        <a:xfrm>
          <a:off x="14541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74295</xdr:rowOff>
    </xdr:from>
    <xdr:to>
      <xdr:col>81</xdr:col>
      <xdr:colOff>50800</xdr:colOff>
      <xdr:row>36</xdr:row>
      <xdr:rowOff>127635</xdr:rowOff>
    </xdr:to>
    <xdr:cxnSp macro="">
      <xdr:nvCxnSpPr>
        <xdr:cNvPr id="509" name="直線コネクタ 508"/>
        <xdr:cNvCxnSpPr/>
      </xdr:nvCxnSpPr>
      <xdr:spPr>
        <a:xfrm>
          <a:off x="14592300" y="62464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147320</xdr:rowOff>
    </xdr:from>
    <xdr:to>
      <xdr:col>72</xdr:col>
      <xdr:colOff>38100</xdr:colOff>
      <xdr:row>36</xdr:row>
      <xdr:rowOff>77470</xdr:rowOff>
    </xdr:to>
    <xdr:sp macro="" textlink="">
      <xdr:nvSpPr>
        <xdr:cNvPr id="510" name="楕円 509"/>
        <xdr:cNvSpPr/>
      </xdr:nvSpPr>
      <xdr:spPr>
        <a:xfrm>
          <a:off x="13652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26670</xdr:rowOff>
    </xdr:from>
    <xdr:to>
      <xdr:col>76</xdr:col>
      <xdr:colOff>114300</xdr:colOff>
      <xdr:row>36</xdr:row>
      <xdr:rowOff>74295</xdr:rowOff>
    </xdr:to>
    <xdr:cxnSp macro="">
      <xdr:nvCxnSpPr>
        <xdr:cNvPr id="511" name="直線コネクタ 510"/>
        <xdr:cNvCxnSpPr/>
      </xdr:nvCxnSpPr>
      <xdr:spPr>
        <a:xfrm>
          <a:off x="13703300" y="61988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80645</xdr:rowOff>
    </xdr:from>
    <xdr:to>
      <xdr:col>67</xdr:col>
      <xdr:colOff>101600</xdr:colOff>
      <xdr:row>36</xdr:row>
      <xdr:rowOff>10795</xdr:rowOff>
    </xdr:to>
    <xdr:sp macro="" textlink="">
      <xdr:nvSpPr>
        <xdr:cNvPr id="512" name="楕円 511"/>
        <xdr:cNvSpPr/>
      </xdr:nvSpPr>
      <xdr:spPr>
        <a:xfrm>
          <a:off x="12763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131445</xdr:rowOff>
    </xdr:from>
    <xdr:to>
      <xdr:col>71</xdr:col>
      <xdr:colOff>177800</xdr:colOff>
      <xdr:row>36</xdr:row>
      <xdr:rowOff>26670</xdr:rowOff>
    </xdr:to>
    <xdr:cxnSp macro="">
      <xdr:nvCxnSpPr>
        <xdr:cNvPr id="513" name="直線コネクタ 512"/>
        <xdr:cNvCxnSpPr/>
      </xdr:nvCxnSpPr>
      <xdr:spPr>
        <a:xfrm>
          <a:off x="12814300" y="61321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108602</xdr:rowOff>
    </xdr:from>
    <xdr:ext cx="405111" cy="259045"/>
    <xdr:sp macro="" textlink="">
      <xdr:nvSpPr>
        <xdr:cNvPr id="514" name="n_1aveValue【一般廃棄物処理施設】&#10;有形固定資産減価償却率"/>
        <xdr:cNvSpPr txBox="1"/>
      </xdr:nvSpPr>
      <xdr:spPr>
        <a:xfrm>
          <a:off x="1526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515" name="n_2aveValue【一般廃棄物処理施設】&#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40022</xdr:rowOff>
    </xdr:from>
    <xdr:ext cx="405111" cy="259045"/>
    <xdr:sp macro="" textlink="">
      <xdr:nvSpPr>
        <xdr:cNvPr id="516" name="n_3aveValue【一般廃棄物処理施設】&#10;有形固定資産減価償却率"/>
        <xdr:cNvSpPr txBox="1"/>
      </xdr:nvSpPr>
      <xdr:spPr>
        <a:xfrm>
          <a:off x="13500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17"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23512</xdr:rowOff>
    </xdr:from>
    <xdr:ext cx="405111" cy="259045"/>
    <xdr:sp macro="" textlink="">
      <xdr:nvSpPr>
        <xdr:cNvPr id="518" name="n_1mainValue【一般廃棄物処理施設】&#10;有形固定資産減価償却率"/>
        <xdr:cNvSpPr txBox="1"/>
      </xdr:nvSpPr>
      <xdr:spPr>
        <a:xfrm>
          <a:off x="15266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141622</xdr:rowOff>
    </xdr:from>
    <xdr:ext cx="405111" cy="259045"/>
    <xdr:sp macro="" textlink="">
      <xdr:nvSpPr>
        <xdr:cNvPr id="519" name="n_2mainValue【一般廃棄物処理施設】&#10;有形固定資産減価償却率"/>
        <xdr:cNvSpPr txBox="1"/>
      </xdr:nvSpPr>
      <xdr:spPr>
        <a:xfrm>
          <a:off x="14389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93997</xdr:rowOff>
    </xdr:from>
    <xdr:ext cx="405111" cy="259045"/>
    <xdr:sp macro="" textlink="">
      <xdr:nvSpPr>
        <xdr:cNvPr id="520" name="n_3mainValue【一般廃棄物処理施設】&#10;有形固定資産減価償却率"/>
        <xdr:cNvSpPr txBox="1"/>
      </xdr:nvSpPr>
      <xdr:spPr>
        <a:xfrm>
          <a:off x="13500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27322</xdr:rowOff>
    </xdr:from>
    <xdr:ext cx="405111" cy="259045"/>
    <xdr:sp macro="" textlink="">
      <xdr:nvSpPr>
        <xdr:cNvPr id="521" name="n_4mainValue【一般廃棄物処理施設】&#10;有形固定資産減価償却率"/>
        <xdr:cNvSpPr txBox="1"/>
      </xdr:nvSpPr>
      <xdr:spPr>
        <a:xfrm>
          <a:off x="12611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2" name="直線コネクタ 53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33" name="テキスト ボックス 53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6" name="直線コネクタ 53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7" name="テキスト ボックス 53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41" name="直線コネクタ 540"/>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42" name="【一般廃棄物処理施設】&#10;一人当たり有形固定資産（償却資産）額最小値テキスト"/>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43" name="直線コネクタ 542"/>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44" name="【一般廃棄物処理施設】&#10;一人当たり有形固定資産（償却資産）額最大値テキスト"/>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45" name="直線コネクタ 544"/>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1878</xdr:rowOff>
    </xdr:from>
    <xdr:ext cx="534377" cy="259045"/>
    <xdr:sp macro="" textlink="">
      <xdr:nvSpPr>
        <xdr:cNvPr id="546" name="【一般廃棄物処理施設】&#10;一人当たり有形固定資産（償却資産）額平均値テキスト"/>
        <xdr:cNvSpPr txBox="1"/>
      </xdr:nvSpPr>
      <xdr:spPr>
        <a:xfrm>
          <a:off x="22199600" y="651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47" name="フローチャート: 判断 546"/>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48" name="フローチャート: 判断 547"/>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49" name="フローチャート: 判断 548"/>
        <xdr:cNvSpPr/>
      </xdr:nvSpPr>
      <xdr:spPr>
        <a:xfrm>
          <a:off x="20383500" y="656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50" name="フローチャート: 判断 549"/>
        <xdr:cNvSpPr/>
      </xdr:nvSpPr>
      <xdr:spPr>
        <a:xfrm>
          <a:off x="19494500" y="65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51" name="フローチャート: 判断 550"/>
        <xdr:cNvSpPr/>
      </xdr:nvSpPr>
      <xdr:spPr>
        <a:xfrm>
          <a:off x="18605500" y="65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49500</xdr:rowOff>
    </xdr:from>
    <xdr:to>
      <xdr:col>112</xdr:col>
      <xdr:colOff>38100</xdr:colOff>
      <xdr:row>35</xdr:row>
      <xdr:rowOff>151100</xdr:rowOff>
    </xdr:to>
    <xdr:sp macro="" textlink="">
      <xdr:nvSpPr>
        <xdr:cNvPr id="557" name="楕円 556"/>
        <xdr:cNvSpPr/>
      </xdr:nvSpPr>
      <xdr:spPr>
        <a:xfrm>
          <a:off x="21272500" y="60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67800</xdr:rowOff>
    </xdr:from>
    <xdr:to>
      <xdr:col>107</xdr:col>
      <xdr:colOff>101600</xdr:colOff>
      <xdr:row>35</xdr:row>
      <xdr:rowOff>169400</xdr:rowOff>
    </xdr:to>
    <xdr:sp macro="" textlink="">
      <xdr:nvSpPr>
        <xdr:cNvPr id="558" name="楕円 557"/>
        <xdr:cNvSpPr/>
      </xdr:nvSpPr>
      <xdr:spPr>
        <a:xfrm>
          <a:off x="20383500" y="60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100300</xdr:rowOff>
    </xdr:from>
    <xdr:to>
      <xdr:col>111</xdr:col>
      <xdr:colOff>177800</xdr:colOff>
      <xdr:row>35</xdr:row>
      <xdr:rowOff>118600</xdr:rowOff>
    </xdr:to>
    <xdr:cxnSp macro="">
      <xdr:nvCxnSpPr>
        <xdr:cNvPr id="559" name="直線コネクタ 558"/>
        <xdr:cNvCxnSpPr/>
      </xdr:nvCxnSpPr>
      <xdr:spPr>
        <a:xfrm flipV="1">
          <a:off x="20434300" y="6101050"/>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73058</xdr:rowOff>
    </xdr:from>
    <xdr:to>
      <xdr:col>102</xdr:col>
      <xdr:colOff>165100</xdr:colOff>
      <xdr:row>36</xdr:row>
      <xdr:rowOff>3208</xdr:rowOff>
    </xdr:to>
    <xdr:sp macro="" textlink="">
      <xdr:nvSpPr>
        <xdr:cNvPr id="560" name="楕円 559"/>
        <xdr:cNvSpPr/>
      </xdr:nvSpPr>
      <xdr:spPr>
        <a:xfrm>
          <a:off x="19494500" y="60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118600</xdr:rowOff>
    </xdr:from>
    <xdr:to>
      <xdr:col>107</xdr:col>
      <xdr:colOff>50800</xdr:colOff>
      <xdr:row>35</xdr:row>
      <xdr:rowOff>123858</xdr:rowOff>
    </xdr:to>
    <xdr:cxnSp macro="">
      <xdr:nvCxnSpPr>
        <xdr:cNvPr id="561" name="直線コネクタ 560"/>
        <xdr:cNvCxnSpPr/>
      </xdr:nvCxnSpPr>
      <xdr:spPr>
        <a:xfrm flipV="1">
          <a:off x="19545300" y="611935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123704</xdr:rowOff>
    </xdr:from>
    <xdr:to>
      <xdr:col>98</xdr:col>
      <xdr:colOff>38100</xdr:colOff>
      <xdr:row>36</xdr:row>
      <xdr:rowOff>53854</xdr:rowOff>
    </xdr:to>
    <xdr:sp macro="" textlink="">
      <xdr:nvSpPr>
        <xdr:cNvPr id="562" name="楕円 561"/>
        <xdr:cNvSpPr/>
      </xdr:nvSpPr>
      <xdr:spPr>
        <a:xfrm>
          <a:off x="18605500" y="61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123858</xdr:rowOff>
    </xdr:from>
    <xdr:to>
      <xdr:col>102</xdr:col>
      <xdr:colOff>114300</xdr:colOff>
      <xdr:row>36</xdr:row>
      <xdr:rowOff>3054</xdr:rowOff>
    </xdr:to>
    <xdr:cxnSp macro="">
      <xdr:nvCxnSpPr>
        <xdr:cNvPr id="563" name="直線コネクタ 562"/>
        <xdr:cNvCxnSpPr/>
      </xdr:nvCxnSpPr>
      <xdr:spPr>
        <a:xfrm flipV="1">
          <a:off x="18656300" y="6124608"/>
          <a:ext cx="889000" cy="5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130397</xdr:rowOff>
    </xdr:from>
    <xdr:ext cx="534377" cy="259045"/>
    <xdr:sp macro="" textlink="">
      <xdr:nvSpPr>
        <xdr:cNvPr id="564" name="n_1aveValue【一般廃棄物処理施設】&#10;一人当たり有形固定資産（償却資産）額"/>
        <xdr:cNvSpPr txBox="1"/>
      </xdr:nvSpPr>
      <xdr:spPr>
        <a:xfrm>
          <a:off x="21043411" y="66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139113</xdr:rowOff>
    </xdr:from>
    <xdr:ext cx="534377" cy="259045"/>
    <xdr:sp macro="" textlink="">
      <xdr:nvSpPr>
        <xdr:cNvPr id="565" name="n_2aveValue【一般廃棄物処理施設】&#10;一人当たり有形固定資産（償却資産）額"/>
        <xdr:cNvSpPr txBox="1"/>
      </xdr:nvSpPr>
      <xdr:spPr>
        <a:xfrm>
          <a:off x="20167111" y="66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147153</xdr:rowOff>
    </xdr:from>
    <xdr:ext cx="534377" cy="259045"/>
    <xdr:sp macro="" textlink="">
      <xdr:nvSpPr>
        <xdr:cNvPr id="566" name="n_3aveValue【一般廃棄物処理施設】&#10;一人当たり有形固定資産（償却資産）額"/>
        <xdr:cNvSpPr txBox="1"/>
      </xdr:nvSpPr>
      <xdr:spPr>
        <a:xfrm>
          <a:off x="19278111" y="66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162892</xdr:rowOff>
    </xdr:from>
    <xdr:ext cx="534377" cy="259045"/>
    <xdr:sp macro="" textlink="">
      <xdr:nvSpPr>
        <xdr:cNvPr id="567" name="n_4aveValue【一般廃棄物処理施設】&#10;一人当たり有形固定資産（償却資産）額"/>
        <xdr:cNvSpPr txBox="1"/>
      </xdr:nvSpPr>
      <xdr:spPr>
        <a:xfrm>
          <a:off x="18389111" y="66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167627</xdr:rowOff>
    </xdr:from>
    <xdr:ext cx="599010" cy="259045"/>
    <xdr:sp macro="" textlink="">
      <xdr:nvSpPr>
        <xdr:cNvPr id="568" name="n_1mainValue【一般廃棄物処理施設】&#10;一人当たり有形固定資産（償却資産）額"/>
        <xdr:cNvSpPr txBox="1"/>
      </xdr:nvSpPr>
      <xdr:spPr>
        <a:xfrm>
          <a:off x="21011095" y="582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14477</xdr:rowOff>
    </xdr:from>
    <xdr:ext cx="599010" cy="259045"/>
    <xdr:sp macro="" textlink="">
      <xdr:nvSpPr>
        <xdr:cNvPr id="569" name="n_2mainValue【一般廃棄物処理施設】&#10;一人当たり有形固定資産（償却資産）額"/>
        <xdr:cNvSpPr txBox="1"/>
      </xdr:nvSpPr>
      <xdr:spPr>
        <a:xfrm>
          <a:off x="20134795" y="584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19735</xdr:rowOff>
    </xdr:from>
    <xdr:ext cx="599010" cy="259045"/>
    <xdr:sp macro="" textlink="">
      <xdr:nvSpPr>
        <xdr:cNvPr id="570" name="n_3mainValue【一般廃棄物処理施設】&#10;一人当たり有形固定資産（償却資産）額"/>
        <xdr:cNvSpPr txBox="1"/>
      </xdr:nvSpPr>
      <xdr:spPr>
        <a:xfrm>
          <a:off x="19245795" y="584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70381</xdr:rowOff>
    </xdr:from>
    <xdr:ext cx="599010" cy="259045"/>
    <xdr:sp macro="" textlink="">
      <xdr:nvSpPr>
        <xdr:cNvPr id="571" name="n_4mainValue【一般廃棄物処理施設】&#10;一人当たり有形固定資産（償却資産）額"/>
        <xdr:cNvSpPr txBox="1"/>
      </xdr:nvSpPr>
      <xdr:spPr>
        <a:xfrm>
          <a:off x="18356795" y="589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2" name="テキスト ボックス 5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3" name="直線コネクタ 5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4" name="テキスト ボックス 5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5" name="直線コネクタ 5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6" name="テキスト ボックス 5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7" name="直線コネクタ 5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8" name="テキスト ボックス 5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9" name="直線コネクタ 5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0" name="テキスト ボックス 5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1" name="直線コネクタ 5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2" name="テキスト ボックス 5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596" name="直線コネクタ 595"/>
        <xdr:cNvCxnSpPr/>
      </xdr:nvCxnSpPr>
      <xdr:spPr>
        <a:xfrm flipV="1">
          <a:off x="16318864" y="951738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597" name="【保健センター・保健所】&#10;有形固定資産減価償却率最小値テキスト"/>
        <xdr:cNvSpPr txBox="1"/>
      </xdr:nvSpPr>
      <xdr:spPr>
        <a:xfrm>
          <a:off x="16357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598" name="直線コネクタ 597"/>
        <xdr:cNvCxnSpPr/>
      </xdr:nvCxnSpPr>
      <xdr:spPr>
        <a:xfrm>
          <a:off x="16230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99" name="【保健センター・保健所】&#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600" name="直線コネクタ 599"/>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80027</xdr:rowOff>
    </xdr:from>
    <xdr:ext cx="405111" cy="259045"/>
    <xdr:sp macro="" textlink="">
      <xdr:nvSpPr>
        <xdr:cNvPr id="601" name="【保健センター・保健所】&#10;有形固定資産減価償却率平均値テキスト"/>
        <xdr:cNvSpPr txBox="1"/>
      </xdr:nvSpPr>
      <xdr:spPr>
        <a:xfrm>
          <a:off x="163576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02" name="フローチャート: 判断 601"/>
        <xdr:cNvSpPr/>
      </xdr:nvSpPr>
      <xdr:spPr>
        <a:xfrm>
          <a:off x="16268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603" name="フローチャート: 判断 60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04" name="フローチャート: 判断 603"/>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05" name="フローチャート: 判断 604"/>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06" name="フローチャート: 判断 605"/>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612" name="楕円 611"/>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613" name="楕円 612"/>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61</xdr:row>
      <xdr:rowOff>34290</xdr:rowOff>
    </xdr:to>
    <xdr:cxnSp macro="">
      <xdr:nvCxnSpPr>
        <xdr:cNvPr id="614" name="直線コネクタ 613"/>
        <xdr:cNvCxnSpPr/>
      </xdr:nvCxnSpPr>
      <xdr:spPr>
        <a:xfrm>
          <a:off x="14592300" y="10416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104140</xdr:rowOff>
    </xdr:to>
    <xdr:sp macro="" textlink="">
      <xdr:nvSpPr>
        <xdr:cNvPr id="615" name="楕円 614"/>
        <xdr:cNvSpPr/>
      </xdr:nvSpPr>
      <xdr:spPr>
        <a:xfrm>
          <a:off x="13652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129540</xdr:rowOff>
    </xdr:to>
    <xdr:cxnSp macro="">
      <xdr:nvCxnSpPr>
        <xdr:cNvPr id="616" name="直線コネクタ 615"/>
        <xdr:cNvCxnSpPr/>
      </xdr:nvCxnSpPr>
      <xdr:spPr>
        <a:xfrm>
          <a:off x="13703300" y="10340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617" name="楕円 616"/>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53340</xdr:rowOff>
    </xdr:to>
    <xdr:cxnSp macro="">
      <xdr:nvCxnSpPr>
        <xdr:cNvPr id="618" name="直線コネクタ 617"/>
        <xdr:cNvCxnSpPr/>
      </xdr:nvCxnSpPr>
      <xdr:spPr>
        <a:xfrm>
          <a:off x="12814300" y="10264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619" name="n_1aveValue【保健センター・保健所】&#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620" name="n_2aveValue【保健センター・保健所】&#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21"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622" name="n_4aveValue【保健センター・保健所】&#10;有形固定資産減価償却率"/>
        <xdr:cNvSpPr txBox="1"/>
      </xdr:nvSpPr>
      <xdr:spPr>
        <a:xfrm>
          <a:off x="12611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623" name="n_1mainValue【保健センター・保健所】&#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624" name="n_2mainValue【保健センター・保健所】&#10;有形固定資産減価償却率"/>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625" name="n_3mainValue【保健センター・保健所】&#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626" name="n_4mainValue【保健センター・保健所】&#10;有形固定資産減価償却率"/>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7" name="直線コネクタ 63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8" name="テキスト ボックス 63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9" name="直線コネクタ 63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0" name="テキスト ボックス 63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1" name="直線コネクタ 64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2" name="テキスト ボックス 64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3" name="直線コネクタ 64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4" name="テキスト ボックス 64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5" name="直線コネクタ 64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6" name="テキスト ボックス 64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7" name="直線コネクタ 64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8" name="テキスト ボックス 64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52" name="直線コネクタ 651"/>
        <xdr:cNvCxnSpPr/>
      </xdr:nvCxnSpPr>
      <xdr:spPr>
        <a:xfrm flipV="1">
          <a:off x="22160864" y="94379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53"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54" name="直線コネクタ 653"/>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55"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56" name="直線コネクタ 655"/>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57"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58" name="フローチャート: 判断 65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59" name="フローチャート: 判断 658"/>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60" name="フローチャート: 判断 659"/>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61" name="フローチャート: 判断 660"/>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62" name="フローチャート: 判断 661"/>
        <xdr:cNvSpPr/>
      </xdr:nvSpPr>
      <xdr:spPr>
        <a:xfrm>
          <a:off x="18605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14515</xdr:rowOff>
    </xdr:from>
    <xdr:to>
      <xdr:col>112</xdr:col>
      <xdr:colOff>38100</xdr:colOff>
      <xdr:row>62</xdr:row>
      <xdr:rowOff>116115</xdr:rowOff>
    </xdr:to>
    <xdr:sp macro="" textlink="">
      <xdr:nvSpPr>
        <xdr:cNvPr id="668" name="楕円 667"/>
        <xdr:cNvSpPr/>
      </xdr:nvSpPr>
      <xdr:spPr>
        <a:xfrm>
          <a:off x="21272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14515</xdr:rowOff>
    </xdr:from>
    <xdr:to>
      <xdr:col>107</xdr:col>
      <xdr:colOff>101600</xdr:colOff>
      <xdr:row>62</xdr:row>
      <xdr:rowOff>116115</xdr:rowOff>
    </xdr:to>
    <xdr:sp macro="" textlink="">
      <xdr:nvSpPr>
        <xdr:cNvPr id="669" name="楕円 668"/>
        <xdr:cNvSpPr/>
      </xdr:nvSpPr>
      <xdr:spPr>
        <a:xfrm>
          <a:off x="20383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65315</xdr:rowOff>
    </xdr:from>
    <xdr:to>
      <xdr:col>111</xdr:col>
      <xdr:colOff>177800</xdr:colOff>
      <xdr:row>62</xdr:row>
      <xdr:rowOff>65315</xdr:rowOff>
    </xdr:to>
    <xdr:cxnSp macro="">
      <xdr:nvCxnSpPr>
        <xdr:cNvPr id="670" name="直線コネクタ 669"/>
        <xdr:cNvCxnSpPr/>
      </xdr:nvCxnSpPr>
      <xdr:spPr>
        <a:xfrm>
          <a:off x="20434300" y="1069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671" name="楕円 670"/>
        <xdr:cNvSpPr/>
      </xdr:nvSpPr>
      <xdr:spPr>
        <a:xfrm>
          <a:off x="19494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65315</xdr:rowOff>
    </xdr:from>
    <xdr:to>
      <xdr:col>107</xdr:col>
      <xdr:colOff>50800</xdr:colOff>
      <xdr:row>62</xdr:row>
      <xdr:rowOff>81643</xdr:rowOff>
    </xdr:to>
    <xdr:cxnSp macro="">
      <xdr:nvCxnSpPr>
        <xdr:cNvPr id="672" name="直線コネクタ 671"/>
        <xdr:cNvCxnSpPr/>
      </xdr:nvCxnSpPr>
      <xdr:spPr>
        <a:xfrm flipV="1">
          <a:off x="19545300" y="10695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30843</xdr:rowOff>
    </xdr:from>
    <xdr:to>
      <xdr:col>98</xdr:col>
      <xdr:colOff>38100</xdr:colOff>
      <xdr:row>62</xdr:row>
      <xdr:rowOff>132443</xdr:rowOff>
    </xdr:to>
    <xdr:sp macro="" textlink="">
      <xdr:nvSpPr>
        <xdr:cNvPr id="673" name="楕円 672"/>
        <xdr:cNvSpPr/>
      </xdr:nvSpPr>
      <xdr:spPr>
        <a:xfrm>
          <a:off x="18605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81643</xdr:rowOff>
    </xdr:from>
    <xdr:to>
      <xdr:col>102</xdr:col>
      <xdr:colOff>114300</xdr:colOff>
      <xdr:row>62</xdr:row>
      <xdr:rowOff>81643</xdr:rowOff>
    </xdr:to>
    <xdr:cxnSp macro="">
      <xdr:nvCxnSpPr>
        <xdr:cNvPr id="674" name="直線コネクタ 673"/>
        <xdr:cNvCxnSpPr/>
      </xdr:nvCxnSpPr>
      <xdr:spPr>
        <a:xfrm>
          <a:off x="18656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75"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76"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677"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99984</xdr:rowOff>
    </xdr:from>
    <xdr:ext cx="469744" cy="259045"/>
    <xdr:sp macro="" textlink="">
      <xdr:nvSpPr>
        <xdr:cNvPr id="678" name="n_4aveValue【保健センター・保健所】&#10;一人当たり面積"/>
        <xdr:cNvSpPr txBox="1"/>
      </xdr:nvSpPr>
      <xdr:spPr>
        <a:xfrm>
          <a:off x="18421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107242</xdr:rowOff>
    </xdr:from>
    <xdr:ext cx="469744" cy="259045"/>
    <xdr:sp macro="" textlink="">
      <xdr:nvSpPr>
        <xdr:cNvPr id="679" name="n_1mainValue【保健センター・保健所】&#10;一人当たり面積"/>
        <xdr:cNvSpPr txBox="1"/>
      </xdr:nvSpPr>
      <xdr:spPr>
        <a:xfrm>
          <a:off x="210757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107242</xdr:rowOff>
    </xdr:from>
    <xdr:ext cx="469744" cy="259045"/>
    <xdr:sp macro="" textlink="">
      <xdr:nvSpPr>
        <xdr:cNvPr id="680" name="n_2mainValue【保健センター・保健所】&#10;一人当たり面積"/>
        <xdr:cNvSpPr txBox="1"/>
      </xdr:nvSpPr>
      <xdr:spPr>
        <a:xfrm>
          <a:off x="201994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123570</xdr:rowOff>
    </xdr:from>
    <xdr:ext cx="469744" cy="259045"/>
    <xdr:sp macro="" textlink="">
      <xdr:nvSpPr>
        <xdr:cNvPr id="681" name="n_3mainValue【保健センター・保健所】&#10;一人当たり面積"/>
        <xdr:cNvSpPr txBox="1"/>
      </xdr:nvSpPr>
      <xdr:spPr>
        <a:xfrm>
          <a:off x="19310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123570</xdr:rowOff>
    </xdr:from>
    <xdr:ext cx="469744" cy="259045"/>
    <xdr:sp macro="" textlink="">
      <xdr:nvSpPr>
        <xdr:cNvPr id="682" name="n_4mainValue【保健センター・保健所】&#10;一人当たり面積"/>
        <xdr:cNvSpPr txBox="1"/>
      </xdr:nvSpPr>
      <xdr:spPr>
        <a:xfrm>
          <a:off x="18421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93" name="テキスト ボックス 6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95" name="テキスト ボックス 6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5" name="テキスト ボックス 70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07" name="直線コネクタ 706"/>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08"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09" name="直線コネクタ 708"/>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10" name="【消防施設】&#10;有形固定資産減価償却率最大値テキスト"/>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11" name="直線コネクタ 710"/>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140988</xdr:rowOff>
    </xdr:from>
    <xdr:ext cx="405111" cy="259045"/>
    <xdr:sp macro="" textlink="">
      <xdr:nvSpPr>
        <xdr:cNvPr id="712" name="【消防施設】&#10;有形固定資産減価償却率平均値テキスト"/>
        <xdr:cNvSpPr txBox="1"/>
      </xdr:nvSpPr>
      <xdr:spPr>
        <a:xfrm>
          <a:off x="16357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13" name="フローチャート: 判断 712"/>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14" name="フローチャート: 判断 713"/>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15" name="フローチャート: 判断 714"/>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16" name="フローチャート: 判断 715"/>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17" name="フローチャート: 判断 716"/>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723" name="楕円 722"/>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120650</xdr:rowOff>
    </xdr:from>
    <xdr:to>
      <xdr:col>76</xdr:col>
      <xdr:colOff>165100</xdr:colOff>
      <xdr:row>84</xdr:row>
      <xdr:rowOff>50800</xdr:rowOff>
    </xdr:to>
    <xdr:sp macro="" textlink="">
      <xdr:nvSpPr>
        <xdr:cNvPr id="724" name="楕円 723"/>
        <xdr:cNvSpPr/>
      </xdr:nvSpPr>
      <xdr:spPr>
        <a:xfrm>
          <a:off x="1454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84</xdr:row>
      <xdr:rowOff>0</xdr:rowOff>
    </xdr:to>
    <xdr:cxnSp macro="">
      <xdr:nvCxnSpPr>
        <xdr:cNvPr id="725" name="直線コネクタ 724"/>
        <xdr:cNvCxnSpPr/>
      </xdr:nvCxnSpPr>
      <xdr:spPr>
        <a:xfrm flipV="1">
          <a:off x="14592300" y="14359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726" name="楕円 725"/>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84</xdr:row>
      <xdr:rowOff>0</xdr:rowOff>
    </xdr:to>
    <xdr:cxnSp macro="">
      <xdr:nvCxnSpPr>
        <xdr:cNvPr id="727" name="直線コネクタ 726"/>
        <xdr:cNvCxnSpPr/>
      </xdr:nvCxnSpPr>
      <xdr:spPr>
        <a:xfrm>
          <a:off x="13703300" y="14295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162561</xdr:rowOff>
    </xdr:from>
    <xdr:to>
      <xdr:col>67</xdr:col>
      <xdr:colOff>101600</xdr:colOff>
      <xdr:row>83</xdr:row>
      <xdr:rowOff>92711</xdr:rowOff>
    </xdr:to>
    <xdr:sp macro="" textlink="">
      <xdr:nvSpPr>
        <xdr:cNvPr id="728" name="楕円 727"/>
        <xdr:cNvSpPr/>
      </xdr:nvSpPr>
      <xdr:spPr>
        <a:xfrm>
          <a:off x="12763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41911</xdr:rowOff>
    </xdr:from>
    <xdr:to>
      <xdr:col>71</xdr:col>
      <xdr:colOff>177800</xdr:colOff>
      <xdr:row>83</xdr:row>
      <xdr:rowOff>64770</xdr:rowOff>
    </xdr:to>
    <xdr:cxnSp macro="">
      <xdr:nvCxnSpPr>
        <xdr:cNvPr id="729" name="直線コネクタ 728"/>
        <xdr:cNvCxnSpPr/>
      </xdr:nvCxnSpPr>
      <xdr:spPr>
        <a:xfrm>
          <a:off x="12814300" y="14272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74947</xdr:rowOff>
    </xdr:from>
    <xdr:ext cx="405111" cy="259045"/>
    <xdr:sp macro="" textlink="">
      <xdr:nvSpPr>
        <xdr:cNvPr id="730" name="n_1aveValue【消防施設】&#10;有形固定資産減価償却率"/>
        <xdr:cNvSpPr txBox="1"/>
      </xdr:nvSpPr>
      <xdr:spPr>
        <a:xfrm>
          <a:off x="15266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52088</xdr:rowOff>
    </xdr:from>
    <xdr:ext cx="405111" cy="259045"/>
    <xdr:sp macro="" textlink="">
      <xdr:nvSpPr>
        <xdr:cNvPr id="731" name="n_2aveValue【消防施設】&#10;有形固定資産減価償却率"/>
        <xdr:cNvSpPr txBox="1"/>
      </xdr:nvSpPr>
      <xdr:spPr>
        <a:xfrm>
          <a:off x="14389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52088</xdr:rowOff>
    </xdr:from>
    <xdr:ext cx="405111" cy="259045"/>
    <xdr:sp macro="" textlink="">
      <xdr:nvSpPr>
        <xdr:cNvPr id="732" name="n_3aveValue【消防施設】&#10;有形固定資産減価償却率"/>
        <xdr:cNvSpPr txBox="1"/>
      </xdr:nvSpPr>
      <xdr:spPr>
        <a:xfrm>
          <a:off x="13500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33" name="n_4aveValue【消防施設】&#10;有形固定資産減価償却率"/>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734" name="n_1mainValue【消防施設】&#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41927</xdr:rowOff>
    </xdr:from>
    <xdr:ext cx="405111" cy="259045"/>
    <xdr:sp macro="" textlink="">
      <xdr:nvSpPr>
        <xdr:cNvPr id="735" name="n_2mainValue【消防施設】&#10;有形固定資産減価償却率"/>
        <xdr:cNvSpPr txBox="1"/>
      </xdr:nvSpPr>
      <xdr:spPr>
        <a:xfrm>
          <a:off x="14389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736" name="n_3mainValue【消防施設】&#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83838</xdr:rowOff>
    </xdr:from>
    <xdr:ext cx="405111" cy="259045"/>
    <xdr:sp macro="" textlink="">
      <xdr:nvSpPr>
        <xdr:cNvPr id="737" name="n_4mainValue【消防施設】&#10;有形固定資産減価償却率"/>
        <xdr:cNvSpPr txBox="1"/>
      </xdr:nvSpPr>
      <xdr:spPr>
        <a:xfrm>
          <a:off x="12611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759" name="直線コネクタ 758"/>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60"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61" name="直線コネクタ 760"/>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762" name="【消防施設】&#10;一人当たり面積最大値テキスト"/>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763" name="直線コネクタ 762"/>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77740</xdr:rowOff>
    </xdr:from>
    <xdr:ext cx="469744" cy="259045"/>
    <xdr:sp macro="" textlink="">
      <xdr:nvSpPr>
        <xdr:cNvPr id="764" name="【消防施設】&#10;一人当たり面積平均値テキスト"/>
        <xdr:cNvSpPr txBox="1"/>
      </xdr:nvSpPr>
      <xdr:spPr>
        <a:xfrm>
          <a:off x="22199600" y="14308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65" name="フローチャート: 判断 764"/>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766" name="フローチャート: 判断 765"/>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67" name="フローチャート: 判断 766"/>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68" name="フローチャート: 判断 767"/>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769" name="フローチャート: 判断 768"/>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110744</xdr:rowOff>
    </xdr:from>
    <xdr:to>
      <xdr:col>112</xdr:col>
      <xdr:colOff>38100</xdr:colOff>
      <xdr:row>83</xdr:row>
      <xdr:rowOff>40894</xdr:rowOff>
    </xdr:to>
    <xdr:sp macro="" textlink="">
      <xdr:nvSpPr>
        <xdr:cNvPr id="775" name="楕円 774"/>
        <xdr:cNvSpPr/>
      </xdr:nvSpPr>
      <xdr:spPr>
        <a:xfrm>
          <a:off x="21272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119887</xdr:rowOff>
    </xdr:from>
    <xdr:to>
      <xdr:col>107</xdr:col>
      <xdr:colOff>101600</xdr:colOff>
      <xdr:row>83</xdr:row>
      <xdr:rowOff>50037</xdr:rowOff>
    </xdr:to>
    <xdr:sp macro="" textlink="">
      <xdr:nvSpPr>
        <xdr:cNvPr id="776" name="楕円 775"/>
        <xdr:cNvSpPr/>
      </xdr:nvSpPr>
      <xdr:spPr>
        <a:xfrm>
          <a:off x="20383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161544</xdr:rowOff>
    </xdr:from>
    <xdr:to>
      <xdr:col>111</xdr:col>
      <xdr:colOff>177800</xdr:colOff>
      <xdr:row>82</xdr:row>
      <xdr:rowOff>170687</xdr:rowOff>
    </xdr:to>
    <xdr:cxnSp macro="">
      <xdr:nvCxnSpPr>
        <xdr:cNvPr id="777" name="直線コネクタ 776"/>
        <xdr:cNvCxnSpPr/>
      </xdr:nvCxnSpPr>
      <xdr:spPr>
        <a:xfrm flipV="1">
          <a:off x="20434300" y="142204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78" name="楕円 777"/>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170687</xdr:rowOff>
    </xdr:from>
    <xdr:to>
      <xdr:col>107</xdr:col>
      <xdr:colOff>50800</xdr:colOff>
      <xdr:row>83</xdr:row>
      <xdr:rowOff>3811</xdr:rowOff>
    </xdr:to>
    <xdr:cxnSp macro="">
      <xdr:nvCxnSpPr>
        <xdr:cNvPr id="779" name="直線コネクタ 778"/>
        <xdr:cNvCxnSpPr/>
      </xdr:nvCxnSpPr>
      <xdr:spPr>
        <a:xfrm flipV="1">
          <a:off x="19545300" y="142295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142748</xdr:rowOff>
    </xdr:from>
    <xdr:to>
      <xdr:col>98</xdr:col>
      <xdr:colOff>38100</xdr:colOff>
      <xdr:row>83</xdr:row>
      <xdr:rowOff>72898</xdr:rowOff>
    </xdr:to>
    <xdr:sp macro="" textlink="">
      <xdr:nvSpPr>
        <xdr:cNvPr id="780" name="楕円 779"/>
        <xdr:cNvSpPr/>
      </xdr:nvSpPr>
      <xdr:spPr>
        <a:xfrm>
          <a:off x="18605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3811</xdr:rowOff>
    </xdr:from>
    <xdr:to>
      <xdr:col>102</xdr:col>
      <xdr:colOff>114300</xdr:colOff>
      <xdr:row>83</xdr:row>
      <xdr:rowOff>22098</xdr:rowOff>
    </xdr:to>
    <xdr:cxnSp macro="">
      <xdr:nvCxnSpPr>
        <xdr:cNvPr id="781" name="直線コネクタ 780"/>
        <xdr:cNvCxnSpPr/>
      </xdr:nvCxnSpPr>
      <xdr:spPr>
        <a:xfrm flipV="1">
          <a:off x="18656300" y="142341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82"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83" name="n_2aveValue【消防施設】&#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784" name="n_3aveValue【消防施設】&#10;一人当たり面積"/>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785" name="n_4aveValue【消防施設】&#10;一人当たり面積"/>
        <xdr:cNvSpPr txBox="1"/>
      </xdr:nvSpPr>
      <xdr:spPr>
        <a:xfrm>
          <a:off x="18421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57421</xdr:rowOff>
    </xdr:from>
    <xdr:ext cx="469744" cy="259045"/>
    <xdr:sp macro="" textlink="">
      <xdr:nvSpPr>
        <xdr:cNvPr id="786" name="n_1mainValue【消防施設】&#10;一人当たり面積"/>
        <xdr:cNvSpPr txBox="1"/>
      </xdr:nvSpPr>
      <xdr:spPr>
        <a:xfrm>
          <a:off x="210757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66564</xdr:rowOff>
    </xdr:from>
    <xdr:ext cx="469744" cy="259045"/>
    <xdr:sp macro="" textlink="">
      <xdr:nvSpPr>
        <xdr:cNvPr id="787" name="n_2mainValue【消防施設】&#10;一人当たり面積"/>
        <xdr:cNvSpPr txBox="1"/>
      </xdr:nvSpPr>
      <xdr:spPr>
        <a:xfrm>
          <a:off x="20199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788" name="n_3mainValue【消防施設】&#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89425</xdr:rowOff>
    </xdr:from>
    <xdr:ext cx="469744" cy="259045"/>
    <xdr:sp macro="" textlink="">
      <xdr:nvSpPr>
        <xdr:cNvPr id="789" name="n_4mainValue【消防施設】&#10;一人当たり面積"/>
        <xdr:cNvSpPr txBox="1"/>
      </xdr:nvSpPr>
      <xdr:spPr>
        <a:xfrm>
          <a:off x="18421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1" name="直線コネクタ 80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02" name="テキスト ボックス 80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3" name="直線コネクタ 80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4" name="テキスト ボックス 80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5" name="直線コネクタ 80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06" name="テキスト ボックス 80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07" name="直線コネクタ 80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08" name="テキスト ボックス 80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0" name="テキスト ボックス 80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12" name="直線コネクタ 811"/>
        <xdr:cNvCxnSpPr/>
      </xdr:nvCxnSpPr>
      <xdr:spPr>
        <a:xfrm flipV="1">
          <a:off x="16318864" y="171823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13" name="【庁舎】&#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14" name="直線コネクタ 813"/>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15" name="【庁舎】&#10;有形固定資産減価償却率最大値テキスト"/>
        <xdr:cNvSpPr txBox="1"/>
      </xdr:nvSpPr>
      <xdr:spPr>
        <a:xfrm>
          <a:off x="16357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16" name="直線コネクタ 815"/>
        <xdr:cNvCxnSpPr/>
      </xdr:nvCxnSpPr>
      <xdr:spPr>
        <a:xfrm>
          <a:off x="16230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92981</xdr:rowOff>
    </xdr:from>
    <xdr:ext cx="405111" cy="259045"/>
    <xdr:sp macro="" textlink="">
      <xdr:nvSpPr>
        <xdr:cNvPr id="817" name="【庁舎】&#10;有形固定資産減価償却率平均値テキスト"/>
        <xdr:cNvSpPr txBox="1"/>
      </xdr:nvSpPr>
      <xdr:spPr>
        <a:xfrm>
          <a:off x="16357600" y="1758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18" name="フローチャート: 判断 817"/>
        <xdr:cNvSpPr/>
      </xdr:nvSpPr>
      <xdr:spPr>
        <a:xfrm>
          <a:off x="162687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19" name="フローチャート: 判断 818"/>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20" name="フローチャート: 判断 819"/>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21" name="フローチャート: 判断 820"/>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822" name="フローチャート: 判断 821"/>
        <xdr:cNvSpPr/>
      </xdr:nvSpPr>
      <xdr:spPr>
        <a:xfrm>
          <a:off x="12763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3" name="テキスト ボックス 8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4" name="テキスト ボックス 8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5" name="テキスト ボックス 8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6" name="テキスト ボックス 8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7" name="テキスト ボックス 8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xdr:rowOff>
    </xdr:from>
    <xdr:to>
      <xdr:col>81</xdr:col>
      <xdr:colOff>101600</xdr:colOff>
      <xdr:row>107</xdr:row>
      <xdr:rowOff>101854</xdr:rowOff>
    </xdr:to>
    <xdr:sp macro="" textlink="">
      <xdr:nvSpPr>
        <xdr:cNvPr id="828" name="楕円 827"/>
        <xdr:cNvSpPr/>
      </xdr:nvSpPr>
      <xdr:spPr>
        <a:xfrm>
          <a:off x="15430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829" name="楕円 828"/>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xdr:rowOff>
    </xdr:from>
    <xdr:to>
      <xdr:col>81</xdr:col>
      <xdr:colOff>50800</xdr:colOff>
      <xdr:row>107</xdr:row>
      <xdr:rowOff>51054</xdr:rowOff>
    </xdr:to>
    <xdr:cxnSp macro="">
      <xdr:nvCxnSpPr>
        <xdr:cNvPr id="830" name="直線コネクタ 829"/>
        <xdr:cNvCxnSpPr/>
      </xdr:nvCxnSpPr>
      <xdr:spPr>
        <a:xfrm>
          <a:off x="14592300" y="183527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831" name="楕円 830"/>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107</xdr:row>
      <xdr:rowOff>7620</xdr:rowOff>
    </xdr:to>
    <xdr:cxnSp macro="">
      <xdr:nvCxnSpPr>
        <xdr:cNvPr id="832" name="直線コネクタ 831"/>
        <xdr:cNvCxnSpPr/>
      </xdr:nvCxnSpPr>
      <xdr:spPr>
        <a:xfrm>
          <a:off x="13703300" y="18307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50546</xdr:rowOff>
    </xdr:from>
    <xdr:to>
      <xdr:col>67</xdr:col>
      <xdr:colOff>101600</xdr:colOff>
      <xdr:row>106</xdr:row>
      <xdr:rowOff>152146</xdr:rowOff>
    </xdr:to>
    <xdr:sp macro="" textlink="">
      <xdr:nvSpPr>
        <xdr:cNvPr id="833" name="楕円 832"/>
        <xdr:cNvSpPr/>
      </xdr:nvSpPr>
      <xdr:spPr>
        <a:xfrm>
          <a:off x="12763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101346</xdr:rowOff>
    </xdr:from>
    <xdr:to>
      <xdr:col>71</xdr:col>
      <xdr:colOff>177800</xdr:colOff>
      <xdr:row>106</xdr:row>
      <xdr:rowOff>133350</xdr:rowOff>
    </xdr:to>
    <xdr:cxnSp macro="">
      <xdr:nvCxnSpPr>
        <xdr:cNvPr id="834" name="直線コネクタ 833"/>
        <xdr:cNvCxnSpPr/>
      </xdr:nvCxnSpPr>
      <xdr:spPr>
        <a:xfrm>
          <a:off x="12814300" y="182750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24655</xdr:rowOff>
    </xdr:from>
    <xdr:ext cx="405111" cy="259045"/>
    <xdr:sp macro="" textlink="">
      <xdr:nvSpPr>
        <xdr:cNvPr id="835" name="n_1aveValue【庁舎】&#10;有形固定資産減価償却率"/>
        <xdr:cNvSpPr txBox="1"/>
      </xdr:nvSpPr>
      <xdr:spPr>
        <a:xfrm>
          <a:off x="152660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836"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837" name="n_3aveValue【庁舎】&#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81805</xdr:rowOff>
    </xdr:from>
    <xdr:ext cx="405111" cy="259045"/>
    <xdr:sp macro="" textlink="">
      <xdr:nvSpPr>
        <xdr:cNvPr id="838" name="n_4aveValue【庁舎】&#10;有形固定資産減価償却率"/>
        <xdr:cNvSpPr txBox="1"/>
      </xdr:nvSpPr>
      <xdr:spPr>
        <a:xfrm>
          <a:off x="12611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92981</xdr:rowOff>
    </xdr:from>
    <xdr:ext cx="405111" cy="259045"/>
    <xdr:sp macro="" textlink="">
      <xdr:nvSpPr>
        <xdr:cNvPr id="839" name="n_1mainValue【庁舎】&#10;有形固定資産減価償却率"/>
        <xdr:cNvSpPr txBox="1"/>
      </xdr:nvSpPr>
      <xdr:spPr>
        <a:xfrm>
          <a:off x="15266044" y="1843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840" name="n_2mainValue【庁舎】&#10;有形固定資産減価償却率"/>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841" name="n_3mainValue【庁舎】&#10;有形固定資産減価償却率"/>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143273</xdr:rowOff>
    </xdr:from>
    <xdr:ext cx="405111" cy="259045"/>
    <xdr:sp macro="" textlink="">
      <xdr:nvSpPr>
        <xdr:cNvPr id="842" name="n_4mainValue【庁舎】&#10;有形固定資産減価償却率"/>
        <xdr:cNvSpPr txBox="1"/>
      </xdr:nvSpPr>
      <xdr:spPr>
        <a:xfrm>
          <a:off x="12611744" y="183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1" name="テキスト ボックス 8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2" name="直線コネクタ 8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3" name="テキスト ボックス 85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54" name="直線コネクタ 8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5" name="テキスト ボックス 8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6" name="直線コネクタ 8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7" name="テキスト ボックス 8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8" name="直線コネクタ 8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9" name="テキスト ボックス 8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0" name="直線コネクタ 8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1" name="テキスト ボックス 8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865" name="直線コネクタ 864"/>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866" name="【庁舎】&#10;一人当たり面積最小値テキスト"/>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867" name="直線コネクタ 866"/>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68"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69" name="直線コネクタ 868"/>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870" name="【庁舎】&#10;一人当たり面積平均値テキスト"/>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871" name="フローチャート: 判断 870"/>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72" name="フローチャート: 判断 87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873" name="フローチャート: 判断 872"/>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874" name="フローチャート: 判断 873"/>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75" name="フローチャート: 判断 874"/>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7113</xdr:rowOff>
    </xdr:from>
    <xdr:to>
      <xdr:col>112</xdr:col>
      <xdr:colOff>38100</xdr:colOff>
      <xdr:row>102</xdr:row>
      <xdr:rowOff>108713</xdr:rowOff>
    </xdr:to>
    <xdr:sp macro="" textlink="">
      <xdr:nvSpPr>
        <xdr:cNvPr id="881" name="楕円 880"/>
        <xdr:cNvSpPr/>
      </xdr:nvSpPr>
      <xdr:spPr>
        <a:xfrm>
          <a:off x="21272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29972</xdr:rowOff>
    </xdr:from>
    <xdr:to>
      <xdr:col>107</xdr:col>
      <xdr:colOff>101600</xdr:colOff>
      <xdr:row>102</xdr:row>
      <xdr:rowOff>131572</xdr:rowOff>
    </xdr:to>
    <xdr:sp macro="" textlink="">
      <xdr:nvSpPr>
        <xdr:cNvPr id="882" name="楕円 881"/>
        <xdr:cNvSpPr/>
      </xdr:nvSpPr>
      <xdr:spPr>
        <a:xfrm>
          <a:off x="20383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57913</xdr:rowOff>
    </xdr:from>
    <xdr:to>
      <xdr:col>111</xdr:col>
      <xdr:colOff>177800</xdr:colOff>
      <xdr:row>102</xdr:row>
      <xdr:rowOff>80772</xdr:rowOff>
    </xdr:to>
    <xdr:cxnSp macro="">
      <xdr:nvCxnSpPr>
        <xdr:cNvPr id="883" name="直線コネクタ 882"/>
        <xdr:cNvCxnSpPr/>
      </xdr:nvCxnSpPr>
      <xdr:spPr>
        <a:xfrm flipV="1">
          <a:off x="20434300" y="17545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43687</xdr:rowOff>
    </xdr:from>
    <xdr:to>
      <xdr:col>102</xdr:col>
      <xdr:colOff>165100</xdr:colOff>
      <xdr:row>102</xdr:row>
      <xdr:rowOff>145287</xdr:rowOff>
    </xdr:to>
    <xdr:sp macro="" textlink="">
      <xdr:nvSpPr>
        <xdr:cNvPr id="884" name="楕円 883"/>
        <xdr:cNvSpPr/>
      </xdr:nvSpPr>
      <xdr:spPr>
        <a:xfrm>
          <a:off x="19494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80772</xdr:rowOff>
    </xdr:from>
    <xdr:to>
      <xdr:col>107</xdr:col>
      <xdr:colOff>50800</xdr:colOff>
      <xdr:row>102</xdr:row>
      <xdr:rowOff>94487</xdr:rowOff>
    </xdr:to>
    <xdr:cxnSp macro="">
      <xdr:nvCxnSpPr>
        <xdr:cNvPr id="885" name="直線コネクタ 884"/>
        <xdr:cNvCxnSpPr/>
      </xdr:nvCxnSpPr>
      <xdr:spPr>
        <a:xfrm flipV="1">
          <a:off x="19545300" y="17568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148844</xdr:rowOff>
    </xdr:from>
    <xdr:to>
      <xdr:col>98</xdr:col>
      <xdr:colOff>38100</xdr:colOff>
      <xdr:row>103</xdr:row>
      <xdr:rowOff>78994</xdr:rowOff>
    </xdr:to>
    <xdr:sp macro="" textlink="">
      <xdr:nvSpPr>
        <xdr:cNvPr id="886" name="楕円 885"/>
        <xdr:cNvSpPr/>
      </xdr:nvSpPr>
      <xdr:spPr>
        <a:xfrm>
          <a:off x="18605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94487</xdr:rowOff>
    </xdr:from>
    <xdr:to>
      <xdr:col>102</xdr:col>
      <xdr:colOff>114300</xdr:colOff>
      <xdr:row>103</xdr:row>
      <xdr:rowOff>28194</xdr:rowOff>
    </xdr:to>
    <xdr:cxnSp macro="">
      <xdr:nvCxnSpPr>
        <xdr:cNvPr id="887" name="直線コネクタ 886"/>
        <xdr:cNvCxnSpPr/>
      </xdr:nvCxnSpPr>
      <xdr:spPr>
        <a:xfrm flipV="1">
          <a:off x="18656300" y="175823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88"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889" name="n_2aveValue【庁舎】&#10;一人当たり面積"/>
        <xdr:cNvSpPr txBox="1"/>
      </xdr:nvSpPr>
      <xdr:spPr>
        <a:xfrm>
          <a:off x="20199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890"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891" name="n_4aveValue【庁舎】&#10;一人当たり面積"/>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125240</xdr:rowOff>
    </xdr:from>
    <xdr:ext cx="469744" cy="259045"/>
    <xdr:sp macro="" textlink="">
      <xdr:nvSpPr>
        <xdr:cNvPr id="892" name="n_1mainValue【庁舎】&#10;一人当たり面積"/>
        <xdr:cNvSpPr txBox="1"/>
      </xdr:nvSpPr>
      <xdr:spPr>
        <a:xfrm>
          <a:off x="21075727" y="1727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148099</xdr:rowOff>
    </xdr:from>
    <xdr:ext cx="469744" cy="259045"/>
    <xdr:sp macro="" textlink="">
      <xdr:nvSpPr>
        <xdr:cNvPr id="893" name="n_2mainValue【庁舎】&#10;一人当たり面積"/>
        <xdr:cNvSpPr txBox="1"/>
      </xdr:nvSpPr>
      <xdr:spPr>
        <a:xfrm>
          <a:off x="20199427" y="172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161814</xdr:rowOff>
    </xdr:from>
    <xdr:ext cx="469744" cy="259045"/>
    <xdr:sp macro="" textlink="">
      <xdr:nvSpPr>
        <xdr:cNvPr id="894" name="n_3mainValue【庁舎】&#10;一人当たり面積"/>
        <xdr:cNvSpPr txBox="1"/>
      </xdr:nvSpPr>
      <xdr:spPr>
        <a:xfrm>
          <a:off x="19310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95521</xdr:rowOff>
    </xdr:from>
    <xdr:ext cx="469744" cy="259045"/>
    <xdr:sp macro="" textlink="">
      <xdr:nvSpPr>
        <xdr:cNvPr id="895" name="n_4mainValue【庁舎】&#10;一人当たり面積"/>
        <xdr:cNvSpPr txBox="1"/>
      </xdr:nvSpPr>
      <xdr:spPr>
        <a:xfrm>
          <a:off x="18421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の有形固定資産減価償却率に関しては、平成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年度の新ごみ処理施設「今治市クリーンセンター」の新設以降、順調に減価償却が進んでおり、令和２年度の愛媛県平均</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の一人あたり面積に関しては、これまで観光施設と分析していた今治勤労福祉センターを、予算所管に合わせて、福祉施設として分析替えしたことにより、前年度より</a:t>
          </a:r>
          <a:r>
            <a:rPr kumimoji="1" lang="en-US" altLang="ja-JP" sz="1100">
              <a:solidFill>
                <a:schemeClr val="dk1"/>
              </a:solidFill>
              <a:effectLst/>
              <a:latin typeface="+mn-lt"/>
              <a:ea typeface="+mn-ea"/>
              <a:cs typeface="+mn-cs"/>
            </a:rPr>
            <a:t>0.044</a:t>
          </a:r>
          <a:r>
            <a:rPr kumimoji="1" lang="ja-JP" altLang="ja-JP" sz="1100">
              <a:solidFill>
                <a:schemeClr val="dk1"/>
              </a:solidFill>
              <a:effectLst/>
              <a:latin typeface="+mn-lt"/>
              <a:ea typeface="+mn-ea"/>
              <a:cs typeface="+mn-cs"/>
            </a:rPr>
            <a:t>㎡増加している。　</a:t>
          </a:r>
          <a:endParaRPr lang="ja-JP" altLang="ja-JP" sz="1400">
            <a:effectLst/>
          </a:endParaRPr>
        </a:p>
        <a:p>
          <a:r>
            <a:rPr kumimoji="1" lang="ja-JP" altLang="ja-JP" sz="1100">
              <a:solidFill>
                <a:schemeClr val="dk1"/>
              </a:solidFill>
              <a:effectLst/>
              <a:latin typeface="+mn-lt"/>
              <a:ea typeface="+mn-ea"/>
              <a:cs typeface="+mn-cs"/>
            </a:rPr>
            <a:t>また、住民一人当たり面積に関して、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で乖離が大きいが、特に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に関しては、今後も適正配置を含めた老朽化対策を計画的に行っていく必要がある。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３固定資産台帳整備中）</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との比較では依然その平均を大きく下回っている。引き続き、公の施設の統廃合による管理経費の削減に取り組むなど歳出規模の縮減に努めるとともに、地方税の徴収強化等の取り組みを通じて自主財源の確保に努め、財政基盤の強化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96157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054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分母である経常一般財源の、地方税や普通交付税等が増加したため、経常収支比率は、前年度と比較して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と比較しても高い水準で推移しており、財政構造の弾力性が低い結果となっている。引き続き、公の施設の統廃合による管理経費節減に取り組むなど、歳出規模の縮減に努めるとともに、地方税の徴収強化や受益者負担の原則に即した適正な使用料の設定等、自主財源の確保に努め、財政基盤強化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64</xdr:row>
      <xdr:rowOff>132443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13648"/>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104520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0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132443</xdr:rowOff>
    </xdr:from>
    <xdr:to>
      <xdr:col>24</xdr:col>
      <xdr:colOff>12700</xdr:colOff>
      <xdr:row>64</xdr:row>
      <xdr:rowOff>132443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10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132443</xdr:rowOff>
    </xdr:from>
    <xdr:to>
      <xdr:col>23</xdr:col>
      <xdr:colOff>133350</xdr:colOff>
      <xdr:row>68</xdr:row>
      <xdr:rowOff>9676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1105243"/>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151994</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20259</xdr:rowOff>
    </xdr:from>
    <xdr:to>
      <xdr:col>19</xdr:col>
      <xdr:colOff>133350</xdr:colOff>
      <xdr:row>68</xdr:row>
      <xdr:rowOff>9676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507409"/>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11793</xdr:rowOff>
    </xdr:from>
    <xdr:to>
      <xdr:col>19</xdr:col>
      <xdr:colOff>184150</xdr:colOff>
      <xdr:row>63</xdr:row>
      <xdr:rowOff>113393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99785</xdr:rowOff>
    </xdr:from>
    <xdr:to>
      <xdr:col>15</xdr:col>
      <xdr:colOff>82550</xdr:colOff>
      <xdr:row>67</xdr:row>
      <xdr:rowOff>20259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4154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23283</xdr:rowOff>
    </xdr:from>
    <xdr:to>
      <xdr:col>15</xdr:col>
      <xdr:colOff>133350</xdr:colOff>
      <xdr:row>63</xdr:row>
      <xdr:rowOff>124883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64407</xdr:rowOff>
    </xdr:from>
    <xdr:to>
      <xdr:col>11</xdr:col>
      <xdr:colOff>31750</xdr:colOff>
      <xdr:row>66</xdr:row>
      <xdr:rowOff>99785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2086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160262</xdr:rowOff>
    </xdr:from>
    <xdr:to>
      <xdr:col>11</xdr:col>
      <xdr:colOff>82550</xdr:colOff>
      <xdr:row>63</xdr:row>
      <xdr:rowOff>90412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100589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57755</xdr:rowOff>
    </xdr:from>
    <xdr:to>
      <xdr:col>7</xdr:col>
      <xdr:colOff>31750</xdr:colOff>
      <xdr:row>63</xdr:row>
      <xdr:rowOff>159355</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169532</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148970</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95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130326</xdr:rowOff>
    </xdr:from>
    <xdr:to>
      <xdr:col>19</xdr:col>
      <xdr:colOff>184150</xdr:colOff>
      <xdr:row>68</xdr:row>
      <xdr:rowOff>60476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6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45253</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70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140909</xdr:rowOff>
    </xdr:from>
    <xdr:to>
      <xdr:col>15</xdr:col>
      <xdr:colOff>133350</xdr:colOff>
      <xdr:row>67</xdr:row>
      <xdr:rowOff>71059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55836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54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48985</xdr:rowOff>
    </xdr:from>
    <xdr:to>
      <xdr:col>11</xdr:col>
      <xdr:colOff>82550</xdr:colOff>
      <xdr:row>66</xdr:row>
      <xdr:rowOff>150585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135362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13607</xdr:rowOff>
    </xdr:from>
    <xdr:to>
      <xdr:col>7</xdr:col>
      <xdr:colOff>31750</xdr:colOff>
      <xdr:row>65</xdr:row>
      <xdr:rowOff>115207</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99984</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円増加しており、類似団体平均よりも高い数値となっている。　合併により多くの公共施設を抱えていることや島しょ部というスケールメリットが得にくい地域を抱えている本市の特殊な地理的要因による影響も考えられるが、今後も引き続き、事務事業、組織等の見直し等を行い、適正な人員配置や時間外勤務手当の抑制を図るほか、公の施設の統廃合による管理経費の削減により、人件費・物件費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89643</xdr:rowOff>
    </xdr:from>
    <xdr:to>
      <xdr:col>23</xdr:col>
      <xdr:colOff>133350</xdr:colOff>
      <xdr:row>86</xdr:row>
      <xdr:rowOff>83100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662893"/>
          <a:ext cx="838200" cy="1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98849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2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12995</xdr:rowOff>
    </xdr:from>
    <xdr:to>
      <xdr:col>19</xdr:col>
      <xdr:colOff>133350</xdr:colOff>
      <xdr:row>85</xdr:row>
      <xdr:rowOff>89643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14795"/>
          <a:ext cx="889000" cy="2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153667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143464</xdr:rowOff>
    </xdr:from>
    <xdr:to>
      <xdr:col>15</xdr:col>
      <xdr:colOff>82550</xdr:colOff>
      <xdr:row>84</xdr:row>
      <xdr:rowOff>12995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73814"/>
          <a:ext cx="8890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129530</xdr:rowOff>
    </xdr:from>
    <xdr:to>
      <xdr:col>11</xdr:col>
      <xdr:colOff>31750</xdr:colOff>
      <xdr:row>83</xdr:row>
      <xdr:rowOff>143464</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359880"/>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34472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32300</xdr:rowOff>
    </xdr:from>
    <xdr:to>
      <xdr:col>23</xdr:col>
      <xdr:colOff>184150</xdr:colOff>
      <xdr:row>86</xdr:row>
      <xdr:rowOff>133900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7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4377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7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38843</xdr:rowOff>
    </xdr:from>
    <xdr:to>
      <xdr:col>19</xdr:col>
      <xdr:colOff>184150</xdr:colOff>
      <xdr:row>85</xdr:row>
      <xdr:rowOff>140443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6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125220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698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133645</xdr:rowOff>
    </xdr:from>
    <xdr:to>
      <xdr:col>15</xdr:col>
      <xdr:colOff>133350</xdr:colOff>
      <xdr:row>84</xdr:row>
      <xdr:rowOff>63795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48572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5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92664</xdr:rowOff>
    </xdr:from>
    <xdr:to>
      <xdr:col>11</xdr:col>
      <xdr:colOff>82550</xdr:colOff>
      <xdr:row>84</xdr:row>
      <xdr:rowOff>22814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7591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40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78730</xdr:rowOff>
    </xdr:from>
    <xdr:to>
      <xdr:col>7</xdr:col>
      <xdr:colOff>31750</xdr:colOff>
      <xdr:row>84</xdr:row>
      <xdr:rowOff>8880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3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165107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ラスパイレス指数は少しずつ上昇しているが、依然として類似団体の中では最低水準にある。国に準じて給与の総合的見直しや高齢者層職員の昇給抑制などを実施しており、今後も給与の適正化に努めたい。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43391</xdr:rowOff>
    </xdr:from>
    <xdr:to>
      <xdr:col>81</xdr:col>
      <xdr:colOff>44450</xdr:colOff>
      <xdr:row>89</xdr:row>
      <xdr:rowOff>170391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102291"/>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142468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0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170391</xdr:rowOff>
    </xdr:from>
    <xdr:to>
      <xdr:col>81</xdr:col>
      <xdr:colOff>133350</xdr:colOff>
      <xdr:row>89</xdr:row>
      <xdr:rowOff>170391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2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129768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84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43391</xdr:rowOff>
    </xdr:from>
    <xdr:to>
      <xdr:col>81</xdr:col>
      <xdr:colOff>133350</xdr:colOff>
      <xdr:row>82</xdr:row>
      <xdr:rowOff>43391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10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43391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022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2768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47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43391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022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3175</xdr:rowOff>
    </xdr:from>
    <xdr:to>
      <xdr:col>72</xdr:col>
      <xdr:colOff>203200</xdr:colOff>
      <xdr:row>82</xdr:row>
      <xdr:rowOff>43391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0620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3175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00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164041</xdr:rowOff>
    </xdr:from>
    <xdr:to>
      <xdr:col>81</xdr:col>
      <xdr:colOff>95250</xdr:colOff>
      <xdr:row>82</xdr:row>
      <xdr:rowOff>94191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85318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7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164041</xdr:rowOff>
    </xdr:from>
    <xdr:to>
      <xdr:col>73</xdr:col>
      <xdr:colOff>44450</xdr:colOff>
      <xdr:row>82</xdr:row>
      <xdr:rowOff>94191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104368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123825</xdr:rowOff>
    </xdr:from>
    <xdr:to>
      <xdr:col>68</xdr:col>
      <xdr:colOff>203200</xdr:colOff>
      <xdr:row>82</xdr:row>
      <xdr:rowOff>53975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64152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月の広域合併により職員数が増加したが、平成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次定員適正化計画を策定し、職員数の削減に取り組んできた結果、合併直後から令和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人の職員の削減を達成した。それでもなお、人口千人当たりの職員数は、本市が有する地理的特性を考慮すると単純に比較することはできないものの、類似団体平均を上回る結果となっている。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段階的な定年引き上げにより、令和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年度をピークに一時的に職員数は増加するものの、令和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年度以降は現在の職員数を下回っていくことが予想されており、今後策定予定の第四次定員適正化計画に基づき、更なる定員の適正化を図っていく。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90594</xdr:rowOff>
    </xdr:from>
    <xdr:to>
      <xdr:col>81</xdr:col>
      <xdr:colOff>44450</xdr:colOff>
      <xdr:row>67</xdr:row>
      <xdr:rowOff>23706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4062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90594</xdr:rowOff>
    </xdr:from>
    <xdr:to>
      <xdr:col>77</xdr:col>
      <xdr:colOff>44450</xdr:colOff>
      <xdr:row>66</xdr:row>
      <xdr:rowOff>122767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4062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125306</xdr:rowOff>
    </xdr:from>
    <xdr:to>
      <xdr:col>72</xdr:col>
      <xdr:colOff>203200</xdr:colOff>
      <xdr:row>66</xdr:row>
      <xdr:rowOff>122767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2695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125306</xdr:rowOff>
    </xdr:from>
    <xdr:to>
      <xdr:col>68</xdr:col>
      <xdr:colOff>152400</xdr:colOff>
      <xdr:row>65</xdr:row>
      <xdr:rowOff>165523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12695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144356</xdr:rowOff>
    </xdr:from>
    <xdr:to>
      <xdr:col>81</xdr:col>
      <xdr:colOff>95250</xdr:colOff>
      <xdr:row>67</xdr:row>
      <xdr:rowOff>74506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40233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39794</xdr:rowOff>
    </xdr:from>
    <xdr:to>
      <xdr:col>77</xdr:col>
      <xdr:colOff>95250</xdr:colOff>
      <xdr:row>66</xdr:row>
      <xdr:rowOff>141394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126171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4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71967</xdr:rowOff>
    </xdr:from>
    <xdr:to>
      <xdr:col>73</xdr:col>
      <xdr:colOff>44450</xdr:colOff>
      <xdr:row>67</xdr:row>
      <xdr:rowOff>2117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158344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74506</xdr:rowOff>
    </xdr:from>
    <xdr:to>
      <xdr:col>68</xdr:col>
      <xdr:colOff>203200</xdr:colOff>
      <xdr:row>66</xdr:row>
      <xdr:rowOff>4656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160883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114723</xdr:rowOff>
    </xdr:from>
    <xdr:to>
      <xdr:col>64</xdr:col>
      <xdr:colOff>152400</xdr:colOff>
      <xdr:row>66</xdr:row>
      <xdr:rowOff>44873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29650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分子となる準元利償還金を含む元利償還金が減少し、分母のうち標準税収入額及び臨時財政対策債発行可能額が増加した結果、単年度の実質公債費比率は前年度から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ポイント低下し、３か年平均では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値を大きく上回っているが、これは近年、合併に伴い必要となった施設の統合整備等を集中的に実施した結果である。なお、発行した地方債の大部分は、基準財政需要額への算入率が高いものであり、今後とも同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％を超えることがないよう計画的な財政運営に努めてまいりたい。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44</xdr:row>
      <xdr:rowOff>52494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05880"/>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24571</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52494</xdr:rowOff>
    </xdr:from>
    <xdr:to>
      <xdr:col>81</xdr:col>
      <xdr:colOff>133350</xdr:colOff>
      <xdr:row>44</xdr:row>
      <xdr:rowOff>52494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836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20320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19896</xdr:rowOff>
    </xdr:from>
    <xdr:to>
      <xdr:col>77</xdr:col>
      <xdr:colOff>95250</xdr:colOff>
      <xdr:row>40</xdr:row>
      <xdr:rowOff>121496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36406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56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36406</xdr:rowOff>
    </xdr:from>
    <xdr:to>
      <xdr:col>68</xdr:col>
      <xdr:colOff>152400</xdr:colOff>
      <xdr:row>44</xdr:row>
      <xdr:rowOff>68580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58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127864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2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157056</xdr:rowOff>
    </xdr:from>
    <xdr:to>
      <xdr:col>68</xdr:col>
      <xdr:colOff>203200</xdr:colOff>
      <xdr:row>44</xdr:row>
      <xdr:rowOff>87206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71983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一般会計等における地方債残高及び公営企業債等繰入見込額が減少したこと等により、充当可能財源等が将来負担額を上回り、将来負担比率が算出されない状況が続いている。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投資的経費の見直しなどにより、数値の上昇抑制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66243</xdr:rowOff>
    </xdr:from>
    <xdr:to>
      <xdr:col>68</xdr:col>
      <xdr:colOff>152400</xdr:colOff>
      <xdr:row>14</xdr:row>
      <xdr:rowOff>164694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466543"/>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158005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86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6147</xdr:rowOff>
    </xdr:from>
    <xdr:to>
      <xdr:col>73</xdr:col>
      <xdr:colOff>44450</xdr:colOff>
      <xdr:row>15</xdr:row>
      <xdr:rowOff>107747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69359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108932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xdr:rowOff>
    </xdr:from>
    <xdr:to>
      <xdr:col>68</xdr:col>
      <xdr:colOff>203200</xdr:colOff>
      <xdr:row>14</xdr:row>
      <xdr:rowOff>117043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127220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113894</xdr:rowOff>
    </xdr:from>
    <xdr:to>
      <xdr:col>64</xdr:col>
      <xdr:colOff>152400</xdr:colOff>
      <xdr:row>15</xdr:row>
      <xdr:rowOff>44044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54221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25400</xdr:rowOff>
    </xdr:from>
    <xdr:ext cx="9099176" cy="520700"/>
    <xdr:sp macro="" textlink="">
      <xdr:nvSpPr>
        <xdr:cNvPr id="465" name="テキスト ボックス 464">
          <a:extLst>
            <a:ext uri="{FF2B5EF4-FFF2-40B4-BE49-F238E27FC236}">
              <a16:creationId xmlns:a16="http://schemas.microsoft.com/office/drawing/2014/main" id="{B7833EC5-7802-49C9-93AF-5F55205E114C}"/>
            </a:ext>
          </a:extLst>
        </xdr:cNvPr>
        <xdr:cNvSpPr txBox="1"/>
      </xdr:nvSpPr>
      <xdr:spPr>
        <a:xfrm>
          <a:off x="774700" y="4648200"/>
          <a:ext cx="9099176" cy="52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令和３年度は、前年度数値と比較して１．８ポイント減少したものの、類似団体平均を上回る職員数に伴い、人件費についても類似団体平均を上回った。平成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年度にそれぞれ策定した定員適正化計画（第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については、いずれも計画期間を前倒しして、職員の削減目標を達成しているが、今後は定年引き上げ等も考慮しつつ、事務事業、組織等の見直し等を行い、適正な人員配置、時間外勤務手当の抑制に努めるなど、人件費の抑制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38100</xdr:rowOff>
    </xdr:from>
    <xdr:to>
      <xdr:col>24</xdr:col>
      <xdr:colOff>25400</xdr:colOff>
      <xdr:row>39</xdr:row>
      <xdr:rowOff>95250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3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39</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0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38100</xdr:rowOff>
    </xdr:from>
    <xdr:to>
      <xdr:col>15</xdr:col>
      <xdr:colOff>98425</xdr:colOff>
      <xdr:row>36</xdr:row>
      <xdr:rowOff>101600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101600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44450</xdr:rowOff>
    </xdr:from>
    <xdr:to>
      <xdr:col>20</xdr:col>
      <xdr:colOff>38100</xdr:colOff>
      <xdr:row>39</xdr:row>
      <xdr:rowOff>146050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158750</xdr:rowOff>
    </xdr:from>
    <xdr:to>
      <xdr:col>15</xdr:col>
      <xdr:colOff>149225</xdr:colOff>
      <xdr:row>36</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101854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55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16</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736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76708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92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51054</xdr:rowOff>
    </xdr:from>
    <xdr:to>
      <xdr:col>78</xdr:col>
      <xdr:colOff>120650</xdr:colOff>
      <xdr:row>15</xdr:row>
      <xdr:rowOff>152654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162831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障害福祉サービス等、扶助費自体は増加したが、分母である経常一般財源がそれ以上に増加したため、前年度数値と比較して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ポイント下回っている状況であるが、今後も社会保障関連経費については増加することが見込まれているため、更なる適正な執行に取り組み、上昇率の抑制に努めたい。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73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57</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50817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年度と同様、コロナ禍によりイベント推進費が例年より減少している。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これまでも財政的援助団体への補助金の見直しを行うなど、経費削減に取り組んできたが、これらの取組を継続し、引き続き経費の削減に努めたい。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065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3454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107967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32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110490</xdr:rowOff>
    </xdr:from>
    <xdr:to>
      <xdr:col>74</xdr:col>
      <xdr:colOff>31750</xdr:colOff>
      <xdr:row>60</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60</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25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121920</xdr:rowOff>
    </xdr:from>
    <xdr:to>
      <xdr:col>69</xdr:col>
      <xdr:colOff>142875</xdr:colOff>
      <xdr:row>61</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87647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96537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0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27957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ポイント低下し、また類似団体平均を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物件費の主要な部分を占める施設の管理経費については、平成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令和元年度に改定した「公の施設等評価及びあり方方針」のもと、施設の集約化や複合化による総量削減に取り組んでいるところであり、今後も施設の維持管理コストの縮減を図り、物件費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83457</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5890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83457</xdr:rowOff>
    </xdr:from>
    <xdr:to>
      <xdr:col>78</xdr:col>
      <xdr:colOff>69850</xdr:colOff>
      <xdr:row>35</xdr:row>
      <xdr:rowOff>9978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5912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9978</xdr:rowOff>
    </xdr:from>
    <xdr:to>
      <xdr:col>73</xdr:col>
      <xdr:colOff>180975</xdr:colOff>
      <xdr:row>35</xdr:row>
      <xdr:rowOff>9978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01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9978</xdr:rowOff>
    </xdr:from>
    <xdr:to>
      <xdr:col>69</xdr:col>
      <xdr:colOff>92075</xdr:colOff>
      <xdr:row>35</xdr:row>
      <xdr:rowOff>64407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010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27413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32657</xdr:rowOff>
    </xdr:from>
    <xdr:to>
      <xdr:col>78</xdr:col>
      <xdr:colOff>120650</xdr:colOff>
      <xdr:row>34</xdr:row>
      <xdr:rowOff>134257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144434</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130628</xdr:rowOff>
    </xdr:from>
    <xdr:to>
      <xdr:col>74</xdr:col>
      <xdr:colOff>31750</xdr:colOff>
      <xdr:row>35</xdr:row>
      <xdr:rowOff>60778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70955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130628</xdr:rowOff>
    </xdr:from>
    <xdr:to>
      <xdr:col>69</xdr:col>
      <xdr:colOff>142875</xdr:colOff>
      <xdr:row>35</xdr:row>
      <xdr:rowOff>60778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70955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13607</xdr:rowOff>
    </xdr:from>
    <xdr:to>
      <xdr:col>65</xdr:col>
      <xdr:colOff>53975</xdr:colOff>
      <xdr:row>35</xdr:row>
      <xdr:rowOff>115207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125384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前年度数値と比較して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引き続き、類似団体内で最も高くなっている。合併に伴う施設の統廃合や国体関連施設の整備、大型事業を集中して実施したことやその財源として借り入れた合併特例債について、償還期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年間と比較的短期に設定したことが主な要因である。なお、平成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年度から大型事業のうち、新ごみ処理施設建設事業について、償還期間を施設の管理運営業務の委託期間に合わせた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49276</xdr:rowOff>
    </xdr:from>
    <xdr:to>
      <xdr:col>24</xdr:col>
      <xdr:colOff>25400</xdr:colOff>
      <xdr:row>79</xdr:row>
      <xdr:rowOff>88137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736576"/>
          <a:ext cx="0" cy="8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60214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88137</xdr:rowOff>
    </xdr:from>
    <xdr:to>
      <xdr:col>24</xdr:col>
      <xdr:colOff>114300</xdr:colOff>
      <xdr:row>79</xdr:row>
      <xdr:rowOff>88137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6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135653</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49276</xdr:rowOff>
    </xdr:from>
    <xdr:to>
      <xdr:col>24</xdr:col>
      <xdr:colOff>114300</xdr:colOff>
      <xdr:row>74</xdr:row>
      <xdr:rowOff>49276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88137</xdr:rowOff>
    </xdr:from>
    <xdr:to>
      <xdr:col>24</xdr:col>
      <xdr:colOff>25400</xdr:colOff>
      <xdr:row>79</xdr:row>
      <xdr:rowOff>170435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6326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165879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170435</xdr:rowOff>
    </xdr:from>
    <xdr:to>
      <xdr:col>19</xdr:col>
      <xdr:colOff>187325</xdr:colOff>
      <xdr:row>80</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7149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156718</xdr:rowOff>
    </xdr:from>
    <xdr:to>
      <xdr:col>11</xdr:col>
      <xdr:colOff>9525</xdr:colOff>
      <xdr:row>80</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37337</xdr:rowOff>
    </xdr:from>
    <xdr:to>
      <xdr:col>24</xdr:col>
      <xdr:colOff>76200</xdr:colOff>
      <xdr:row>79</xdr:row>
      <xdr:rowOff>138937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117364</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119635</xdr:rowOff>
    </xdr:from>
    <xdr:to>
      <xdr:col>20</xdr:col>
      <xdr:colOff>38100</xdr:colOff>
      <xdr:row>80</xdr:row>
      <xdr:rowOff>49785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34562</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105918</xdr:rowOff>
    </xdr:from>
    <xdr:to>
      <xdr:col>6</xdr:col>
      <xdr:colOff>171450</xdr:colOff>
      <xdr:row>80</xdr:row>
      <xdr:rowOff>36068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20845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今後も社会保障関連経費や老朽化が進む公共施設等の維持管理経費等は増加が見込まれるため、定員の適正化や事務事業の見直し、公共施設の統廃合等に積極的に取り組み、経費の削減に努めたい。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169455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97180"/>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169455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088620"/>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6169</xdr:rowOff>
    </xdr:from>
    <xdr:to>
      <xdr:col>73</xdr:col>
      <xdr:colOff>180975</xdr:colOff>
      <xdr:row>76</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0363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99241</xdr:rowOff>
    </xdr:from>
    <xdr:to>
      <xdr:col>69</xdr:col>
      <xdr:colOff>92075</xdr:colOff>
      <xdr:row>76</xdr:row>
      <xdr:rowOff>6169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9579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118655</xdr:rowOff>
    </xdr:from>
    <xdr:to>
      <xdr:col>78</xdr:col>
      <xdr:colOff>120650</xdr:colOff>
      <xdr:row>77</xdr:row>
      <xdr:rowOff>48805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58981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126819</xdr:rowOff>
    </xdr:from>
    <xdr:to>
      <xdr:col>69</xdr:col>
      <xdr:colOff>142875</xdr:colOff>
      <xdr:row>76</xdr:row>
      <xdr:rowOff>56969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67146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48441</xdr:rowOff>
    </xdr:from>
    <xdr:to>
      <xdr:col>65</xdr:col>
      <xdr:colOff>53975</xdr:colOff>
      <xdr:row>75</xdr:row>
      <xdr:rowOff>150040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160218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149479</xdr:rowOff>
    </xdr:from>
    <xdr:to>
      <xdr:col>29</xdr:col>
      <xdr:colOff>127000</xdr:colOff>
      <xdr:row>14</xdr:row>
      <xdr:rowOff>12129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25954"/>
          <a:ext cx="647700" cy="3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41152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12129</xdr:rowOff>
    </xdr:from>
    <xdr:to>
      <xdr:col>26</xdr:col>
      <xdr:colOff>50800</xdr:colOff>
      <xdr:row>15</xdr:row>
      <xdr:rowOff>83566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60054"/>
          <a:ext cx="698500" cy="24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77546</xdr:rowOff>
    </xdr:from>
    <xdr:to>
      <xdr:col>22</xdr:col>
      <xdr:colOff>114300</xdr:colOff>
      <xdr:row>15</xdr:row>
      <xdr:rowOff>83566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96921"/>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77546</xdr:rowOff>
    </xdr:from>
    <xdr:to>
      <xdr:col>18</xdr:col>
      <xdr:colOff>177800</xdr:colOff>
      <xdr:row>15</xdr:row>
      <xdr:rowOff>101625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96921"/>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98679</xdr:rowOff>
    </xdr:from>
    <xdr:to>
      <xdr:col>29</xdr:col>
      <xdr:colOff>177800</xdr:colOff>
      <xdr:row>14</xdr:row>
      <xdr:rowOff>28829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7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115206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132779</xdr:rowOff>
    </xdr:from>
    <xdr:to>
      <xdr:col>26</xdr:col>
      <xdr:colOff>101600</xdr:colOff>
      <xdr:row>14</xdr:row>
      <xdr:rowOff>62929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0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73106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78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32766</xdr:rowOff>
    </xdr:from>
    <xdr:to>
      <xdr:col>22</xdr:col>
      <xdr:colOff>165100</xdr:colOff>
      <xdr:row>15</xdr:row>
      <xdr:rowOff>134366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144543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26746</xdr:rowOff>
    </xdr:from>
    <xdr:to>
      <xdr:col>19</xdr:col>
      <xdr:colOff>38100</xdr:colOff>
      <xdr:row>15</xdr:row>
      <xdr:rowOff>128346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138523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50825</xdr:rowOff>
    </xdr:from>
    <xdr:to>
      <xdr:col>15</xdr:col>
      <xdr:colOff>101600</xdr:colOff>
      <xdr:row>15</xdr:row>
      <xdr:rowOff>152425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162602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263970</xdr:rowOff>
    </xdr:from>
    <xdr:to>
      <xdr:col>29</xdr:col>
      <xdr:colOff>127000</xdr:colOff>
      <xdr:row>33</xdr:row>
      <xdr:rowOff>291706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188520"/>
          <a:ext cx="647700" cy="27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226022</xdr:rowOff>
    </xdr:from>
    <xdr:to>
      <xdr:col>26</xdr:col>
      <xdr:colOff>50800</xdr:colOff>
      <xdr:row>33</xdr:row>
      <xdr:rowOff>291706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150572"/>
          <a:ext cx="698500" cy="6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216497</xdr:rowOff>
    </xdr:from>
    <xdr:to>
      <xdr:col>22</xdr:col>
      <xdr:colOff>114300</xdr:colOff>
      <xdr:row>33</xdr:row>
      <xdr:rowOff>226022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141047"/>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153708</xdr:rowOff>
    </xdr:from>
    <xdr:to>
      <xdr:col>18</xdr:col>
      <xdr:colOff>177800</xdr:colOff>
      <xdr:row>33</xdr:row>
      <xdr:rowOff>216497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07825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213170</xdr:rowOff>
    </xdr:from>
    <xdr:to>
      <xdr:col>29</xdr:col>
      <xdr:colOff>177800</xdr:colOff>
      <xdr:row>33</xdr:row>
      <xdr:rowOff>314770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3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121747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240906</xdr:rowOff>
    </xdr:from>
    <xdr:to>
      <xdr:col>26</xdr:col>
      <xdr:colOff>101600</xdr:colOff>
      <xdr:row>33</xdr:row>
      <xdr:rowOff>342506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6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9783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93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175222</xdr:rowOff>
    </xdr:from>
    <xdr:to>
      <xdr:col>22</xdr:col>
      <xdr:colOff>165100</xdr:colOff>
      <xdr:row>33</xdr:row>
      <xdr:rowOff>276822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09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115549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6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165697</xdr:rowOff>
    </xdr:from>
    <xdr:to>
      <xdr:col>19</xdr:col>
      <xdr:colOff>38100</xdr:colOff>
      <xdr:row>33</xdr:row>
      <xdr:rowOff>267297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09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106024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5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102908</xdr:rowOff>
    </xdr:from>
    <xdr:to>
      <xdr:col>15</xdr:col>
      <xdr:colOff>101600</xdr:colOff>
      <xdr:row>33</xdr:row>
      <xdr:rowOff>204508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43235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7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157455</xdr:rowOff>
    </xdr:from>
    <xdr:to>
      <xdr:col>24</xdr:col>
      <xdr:colOff>63500</xdr:colOff>
      <xdr:row>32</xdr:row>
      <xdr:rowOff>22504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72405"/>
          <a:ext cx="8382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22504</xdr:rowOff>
    </xdr:from>
    <xdr:to>
      <xdr:col>19</xdr:col>
      <xdr:colOff>177800</xdr:colOff>
      <xdr:row>35</xdr:row>
      <xdr:rowOff>47498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08904"/>
          <a:ext cx="889000" cy="5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156350</xdr:rowOff>
    </xdr:from>
    <xdr:to>
      <xdr:col>15</xdr:col>
      <xdr:colOff>50800</xdr:colOff>
      <xdr:row>35</xdr:row>
      <xdr:rowOff>47498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85650"/>
          <a:ext cx="8890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156350</xdr:rowOff>
    </xdr:from>
    <xdr:to>
      <xdr:col>10</xdr:col>
      <xdr:colOff>114300</xdr:colOff>
      <xdr:row>35</xdr:row>
      <xdr:rowOff>76416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85650"/>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106655</xdr:rowOff>
    </xdr:from>
    <xdr:to>
      <xdr:col>24</xdr:col>
      <xdr:colOff>114300</xdr:colOff>
      <xdr:row>32</xdr:row>
      <xdr:rowOff>36805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59682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7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143154</xdr:rowOff>
    </xdr:from>
    <xdr:to>
      <xdr:col>20</xdr:col>
      <xdr:colOff>38100</xdr:colOff>
      <xdr:row>32</xdr:row>
      <xdr:rowOff>73304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89831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2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168148</xdr:rowOff>
    </xdr:from>
    <xdr:to>
      <xdr:col>15</xdr:col>
      <xdr:colOff>101600</xdr:colOff>
      <xdr:row>35</xdr:row>
      <xdr:rowOff>98298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114825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105550</xdr:rowOff>
    </xdr:from>
    <xdr:to>
      <xdr:col>10</xdr:col>
      <xdr:colOff>165100</xdr:colOff>
      <xdr:row>35</xdr:row>
      <xdr:rowOff>35700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52227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25616</xdr:rowOff>
    </xdr:from>
    <xdr:to>
      <xdr:col>6</xdr:col>
      <xdr:colOff>38100</xdr:colOff>
      <xdr:row>35</xdr:row>
      <xdr:rowOff>127216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143743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4559</xdr:rowOff>
    </xdr:from>
    <xdr:to>
      <xdr:col>24</xdr:col>
      <xdr:colOff>63500</xdr:colOff>
      <xdr:row>56</xdr:row>
      <xdr:rowOff>83274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34309"/>
          <a:ext cx="838200" cy="2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71061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0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59080</xdr:rowOff>
    </xdr:from>
    <xdr:to>
      <xdr:col>19</xdr:col>
      <xdr:colOff>177800</xdr:colOff>
      <xdr:row>56</xdr:row>
      <xdr:rowOff>83274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60280"/>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142156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59080</xdr:rowOff>
    </xdr:from>
    <xdr:to>
      <xdr:col>15</xdr:col>
      <xdr:colOff>50800</xdr:colOff>
      <xdr:row>57</xdr:row>
      <xdr:rowOff>29896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60280"/>
          <a:ext cx="8890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32580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131318</xdr:rowOff>
    </xdr:from>
    <xdr:to>
      <xdr:col>10</xdr:col>
      <xdr:colOff>114300</xdr:colOff>
      <xdr:row>57</xdr:row>
      <xdr:rowOff>29896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32518"/>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26026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125209</xdr:rowOff>
    </xdr:from>
    <xdr:to>
      <xdr:col>24</xdr:col>
      <xdr:colOff>114300</xdr:colOff>
      <xdr:row>55</xdr:row>
      <xdr:rowOff>55359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148086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3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32474</xdr:rowOff>
    </xdr:from>
    <xdr:to>
      <xdr:col>20</xdr:col>
      <xdr:colOff>38100</xdr:colOff>
      <xdr:row>56</xdr:row>
      <xdr:rowOff>134074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150601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8280</xdr:rowOff>
    </xdr:from>
    <xdr:to>
      <xdr:col>15</xdr:col>
      <xdr:colOff>101600</xdr:colOff>
      <xdr:row>56</xdr:row>
      <xdr:rowOff>109880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8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150546</xdr:rowOff>
    </xdr:from>
    <xdr:to>
      <xdr:col>10</xdr:col>
      <xdr:colOff>165100</xdr:colOff>
      <xdr:row>57</xdr:row>
      <xdr:rowOff>80696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97223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80518</xdr:rowOff>
    </xdr:from>
    <xdr:to>
      <xdr:col>6</xdr:col>
      <xdr:colOff>38100</xdr:colOff>
      <xdr:row>57</xdr:row>
      <xdr:rowOff>10668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27195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109003</xdr:rowOff>
    </xdr:from>
    <xdr:to>
      <xdr:col>24</xdr:col>
      <xdr:colOff>63500</xdr:colOff>
      <xdr:row>75</xdr:row>
      <xdr:rowOff>35687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796303"/>
          <a:ext cx="838200" cy="9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85941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35687</xdr:rowOff>
    </xdr:from>
    <xdr:to>
      <xdr:col>19</xdr:col>
      <xdr:colOff>177800</xdr:colOff>
      <xdr:row>75</xdr:row>
      <xdr:rowOff>58384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94437"/>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16093</xdr:rowOff>
    </xdr:from>
    <xdr:to>
      <xdr:col>15</xdr:col>
      <xdr:colOff>50800</xdr:colOff>
      <xdr:row>75</xdr:row>
      <xdr:rowOff>58384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703393"/>
          <a:ext cx="889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152562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16093</xdr:rowOff>
    </xdr:from>
    <xdr:to>
      <xdr:col>10</xdr:col>
      <xdr:colOff>114300</xdr:colOff>
      <xdr:row>75</xdr:row>
      <xdr:rowOff>158641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703393"/>
          <a:ext cx="889000" cy="3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114679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58203</xdr:rowOff>
    </xdr:from>
    <xdr:to>
      <xdr:col>24</xdr:col>
      <xdr:colOff>114300</xdr:colOff>
      <xdr:row>74</xdr:row>
      <xdr:rowOff>159803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81080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59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156337</xdr:rowOff>
    </xdr:from>
    <xdr:to>
      <xdr:col>20</xdr:col>
      <xdr:colOff>38100</xdr:colOff>
      <xdr:row>75</xdr:row>
      <xdr:rowOff>86487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77614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3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7584</xdr:rowOff>
    </xdr:from>
    <xdr:to>
      <xdr:col>15</xdr:col>
      <xdr:colOff>101600</xdr:colOff>
      <xdr:row>75</xdr:row>
      <xdr:rowOff>109184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125711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64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136743</xdr:rowOff>
    </xdr:from>
    <xdr:to>
      <xdr:col>10</xdr:col>
      <xdr:colOff>165100</xdr:colOff>
      <xdr:row>74</xdr:row>
      <xdr:rowOff>66893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6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83420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4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107841</xdr:rowOff>
    </xdr:from>
    <xdr:to>
      <xdr:col>6</xdr:col>
      <xdr:colOff>38100</xdr:colOff>
      <xdr:row>76</xdr:row>
      <xdr:rowOff>37991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29118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5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18379</xdr:rowOff>
    </xdr:from>
    <xdr:to>
      <xdr:col>24</xdr:col>
      <xdr:colOff>62865</xdr:colOff>
      <xdr:row>97</xdr:row>
      <xdr:rowOff>145349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48879"/>
          <a:ext cx="1270" cy="132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145349</xdr:rowOff>
    </xdr:from>
    <xdr:to>
      <xdr:col>24</xdr:col>
      <xdr:colOff>152400</xdr:colOff>
      <xdr:row>97</xdr:row>
      <xdr:rowOff>145349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136506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18379</xdr:rowOff>
    </xdr:from>
    <xdr:to>
      <xdr:col>24</xdr:col>
      <xdr:colOff>152400</xdr:colOff>
      <xdr:row>90</xdr:row>
      <xdr:rowOff>18379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76933</xdr:rowOff>
    </xdr:from>
    <xdr:to>
      <xdr:col>24</xdr:col>
      <xdr:colOff>63500</xdr:colOff>
      <xdr:row>95</xdr:row>
      <xdr:rowOff>107631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507433"/>
          <a:ext cx="838200" cy="88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86693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3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108266</xdr:rowOff>
    </xdr:from>
    <xdr:to>
      <xdr:col>24</xdr:col>
      <xdr:colOff>114300</xdr:colOff>
      <xdr:row>94</xdr:row>
      <xdr:rowOff>38416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102406</xdr:rowOff>
    </xdr:from>
    <xdr:to>
      <xdr:col>19</xdr:col>
      <xdr:colOff>177800</xdr:colOff>
      <xdr:row>95</xdr:row>
      <xdr:rowOff>107631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39015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167244</xdr:rowOff>
    </xdr:from>
    <xdr:to>
      <xdr:col>20</xdr:col>
      <xdr:colOff>38100</xdr:colOff>
      <xdr:row>98</xdr:row>
      <xdr:rowOff>97394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102406</xdr:rowOff>
    </xdr:from>
    <xdr:to>
      <xdr:col>15</xdr:col>
      <xdr:colOff>50800</xdr:colOff>
      <xdr:row>97</xdr:row>
      <xdr:rowOff>16125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90156"/>
          <a:ext cx="889000" cy="25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58365</xdr:rowOff>
    </xdr:from>
    <xdr:to>
      <xdr:col>15</xdr:col>
      <xdr:colOff>101600</xdr:colOff>
      <xdr:row>98</xdr:row>
      <xdr:rowOff>159965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151092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154560</xdr:rowOff>
    </xdr:from>
    <xdr:to>
      <xdr:col>10</xdr:col>
      <xdr:colOff>114300</xdr:colOff>
      <xdr:row>97</xdr:row>
      <xdr:rowOff>16125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13760"/>
          <a:ext cx="889000" cy="3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21430</xdr:rowOff>
    </xdr:from>
    <xdr:to>
      <xdr:col>10</xdr:col>
      <xdr:colOff>165100</xdr:colOff>
      <xdr:row>99</xdr:row>
      <xdr:rowOff>123030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114157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18295</xdr:rowOff>
    </xdr:from>
    <xdr:to>
      <xdr:col>6</xdr:col>
      <xdr:colOff>38100</xdr:colOff>
      <xdr:row>99</xdr:row>
      <xdr:rowOff>119895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111022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26133</xdr:rowOff>
    </xdr:from>
    <xdr:to>
      <xdr:col>24</xdr:col>
      <xdr:colOff>114300</xdr:colOff>
      <xdr:row>90</xdr:row>
      <xdr:rowOff>127733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4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112510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37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56831</xdr:rowOff>
    </xdr:from>
    <xdr:to>
      <xdr:col>20</xdr:col>
      <xdr:colOff>38100</xdr:colOff>
      <xdr:row>95</xdr:row>
      <xdr:rowOff>158431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3508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51606</xdr:rowOff>
    </xdr:from>
    <xdr:to>
      <xdr:col>15</xdr:col>
      <xdr:colOff>101600</xdr:colOff>
      <xdr:row>95</xdr:row>
      <xdr:rowOff>153206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169733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1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136775</xdr:rowOff>
    </xdr:from>
    <xdr:to>
      <xdr:col>10</xdr:col>
      <xdr:colOff>165100</xdr:colOff>
      <xdr:row>97</xdr:row>
      <xdr:rowOff>66925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83452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103760</xdr:rowOff>
    </xdr:from>
    <xdr:to>
      <xdr:col>6</xdr:col>
      <xdr:colOff>38100</xdr:colOff>
      <xdr:row>97</xdr:row>
      <xdr:rowOff>33910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50437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150025</xdr:rowOff>
    </xdr:from>
    <xdr:to>
      <xdr:col>54</xdr:col>
      <xdr:colOff>189865</xdr:colOff>
      <xdr:row>39</xdr:row>
      <xdr:rowOff>113144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150775"/>
          <a:ext cx="1270" cy="648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116971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113144</xdr:rowOff>
    </xdr:from>
    <xdr:to>
      <xdr:col>55</xdr:col>
      <xdr:colOff>88900</xdr:colOff>
      <xdr:row>39</xdr:row>
      <xdr:rowOff>113144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96702</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9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150025</xdr:rowOff>
    </xdr:from>
    <xdr:to>
      <xdr:col>55</xdr:col>
      <xdr:colOff>88900</xdr:colOff>
      <xdr:row>35</xdr:row>
      <xdr:rowOff>150025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15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95428</xdr:rowOff>
    </xdr:from>
    <xdr:to>
      <xdr:col>55</xdr:col>
      <xdr:colOff>0</xdr:colOff>
      <xdr:row>38</xdr:row>
      <xdr:rowOff>3887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410378"/>
          <a:ext cx="838200" cy="11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135145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478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95428</xdr:rowOff>
    </xdr:from>
    <xdr:to>
      <xdr:col>50</xdr:col>
      <xdr:colOff>114300</xdr:colOff>
      <xdr:row>39</xdr:row>
      <xdr:rowOff>55055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10378"/>
          <a:ext cx="889000" cy="13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84328</xdr:rowOff>
    </xdr:from>
    <xdr:to>
      <xdr:col>50</xdr:col>
      <xdr:colOff>165100</xdr:colOff>
      <xdr:row>31</xdr:row>
      <xdr:rowOff>14478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31005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0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55055</xdr:rowOff>
    </xdr:from>
    <xdr:to>
      <xdr:col>45</xdr:col>
      <xdr:colOff>177800</xdr:colOff>
      <xdr:row>39</xdr:row>
      <xdr:rowOff>55638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41605"/>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86475</xdr:rowOff>
    </xdr:from>
    <xdr:to>
      <xdr:col>46</xdr:col>
      <xdr:colOff>38100</xdr:colOff>
      <xdr:row>39</xdr:row>
      <xdr:rowOff>16625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33151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159144</xdr:rowOff>
    </xdr:from>
    <xdr:to>
      <xdr:col>41</xdr:col>
      <xdr:colOff>50800</xdr:colOff>
      <xdr:row>39</xdr:row>
      <xdr:rowOff>55638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74244"/>
          <a:ext cx="88900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138087</xdr:rowOff>
    </xdr:from>
    <xdr:to>
      <xdr:col>41</xdr:col>
      <xdr:colOff>101600</xdr:colOff>
      <xdr:row>39</xdr:row>
      <xdr:rowOff>68237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84764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155677</xdr:rowOff>
    </xdr:from>
    <xdr:to>
      <xdr:col>36</xdr:col>
      <xdr:colOff>165100</xdr:colOff>
      <xdr:row>39</xdr:row>
      <xdr:rowOff>85827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76954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124536</xdr:rowOff>
    </xdr:from>
    <xdr:to>
      <xdr:col>55</xdr:col>
      <xdr:colOff>50800</xdr:colOff>
      <xdr:row>38</xdr:row>
      <xdr:rowOff>54687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681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147413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44628</xdr:rowOff>
    </xdr:from>
    <xdr:to>
      <xdr:col>50</xdr:col>
      <xdr:colOff>165100</xdr:colOff>
      <xdr:row>31</xdr:row>
      <xdr:rowOff>146228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137355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4255</xdr:rowOff>
    </xdr:from>
    <xdr:to>
      <xdr:col>46</xdr:col>
      <xdr:colOff>38100</xdr:colOff>
      <xdr:row>39</xdr:row>
      <xdr:rowOff>105855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96982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4838</xdr:rowOff>
    </xdr:from>
    <xdr:to>
      <xdr:col>41</xdr:col>
      <xdr:colOff>101600</xdr:colOff>
      <xdr:row>39</xdr:row>
      <xdr:rowOff>106438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97565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108344</xdr:rowOff>
    </xdr:from>
    <xdr:to>
      <xdr:col>36</xdr:col>
      <xdr:colOff>165100</xdr:colOff>
      <xdr:row>39</xdr:row>
      <xdr:rowOff>38494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55021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9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153710</xdr:rowOff>
    </xdr:from>
    <xdr:to>
      <xdr:col>55</xdr:col>
      <xdr:colOff>0</xdr:colOff>
      <xdr:row>57</xdr:row>
      <xdr:rowOff>112840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754910"/>
          <a:ext cx="838200" cy="13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68638</xdr:rowOff>
    </xdr:from>
    <xdr:to>
      <xdr:col>50</xdr:col>
      <xdr:colOff>114300</xdr:colOff>
      <xdr:row>56</xdr:row>
      <xdr:rowOff>153710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326938"/>
          <a:ext cx="889000" cy="4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22759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2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68638</xdr:rowOff>
    </xdr:from>
    <xdr:to>
      <xdr:col>45</xdr:col>
      <xdr:colOff>177800</xdr:colOff>
      <xdr:row>56</xdr:row>
      <xdr:rowOff>62678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326938"/>
          <a:ext cx="889000" cy="33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56518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19162</xdr:rowOff>
    </xdr:from>
    <xdr:to>
      <xdr:col>41</xdr:col>
      <xdr:colOff>50800</xdr:colOff>
      <xdr:row>56</xdr:row>
      <xdr:rowOff>62678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8591662"/>
          <a:ext cx="889000" cy="10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25461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62040</xdr:rowOff>
    </xdr:from>
    <xdr:to>
      <xdr:col>55</xdr:col>
      <xdr:colOff>50800</xdr:colOff>
      <xdr:row>57</xdr:row>
      <xdr:rowOff>163640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40467</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1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102910</xdr:rowOff>
    </xdr:from>
    <xdr:to>
      <xdr:col>50</xdr:col>
      <xdr:colOff>165100</xdr:colOff>
      <xdr:row>57</xdr:row>
      <xdr:rowOff>33060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24187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79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17838</xdr:rowOff>
    </xdr:from>
    <xdr:to>
      <xdr:col>46</xdr:col>
      <xdr:colOff>38100</xdr:colOff>
      <xdr:row>54</xdr:row>
      <xdr:rowOff>119438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2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135965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0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11878</xdr:rowOff>
    </xdr:from>
    <xdr:to>
      <xdr:col>41</xdr:col>
      <xdr:colOff>101600</xdr:colOff>
      <xdr:row>56</xdr:row>
      <xdr:rowOff>113478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6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130005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3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139812</xdr:rowOff>
    </xdr:from>
    <xdr:to>
      <xdr:col>36</xdr:col>
      <xdr:colOff>165100</xdr:colOff>
      <xdr:row>50</xdr:row>
      <xdr:rowOff>69962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85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86489</xdr:rowOff>
    </xdr:from>
    <xdr:ext cx="599010"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672795" y="831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34810</xdr:rowOff>
    </xdr:from>
    <xdr:to>
      <xdr:col>55</xdr:col>
      <xdr:colOff>0</xdr:colOff>
      <xdr:row>78</xdr:row>
      <xdr:rowOff>87464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236460"/>
          <a:ext cx="838200" cy="2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132575</xdr:rowOff>
    </xdr:from>
    <xdr:to>
      <xdr:col>50</xdr:col>
      <xdr:colOff>114300</xdr:colOff>
      <xdr:row>77</xdr:row>
      <xdr:rowOff>34810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162775"/>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132575</xdr:rowOff>
    </xdr:from>
    <xdr:to>
      <xdr:col>45</xdr:col>
      <xdr:colOff>177800</xdr:colOff>
      <xdr:row>78</xdr:row>
      <xdr:rowOff>73158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162775"/>
          <a:ext cx="889000" cy="28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118552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8465</xdr:rowOff>
    </xdr:from>
    <xdr:to>
      <xdr:col>41</xdr:col>
      <xdr:colOff>50800</xdr:colOff>
      <xdr:row>78</xdr:row>
      <xdr:rowOff>73158</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381565"/>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36664</xdr:rowOff>
    </xdr:from>
    <xdr:to>
      <xdr:col>55</xdr:col>
      <xdr:colOff>50800</xdr:colOff>
      <xdr:row>78</xdr:row>
      <xdr:rowOff>138264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123041</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2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155460</xdr:rowOff>
    </xdr:from>
    <xdr:to>
      <xdr:col>50</xdr:col>
      <xdr:colOff>165100</xdr:colOff>
      <xdr:row>77</xdr:row>
      <xdr:rowOff>85610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76737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2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81775</xdr:rowOff>
    </xdr:from>
    <xdr:to>
      <xdr:col>46</xdr:col>
      <xdr:colOff>38100</xdr:colOff>
      <xdr:row>77</xdr:row>
      <xdr:rowOff>11925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1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28453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8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22358</xdr:rowOff>
    </xdr:from>
    <xdr:to>
      <xdr:col>41</xdr:col>
      <xdr:colOff>101600</xdr:colOff>
      <xdr:row>78</xdr:row>
      <xdr:rowOff>123958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115085</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4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129115</xdr:rowOff>
    </xdr:from>
    <xdr:to>
      <xdr:col>36</xdr:col>
      <xdr:colOff>165100</xdr:colOff>
      <xdr:row>78</xdr:row>
      <xdr:rowOff>59265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50392</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4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44965</xdr:rowOff>
    </xdr:from>
    <xdr:to>
      <xdr:col>54</xdr:col>
      <xdr:colOff>189865</xdr:colOff>
      <xdr:row>98</xdr:row>
      <xdr:rowOff>51136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818365"/>
          <a:ext cx="1270" cy="103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54963</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51136</xdr:rowOff>
    </xdr:from>
    <xdr:to>
      <xdr:col>55</xdr:col>
      <xdr:colOff>88900</xdr:colOff>
      <xdr:row>98</xdr:row>
      <xdr:rowOff>51136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163092</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5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44965</xdr:rowOff>
    </xdr:from>
    <xdr:to>
      <xdr:col>55</xdr:col>
      <xdr:colOff>88900</xdr:colOff>
      <xdr:row>92</xdr:row>
      <xdr:rowOff>44965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81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49479</xdr:rowOff>
    </xdr:from>
    <xdr:to>
      <xdr:col>55</xdr:col>
      <xdr:colOff>0</xdr:colOff>
      <xdr:row>96</xdr:row>
      <xdr:rowOff>67690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508679"/>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19156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0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167729</xdr:rowOff>
    </xdr:from>
    <xdr:to>
      <xdr:col>55</xdr:col>
      <xdr:colOff>50800</xdr:colOff>
      <xdr:row>96</xdr:row>
      <xdr:rowOff>97879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67690</xdr:rowOff>
    </xdr:from>
    <xdr:to>
      <xdr:col>50</xdr:col>
      <xdr:colOff>114300</xdr:colOff>
      <xdr:row>96</xdr:row>
      <xdr:rowOff>70662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52689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65887</xdr:rowOff>
    </xdr:from>
    <xdr:to>
      <xdr:col>50</xdr:col>
      <xdr:colOff>165100</xdr:colOff>
      <xdr:row>95</xdr:row>
      <xdr:rowOff>167487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12564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70662</xdr:rowOff>
    </xdr:from>
    <xdr:to>
      <xdr:col>45</xdr:col>
      <xdr:colOff>177800</xdr:colOff>
      <xdr:row>96</xdr:row>
      <xdr:rowOff>122803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529862"/>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87033</xdr:rowOff>
    </xdr:from>
    <xdr:to>
      <xdr:col>46</xdr:col>
      <xdr:colOff>38100</xdr:colOff>
      <xdr:row>96</xdr:row>
      <xdr:rowOff>17183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33710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138557</xdr:rowOff>
    </xdr:from>
    <xdr:to>
      <xdr:col>41</xdr:col>
      <xdr:colOff>50800</xdr:colOff>
      <xdr:row>96</xdr:row>
      <xdr:rowOff>122803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5569057"/>
          <a:ext cx="889000" cy="10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42399</xdr:rowOff>
    </xdr:from>
    <xdr:to>
      <xdr:col>41</xdr:col>
      <xdr:colOff>101600</xdr:colOff>
      <xdr:row>96</xdr:row>
      <xdr:rowOff>143999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160526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164815</xdr:rowOff>
    </xdr:from>
    <xdr:to>
      <xdr:col>36</xdr:col>
      <xdr:colOff>165100</xdr:colOff>
      <xdr:row>96</xdr:row>
      <xdr:rowOff>94965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170129</xdr:rowOff>
    </xdr:from>
    <xdr:to>
      <xdr:col>55</xdr:col>
      <xdr:colOff>50800</xdr:colOff>
      <xdr:row>96</xdr:row>
      <xdr:rowOff>100279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4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148556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16890</xdr:rowOff>
    </xdr:from>
    <xdr:to>
      <xdr:col>50</xdr:col>
      <xdr:colOff>165100</xdr:colOff>
      <xdr:row>96</xdr:row>
      <xdr:rowOff>118490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109617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5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19862</xdr:rowOff>
    </xdr:from>
    <xdr:to>
      <xdr:col>46</xdr:col>
      <xdr:colOff>38100</xdr:colOff>
      <xdr:row>96</xdr:row>
      <xdr:rowOff>121462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112589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72003</xdr:rowOff>
    </xdr:from>
    <xdr:to>
      <xdr:col>41</xdr:col>
      <xdr:colOff>101600</xdr:colOff>
      <xdr:row>97</xdr:row>
      <xdr:rowOff>2153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164730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6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87757</xdr:rowOff>
    </xdr:from>
    <xdr:to>
      <xdr:col>36</xdr:col>
      <xdr:colOff>165100</xdr:colOff>
      <xdr:row>91</xdr:row>
      <xdr:rowOff>17907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5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34434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2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73787</xdr:rowOff>
    </xdr:from>
    <xdr:to>
      <xdr:col>85</xdr:col>
      <xdr:colOff>127000</xdr:colOff>
      <xdr:row>39</xdr:row>
      <xdr:rowOff>140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588887"/>
          <a:ext cx="838200" cy="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104534</xdr:rowOff>
    </xdr:from>
    <xdr:to>
      <xdr:col>81</xdr:col>
      <xdr:colOff>50800</xdr:colOff>
      <xdr:row>38</xdr:row>
      <xdr:rowOff>73787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448184"/>
          <a:ext cx="8890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97447</xdr:rowOff>
    </xdr:from>
    <xdr:to>
      <xdr:col>76</xdr:col>
      <xdr:colOff>114300</xdr:colOff>
      <xdr:row>37</xdr:row>
      <xdr:rowOff>104534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269647"/>
          <a:ext cx="889000" cy="17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130992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97447</xdr:rowOff>
    </xdr:from>
    <xdr:to>
      <xdr:col>71</xdr:col>
      <xdr:colOff>177800</xdr:colOff>
      <xdr:row>38</xdr:row>
      <xdr:rowOff>118897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269647"/>
          <a:ext cx="889000" cy="3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150880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6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69766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120790</xdr:rowOff>
    </xdr:from>
    <xdr:to>
      <xdr:col>85</xdr:col>
      <xdr:colOff>177800</xdr:colOff>
      <xdr:row>39</xdr:row>
      <xdr:rowOff>50940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35717</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22987</xdr:rowOff>
    </xdr:from>
    <xdr:to>
      <xdr:col>81</xdr:col>
      <xdr:colOff>101600</xdr:colOff>
      <xdr:row>38</xdr:row>
      <xdr:rowOff>124587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115714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6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53734</xdr:rowOff>
    </xdr:from>
    <xdr:to>
      <xdr:col>76</xdr:col>
      <xdr:colOff>165100</xdr:colOff>
      <xdr:row>37</xdr:row>
      <xdr:rowOff>155334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3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411</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1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46647</xdr:rowOff>
    </xdr:from>
    <xdr:to>
      <xdr:col>72</xdr:col>
      <xdr:colOff>38100</xdr:colOff>
      <xdr:row>36</xdr:row>
      <xdr:rowOff>148247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2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164774</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6111" y="59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68097</xdr:rowOff>
    </xdr:from>
    <xdr:to>
      <xdr:col>67</xdr:col>
      <xdr:colOff>101600</xdr:colOff>
      <xdr:row>38</xdr:row>
      <xdr:rowOff>169697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14774</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3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37668</xdr:rowOff>
    </xdr:from>
    <xdr:to>
      <xdr:col>85</xdr:col>
      <xdr:colOff>127000</xdr:colOff>
      <xdr:row>71</xdr:row>
      <xdr:rowOff>41497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210618"/>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15094</xdr:rowOff>
    </xdr:from>
    <xdr:to>
      <xdr:col>81</xdr:col>
      <xdr:colOff>50800</xdr:colOff>
      <xdr:row>71</xdr:row>
      <xdr:rowOff>37668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188044"/>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15094</xdr:rowOff>
    </xdr:from>
    <xdr:to>
      <xdr:col>76</xdr:col>
      <xdr:colOff>114300</xdr:colOff>
      <xdr:row>71</xdr:row>
      <xdr:rowOff>25286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188044"/>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25286</xdr:rowOff>
    </xdr:from>
    <xdr:to>
      <xdr:col>71</xdr:col>
      <xdr:colOff>177800</xdr:colOff>
      <xdr:row>71</xdr:row>
      <xdr:rowOff>25953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198236"/>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162147</xdr:rowOff>
    </xdr:from>
    <xdr:to>
      <xdr:col>85</xdr:col>
      <xdr:colOff>177800</xdr:colOff>
      <xdr:row>71</xdr:row>
      <xdr:rowOff>92297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1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115174</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11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158318</xdr:rowOff>
    </xdr:from>
    <xdr:to>
      <xdr:col>81</xdr:col>
      <xdr:colOff>101600</xdr:colOff>
      <xdr:row>71</xdr:row>
      <xdr:rowOff>88468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15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104995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193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135744</xdr:rowOff>
    </xdr:from>
    <xdr:to>
      <xdr:col>76</xdr:col>
      <xdr:colOff>165100</xdr:colOff>
      <xdr:row>71</xdr:row>
      <xdr:rowOff>65894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1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82421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19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145936</xdr:rowOff>
    </xdr:from>
    <xdr:to>
      <xdr:col>72</xdr:col>
      <xdr:colOff>38100</xdr:colOff>
      <xdr:row>71</xdr:row>
      <xdr:rowOff>76086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1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92613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192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146603</xdr:rowOff>
    </xdr:from>
    <xdr:to>
      <xdr:col>67</xdr:col>
      <xdr:colOff>101600</xdr:colOff>
      <xdr:row>71</xdr:row>
      <xdr:rowOff>76753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1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93280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19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153905</xdr:rowOff>
    </xdr:from>
    <xdr:to>
      <xdr:col>85</xdr:col>
      <xdr:colOff>127000</xdr:colOff>
      <xdr:row>98</xdr:row>
      <xdr:rowOff>164618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13105"/>
          <a:ext cx="838200" cy="3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133528</xdr:rowOff>
    </xdr:from>
    <xdr:to>
      <xdr:col>81</xdr:col>
      <xdr:colOff>50800</xdr:colOff>
      <xdr:row>98</xdr:row>
      <xdr:rowOff>164618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935628"/>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105202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133528</xdr:rowOff>
    </xdr:from>
    <xdr:to>
      <xdr:col>76</xdr:col>
      <xdr:colOff>114300</xdr:colOff>
      <xdr:row>99</xdr:row>
      <xdr:rowOff>28339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935628"/>
          <a:ext cx="8890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118657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7471</xdr:rowOff>
    </xdr:from>
    <xdr:to>
      <xdr:col>71</xdr:col>
      <xdr:colOff>177800</xdr:colOff>
      <xdr:row>99</xdr:row>
      <xdr:rowOff>28339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981021"/>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137369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9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144750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6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103105</xdr:rowOff>
    </xdr:from>
    <xdr:to>
      <xdr:col>85</xdr:col>
      <xdr:colOff>177800</xdr:colOff>
      <xdr:row>97</xdr:row>
      <xdr:rowOff>33255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81532</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113818</xdr:rowOff>
    </xdr:from>
    <xdr:to>
      <xdr:col>81</xdr:col>
      <xdr:colOff>101600</xdr:colOff>
      <xdr:row>99</xdr:row>
      <xdr:rowOff>43968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35095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70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82728</xdr:rowOff>
    </xdr:from>
    <xdr:to>
      <xdr:col>76</xdr:col>
      <xdr:colOff>165100</xdr:colOff>
      <xdr:row>99</xdr:row>
      <xdr:rowOff>12878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4005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148989</xdr:rowOff>
    </xdr:from>
    <xdr:to>
      <xdr:col>72</xdr:col>
      <xdr:colOff>38100</xdr:colOff>
      <xdr:row>99</xdr:row>
      <xdr:rowOff>79139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70266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4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128121</xdr:rowOff>
    </xdr:from>
    <xdr:to>
      <xdr:col>67</xdr:col>
      <xdr:colOff>101600</xdr:colOff>
      <xdr:row>99</xdr:row>
      <xdr:rowOff>58271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49398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64643</xdr:rowOff>
    </xdr:from>
    <xdr:to>
      <xdr:col>116</xdr:col>
      <xdr:colOff>63500</xdr:colOff>
      <xdr:row>37</xdr:row>
      <xdr:rowOff>20955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236843"/>
          <a:ext cx="838200" cy="1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94124</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266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12319</xdr:rowOff>
    </xdr:from>
    <xdr:to>
      <xdr:col>111</xdr:col>
      <xdr:colOff>177800</xdr:colOff>
      <xdr:row>37</xdr:row>
      <xdr:rowOff>20955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355969"/>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157480</xdr:rowOff>
    </xdr:from>
    <xdr:to>
      <xdr:col>107</xdr:col>
      <xdr:colOff>50800</xdr:colOff>
      <xdr:row>37</xdr:row>
      <xdr:rowOff>12319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32968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148226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140589</xdr:rowOff>
    </xdr:from>
    <xdr:to>
      <xdr:col>102</xdr:col>
      <xdr:colOff>114300</xdr:colOff>
      <xdr:row>36</xdr:row>
      <xdr:rowOff>157480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31278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43705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61866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5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13843</xdr:rowOff>
    </xdr:from>
    <xdr:to>
      <xdr:col>116</xdr:col>
      <xdr:colOff>114300</xdr:colOff>
      <xdr:row>36</xdr:row>
      <xdr:rowOff>115443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36720</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141605</xdr:rowOff>
    </xdr:from>
    <xdr:to>
      <xdr:col>112</xdr:col>
      <xdr:colOff>38100</xdr:colOff>
      <xdr:row>37</xdr:row>
      <xdr:rowOff>71755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62882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40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132969</xdr:rowOff>
    </xdr:from>
    <xdr:to>
      <xdr:col>107</xdr:col>
      <xdr:colOff>101600</xdr:colOff>
      <xdr:row>37</xdr:row>
      <xdr:rowOff>63119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3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79646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08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106680</xdr:rowOff>
    </xdr:from>
    <xdr:to>
      <xdr:col>102</xdr:col>
      <xdr:colOff>165100</xdr:colOff>
      <xdr:row>37</xdr:row>
      <xdr:rowOff>36830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53357</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89789</xdr:rowOff>
    </xdr:from>
    <xdr:to>
      <xdr:col>98</xdr:col>
      <xdr:colOff>38100</xdr:colOff>
      <xdr:row>37</xdr:row>
      <xdr:rowOff>19939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2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36466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03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40107</xdr:rowOff>
    </xdr:from>
    <xdr:to>
      <xdr:col>116</xdr:col>
      <xdr:colOff>63500</xdr:colOff>
      <xdr:row>58</xdr:row>
      <xdr:rowOff>63271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9984207"/>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40107</xdr:rowOff>
    </xdr:from>
    <xdr:to>
      <xdr:col>111</xdr:col>
      <xdr:colOff>177800</xdr:colOff>
      <xdr:row>58</xdr:row>
      <xdr:rowOff>59309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998420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14694</xdr:rowOff>
    </xdr:from>
    <xdr:to>
      <xdr:col>107</xdr:col>
      <xdr:colOff>50800</xdr:colOff>
      <xdr:row>58</xdr:row>
      <xdr:rowOff>59309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9958794"/>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14694</xdr:rowOff>
    </xdr:from>
    <xdr:to>
      <xdr:col>102</xdr:col>
      <xdr:colOff>114300</xdr:colOff>
      <xdr:row>58</xdr:row>
      <xdr:rowOff>67272</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99587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75354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12471</xdr:rowOff>
    </xdr:from>
    <xdr:to>
      <xdr:col>116</xdr:col>
      <xdr:colOff>114300</xdr:colOff>
      <xdr:row>58</xdr:row>
      <xdr:rowOff>114071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162348</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3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160757</xdr:rowOff>
    </xdr:from>
    <xdr:to>
      <xdr:col>112</xdr:col>
      <xdr:colOff>38100</xdr:colOff>
      <xdr:row>58</xdr:row>
      <xdr:rowOff>90907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82034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02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8509</xdr:rowOff>
    </xdr:from>
    <xdr:to>
      <xdr:col>107</xdr:col>
      <xdr:colOff>101600</xdr:colOff>
      <xdr:row>58</xdr:row>
      <xdr:rowOff>110109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101236</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04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135344</xdr:rowOff>
    </xdr:from>
    <xdr:to>
      <xdr:col>102</xdr:col>
      <xdr:colOff>165100</xdr:colOff>
      <xdr:row>58</xdr:row>
      <xdr:rowOff>65494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56621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0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16472</xdr:rowOff>
    </xdr:from>
    <xdr:to>
      <xdr:col>98</xdr:col>
      <xdr:colOff>38100</xdr:colOff>
      <xdr:row>58</xdr:row>
      <xdr:rowOff>118072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109199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100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155778</xdr:rowOff>
    </xdr:from>
    <xdr:to>
      <xdr:col>116</xdr:col>
      <xdr:colOff>63500</xdr:colOff>
      <xdr:row>72</xdr:row>
      <xdr:rowOff>1740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328728"/>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1740</xdr:rowOff>
    </xdr:from>
    <xdr:to>
      <xdr:col>111</xdr:col>
      <xdr:colOff>177800</xdr:colOff>
      <xdr:row>72</xdr:row>
      <xdr:rowOff>68644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346140"/>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68644</xdr:rowOff>
    </xdr:from>
    <xdr:to>
      <xdr:col>107</xdr:col>
      <xdr:colOff>50800</xdr:colOff>
      <xdr:row>72</xdr:row>
      <xdr:rowOff>147015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413044"/>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147015</xdr:rowOff>
    </xdr:from>
    <xdr:to>
      <xdr:col>102</xdr:col>
      <xdr:colOff>114300</xdr:colOff>
      <xdr:row>73</xdr:row>
      <xdr:rowOff>6274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491415"/>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120666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93654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104978</xdr:rowOff>
    </xdr:from>
    <xdr:to>
      <xdr:col>116</xdr:col>
      <xdr:colOff>114300</xdr:colOff>
      <xdr:row>72</xdr:row>
      <xdr:rowOff>35128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2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58005</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2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122390</xdr:rowOff>
    </xdr:from>
    <xdr:to>
      <xdr:col>112</xdr:col>
      <xdr:colOff>38100</xdr:colOff>
      <xdr:row>72</xdr:row>
      <xdr:rowOff>52540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2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69067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0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17844</xdr:rowOff>
    </xdr:from>
    <xdr:to>
      <xdr:col>107</xdr:col>
      <xdr:colOff>101600</xdr:colOff>
      <xdr:row>72</xdr:row>
      <xdr:rowOff>119444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3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135971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13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96215</xdr:rowOff>
    </xdr:from>
    <xdr:to>
      <xdr:col>102</xdr:col>
      <xdr:colOff>165100</xdr:colOff>
      <xdr:row>73</xdr:row>
      <xdr:rowOff>26365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4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42892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21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126924</xdr:rowOff>
    </xdr:from>
    <xdr:to>
      <xdr:col>98</xdr:col>
      <xdr:colOff>38100</xdr:colOff>
      <xdr:row>73</xdr:row>
      <xdr:rowOff>57074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4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73601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2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人件費、物件費は、類似団体の平均と比較して高い状況にあるが、これは平成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職員数が増加したこと及び多くの公共施設を抱えることになったことが主な要因である。合併後、定員適正化計画による正規職員数の削減や公の施設等評価及びあり方方針に基づく施設の総量削減など、経費削減に向けた取り組みを進めており、特に正規職員数については合併直後から令和２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人の職員を削減するなど、効果を上げている。島しょ部地域という特殊な地理的要因や会計年度任用職員の効率的な配置などにも留意しながら、経費の削減に努めたい。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扶助費は類似団体と同様に、新型コロナウイルス対策経費等の増加により大幅に増加している。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新型コロナウイルス感染症対策経費である特別定額給付金などの皆減により、大幅に低下しているものの、類似団体平均を超える額であり、適切な予算措置と適切な執行に努め、上昇率の抑制に努め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普通建設事業は、ごみ処理施設整備や国体関連施設の整備といった大型事業が平成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年度で完了し、また令和２年度には小中学校の校内通信ネットワーク整備が完了したため、類似団体を下回ることとなった。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公債費は、ごみ処理施設整備などの財源となっている合併特例債などの地方債償還により、依然高い水準が続いているが、今後は減少傾向を見込んでいる。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46627</xdr:rowOff>
    </xdr:from>
    <xdr:to>
      <xdr:col>24</xdr:col>
      <xdr:colOff>62865</xdr:colOff>
      <xdr:row>38</xdr:row>
      <xdr:rowOff>67854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533027"/>
          <a:ext cx="1270" cy="104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71681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67854</xdr:rowOff>
    </xdr:from>
    <xdr:to>
      <xdr:col>24</xdr:col>
      <xdr:colOff>152400</xdr:colOff>
      <xdr:row>38</xdr:row>
      <xdr:rowOff>67854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2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164754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30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46627</xdr:rowOff>
    </xdr:from>
    <xdr:to>
      <xdr:col>24</xdr:col>
      <xdr:colOff>152400</xdr:colOff>
      <xdr:row>32</xdr:row>
      <xdr:rowOff>46627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5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121739</xdr:rowOff>
    </xdr:from>
    <xdr:to>
      <xdr:col>24</xdr:col>
      <xdr:colOff>63500</xdr:colOff>
      <xdr:row>32</xdr:row>
      <xdr:rowOff>46627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265239"/>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132641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1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154214</xdr:rowOff>
    </xdr:from>
    <xdr:to>
      <xdr:col>24</xdr:col>
      <xdr:colOff>114300</xdr:colOff>
      <xdr:row>35</xdr:row>
      <xdr:rowOff>84364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30299</xdr:rowOff>
    </xdr:from>
    <xdr:to>
      <xdr:col>19</xdr:col>
      <xdr:colOff>177800</xdr:colOff>
      <xdr:row>30</xdr:row>
      <xdr:rowOff>121739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17379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126456</xdr:rowOff>
    </xdr:from>
    <xdr:to>
      <xdr:col>20</xdr:col>
      <xdr:colOff>38100</xdr:colOff>
      <xdr:row>35</xdr:row>
      <xdr:rowOff>56606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47733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4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27033</xdr:rowOff>
    </xdr:from>
    <xdr:to>
      <xdr:col>15</xdr:col>
      <xdr:colOff>50800</xdr:colOff>
      <xdr:row>30</xdr:row>
      <xdr:rowOff>30299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1705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131354</xdr:rowOff>
    </xdr:from>
    <xdr:to>
      <xdr:col>15</xdr:col>
      <xdr:colOff>101600</xdr:colOff>
      <xdr:row>35</xdr:row>
      <xdr:rowOff>61504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52631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27033</xdr:rowOff>
    </xdr:from>
    <xdr:to>
      <xdr:col>10</xdr:col>
      <xdr:colOff>114300</xdr:colOff>
      <xdr:row>30</xdr:row>
      <xdr:rowOff>139700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17053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118292</xdr:rowOff>
    </xdr:from>
    <xdr:to>
      <xdr:col>6</xdr:col>
      <xdr:colOff>38100</xdr:colOff>
      <xdr:row>35</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167277</xdr:rowOff>
    </xdr:from>
    <xdr:to>
      <xdr:col>24</xdr:col>
      <xdr:colOff>114300</xdr:colOff>
      <xdr:row>32</xdr:row>
      <xdr:rowOff>97427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120304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70939</xdr:rowOff>
    </xdr:from>
    <xdr:to>
      <xdr:col>20</xdr:col>
      <xdr:colOff>38100</xdr:colOff>
      <xdr:row>31</xdr:row>
      <xdr:rowOff>1089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17616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498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150949</xdr:rowOff>
    </xdr:from>
    <xdr:to>
      <xdr:col>15</xdr:col>
      <xdr:colOff>101600</xdr:colOff>
      <xdr:row>30</xdr:row>
      <xdr:rowOff>81099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1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97626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48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147683</xdr:rowOff>
    </xdr:from>
    <xdr:to>
      <xdr:col>10</xdr:col>
      <xdr:colOff>165100</xdr:colOff>
      <xdr:row>30</xdr:row>
      <xdr:rowOff>77833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1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94360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489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88900</xdr:rowOff>
    </xdr:from>
    <xdr:to>
      <xdr:col>6</xdr:col>
      <xdr:colOff>38100</xdr:colOff>
      <xdr:row>31</xdr:row>
      <xdr:rowOff>19050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35577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138011</xdr:rowOff>
    </xdr:from>
    <xdr:to>
      <xdr:col>24</xdr:col>
      <xdr:colOff>63500</xdr:colOff>
      <xdr:row>57</xdr:row>
      <xdr:rowOff>113284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10511"/>
          <a:ext cx="838200" cy="117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73880</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7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138011</xdr:rowOff>
    </xdr:from>
    <xdr:to>
      <xdr:col>19</xdr:col>
      <xdr:colOff>177800</xdr:colOff>
      <xdr:row>58</xdr:row>
      <xdr:rowOff>125755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10511"/>
          <a:ext cx="889000" cy="13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125755</xdr:rowOff>
    </xdr:from>
    <xdr:to>
      <xdr:col>15</xdr:col>
      <xdr:colOff>50800</xdr:colOff>
      <xdr:row>58</xdr:row>
      <xdr:rowOff>131293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69855"/>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131293</xdr:rowOff>
    </xdr:from>
    <xdr:to>
      <xdr:col>10</xdr:col>
      <xdr:colOff>114300</xdr:colOff>
      <xdr:row>58</xdr:row>
      <xdr:rowOff>154445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75393"/>
          <a:ext cx="8890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156036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149636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62484</xdr:rowOff>
    </xdr:from>
    <xdr:to>
      <xdr:col>24</xdr:col>
      <xdr:colOff>114300</xdr:colOff>
      <xdr:row>57</xdr:row>
      <xdr:rowOff>164084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40911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1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87211</xdr:rowOff>
    </xdr:from>
    <xdr:to>
      <xdr:col>20</xdr:col>
      <xdr:colOff>38100</xdr:colOff>
      <xdr:row>51</xdr:row>
      <xdr:rowOff>17361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8488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7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74955</xdr:rowOff>
    </xdr:from>
    <xdr:to>
      <xdr:col>15</xdr:col>
      <xdr:colOff>101600</xdr:colOff>
      <xdr:row>59</xdr:row>
      <xdr:rowOff>5105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167682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80493</xdr:rowOff>
    </xdr:from>
    <xdr:to>
      <xdr:col>10</xdr:col>
      <xdr:colOff>165100</xdr:colOff>
      <xdr:row>59</xdr:row>
      <xdr:rowOff>10643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1770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103645</xdr:rowOff>
    </xdr:from>
    <xdr:to>
      <xdr:col>6</xdr:col>
      <xdr:colOff>38100</xdr:colOff>
      <xdr:row>59</xdr:row>
      <xdr:rowOff>33795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24922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165646</xdr:rowOff>
    </xdr:from>
    <xdr:to>
      <xdr:col>24</xdr:col>
      <xdr:colOff>63500</xdr:colOff>
      <xdr:row>74</xdr:row>
      <xdr:rowOff>82741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167146"/>
          <a:ext cx="838200" cy="6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71747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8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82741</xdr:rowOff>
    </xdr:from>
    <xdr:to>
      <xdr:col>19</xdr:col>
      <xdr:colOff>177800</xdr:colOff>
      <xdr:row>74</xdr:row>
      <xdr:rowOff>120821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70041"/>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120821</xdr:rowOff>
    </xdr:from>
    <xdr:to>
      <xdr:col>15</xdr:col>
      <xdr:colOff>50800</xdr:colOff>
      <xdr:row>75</xdr:row>
      <xdr:rowOff>165036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08121"/>
          <a:ext cx="889000" cy="2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131452</xdr:rowOff>
    </xdr:from>
    <xdr:to>
      <xdr:col>10</xdr:col>
      <xdr:colOff>114300</xdr:colOff>
      <xdr:row>75</xdr:row>
      <xdr:rowOff>165036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990202"/>
          <a:ext cx="8890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114846</xdr:rowOff>
    </xdr:from>
    <xdr:to>
      <xdr:col>24</xdr:col>
      <xdr:colOff>114300</xdr:colOff>
      <xdr:row>71</xdr:row>
      <xdr:rowOff>44996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1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59224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0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31941</xdr:rowOff>
    </xdr:from>
    <xdr:to>
      <xdr:col>20</xdr:col>
      <xdr:colOff>38100</xdr:colOff>
      <xdr:row>74</xdr:row>
      <xdr:rowOff>133541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150068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70021</xdr:rowOff>
    </xdr:from>
    <xdr:to>
      <xdr:col>15</xdr:col>
      <xdr:colOff>101600</xdr:colOff>
      <xdr:row>75</xdr:row>
      <xdr:rowOff>171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16698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3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114236</xdr:rowOff>
    </xdr:from>
    <xdr:to>
      <xdr:col>10</xdr:col>
      <xdr:colOff>165100</xdr:colOff>
      <xdr:row>76</xdr:row>
      <xdr:rowOff>44386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60913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4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80652</xdr:rowOff>
    </xdr:from>
    <xdr:to>
      <xdr:col>6</xdr:col>
      <xdr:colOff>38100</xdr:colOff>
      <xdr:row>76</xdr:row>
      <xdr:rowOff>10802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27329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68605</xdr:rowOff>
    </xdr:from>
    <xdr:to>
      <xdr:col>24</xdr:col>
      <xdr:colOff>63500</xdr:colOff>
      <xdr:row>98</xdr:row>
      <xdr:rowOff>83513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99255"/>
          <a:ext cx="838200" cy="18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83513</xdr:rowOff>
    </xdr:from>
    <xdr:to>
      <xdr:col>19</xdr:col>
      <xdr:colOff>177800</xdr:colOff>
      <xdr:row>98</xdr:row>
      <xdr:rowOff>107173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85613"/>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107173</xdr:rowOff>
    </xdr:from>
    <xdr:to>
      <xdr:col>15</xdr:col>
      <xdr:colOff>50800</xdr:colOff>
      <xdr:row>98</xdr:row>
      <xdr:rowOff>136958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09273"/>
          <a:ext cx="889000" cy="2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29890</xdr:rowOff>
    </xdr:from>
    <xdr:to>
      <xdr:col>10</xdr:col>
      <xdr:colOff>114300</xdr:colOff>
      <xdr:row>98</xdr:row>
      <xdr:rowOff>136958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146190"/>
          <a:ext cx="889000" cy="79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105520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9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17805</xdr:rowOff>
    </xdr:from>
    <xdr:to>
      <xdr:col>24</xdr:col>
      <xdr:colOff>114300</xdr:colOff>
      <xdr:row>97</xdr:row>
      <xdr:rowOff>119405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167682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32713</xdr:rowOff>
    </xdr:from>
    <xdr:to>
      <xdr:col>20</xdr:col>
      <xdr:colOff>38100</xdr:colOff>
      <xdr:row>98</xdr:row>
      <xdr:rowOff>134313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125440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56373</xdr:rowOff>
    </xdr:from>
    <xdr:to>
      <xdr:col>15</xdr:col>
      <xdr:colOff>101600</xdr:colOff>
      <xdr:row>98</xdr:row>
      <xdr:rowOff>157973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149100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86158</xdr:rowOff>
    </xdr:from>
    <xdr:to>
      <xdr:col>10</xdr:col>
      <xdr:colOff>165100</xdr:colOff>
      <xdr:row>99</xdr:row>
      <xdr:rowOff>16308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150540</xdr:rowOff>
    </xdr:from>
    <xdr:to>
      <xdr:col>6</xdr:col>
      <xdr:colOff>38100</xdr:colOff>
      <xdr:row>94</xdr:row>
      <xdr:rowOff>80690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0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97217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110172</xdr:rowOff>
    </xdr:from>
    <xdr:to>
      <xdr:col>55</xdr:col>
      <xdr:colOff>0</xdr:colOff>
      <xdr:row>35</xdr:row>
      <xdr:rowOff>81788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5939472"/>
          <a:ext cx="8382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35323</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81788</xdr:rowOff>
    </xdr:from>
    <xdr:to>
      <xdr:col>50</xdr:col>
      <xdr:colOff>114300</xdr:colOff>
      <xdr:row>36</xdr:row>
      <xdr:rowOff>3873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082538"/>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147718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3873</xdr:rowOff>
    </xdr:from>
    <xdr:to>
      <xdr:col>45</xdr:col>
      <xdr:colOff>177800</xdr:colOff>
      <xdr:row>36</xdr:row>
      <xdr:rowOff>11493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17607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153052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11493</xdr:rowOff>
    </xdr:from>
    <xdr:to>
      <xdr:col>41</xdr:col>
      <xdr:colOff>50800</xdr:colOff>
      <xdr:row>36</xdr:row>
      <xdr:rowOff>57785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183693"/>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137621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120857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4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59372</xdr:rowOff>
    </xdr:from>
    <xdr:to>
      <xdr:col>55</xdr:col>
      <xdr:colOff>50800</xdr:colOff>
      <xdr:row>34</xdr:row>
      <xdr:rowOff>160972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82249</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74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30988</xdr:rowOff>
    </xdr:from>
    <xdr:to>
      <xdr:col>50</xdr:col>
      <xdr:colOff>165100</xdr:colOff>
      <xdr:row>35</xdr:row>
      <xdr:rowOff>132588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149115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124523</xdr:rowOff>
    </xdr:from>
    <xdr:to>
      <xdr:col>46</xdr:col>
      <xdr:colOff>38100</xdr:colOff>
      <xdr:row>36</xdr:row>
      <xdr:rowOff>54673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71200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90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132143</xdr:rowOff>
    </xdr:from>
    <xdr:to>
      <xdr:col>41</xdr:col>
      <xdr:colOff>101600</xdr:colOff>
      <xdr:row>36</xdr:row>
      <xdr:rowOff>62293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78820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9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6985</xdr:rowOff>
    </xdr:from>
    <xdr:to>
      <xdr:col>36</xdr:col>
      <xdr:colOff>165100</xdr:colOff>
      <xdr:row>36</xdr:row>
      <xdr:rowOff>108585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125112</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9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147335</xdr:rowOff>
    </xdr:from>
    <xdr:to>
      <xdr:col>55</xdr:col>
      <xdr:colOff>0</xdr:colOff>
      <xdr:row>53</xdr:row>
      <xdr:rowOff>170058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234185"/>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147335</xdr:rowOff>
    </xdr:from>
    <xdr:to>
      <xdr:col>50</xdr:col>
      <xdr:colOff>114300</xdr:colOff>
      <xdr:row>54</xdr:row>
      <xdr:rowOff>26817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234185"/>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125712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26817</xdr:rowOff>
    </xdr:from>
    <xdr:to>
      <xdr:col>45</xdr:col>
      <xdr:colOff>177800</xdr:colOff>
      <xdr:row>54</xdr:row>
      <xdr:rowOff>92380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285117"/>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129781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133162</xdr:rowOff>
    </xdr:from>
    <xdr:to>
      <xdr:col>41</xdr:col>
      <xdr:colOff>50800</xdr:colOff>
      <xdr:row>54</xdr:row>
      <xdr:rowOff>92380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220012"/>
          <a:ext cx="8890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129232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119258</xdr:rowOff>
    </xdr:from>
    <xdr:to>
      <xdr:col>55</xdr:col>
      <xdr:colOff>50800</xdr:colOff>
      <xdr:row>54</xdr:row>
      <xdr:rowOff>49408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142135</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96535</xdr:rowOff>
    </xdr:from>
    <xdr:to>
      <xdr:col>50</xdr:col>
      <xdr:colOff>165100</xdr:colOff>
      <xdr:row>54</xdr:row>
      <xdr:rowOff>26685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1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43212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5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147467</xdr:rowOff>
    </xdr:from>
    <xdr:to>
      <xdr:col>46</xdr:col>
      <xdr:colOff>38100</xdr:colOff>
      <xdr:row>54</xdr:row>
      <xdr:rowOff>77617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2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94144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0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41580</xdr:rowOff>
    </xdr:from>
    <xdr:to>
      <xdr:col>41</xdr:col>
      <xdr:colOff>101600</xdr:colOff>
      <xdr:row>54</xdr:row>
      <xdr:rowOff>143180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159707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82362</xdr:rowOff>
    </xdr:from>
    <xdr:to>
      <xdr:col>36</xdr:col>
      <xdr:colOff>165100</xdr:colOff>
      <xdr:row>54</xdr:row>
      <xdr:rowOff>12512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1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29039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89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8636</xdr:rowOff>
    </xdr:from>
    <xdr:to>
      <xdr:col>55</xdr:col>
      <xdr:colOff>0</xdr:colOff>
      <xdr:row>74</xdr:row>
      <xdr:rowOff>120079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524486"/>
          <a:ext cx="838200" cy="2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110227</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79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120079</xdr:rowOff>
    </xdr:from>
    <xdr:to>
      <xdr:col>50</xdr:col>
      <xdr:colOff>114300</xdr:colOff>
      <xdr:row>75</xdr:row>
      <xdr:rowOff>149073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807379"/>
          <a:ext cx="889000" cy="20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149073</xdr:rowOff>
    </xdr:from>
    <xdr:to>
      <xdr:col>45</xdr:col>
      <xdr:colOff>177800</xdr:colOff>
      <xdr:row>76</xdr:row>
      <xdr:rowOff>111810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07823"/>
          <a:ext cx="889000" cy="1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70662</xdr:rowOff>
    </xdr:from>
    <xdr:to>
      <xdr:col>41</xdr:col>
      <xdr:colOff>50800</xdr:colOff>
      <xdr:row>76</xdr:row>
      <xdr:rowOff>111810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0086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119892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8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124007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129286</xdr:rowOff>
    </xdr:from>
    <xdr:to>
      <xdr:col>55</xdr:col>
      <xdr:colOff>50800</xdr:colOff>
      <xdr:row>73</xdr:row>
      <xdr:rowOff>59436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4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152163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3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69279</xdr:rowOff>
    </xdr:from>
    <xdr:to>
      <xdr:col>50</xdr:col>
      <xdr:colOff>165100</xdr:colOff>
      <xdr:row>74</xdr:row>
      <xdr:rowOff>170879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7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5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98272</xdr:rowOff>
    </xdr:from>
    <xdr:to>
      <xdr:col>46</xdr:col>
      <xdr:colOff>38100</xdr:colOff>
      <xdr:row>76</xdr:row>
      <xdr:rowOff>28423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57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44949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61010</xdr:rowOff>
    </xdr:from>
    <xdr:to>
      <xdr:col>41</xdr:col>
      <xdr:colOff>101600</xdr:colOff>
      <xdr:row>76</xdr:row>
      <xdr:rowOff>162610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153737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19862</xdr:rowOff>
    </xdr:from>
    <xdr:to>
      <xdr:col>36</xdr:col>
      <xdr:colOff>165100</xdr:colOff>
      <xdr:row>76</xdr:row>
      <xdr:rowOff>121462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112589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153760</xdr:rowOff>
    </xdr:from>
    <xdr:to>
      <xdr:col>55</xdr:col>
      <xdr:colOff>0</xdr:colOff>
      <xdr:row>95</xdr:row>
      <xdr:rowOff>87099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270060"/>
          <a:ext cx="8382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22248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09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117822</xdr:rowOff>
    </xdr:from>
    <xdr:to>
      <xdr:col>50</xdr:col>
      <xdr:colOff>114300</xdr:colOff>
      <xdr:row>95</xdr:row>
      <xdr:rowOff>87099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062672"/>
          <a:ext cx="889000" cy="3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142195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117822</xdr:rowOff>
    </xdr:from>
    <xdr:to>
      <xdr:col>45</xdr:col>
      <xdr:colOff>177800</xdr:colOff>
      <xdr:row>95</xdr:row>
      <xdr:rowOff>27138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062672"/>
          <a:ext cx="889000" cy="2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110119</xdr:rowOff>
    </xdr:from>
    <xdr:to>
      <xdr:col>41</xdr:col>
      <xdr:colOff>50800</xdr:colOff>
      <xdr:row>95</xdr:row>
      <xdr:rowOff>27138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226419"/>
          <a:ext cx="8890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145783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116178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102960</xdr:rowOff>
    </xdr:from>
    <xdr:to>
      <xdr:col>55</xdr:col>
      <xdr:colOff>50800</xdr:colOff>
      <xdr:row>95</xdr:row>
      <xdr:rowOff>33110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125837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0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36299</xdr:rowOff>
    </xdr:from>
    <xdr:to>
      <xdr:col>50</xdr:col>
      <xdr:colOff>165100</xdr:colOff>
      <xdr:row>95</xdr:row>
      <xdr:rowOff>137899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129026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1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67022</xdr:rowOff>
    </xdr:from>
    <xdr:to>
      <xdr:col>46</xdr:col>
      <xdr:colOff>38100</xdr:colOff>
      <xdr:row>93</xdr:row>
      <xdr:rowOff>168622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0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13699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7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147788</xdr:rowOff>
    </xdr:from>
    <xdr:to>
      <xdr:col>41</xdr:col>
      <xdr:colOff>101600</xdr:colOff>
      <xdr:row>95</xdr:row>
      <xdr:rowOff>77938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94465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03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59319</xdr:rowOff>
    </xdr:from>
    <xdr:to>
      <xdr:col>36</xdr:col>
      <xdr:colOff>165100</xdr:colOff>
      <xdr:row>94</xdr:row>
      <xdr:rowOff>160919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17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5996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96815</xdr:rowOff>
    </xdr:from>
    <xdr:to>
      <xdr:col>85</xdr:col>
      <xdr:colOff>127000</xdr:colOff>
      <xdr:row>35</xdr:row>
      <xdr:rowOff>74137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754665"/>
          <a:ext cx="838200" cy="3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74094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7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96815</xdr:rowOff>
    </xdr:from>
    <xdr:to>
      <xdr:col>81</xdr:col>
      <xdr:colOff>50800</xdr:colOff>
      <xdr:row>33</xdr:row>
      <xdr:rowOff>164023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754665"/>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53337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153782</xdr:rowOff>
    </xdr:from>
    <xdr:to>
      <xdr:col>76</xdr:col>
      <xdr:colOff>114300</xdr:colOff>
      <xdr:row>33</xdr:row>
      <xdr:rowOff>164023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811632"/>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11000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100106</xdr:rowOff>
    </xdr:from>
    <xdr:to>
      <xdr:col>71</xdr:col>
      <xdr:colOff>177800</xdr:colOff>
      <xdr:row>33</xdr:row>
      <xdr:rowOff>153782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586506"/>
          <a:ext cx="889000" cy="22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53611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150080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23337</xdr:rowOff>
    </xdr:from>
    <xdr:to>
      <xdr:col>85</xdr:col>
      <xdr:colOff>177800</xdr:colOff>
      <xdr:row>35</xdr:row>
      <xdr:rowOff>124937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46214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46015</xdr:rowOff>
    </xdr:from>
    <xdr:to>
      <xdr:col>81</xdr:col>
      <xdr:colOff>101600</xdr:colOff>
      <xdr:row>33</xdr:row>
      <xdr:rowOff>147615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7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164142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47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113223</xdr:rowOff>
    </xdr:from>
    <xdr:to>
      <xdr:col>76</xdr:col>
      <xdr:colOff>165100</xdr:colOff>
      <xdr:row>34</xdr:row>
      <xdr:rowOff>43373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7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59900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54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102982</xdr:rowOff>
    </xdr:from>
    <xdr:to>
      <xdr:col>72</xdr:col>
      <xdr:colOff>38100</xdr:colOff>
      <xdr:row>34</xdr:row>
      <xdr:rowOff>33132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7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49659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5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49306</xdr:rowOff>
    </xdr:from>
    <xdr:to>
      <xdr:col>67</xdr:col>
      <xdr:colOff>101600</xdr:colOff>
      <xdr:row>32</xdr:row>
      <xdr:rowOff>150906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5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167433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3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121983</xdr:rowOff>
    </xdr:from>
    <xdr:to>
      <xdr:col>85</xdr:col>
      <xdr:colOff>126364</xdr:colOff>
      <xdr:row>57</xdr:row>
      <xdr:rowOff>153874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037383"/>
          <a:ext cx="1269" cy="88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157701</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153874</xdr:rowOff>
    </xdr:from>
    <xdr:to>
      <xdr:col>86</xdr:col>
      <xdr:colOff>25400</xdr:colOff>
      <xdr:row>57</xdr:row>
      <xdr:rowOff>153874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68660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8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121983</xdr:rowOff>
    </xdr:from>
    <xdr:to>
      <xdr:col>86</xdr:col>
      <xdr:colOff>25400</xdr:colOff>
      <xdr:row>52</xdr:row>
      <xdr:rowOff>121983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0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100190</xdr:rowOff>
    </xdr:from>
    <xdr:to>
      <xdr:col>85</xdr:col>
      <xdr:colOff>127000</xdr:colOff>
      <xdr:row>57</xdr:row>
      <xdr:rowOff>40869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29940"/>
          <a:ext cx="838200" cy="28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34206</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11329</xdr:rowOff>
    </xdr:from>
    <xdr:to>
      <xdr:col>85</xdr:col>
      <xdr:colOff>177800</xdr:colOff>
      <xdr:row>55</xdr:row>
      <xdr:rowOff>112929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23647</xdr:rowOff>
    </xdr:from>
    <xdr:to>
      <xdr:col>81</xdr:col>
      <xdr:colOff>50800</xdr:colOff>
      <xdr:row>55</xdr:row>
      <xdr:rowOff>100190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110497"/>
          <a:ext cx="889000" cy="4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93929</xdr:rowOff>
    </xdr:from>
    <xdr:to>
      <xdr:col>81</xdr:col>
      <xdr:colOff>101600</xdr:colOff>
      <xdr:row>54</xdr:row>
      <xdr:rowOff>24079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40606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89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23647</xdr:rowOff>
    </xdr:from>
    <xdr:to>
      <xdr:col>76</xdr:col>
      <xdr:colOff>114300</xdr:colOff>
      <xdr:row>53</xdr:row>
      <xdr:rowOff>122631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110497"/>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131725</xdr:rowOff>
    </xdr:from>
    <xdr:to>
      <xdr:col>76</xdr:col>
      <xdr:colOff>165100</xdr:colOff>
      <xdr:row>55</xdr:row>
      <xdr:rowOff>61875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53002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100267</xdr:rowOff>
    </xdr:from>
    <xdr:to>
      <xdr:col>71</xdr:col>
      <xdr:colOff>177800</xdr:colOff>
      <xdr:row>53</xdr:row>
      <xdr:rowOff>122631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8844217"/>
          <a:ext cx="889000" cy="36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32626</xdr:rowOff>
    </xdr:from>
    <xdr:to>
      <xdr:col>72</xdr:col>
      <xdr:colOff>38100</xdr:colOff>
      <xdr:row>56</xdr:row>
      <xdr:rowOff>134226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125353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42685</xdr:rowOff>
    </xdr:from>
    <xdr:to>
      <xdr:col>67</xdr:col>
      <xdr:colOff>101600</xdr:colOff>
      <xdr:row>56</xdr:row>
      <xdr:rowOff>144285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135412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161519</xdr:rowOff>
    </xdr:from>
    <xdr:to>
      <xdr:col>85</xdr:col>
      <xdr:colOff>177800</xdr:colOff>
      <xdr:row>57</xdr:row>
      <xdr:rowOff>91669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76446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49390</xdr:rowOff>
    </xdr:from>
    <xdr:to>
      <xdr:col>81</xdr:col>
      <xdr:colOff>101600</xdr:colOff>
      <xdr:row>55</xdr:row>
      <xdr:rowOff>150990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142117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144297</xdr:rowOff>
    </xdr:from>
    <xdr:to>
      <xdr:col>76</xdr:col>
      <xdr:colOff>165100</xdr:colOff>
      <xdr:row>53</xdr:row>
      <xdr:rowOff>74447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0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90974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8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71831</xdr:rowOff>
    </xdr:from>
    <xdr:to>
      <xdr:col>72</xdr:col>
      <xdr:colOff>38100</xdr:colOff>
      <xdr:row>54</xdr:row>
      <xdr:rowOff>1981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1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18508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893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49467</xdr:rowOff>
    </xdr:from>
    <xdr:to>
      <xdr:col>67</xdr:col>
      <xdr:colOff>101600</xdr:colOff>
      <xdr:row>51</xdr:row>
      <xdr:rowOff>151067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87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167594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856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73788</xdr:rowOff>
    </xdr:from>
    <xdr:to>
      <xdr:col>85</xdr:col>
      <xdr:colOff>127000</xdr:colOff>
      <xdr:row>79</xdr:row>
      <xdr:rowOff>140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446888"/>
          <a:ext cx="838200" cy="9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104533</xdr:rowOff>
    </xdr:from>
    <xdr:to>
      <xdr:col>81</xdr:col>
      <xdr:colOff>50800</xdr:colOff>
      <xdr:row>78</xdr:row>
      <xdr:rowOff>73788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06183"/>
          <a:ext cx="889000" cy="1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97447</xdr:rowOff>
    </xdr:from>
    <xdr:to>
      <xdr:col>76</xdr:col>
      <xdr:colOff>114300</xdr:colOff>
      <xdr:row>77</xdr:row>
      <xdr:rowOff>104533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127647"/>
          <a:ext cx="889000" cy="1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130991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97447</xdr:rowOff>
    </xdr:from>
    <xdr:to>
      <xdr:col>71</xdr:col>
      <xdr:colOff>177800</xdr:colOff>
      <xdr:row>78</xdr:row>
      <xdr:rowOff>118898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127647"/>
          <a:ext cx="889000" cy="3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150880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69766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120790</xdr:rowOff>
    </xdr:from>
    <xdr:to>
      <xdr:col>85</xdr:col>
      <xdr:colOff>177800</xdr:colOff>
      <xdr:row>79</xdr:row>
      <xdr:rowOff>50940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35717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22988</xdr:rowOff>
    </xdr:from>
    <xdr:to>
      <xdr:col>81</xdr:col>
      <xdr:colOff>101600</xdr:colOff>
      <xdr:row>78</xdr:row>
      <xdr:rowOff>124588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115715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48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53733</xdr:rowOff>
    </xdr:from>
    <xdr:to>
      <xdr:col>76</xdr:col>
      <xdr:colOff>165100</xdr:colOff>
      <xdr:row>77</xdr:row>
      <xdr:rowOff>155333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2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410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0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46647</xdr:rowOff>
    </xdr:from>
    <xdr:to>
      <xdr:col>72</xdr:col>
      <xdr:colOff>38100</xdr:colOff>
      <xdr:row>76</xdr:row>
      <xdr:rowOff>148247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0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164774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8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68098</xdr:rowOff>
    </xdr:from>
    <xdr:to>
      <xdr:col>67</xdr:col>
      <xdr:colOff>101600</xdr:colOff>
      <xdr:row>78</xdr:row>
      <xdr:rowOff>169698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14775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21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37667</xdr:rowOff>
    </xdr:from>
    <xdr:to>
      <xdr:col>85</xdr:col>
      <xdr:colOff>127000</xdr:colOff>
      <xdr:row>91</xdr:row>
      <xdr:rowOff>41497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639617"/>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15094</xdr:rowOff>
    </xdr:from>
    <xdr:to>
      <xdr:col>81</xdr:col>
      <xdr:colOff>50800</xdr:colOff>
      <xdr:row>91</xdr:row>
      <xdr:rowOff>37667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617044"/>
          <a:ext cx="889000" cy="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15094</xdr:rowOff>
    </xdr:from>
    <xdr:to>
      <xdr:col>76</xdr:col>
      <xdr:colOff>114300</xdr:colOff>
      <xdr:row>91</xdr:row>
      <xdr:rowOff>25285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617044"/>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25285</xdr:rowOff>
    </xdr:from>
    <xdr:to>
      <xdr:col>71</xdr:col>
      <xdr:colOff>177800</xdr:colOff>
      <xdr:row>91</xdr:row>
      <xdr:rowOff>25952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5627235"/>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162147</xdr:rowOff>
    </xdr:from>
    <xdr:to>
      <xdr:col>85</xdr:col>
      <xdr:colOff>177800</xdr:colOff>
      <xdr:row>91</xdr:row>
      <xdr:rowOff>92297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5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115174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54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158317</xdr:rowOff>
    </xdr:from>
    <xdr:to>
      <xdr:col>81</xdr:col>
      <xdr:colOff>101600</xdr:colOff>
      <xdr:row>91</xdr:row>
      <xdr:rowOff>88467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104994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3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135744</xdr:rowOff>
    </xdr:from>
    <xdr:to>
      <xdr:col>76</xdr:col>
      <xdr:colOff>165100</xdr:colOff>
      <xdr:row>91</xdr:row>
      <xdr:rowOff>65894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82421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3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145935</xdr:rowOff>
    </xdr:from>
    <xdr:to>
      <xdr:col>72</xdr:col>
      <xdr:colOff>38100</xdr:colOff>
      <xdr:row>91</xdr:row>
      <xdr:rowOff>76085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92612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3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146602</xdr:rowOff>
    </xdr:from>
    <xdr:to>
      <xdr:col>67</xdr:col>
      <xdr:colOff>101600</xdr:colOff>
      <xdr:row>91</xdr:row>
      <xdr:rowOff>76752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5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93279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3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16256</xdr:rowOff>
    </xdr:from>
    <xdr:to>
      <xdr:col>116</xdr:col>
      <xdr:colOff>63500</xdr:colOff>
      <xdr:row>33</xdr:row>
      <xdr:rowOff>125984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567410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97045</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0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96266</xdr:rowOff>
    </xdr:from>
    <xdr:to>
      <xdr:col>111</xdr:col>
      <xdr:colOff>177800</xdr:colOff>
      <xdr:row>33</xdr:row>
      <xdr:rowOff>125984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57541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126763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29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119126</xdr:rowOff>
    </xdr:from>
    <xdr:to>
      <xdr:col>107</xdr:col>
      <xdr:colOff>50800</xdr:colOff>
      <xdr:row>33</xdr:row>
      <xdr:rowOff>96266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560552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98552</xdr:rowOff>
    </xdr:from>
    <xdr:to>
      <xdr:col>102</xdr:col>
      <xdr:colOff>114300</xdr:colOff>
      <xdr:row>32</xdr:row>
      <xdr:rowOff>119126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541350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101617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616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39895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55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136906</xdr:rowOff>
    </xdr:from>
    <xdr:to>
      <xdr:col>116</xdr:col>
      <xdr:colOff>114300</xdr:colOff>
      <xdr:row>33</xdr:row>
      <xdr:rowOff>67056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159783</xdr:rowOff>
    </xdr:from>
    <xdr:ext cx="378565"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47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75184</xdr:rowOff>
    </xdr:from>
    <xdr:to>
      <xdr:col>112</xdr:col>
      <xdr:colOff>38100</xdr:colOff>
      <xdr:row>34</xdr:row>
      <xdr:rowOff>5334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32</xdr:row>
      <xdr:rowOff>21861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4017" y="5508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45466</xdr:rowOff>
    </xdr:from>
    <xdr:to>
      <xdr:col>107</xdr:col>
      <xdr:colOff>101600</xdr:colOff>
      <xdr:row>33</xdr:row>
      <xdr:rowOff>147066</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138193</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579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68326</xdr:rowOff>
    </xdr:from>
    <xdr:to>
      <xdr:col>102</xdr:col>
      <xdr:colOff>165100</xdr:colOff>
      <xdr:row>32</xdr:row>
      <xdr:rowOff>169926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15003</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532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47752</xdr:rowOff>
    </xdr:from>
    <xdr:to>
      <xdr:col>98</xdr:col>
      <xdr:colOff>38100</xdr:colOff>
      <xdr:row>31</xdr:row>
      <xdr:rowOff>149352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165879</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513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多くの費目で類似団体平均値より高い数値となっているが、これは平成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月の広域合併により、島しょ部という特殊な地理的特性を含んだ行政区域が存在することや深刻な人口減少に直面していることが主な要因である。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は、住民税非課税世帯や子育て世帯への臨時特別給付金事業等の増加により、類似団体と同様に前年度から大幅に増加する結果となった。類似団体との比較という点においては、障がい福祉サービス費や障害児支援事業費などの増加による影響で平均値よりも大幅に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労働費は、新型コロナウイルス感染症対応策である、新しい働き方に取り組む企業への支援策等を講じたことにより、前年度から増加し、また、類似団体平均との乖離も進んでいる。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商工費においても労働費と同様、新型コロナウイルス感染症対応策である飲食店への営業時間短縮要請協力金などの増加により、前年度から増加し、類似団体平均と乖離している。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教育費は、小中学校の空調設備整備や校内通信ネットワーク整備等の大規模な普通建設事業が落ち着いたことにより令和２年度決算からは類似団体平均を下回っている。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合併に伴う施設統廃合や国体関連施設の整備、大型事業を集中して実施したことから、近年高い水準で推移している。ゴミ処理施設に係る地方債の償還期間を見直すなど、公債費負担の平準化に努めているが、今後しばらくは高い状態が続くと見込んで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令和３年度は、実質収支額が増加し、実質収支比率も</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ポイント増加となった。また、財政調整基金は積立のみを行った結果、実質単年度収支は黒字となった。なお、令和３年度の財政調整基金残高は、標準財政規模比で前年度から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ポイントの増となった。本市の標準財政規模比における財政調整基金残高は、平成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月の広域合併以降、合併算定替終了を見越し積立ててきたためやや高い数値となっている。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今後も、新型コロナウイルス感染症拡大による景気低迷を受けた市税減収や自然災害など、</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不測の事態による、厳しい財政運営を強いられる可能性があるが、財政収支の均衡を図る努力を継続し、健全な財政運営に努めたい。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令和３年度決算においても、すべての会計で実質収支が黒字となっている。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また、標準財政規模に対する実質収支額の割合は、前年度２１．４９％から３．０３ポイント上昇し、２４．５２％となっている。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実質収支額の割合が上昇した主な理由としては、一般会計の実質収支額が増加したことなどから、実質収支額及び資金剰余額の合計が前年度から１，５５４百万円増加したことによる。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6" t="s">
        <v>80</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596"/>
      <c r="CA1" s="596"/>
      <c r="CB1" s="596"/>
      <c r="CC1" s="596"/>
      <c r="CD1" s="596"/>
      <c r="CE1" s="596"/>
      <c r="CF1" s="596"/>
      <c r="CG1" s="596"/>
      <c r="CH1" s="596"/>
      <c r="CI1" s="596"/>
      <c r="CJ1" s="596"/>
      <c r="CK1" s="596"/>
      <c r="CL1" s="596"/>
      <c r="CM1" s="596"/>
      <c r="CN1" s="596"/>
      <c r="CO1" s="596"/>
      <c r="CP1" s="596"/>
      <c r="CQ1" s="596"/>
      <c r="CR1" s="596"/>
      <c r="CS1" s="596"/>
      <c r="CT1" s="596"/>
      <c r="CU1" s="596"/>
      <c r="CV1" s="596"/>
      <c r="CW1" s="596"/>
      <c r="CX1" s="596"/>
      <c r="CY1" s="596"/>
      <c r="CZ1" s="596"/>
      <c r="DA1" s="596"/>
      <c r="DB1" s="596"/>
      <c r="DC1" s="596"/>
      <c r="DD1" s="596"/>
      <c r="DE1" s="596"/>
      <c r="DF1" s="596"/>
      <c r="DG1" s="596"/>
      <c r="DH1" s="596"/>
      <c r="DI1" s="596"/>
      <c r="DJ1" s="178"/>
      <c r="DK1" s="178"/>
      <c r="DL1" s="178"/>
      <c r="DM1" s="178"/>
      <c r="DN1" s="178"/>
      <c r="DO1" s="178"/>
    </row>
    <row r="2" spans="1:119" ht="24.75" thickBot="1">
      <c r="B2" s="179" t="s">
        <v>81</v>
      </c>
      <c r="C2" s="179"/>
      <c r="D2" s="180"/>
    </row>
    <row r="3" spans="1:119" ht="18.75" customHeight="1" thickBot="1">
      <c r="A3" s="178"/>
      <c r="B3" s="597" t="s">
        <v>82</v>
      </c>
      <c r="C3" s="598"/>
      <c r="D3" s="598"/>
      <c r="E3" s="599"/>
      <c r="F3" s="599"/>
      <c r="G3" s="599"/>
      <c r="H3" s="599"/>
      <c r="I3" s="599"/>
      <c r="J3" s="599"/>
      <c r="K3" s="599"/>
      <c r="L3" s="599" t="s">
        <v>83</v>
      </c>
      <c r="M3" s="599"/>
      <c r="N3" s="599"/>
      <c r="O3" s="599"/>
      <c r="P3" s="599"/>
      <c r="Q3" s="599"/>
      <c r="R3" s="602"/>
      <c r="S3" s="602"/>
      <c r="T3" s="602"/>
      <c r="U3" s="602"/>
      <c r="V3" s="603"/>
      <c r="W3" s="493" t="s">
        <v>84</v>
      </c>
      <c r="X3" s="494"/>
      <c r="Y3" s="494"/>
      <c r="Z3" s="494"/>
      <c r="AA3" s="494"/>
      <c r="AB3" s="598"/>
      <c r="AC3" s="602" t="s">
        <v>85</v>
      </c>
      <c r="AD3" s="494"/>
      <c r="AE3" s="494"/>
      <c r="AF3" s="494"/>
      <c r="AG3" s="494"/>
      <c r="AH3" s="494"/>
      <c r="AI3" s="494"/>
      <c r="AJ3" s="494"/>
      <c r="AK3" s="494"/>
      <c r="AL3" s="564"/>
      <c r="AM3" s="493" t="s">
        <v>86</v>
      </c>
      <c r="AN3" s="494"/>
      <c r="AO3" s="494"/>
      <c r="AP3" s="494"/>
      <c r="AQ3" s="494"/>
      <c r="AR3" s="494"/>
      <c r="AS3" s="494"/>
      <c r="AT3" s="494"/>
      <c r="AU3" s="494"/>
      <c r="AV3" s="494"/>
      <c r="AW3" s="494"/>
      <c r="AX3" s="564"/>
      <c r="AY3" s="556" t="s">
        <v>1</v>
      </c>
      <c r="AZ3" s="557"/>
      <c r="BA3" s="557"/>
      <c r="BB3" s="557"/>
      <c r="BC3" s="557"/>
      <c r="BD3" s="557"/>
      <c r="BE3" s="557"/>
      <c r="BF3" s="557"/>
      <c r="BG3" s="557"/>
      <c r="BH3" s="557"/>
      <c r="BI3" s="557"/>
      <c r="BJ3" s="557"/>
      <c r="BK3" s="557"/>
      <c r="BL3" s="557"/>
      <c r="BM3" s="606"/>
      <c r="BN3" s="493" t="s">
        <v>87</v>
      </c>
      <c r="BO3" s="494"/>
      <c r="BP3" s="494"/>
      <c r="BQ3" s="494"/>
      <c r="BR3" s="494"/>
      <c r="BS3" s="494"/>
      <c r="BT3" s="494"/>
      <c r="BU3" s="564"/>
      <c r="BV3" s="493" t="s">
        <v>88</v>
      </c>
      <c r="BW3" s="494"/>
      <c r="BX3" s="494"/>
      <c r="BY3" s="494"/>
      <c r="BZ3" s="494"/>
      <c r="CA3" s="494"/>
      <c r="CB3" s="494"/>
      <c r="CC3" s="564"/>
      <c r="CD3" s="556" t="s">
        <v>1</v>
      </c>
      <c r="CE3" s="557"/>
      <c r="CF3" s="557"/>
      <c r="CG3" s="557"/>
      <c r="CH3" s="557"/>
      <c r="CI3" s="557"/>
      <c r="CJ3" s="557"/>
      <c r="CK3" s="557"/>
      <c r="CL3" s="557"/>
      <c r="CM3" s="557"/>
      <c r="CN3" s="557"/>
      <c r="CO3" s="557"/>
      <c r="CP3" s="557"/>
      <c r="CQ3" s="557"/>
      <c r="CR3" s="557"/>
      <c r="CS3" s="606"/>
      <c r="CT3" s="493" t="s">
        <v>89</v>
      </c>
      <c r="CU3" s="494"/>
      <c r="CV3" s="494"/>
      <c r="CW3" s="494"/>
      <c r="CX3" s="494"/>
      <c r="CY3" s="494"/>
      <c r="CZ3" s="494"/>
      <c r="DA3" s="564"/>
      <c r="DB3" s="493" t="s">
        <v>90</v>
      </c>
      <c r="DC3" s="494"/>
      <c r="DD3" s="494"/>
      <c r="DE3" s="494"/>
      <c r="DF3" s="494"/>
      <c r="DG3" s="494"/>
      <c r="DH3" s="494"/>
      <c r="DI3" s="564"/>
    </row>
    <row r="4" spans="1:119" ht="18.75" customHeight="1">
      <c r="A4" s="178"/>
      <c r="B4" s="572"/>
      <c r="C4" s="573"/>
      <c r="D4" s="573"/>
      <c r="E4" s="574"/>
      <c r="F4" s="574"/>
      <c r="G4" s="574"/>
      <c r="H4" s="574"/>
      <c r="I4" s="574"/>
      <c r="J4" s="574"/>
      <c r="K4" s="574"/>
      <c r="L4" s="574"/>
      <c r="M4" s="574"/>
      <c r="N4" s="574"/>
      <c r="O4" s="574"/>
      <c r="P4" s="574"/>
      <c r="Q4" s="574"/>
      <c r="R4" s="578"/>
      <c r="S4" s="578"/>
      <c r="T4" s="578"/>
      <c r="U4" s="578"/>
      <c r="V4" s="579"/>
      <c r="W4" s="565"/>
      <c r="X4" s="375"/>
      <c r="Y4" s="375"/>
      <c r="Z4" s="375"/>
      <c r="AA4" s="375"/>
      <c r="AB4" s="573"/>
      <c r="AC4" s="578"/>
      <c r="AD4" s="375"/>
      <c r="AE4" s="375"/>
      <c r="AF4" s="375"/>
      <c r="AG4" s="375"/>
      <c r="AH4" s="375"/>
      <c r="AI4" s="375"/>
      <c r="AJ4" s="375"/>
      <c r="AK4" s="375"/>
      <c r="AL4" s="566"/>
      <c r="AM4" s="515"/>
      <c r="AN4" s="413"/>
      <c r="AO4" s="413"/>
      <c r="AP4" s="413"/>
      <c r="AQ4" s="413"/>
      <c r="AR4" s="413"/>
      <c r="AS4" s="413"/>
      <c r="AT4" s="413"/>
      <c r="AU4" s="413"/>
      <c r="AV4" s="413"/>
      <c r="AW4" s="413"/>
      <c r="AX4" s="605"/>
      <c r="AY4" s="450" t="s">
        <v>91</v>
      </c>
      <c r="AZ4" s="451"/>
      <c r="BA4" s="451"/>
      <c r="BB4" s="451"/>
      <c r="BC4" s="451"/>
      <c r="BD4" s="451"/>
      <c r="BE4" s="451"/>
      <c r="BF4" s="451"/>
      <c r="BG4" s="451"/>
      <c r="BH4" s="451"/>
      <c r="BI4" s="451"/>
      <c r="BJ4" s="451"/>
      <c r="BK4" s="451"/>
      <c r="BL4" s="451"/>
      <c r="BM4" s="452"/>
      <c r="BN4" s="453">
        <v>85821615</v>
      </c>
      <c r="BO4" s="454"/>
      <c r="BP4" s="454"/>
      <c r="BQ4" s="454"/>
      <c r="BR4" s="454"/>
      <c r="BS4" s="454"/>
      <c r="BT4" s="454"/>
      <c r="BU4" s="455"/>
      <c r="BV4" s="453">
        <v>93792331</v>
      </c>
      <c r="BW4" s="454"/>
      <c r="BX4" s="454"/>
      <c r="BY4" s="454"/>
      <c r="BZ4" s="454"/>
      <c r="CA4" s="454"/>
      <c r="CB4" s="454"/>
      <c r="CC4" s="455"/>
      <c r="CD4" s="590" t="s">
        <v>92</v>
      </c>
      <c r="CE4" s="591"/>
      <c r="CF4" s="591"/>
      <c r="CG4" s="591"/>
      <c r="CH4" s="591"/>
      <c r="CI4" s="591"/>
      <c r="CJ4" s="591"/>
      <c r="CK4" s="591"/>
      <c r="CL4" s="591"/>
      <c r="CM4" s="591"/>
      <c r="CN4" s="591"/>
      <c r="CO4" s="591"/>
      <c r="CP4" s="591"/>
      <c r="CQ4" s="591"/>
      <c r="CR4" s="591"/>
      <c r="CS4" s="592"/>
      <c r="CT4" s="593">
        <v>12.3</v>
      </c>
      <c r="CU4" s="594"/>
      <c r="CV4" s="594"/>
      <c r="CW4" s="594"/>
      <c r="CX4" s="594"/>
      <c r="CY4" s="594"/>
      <c r="CZ4" s="594"/>
      <c r="DA4" s="595"/>
      <c r="DB4" s="593">
        <v>8.9</v>
      </c>
      <c r="DC4" s="594"/>
      <c r="DD4" s="594"/>
      <c r="DE4" s="594"/>
      <c r="DF4" s="594"/>
      <c r="DG4" s="594"/>
      <c r="DH4" s="594"/>
      <c r="DI4" s="595"/>
    </row>
    <row r="5" spans="1:119" ht="18.75" customHeight="1">
      <c r="A5" s="178"/>
      <c r="B5" s="600"/>
      <c r="C5" s="414"/>
      <c r="D5" s="414"/>
      <c r="E5" s="601"/>
      <c r="F5" s="601"/>
      <c r="G5" s="601"/>
      <c r="H5" s="601"/>
      <c r="I5" s="601"/>
      <c r="J5" s="601"/>
      <c r="K5" s="601"/>
      <c r="L5" s="601"/>
      <c r="M5" s="601"/>
      <c r="N5" s="601"/>
      <c r="O5" s="601"/>
      <c r="P5" s="601"/>
      <c r="Q5" s="601"/>
      <c r="R5" s="412"/>
      <c r="S5" s="412"/>
      <c r="T5" s="412"/>
      <c r="U5" s="412"/>
      <c r="V5" s="604"/>
      <c r="W5" s="515"/>
      <c r="X5" s="413"/>
      <c r="Y5" s="413"/>
      <c r="Z5" s="413"/>
      <c r="AA5" s="413"/>
      <c r="AB5" s="414"/>
      <c r="AC5" s="412"/>
      <c r="AD5" s="413"/>
      <c r="AE5" s="413"/>
      <c r="AF5" s="413"/>
      <c r="AG5" s="413"/>
      <c r="AH5" s="413"/>
      <c r="AI5" s="413"/>
      <c r="AJ5" s="413"/>
      <c r="AK5" s="413"/>
      <c r="AL5" s="605"/>
      <c r="AM5" s="481" t="s">
        <v>93</v>
      </c>
      <c r="AN5" s="381"/>
      <c r="AO5" s="381"/>
      <c r="AP5" s="381"/>
      <c r="AQ5" s="381"/>
      <c r="AR5" s="381"/>
      <c r="AS5" s="381"/>
      <c r="AT5" s="382"/>
      <c r="AU5" s="482" t="s">
        <v>94</v>
      </c>
      <c r="AV5" s="483"/>
      <c r="AW5" s="483"/>
      <c r="AX5" s="483"/>
      <c r="AY5" s="438" t="s">
        <v>95</v>
      </c>
      <c r="AZ5" s="439"/>
      <c r="BA5" s="439"/>
      <c r="BB5" s="439"/>
      <c r="BC5" s="439"/>
      <c r="BD5" s="439"/>
      <c r="BE5" s="439"/>
      <c r="BF5" s="439"/>
      <c r="BG5" s="439"/>
      <c r="BH5" s="439"/>
      <c r="BI5" s="439"/>
      <c r="BJ5" s="439"/>
      <c r="BK5" s="439"/>
      <c r="BL5" s="439"/>
      <c r="BM5" s="440"/>
      <c r="BN5" s="424">
        <v>79896349</v>
      </c>
      <c r="BO5" s="425"/>
      <c r="BP5" s="425"/>
      <c r="BQ5" s="425"/>
      <c r="BR5" s="425"/>
      <c r="BS5" s="425"/>
      <c r="BT5" s="425"/>
      <c r="BU5" s="426"/>
      <c r="BV5" s="424">
        <v>89290713</v>
      </c>
      <c r="BW5" s="425"/>
      <c r="BX5" s="425"/>
      <c r="BY5" s="425"/>
      <c r="BZ5" s="425"/>
      <c r="CA5" s="425"/>
      <c r="CB5" s="425"/>
      <c r="CC5" s="426"/>
      <c r="CD5" s="464" t="s">
        <v>96</v>
      </c>
      <c r="CE5" s="384"/>
      <c r="CF5" s="384"/>
      <c r="CG5" s="384"/>
      <c r="CH5" s="384"/>
      <c r="CI5" s="384"/>
      <c r="CJ5" s="384"/>
      <c r="CK5" s="384"/>
      <c r="CL5" s="384"/>
      <c r="CM5" s="384"/>
      <c r="CN5" s="384"/>
      <c r="CO5" s="384"/>
      <c r="CP5" s="384"/>
      <c r="CQ5" s="384"/>
      <c r="CR5" s="384"/>
      <c r="CS5" s="465"/>
      <c r="CT5" s="421">
        <v>91.2</v>
      </c>
      <c r="CU5" s="422"/>
      <c r="CV5" s="422"/>
      <c r="CW5" s="422"/>
      <c r="CX5" s="422"/>
      <c r="CY5" s="422"/>
      <c r="CZ5" s="422"/>
      <c r="DA5" s="423"/>
      <c r="DB5" s="421">
        <v>96.1</v>
      </c>
      <c r="DC5" s="422"/>
      <c r="DD5" s="422"/>
      <c r="DE5" s="422"/>
      <c r="DF5" s="422"/>
      <c r="DG5" s="422"/>
      <c r="DH5" s="422"/>
      <c r="DI5" s="423"/>
    </row>
    <row r="6" spans="1:119" ht="18.75" customHeight="1">
      <c r="A6" s="178"/>
      <c r="B6" s="570" t="s">
        <v>97</v>
      </c>
      <c r="C6" s="411"/>
      <c r="D6" s="411"/>
      <c r="E6" s="571"/>
      <c r="F6" s="571"/>
      <c r="G6" s="571"/>
      <c r="H6" s="571"/>
      <c r="I6" s="571"/>
      <c r="J6" s="571"/>
      <c r="K6" s="571"/>
      <c r="L6" s="571" t="s">
        <v>98</v>
      </c>
      <c r="M6" s="571"/>
      <c r="N6" s="571"/>
      <c r="O6" s="571"/>
      <c r="P6" s="571"/>
      <c r="Q6" s="571"/>
      <c r="R6" s="409"/>
      <c r="S6" s="409"/>
      <c r="T6" s="409"/>
      <c r="U6" s="409"/>
      <c r="V6" s="577"/>
      <c r="W6" s="514" t="s">
        <v>99</v>
      </c>
      <c r="X6" s="410"/>
      <c r="Y6" s="410"/>
      <c r="Z6" s="410"/>
      <c r="AA6" s="410"/>
      <c r="AB6" s="411"/>
      <c r="AC6" s="582" t="s">
        <v>100</v>
      </c>
      <c r="AD6" s="583"/>
      <c r="AE6" s="583"/>
      <c r="AF6" s="583"/>
      <c r="AG6" s="583"/>
      <c r="AH6" s="583"/>
      <c r="AI6" s="583"/>
      <c r="AJ6" s="583"/>
      <c r="AK6" s="583"/>
      <c r="AL6" s="584"/>
      <c r="AM6" s="481" t="s">
        <v>101</v>
      </c>
      <c r="AN6" s="381"/>
      <c r="AO6" s="381"/>
      <c r="AP6" s="381"/>
      <c r="AQ6" s="381"/>
      <c r="AR6" s="381"/>
      <c r="AS6" s="381"/>
      <c r="AT6" s="382"/>
      <c r="AU6" s="482" t="s">
        <v>102</v>
      </c>
      <c r="AV6" s="483"/>
      <c r="AW6" s="483"/>
      <c r="AX6" s="483"/>
      <c r="AY6" s="438" t="s">
        <v>103</v>
      </c>
      <c r="AZ6" s="439"/>
      <c r="BA6" s="439"/>
      <c r="BB6" s="439"/>
      <c r="BC6" s="439"/>
      <c r="BD6" s="439"/>
      <c r="BE6" s="439"/>
      <c r="BF6" s="439"/>
      <c r="BG6" s="439"/>
      <c r="BH6" s="439"/>
      <c r="BI6" s="439"/>
      <c r="BJ6" s="439"/>
      <c r="BK6" s="439"/>
      <c r="BL6" s="439"/>
      <c r="BM6" s="440"/>
      <c r="BN6" s="424">
        <v>5925266</v>
      </c>
      <c r="BO6" s="425"/>
      <c r="BP6" s="425"/>
      <c r="BQ6" s="425"/>
      <c r="BR6" s="425"/>
      <c r="BS6" s="425"/>
      <c r="BT6" s="425"/>
      <c r="BU6" s="426"/>
      <c r="BV6" s="424">
        <v>4501618</v>
      </c>
      <c r="BW6" s="425"/>
      <c r="BX6" s="425"/>
      <c r="BY6" s="425"/>
      <c r="BZ6" s="425"/>
      <c r="CA6" s="425"/>
      <c r="CB6" s="425"/>
      <c r="CC6" s="426"/>
      <c r="CD6" s="464" t="s">
        <v>104</v>
      </c>
      <c r="CE6" s="384"/>
      <c r="CF6" s="384"/>
      <c r="CG6" s="384"/>
      <c r="CH6" s="384"/>
      <c r="CI6" s="384"/>
      <c r="CJ6" s="384"/>
      <c r="CK6" s="384"/>
      <c r="CL6" s="384"/>
      <c r="CM6" s="384"/>
      <c r="CN6" s="384"/>
      <c r="CO6" s="384"/>
      <c r="CP6" s="384"/>
      <c r="CQ6" s="384"/>
      <c r="CR6" s="384"/>
      <c r="CS6" s="465"/>
      <c r="CT6" s="567">
        <v>95.2</v>
      </c>
      <c r="CU6" s="568"/>
      <c r="CV6" s="568"/>
      <c r="CW6" s="568"/>
      <c r="CX6" s="568"/>
      <c r="CY6" s="568"/>
      <c r="CZ6" s="568"/>
      <c r="DA6" s="569"/>
      <c r="DB6" s="567">
        <v>100.7</v>
      </c>
      <c r="DC6" s="568"/>
      <c r="DD6" s="568"/>
      <c r="DE6" s="568"/>
      <c r="DF6" s="568"/>
      <c r="DG6" s="568"/>
      <c r="DH6" s="568"/>
      <c r="DI6" s="569"/>
    </row>
    <row r="7" spans="1:119" ht="18.75" customHeight="1">
      <c r="A7" s="178"/>
      <c r="B7" s="572"/>
      <c r="C7" s="573"/>
      <c r="D7" s="573"/>
      <c r="E7" s="574"/>
      <c r="F7" s="574"/>
      <c r="G7" s="574"/>
      <c r="H7" s="574"/>
      <c r="I7" s="574"/>
      <c r="J7" s="574"/>
      <c r="K7" s="574"/>
      <c r="L7" s="574"/>
      <c r="M7" s="574"/>
      <c r="N7" s="574"/>
      <c r="O7" s="574"/>
      <c r="P7" s="574"/>
      <c r="Q7" s="574"/>
      <c r="R7" s="578"/>
      <c r="S7" s="578"/>
      <c r="T7" s="578"/>
      <c r="U7" s="578"/>
      <c r="V7" s="579"/>
      <c r="W7" s="565"/>
      <c r="X7" s="375"/>
      <c r="Y7" s="375"/>
      <c r="Z7" s="375"/>
      <c r="AA7" s="375"/>
      <c r="AB7" s="573"/>
      <c r="AC7" s="585"/>
      <c r="AD7" s="376"/>
      <c r="AE7" s="376"/>
      <c r="AF7" s="376"/>
      <c r="AG7" s="376"/>
      <c r="AH7" s="376"/>
      <c r="AI7" s="376"/>
      <c r="AJ7" s="376"/>
      <c r="AK7" s="376"/>
      <c r="AL7" s="586"/>
      <c r="AM7" s="481" t="s">
        <v>105</v>
      </c>
      <c r="AN7" s="381"/>
      <c r="AO7" s="381"/>
      <c r="AP7" s="381"/>
      <c r="AQ7" s="381"/>
      <c r="AR7" s="381"/>
      <c r="AS7" s="381"/>
      <c r="AT7" s="382"/>
      <c r="AU7" s="482" t="s">
        <v>102</v>
      </c>
      <c r="AV7" s="483"/>
      <c r="AW7" s="483"/>
      <c r="AX7" s="483"/>
      <c r="AY7" s="438" t="s">
        <v>106</v>
      </c>
      <c r="AZ7" s="439"/>
      <c r="BA7" s="439"/>
      <c r="BB7" s="439"/>
      <c r="BC7" s="439"/>
      <c r="BD7" s="439"/>
      <c r="BE7" s="439"/>
      <c r="BF7" s="439"/>
      <c r="BG7" s="439"/>
      <c r="BH7" s="439"/>
      <c r="BI7" s="439"/>
      <c r="BJ7" s="439"/>
      <c r="BK7" s="439"/>
      <c r="BL7" s="439"/>
      <c r="BM7" s="440"/>
      <c r="BN7" s="424">
        <v>321146</v>
      </c>
      <c r="BO7" s="425"/>
      <c r="BP7" s="425"/>
      <c r="BQ7" s="425"/>
      <c r="BR7" s="425"/>
      <c r="BS7" s="425"/>
      <c r="BT7" s="425"/>
      <c r="BU7" s="426"/>
      <c r="BV7" s="424">
        <v>505998</v>
      </c>
      <c r="BW7" s="425"/>
      <c r="BX7" s="425"/>
      <c r="BY7" s="425"/>
      <c r="BZ7" s="425"/>
      <c r="CA7" s="425"/>
      <c r="CB7" s="425"/>
      <c r="CC7" s="426"/>
      <c r="CD7" s="464" t="s">
        <v>107</v>
      </c>
      <c r="CE7" s="384"/>
      <c r="CF7" s="384"/>
      <c r="CG7" s="384"/>
      <c r="CH7" s="384"/>
      <c r="CI7" s="384"/>
      <c r="CJ7" s="384"/>
      <c r="CK7" s="384"/>
      <c r="CL7" s="384"/>
      <c r="CM7" s="384"/>
      <c r="CN7" s="384"/>
      <c r="CO7" s="384"/>
      <c r="CP7" s="384"/>
      <c r="CQ7" s="384"/>
      <c r="CR7" s="384"/>
      <c r="CS7" s="465"/>
      <c r="CT7" s="424">
        <v>45552439</v>
      </c>
      <c r="CU7" s="425"/>
      <c r="CV7" s="425"/>
      <c r="CW7" s="425"/>
      <c r="CX7" s="425"/>
      <c r="CY7" s="425"/>
      <c r="CZ7" s="425"/>
      <c r="DA7" s="426"/>
      <c r="DB7" s="424">
        <v>44759540</v>
      </c>
      <c r="DC7" s="425"/>
      <c r="DD7" s="425"/>
      <c r="DE7" s="425"/>
      <c r="DF7" s="425"/>
      <c r="DG7" s="425"/>
      <c r="DH7" s="425"/>
      <c r="DI7" s="426"/>
    </row>
    <row r="8" spans="1:119" ht="18.75" customHeight="1" thickBot="1">
      <c r="A8" s="178"/>
      <c r="B8" s="575"/>
      <c r="C8" s="520"/>
      <c r="D8" s="520"/>
      <c r="E8" s="576"/>
      <c r="F8" s="576"/>
      <c r="G8" s="576"/>
      <c r="H8" s="576"/>
      <c r="I8" s="576"/>
      <c r="J8" s="576"/>
      <c r="K8" s="576"/>
      <c r="L8" s="576"/>
      <c r="M8" s="576"/>
      <c r="N8" s="576"/>
      <c r="O8" s="576"/>
      <c r="P8" s="576"/>
      <c r="Q8" s="576"/>
      <c r="R8" s="580"/>
      <c r="S8" s="580"/>
      <c r="T8" s="580"/>
      <c r="U8" s="580"/>
      <c r="V8" s="581"/>
      <c r="W8" s="495"/>
      <c r="X8" s="496"/>
      <c r="Y8" s="496"/>
      <c r="Z8" s="496"/>
      <c r="AA8" s="496"/>
      <c r="AB8" s="520"/>
      <c r="AC8" s="587"/>
      <c r="AD8" s="588"/>
      <c r="AE8" s="588"/>
      <c r="AF8" s="588"/>
      <c r="AG8" s="588"/>
      <c r="AH8" s="588"/>
      <c r="AI8" s="588"/>
      <c r="AJ8" s="588"/>
      <c r="AK8" s="588"/>
      <c r="AL8" s="589"/>
      <c r="AM8" s="481" t="s">
        <v>108</v>
      </c>
      <c r="AN8" s="381"/>
      <c r="AO8" s="381"/>
      <c r="AP8" s="381"/>
      <c r="AQ8" s="381"/>
      <c r="AR8" s="381"/>
      <c r="AS8" s="381"/>
      <c r="AT8" s="382"/>
      <c r="AU8" s="482" t="s">
        <v>102</v>
      </c>
      <c r="AV8" s="483"/>
      <c r="AW8" s="483"/>
      <c r="AX8" s="483"/>
      <c r="AY8" s="438" t="s">
        <v>109</v>
      </c>
      <c r="AZ8" s="439"/>
      <c r="BA8" s="439"/>
      <c r="BB8" s="439"/>
      <c r="BC8" s="439"/>
      <c r="BD8" s="439"/>
      <c r="BE8" s="439"/>
      <c r="BF8" s="439"/>
      <c r="BG8" s="439"/>
      <c r="BH8" s="439"/>
      <c r="BI8" s="439"/>
      <c r="BJ8" s="439"/>
      <c r="BK8" s="439"/>
      <c r="BL8" s="439"/>
      <c r="BM8" s="440"/>
      <c r="BN8" s="424">
        <v>5604120</v>
      </c>
      <c r="BO8" s="425"/>
      <c r="BP8" s="425"/>
      <c r="BQ8" s="425"/>
      <c r="BR8" s="425"/>
      <c r="BS8" s="425"/>
      <c r="BT8" s="425"/>
      <c r="BU8" s="426"/>
      <c r="BV8" s="424">
        <v>3995620</v>
      </c>
      <c r="BW8" s="425"/>
      <c r="BX8" s="425"/>
      <c r="BY8" s="425"/>
      <c r="BZ8" s="425"/>
      <c r="CA8" s="425"/>
      <c r="CB8" s="425"/>
      <c r="CC8" s="426"/>
      <c r="CD8" s="464" t="s">
        <v>110</v>
      </c>
      <c r="CE8" s="384"/>
      <c r="CF8" s="384"/>
      <c r="CG8" s="384"/>
      <c r="CH8" s="384"/>
      <c r="CI8" s="384"/>
      <c r="CJ8" s="384"/>
      <c r="CK8" s="384"/>
      <c r="CL8" s="384"/>
      <c r="CM8" s="384"/>
      <c r="CN8" s="384"/>
      <c r="CO8" s="384"/>
      <c r="CP8" s="384"/>
      <c r="CQ8" s="384"/>
      <c r="CR8" s="384"/>
      <c r="CS8" s="465"/>
      <c r="CT8" s="527">
        <v>0.52</v>
      </c>
      <c r="CU8" s="528"/>
      <c r="CV8" s="528"/>
      <c r="CW8" s="528"/>
      <c r="CX8" s="528"/>
      <c r="CY8" s="528"/>
      <c r="CZ8" s="528"/>
      <c r="DA8" s="529"/>
      <c r="DB8" s="527">
        <v>0.54</v>
      </c>
      <c r="DC8" s="528"/>
      <c r="DD8" s="528"/>
      <c r="DE8" s="528"/>
      <c r="DF8" s="528"/>
      <c r="DG8" s="528"/>
      <c r="DH8" s="528"/>
      <c r="DI8" s="529"/>
    </row>
    <row r="9" spans="1:119" ht="18.75" customHeight="1" thickBot="1">
      <c r="A9" s="178"/>
      <c r="B9" s="556" t="s">
        <v>111</v>
      </c>
      <c r="C9" s="557"/>
      <c r="D9" s="557"/>
      <c r="E9" s="557"/>
      <c r="F9" s="557"/>
      <c r="G9" s="557"/>
      <c r="H9" s="557"/>
      <c r="I9" s="557"/>
      <c r="J9" s="557"/>
      <c r="K9" s="475"/>
      <c r="L9" s="558" t="s">
        <v>112</v>
      </c>
      <c r="M9" s="559"/>
      <c r="N9" s="559"/>
      <c r="O9" s="559"/>
      <c r="P9" s="559"/>
      <c r="Q9" s="560"/>
      <c r="R9" s="561">
        <v>151672</v>
      </c>
      <c r="S9" s="562"/>
      <c r="T9" s="562"/>
      <c r="U9" s="562"/>
      <c r="V9" s="563"/>
      <c r="W9" s="493" t="s">
        <v>113</v>
      </c>
      <c r="X9" s="494"/>
      <c r="Y9" s="494"/>
      <c r="Z9" s="494"/>
      <c r="AA9" s="494"/>
      <c r="AB9" s="494"/>
      <c r="AC9" s="494"/>
      <c r="AD9" s="494"/>
      <c r="AE9" s="494"/>
      <c r="AF9" s="494"/>
      <c r="AG9" s="494"/>
      <c r="AH9" s="494"/>
      <c r="AI9" s="494"/>
      <c r="AJ9" s="494"/>
      <c r="AK9" s="494"/>
      <c r="AL9" s="564"/>
      <c r="AM9" s="481" t="s">
        <v>114</v>
      </c>
      <c r="AN9" s="381"/>
      <c r="AO9" s="381"/>
      <c r="AP9" s="381"/>
      <c r="AQ9" s="381"/>
      <c r="AR9" s="381"/>
      <c r="AS9" s="381"/>
      <c r="AT9" s="382"/>
      <c r="AU9" s="482" t="s">
        <v>115</v>
      </c>
      <c r="AV9" s="483"/>
      <c r="AW9" s="483"/>
      <c r="AX9" s="483"/>
      <c r="AY9" s="438" t="s">
        <v>116</v>
      </c>
      <c r="AZ9" s="439"/>
      <c r="BA9" s="439"/>
      <c r="BB9" s="439"/>
      <c r="BC9" s="439"/>
      <c r="BD9" s="439"/>
      <c r="BE9" s="439"/>
      <c r="BF9" s="439"/>
      <c r="BG9" s="439"/>
      <c r="BH9" s="439"/>
      <c r="BI9" s="439"/>
      <c r="BJ9" s="439"/>
      <c r="BK9" s="439"/>
      <c r="BL9" s="439"/>
      <c r="BM9" s="440"/>
      <c r="BN9" s="424">
        <v>1608500</v>
      </c>
      <c r="BO9" s="425"/>
      <c r="BP9" s="425"/>
      <c r="BQ9" s="425"/>
      <c r="BR9" s="425"/>
      <c r="BS9" s="425"/>
      <c r="BT9" s="425"/>
      <c r="BU9" s="426"/>
      <c r="BV9" s="424">
        <v>690985</v>
      </c>
      <c r="BW9" s="425"/>
      <c r="BX9" s="425"/>
      <c r="BY9" s="425"/>
      <c r="BZ9" s="425"/>
      <c r="CA9" s="425"/>
      <c r="CB9" s="425"/>
      <c r="CC9" s="426"/>
      <c r="CD9" s="464" t="s">
        <v>117</v>
      </c>
      <c r="CE9" s="384"/>
      <c r="CF9" s="384"/>
      <c r="CG9" s="384"/>
      <c r="CH9" s="384"/>
      <c r="CI9" s="384"/>
      <c r="CJ9" s="384"/>
      <c r="CK9" s="384"/>
      <c r="CL9" s="384"/>
      <c r="CM9" s="384"/>
      <c r="CN9" s="384"/>
      <c r="CO9" s="384"/>
      <c r="CP9" s="384"/>
      <c r="CQ9" s="384"/>
      <c r="CR9" s="384"/>
      <c r="CS9" s="465"/>
      <c r="CT9" s="421">
        <v>19.100000000000001</v>
      </c>
      <c r="CU9" s="422"/>
      <c r="CV9" s="422"/>
      <c r="CW9" s="422"/>
      <c r="CX9" s="422"/>
      <c r="CY9" s="422"/>
      <c r="CZ9" s="422"/>
      <c r="DA9" s="423"/>
      <c r="DB9" s="421">
        <v>20.2</v>
      </c>
      <c r="DC9" s="422"/>
      <c r="DD9" s="422"/>
      <c r="DE9" s="422"/>
      <c r="DF9" s="422"/>
      <c r="DG9" s="422"/>
      <c r="DH9" s="422"/>
      <c r="DI9" s="423"/>
    </row>
    <row r="10" spans="1:119" ht="18.75" customHeight="1" thickBot="1">
      <c r="A10" s="178"/>
      <c r="B10" s="556"/>
      <c r="C10" s="557"/>
      <c r="D10" s="557"/>
      <c r="E10" s="557"/>
      <c r="F10" s="557"/>
      <c r="G10" s="557"/>
      <c r="H10" s="557"/>
      <c r="I10" s="557"/>
      <c r="J10" s="557"/>
      <c r="K10" s="475"/>
      <c r="L10" s="380" t="s">
        <v>118</v>
      </c>
      <c r="M10" s="381"/>
      <c r="N10" s="381"/>
      <c r="O10" s="381"/>
      <c r="P10" s="381"/>
      <c r="Q10" s="382"/>
      <c r="R10" s="377">
        <v>158114</v>
      </c>
      <c r="S10" s="378"/>
      <c r="T10" s="378"/>
      <c r="U10" s="378"/>
      <c r="V10" s="437"/>
      <c r="W10" s="565"/>
      <c r="X10" s="375"/>
      <c r="Y10" s="375"/>
      <c r="Z10" s="375"/>
      <c r="AA10" s="375"/>
      <c r="AB10" s="375"/>
      <c r="AC10" s="375"/>
      <c r="AD10" s="375"/>
      <c r="AE10" s="375"/>
      <c r="AF10" s="375"/>
      <c r="AG10" s="375"/>
      <c r="AH10" s="375"/>
      <c r="AI10" s="375"/>
      <c r="AJ10" s="375"/>
      <c r="AK10" s="375"/>
      <c r="AL10" s="566"/>
      <c r="AM10" s="481" t="s">
        <v>119</v>
      </c>
      <c r="AN10" s="381"/>
      <c r="AO10" s="381"/>
      <c r="AP10" s="381"/>
      <c r="AQ10" s="381"/>
      <c r="AR10" s="381"/>
      <c r="AS10" s="381"/>
      <c r="AT10" s="382"/>
      <c r="AU10" s="482" t="s">
        <v>120</v>
      </c>
      <c r="AV10" s="483"/>
      <c r="AW10" s="483"/>
      <c r="AX10" s="483"/>
      <c r="AY10" s="438" t="s">
        <v>121</v>
      </c>
      <c r="AZ10" s="439"/>
      <c r="BA10" s="439"/>
      <c r="BB10" s="439"/>
      <c r="BC10" s="439"/>
      <c r="BD10" s="439"/>
      <c r="BE10" s="439"/>
      <c r="BF10" s="439"/>
      <c r="BG10" s="439"/>
      <c r="BH10" s="439"/>
      <c r="BI10" s="439"/>
      <c r="BJ10" s="439"/>
      <c r="BK10" s="439"/>
      <c r="BL10" s="439"/>
      <c r="BM10" s="440"/>
      <c r="BN10" s="424">
        <v>1874458</v>
      </c>
      <c r="BO10" s="425"/>
      <c r="BP10" s="425"/>
      <c r="BQ10" s="425"/>
      <c r="BR10" s="425"/>
      <c r="BS10" s="425"/>
      <c r="BT10" s="425"/>
      <c r="BU10" s="426"/>
      <c r="BV10" s="424">
        <v>277711</v>
      </c>
      <c r="BW10" s="425"/>
      <c r="BX10" s="425"/>
      <c r="BY10" s="425"/>
      <c r="BZ10" s="425"/>
      <c r="CA10" s="425"/>
      <c r="CB10" s="425"/>
      <c r="CC10" s="42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6"/>
      <c r="C11" s="557"/>
      <c r="D11" s="557"/>
      <c r="E11" s="557"/>
      <c r="F11" s="557"/>
      <c r="G11" s="557"/>
      <c r="H11" s="557"/>
      <c r="I11" s="557"/>
      <c r="J11" s="557"/>
      <c r="K11" s="475"/>
      <c r="L11" s="385" t="s">
        <v>123</v>
      </c>
      <c r="M11" s="386"/>
      <c r="N11" s="386"/>
      <c r="O11" s="386"/>
      <c r="P11" s="386"/>
      <c r="Q11" s="387"/>
      <c r="R11" s="553" t="s">
        <v>124</v>
      </c>
      <c r="S11" s="554"/>
      <c r="T11" s="554"/>
      <c r="U11" s="554"/>
      <c r="V11" s="555"/>
      <c r="W11" s="565"/>
      <c r="X11" s="375"/>
      <c r="Y11" s="375"/>
      <c r="Z11" s="375"/>
      <c r="AA11" s="375"/>
      <c r="AB11" s="375"/>
      <c r="AC11" s="375"/>
      <c r="AD11" s="375"/>
      <c r="AE11" s="375"/>
      <c r="AF11" s="375"/>
      <c r="AG11" s="375"/>
      <c r="AH11" s="375"/>
      <c r="AI11" s="375"/>
      <c r="AJ11" s="375"/>
      <c r="AK11" s="375"/>
      <c r="AL11" s="566"/>
      <c r="AM11" s="481" t="s">
        <v>125</v>
      </c>
      <c r="AN11" s="381"/>
      <c r="AO11" s="381"/>
      <c r="AP11" s="381"/>
      <c r="AQ11" s="381"/>
      <c r="AR11" s="381"/>
      <c r="AS11" s="381"/>
      <c r="AT11" s="382"/>
      <c r="AU11" s="482" t="s">
        <v>120</v>
      </c>
      <c r="AV11" s="483"/>
      <c r="AW11" s="483"/>
      <c r="AX11" s="483"/>
      <c r="AY11" s="438" t="s">
        <v>126</v>
      </c>
      <c r="AZ11" s="439"/>
      <c r="BA11" s="439"/>
      <c r="BB11" s="439"/>
      <c r="BC11" s="439"/>
      <c r="BD11" s="439"/>
      <c r="BE11" s="439"/>
      <c r="BF11" s="439"/>
      <c r="BG11" s="439"/>
      <c r="BH11" s="439"/>
      <c r="BI11" s="439"/>
      <c r="BJ11" s="439"/>
      <c r="BK11" s="439"/>
      <c r="BL11" s="439"/>
      <c r="BM11" s="440"/>
      <c r="BN11" s="424">
        <v>0</v>
      </c>
      <c r="BO11" s="425"/>
      <c r="BP11" s="425"/>
      <c r="BQ11" s="425"/>
      <c r="BR11" s="425"/>
      <c r="BS11" s="425"/>
      <c r="BT11" s="425"/>
      <c r="BU11" s="426"/>
      <c r="BV11" s="424">
        <v>0</v>
      </c>
      <c r="BW11" s="425"/>
      <c r="BX11" s="425"/>
      <c r="BY11" s="425"/>
      <c r="BZ11" s="425"/>
      <c r="CA11" s="425"/>
      <c r="CB11" s="425"/>
      <c r="CC11" s="426"/>
      <c r="CD11" s="464" t="s">
        <v>127</v>
      </c>
      <c r="CE11" s="384"/>
      <c r="CF11" s="384"/>
      <c r="CG11" s="384"/>
      <c r="CH11" s="384"/>
      <c r="CI11" s="384"/>
      <c r="CJ11" s="384"/>
      <c r="CK11" s="384"/>
      <c r="CL11" s="384"/>
      <c r="CM11" s="384"/>
      <c r="CN11" s="384"/>
      <c r="CO11" s="384"/>
      <c r="CP11" s="384"/>
      <c r="CQ11" s="384"/>
      <c r="CR11" s="384"/>
      <c r="CS11" s="465"/>
      <c r="CT11" s="527" t="s">
        <v>128</v>
      </c>
      <c r="CU11" s="528"/>
      <c r="CV11" s="528"/>
      <c r="CW11" s="528"/>
      <c r="CX11" s="528"/>
      <c r="CY11" s="528"/>
      <c r="CZ11" s="528"/>
      <c r="DA11" s="529"/>
      <c r="DB11" s="527" t="s">
        <v>128</v>
      </c>
      <c r="DC11" s="528"/>
      <c r="DD11" s="528"/>
      <c r="DE11" s="528"/>
      <c r="DF11" s="528"/>
      <c r="DG11" s="528"/>
      <c r="DH11" s="528"/>
      <c r="DI11" s="529"/>
    </row>
    <row r="12" spans="1:119" ht="18.75" customHeight="1">
      <c r="A12" s="178"/>
      <c r="B12" s="530" t="s">
        <v>129</v>
      </c>
      <c r="C12" s="531"/>
      <c r="D12" s="531"/>
      <c r="E12" s="531"/>
      <c r="F12" s="531"/>
      <c r="G12" s="531"/>
      <c r="H12" s="531"/>
      <c r="I12" s="531"/>
      <c r="J12" s="531"/>
      <c r="K12" s="532"/>
      <c r="L12" s="539" t="s">
        <v>130</v>
      </c>
      <c r="M12" s="540"/>
      <c r="N12" s="540"/>
      <c r="O12" s="540"/>
      <c r="P12" s="540"/>
      <c r="Q12" s="541"/>
      <c r="R12" s="542">
        <v>153532</v>
      </c>
      <c r="S12" s="543"/>
      <c r="T12" s="543"/>
      <c r="U12" s="543"/>
      <c r="V12" s="544"/>
      <c r="W12" s="545" t="s">
        <v>1</v>
      </c>
      <c r="X12" s="483"/>
      <c r="Y12" s="483"/>
      <c r="Z12" s="483"/>
      <c r="AA12" s="483"/>
      <c r="AB12" s="546"/>
      <c r="AC12" s="547" t="s">
        <v>131</v>
      </c>
      <c r="AD12" s="548"/>
      <c r="AE12" s="548"/>
      <c r="AF12" s="548"/>
      <c r="AG12" s="549"/>
      <c r="AH12" s="547" t="s">
        <v>132</v>
      </c>
      <c r="AI12" s="548"/>
      <c r="AJ12" s="548"/>
      <c r="AK12" s="548"/>
      <c r="AL12" s="550"/>
      <c r="AM12" s="481" t="s">
        <v>133</v>
      </c>
      <c r="AN12" s="381"/>
      <c r="AO12" s="381"/>
      <c r="AP12" s="381"/>
      <c r="AQ12" s="381"/>
      <c r="AR12" s="381"/>
      <c r="AS12" s="381"/>
      <c r="AT12" s="382"/>
      <c r="AU12" s="482" t="s">
        <v>115</v>
      </c>
      <c r="AV12" s="483"/>
      <c r="AW12" s="483"/>
      <c r="AX12" s="483"/>
      <c r="AY12" s="438" t="s">
        <v>134</v>
      </c>
      <c r="AZ12" s="439"/>
      <c r="BA12" s="439"/>
      <c r="BB12" s="439"/>
      <c r="BC12" s="439"/>
      <c r="BD12" s="439"/>
      <c r="BE12" s="439"/>
      <c r="BF12" s="439"/>
      <c r="BG12" s="439"/>
      <c r="BH12" s="439"/>
      <c r="BI12" s="439"/>
      <c r="BJ12" s="439"/>
      <c r="BK12" s="439"/>
      <c r="BL12" s="439"/>
      <c r="BM12" s="440"/>
      <c r="BN12" s="424">
        <v>0</v>
      </c>
      <c r="BO12" s="425"/>
      <c r="BP12" s="425"/>
      <c r="BQ12" s="425"/>
      <c r="BR12" s="425"/>
      <c r="BS12" s="425"/>
      <c r="BT12" s="425"/>
      <c r="BU12" s="426"/>
      <c r="BV12" s="424">
        <v>0</v>
      </c>
      <c r="BW12" s="425"/>
      <c r="BX12" s="425"/>
      <c r="BY12" s="425"/>
      <c r="BZ12" s="425"/>
      <c r="CA12" s="425"/>
      <c r="CB12" s="425"/>
      <c r="CC12" s="426"/>
      <c r="CD12" s="464" t="s">
        <v>135</v>
      </c>
      <c r="CE12" s="384"/>
      <c r="CF12" s="384"/>
      <c r="CG12" s="384"/>
      <c r="CH12" s="384"/>
      <c r="CI12" s="384"/>
      <c r="CJ12" s="384"/>
      <c r="CK12" s="384"/>
      <c r="CL12" s="384"/>
      <c r="CM12" s="384"/>
      <c r="CN12" s="384"/>
      <c r="CO12" s="384"/>
      <c r="CP12" s="384"/>
      <c r="CQ12" s="384"/>
      <c r="CR12" s="384"/>
      <c r="CS12" s="465"/>
      <c r="CT12" s="527" t="s">
        <v>136</v>
      </c>
      <c r="CU12" s="528"/>
      <c r="CV12" s="528"/>
      <c r="CW12" s="528"/>
      <c r="CX12" s="528"/>
      <c r="CY12" s="528"/>
      <c r="CZ12" s="528"/>
      <c r="DA12" s="529"/>
      <c r="DB12" s="527" t="s">
        <v>137</v>
      </c>
      <c r="DC12" s="528"/>
      <c r="DD12" s="528"/>
      <c r="DE12" s="528"/>
      <c r="DF12" s="528"/>
      <c r="DG12" s="528"/>
      <c r="DH12" s="528"/>
      <c r="DI12" s="529"/>
    </row>
    <row r="13" spans="1:119" ht="18.75" customHeight="1">
      <c r="A13" s="178"/>
      <c r="B13" s="533"/>
      <c r="C13" s="534"/>
      <c r="D13" s="534"/>
      <c r="E13" s="534"/>
      <c r="F13" s="534"/>
      <c r="G13" s="534"/>
      <c r="H13" s="534"/>
      <c r="I13" s="534"/>
      <c r="J13" s="534"/>
      <c r="K13" s="535"/>
      <c r="L13" s="187"/>
      <c r="M13" s="508" t="s">
        <v>138</v>
      </c>
      <c r="N13" s="509"/>
      <c r="O13" s="509"/>
      <c r="P13" s="509"/>
      <c r="Q13" s="510"/>
      <c r="R13" s="511">
        <v>150812</v>
      </c>
      <c r="S13" s="512"/>
      <c r="T13" s="512"/>
      <c r="U13" s="512"/>
      <c r="V13" s="513"/>
      <c r="W13" s="514" t="s">
        <v>139</v>
      </c>
      <c r="X13" s="410"/>
      <c r="Y13" s="410"/>
      <c r="Z13" s="410"/>
      <c r="AA13" s="410"/>
      <c r="AB13" s="411"/>
      <c r="AC13" s="377">
        <v>3631</v>
      </c>
      <c r="AD13" s="378"/>
      <c r="AE13" s="378"/>
      <c r="AF13" s="378"/>
      <c r="AG13" s="379"/>
      <c r="AH13" s="377">
        <v>4132</v>
      </c>
      <c r="AI13" s="378"/>
      <c r="AJ13" s="378"/>
      <c r="AK13" s="378"/>
      <c r="AL13" s="437"/>
      <c r="AM13" s="481" t="s">
        <v>140</v>
      </c>
      <c r="AN13" s="381"/>
      <c r="AO13" s="381"/>
      <c r="AP13" s="381"/>
      <c r="AQ13" s="381"/>
      <c r="AR13" s="381"/>
      <c r="AS13" s="381"/>
      <c r="AT13" s="382"/>
      <c r="AU13" s="482" t="s">
        <v>120</v>
      </c>
      <c r="AV13" s="483"/>
      <c r="AW13" s="483"/>
      <c r="AX13" s="483"/>
      <c r="AY13" s="438" t="s">
        <v>141</v>
      </c>
      <c r="AZ13" s="439"/>
      <c r="BA13" s="439"/>
      <c r="BB13" s="439"/>
      <c r="BC13" s="439"/>
      <c r="BD13" s="439"/>
      <c r="BE13" s="439"/>
      <c r="BF13" s="439"/>
      <c r="BG13" s="439"/>
      <c r="BH13" s="439"/>
      <c r="BI13" s="439"/>
      <c r="BJ13" s="439"/>
      <c r="BK13" s="439"/>
      <c r="BL13" s="439"/>
      <c r="BM13" s="440"/>
      <c r="BN13" s="424">
        <v>3482958</v>
      </c>
      <c r="BO13" s="425"/>
      <c r="BP13" s="425"/>
      <c r="BQ13" s="425"/>
      <c r="BR13" s="425"/>
      <c r="BS13" s="425"/>
      <c r="BT13" s="425"/>
      <c r="BU13" s="426"/>
      <c r="BV13" s="424">
        <v>968696</v>
      </c>
      <c r="BW13" s="425"/>
      <c r="BX13" s="425"/>
      <c r="BY13" s="425"/>
      <c r="BZ13" s="425"/>
      <c r="CA13" s="425"/>
      <c r="CB13" s="425"/>
      <c r="CC13" s="426"/>
      <c r="CD13" s="464" t="s">
        <v>142</v>
      </c>
      <c r="CE13" s="384"/>
      <c r="CF13" s="384"/>
      <c r="CG13" s="384"/>
      <c r="CH13" s="384"/>
      <c r="CI13" s="384"/>
      <c r="CJ13" s="384"/>
      <c r="CK13" s="384"/>
      <c r="CL13" s="384"/>
      <c r="CM13" s="384"/>
      <c r="CN13" s="384"/>
      <c r="CO13" s="384"/>
      <c r="CP13" s="384"/>
      <c r="CQ13" s="384"/>
      <c r="CR13" s="384"/>
      <c r="CS13" s="465"/>
      <c r="CT13" s="421">
        <v>11.2</v>
      </c>
      <c r="CU13" s="422"/>
      <c r="CV13" s="422"/>
      <c r="CW13" s="422"/>
      <c r="CX13" s="422"/>
      <c r="CY13" s="422"/>
      <c r="CZ13" s="422"/>
      <c r="DA13" s="423"/>
      <c r="DB13" s="421">
        <v>11.6</v>
      </c>
      <c r="DC13" s="422"/>
      <c r="DD13" s="422"/>
      <c r="DE13" s="422"/>
      <c r="DF13" s="422"/>
      <c r="DG13" s="422"/>
      <c r="DH13" s="422"/>
      <c r="DI13" s="423"/>
    </row>
    <row r="14" spans="1:119" ht="18.75" customHeight="1" thickBot="1">
      <c r="A14" s="178"/>
      <c r="B14" s="533"/>
      <c r="C14" s="534"/>
      <c r="D14" s="534"/>
      <c r="E14" s="534"/>
      <c r="F14" s="534"/>
      <c r="G14" s="534"/>
      <c r="H14" s="534"/>
      <c r="I14" s="534"/>
      <c r="J14" s="534"/>
      <c r="K14" s="535"/>
      <c r="L14" s="498" t="s">
        <v>143</v>
      </c>
      <c r="M14" s="551"/>
      <c r="N14" s="551"/>
      <c r="O14" s="551"/>
      <c r="P14" s="551"/>
      <c r="Q14" s="552"/>
      <c r="R14" s="511">
        <v>156254</v>
      </c>
      <c r="S14" s="512"/>
      <c r="T14" s="512"/>
      <c r="U14" s="512"/>
      <c r="V14" s="513"/>
      <c r="W14" s="515"/>
      <c r="X14" s="413"/>
      <c r="Y14" s="413"/>
      <c r="Z14" s="413"/>
      <c r="AA14" s="413"/>
      <c r="AB14" s="414"/>
      <c r="AC14" s="504">
        <v>5.3</v>
      </c>
      <c r="AD14" s="505"/>
      <c r="AE14" s="505"/>
      <c r="AF14" s="505"/>
      <c r="AG14" s="506"/>
      <c r="AH14" s="504">
        <v>5.9</v>
      </c>
      <c r="AI14" s="505"/>
      <c r="AJ14" s="505"/>
      <c r="AK14" s="505"/>
      <c r="AL14" s="507"/>
      <c r="AM14" s="481"/>
      <c r="AN14" s="381"/>
      <c r="AO14" s="381"/>
      <c r="AP14" s="381"/>
      <c r="AQ14" s="381"/>
      <c r="AR14" s="381"/>
      <c r="AS14" s="381"/>
      <c r="AT14" s="382"/>
      <c r="AU14" s="482"/>
      <c r="AV14" s="483"/>
      <c r="AW14" s="483"/>
      <c r="AX14" s="483"/>
      <c r="AY14" s="438"/>
      <c r="AZ14" s="439"/>
      <c r="BA14" s="439"/>
      <c r="BB14" s="439"/>
      <c r="BC14" s="439"/>
      <c r="BD14" s="439"/>
      <c r="BE14" s="439"/>
      <c r="BF14" s="439"/>
      <c r="BG14" s="439"/>
      <c r="BH14" s="439"/>
      <c r="BI14" s="439"/>
      <c r="BJ14" s="439"/>
      <c r="BK14" s="439"/>
      <c r="BL14" s="439"/>
      <c r="BM14" s="440"/>
      <c r="BN14" s="424"/>
      <c r="BO14" s="425"/>
      <c r="BP14" s="425"/>
      <c r="BQ14" s="425"/>
      <c r="BR14" s="425"/>
      <c r="BS14" s="425"/>
      <c r="BT14" s="425"/>
      <c r="BU14" s="426"/>
      <c r="BV14" s="424"/>
      <c r="BW14" s="425"/>
      <c r="BX14" s="425"/>
      <c r="BY14" s="425"/>
      <c r="BZ14" s="425"/>
      <c r="CA14" s="425"/>
      <c r="CB14" s="425"/>
      <c r="CC14" s="426"/>
      <c r="CD14" s="461" t="s">
        <v>144</v>
      </c>
      <c r="CE14" s="462"/>
      <c r="CF14" s="462"/>
      <c r="CG14" s="462"/>
      <c r="CH14" s="462"/>
      <c r="CI14" s="462"/>
      <c r="CJ14" s="462"/>
      <c r="CK14" s="462"/>
      <c r="CL14" s="462"/>
      <c r="CM14" s="462"/>
      <c r="CN14" s="462"/>
      <c r="CO14" s="462"/>
      <c r="CP14" s="462"/>
      <c r="CQ14" s="462"/>
      <c r="CR14" s="462"/>
      <c r="CS14" s="463"/>
      <c r="CT14" s="521" t="s">
        <v>145</v>
      </c>
      <c r="CU14" s="522"/>
      <c r="CV14" s="522"/>
      <c r="CW14" s="522"/>
      <c r="CX14" s="522"/>
      <c r="CY14" s="522"/>
      <c r="CZ14" s="522"/>
      <c r="DA14" s="523"/>
      <c r="DB14" s="521" t="s">
        <v>137</v>
      </c>
      <c r="DC14" s="522"/>
      <c r="DD14" s="522"/>
      <c r="DE14" s="522"/>
      <c r="DF14" s="522"/>
      <c r="DG14" s="522"/>
      <c r="DH14" s="522"/>
      <c r="DI14" s="523"/>
    </row>
    <row r="15" spans="1:119" ht="18.75" customHeight="1">
      <c r="A15" s="178"/>
      <c r="B15" s="533"/>
      <c r="C15" s="534"/>
      <c r="D15" s="534"/>
      <c r="E15" s="534"/>
      <c r="F15" s="534"/>
      <c r="G15" s="534"/>
      <c r="H15" s="534"/>
      <c r="I15" s="534"/>
      <c r="J15" s="534"/>
      <c r="K15" s="535"/>
      <c r="L15" s="187"/>
      <c r="M15" s="508" t="s">
        <v>146</v>
      </c>
      <c r="N15" s="509"/>
      <c r="O15" s="509"/>
      <c r="P15" s="509"/>
      <c r="Q15" s="510"/>
      <c r="R15" s="511">
        <v>152911</v>
      </c>
      <c r="S15" s="512"/>
      <c r="T15" s="512"/>
      <c r="U15" s="512"/>
      <c r="V15" s="513"/>
      <c r="W15" s="514" t="s">
        <v>147</v>
      </c>
      <c r="X15" s="410"/>
      <c r="Y15" s="410"/>
      <c r="Z15" s="410"/>
      <c r="AA15" s="410"/>
      <c r="AB15" s="411"/>
      <c r="AC15" s="377">
        <v>21845</v>
      </c>
      <c r="AD15" s="378"/>
      <c r="AE15" s="378"/>
      <c r="AF15" s="378"/>
      <c r="AG15" s="379"/>
      <c r="AH15" s="377">
        <v>22476</v>
      </c>
      <c r="AI15" s="378"/>
      <c r="AJ15" s="378"/>
      <c r="AK15" s="378"/>
      <c r="AL15" s="437"/>
      <c r="AM15" s="481"/>
      <c r="AN15" s="381"/>
      <c r="AO15" s="381"/>
      <c r="AP15" s="381"/>
      <c r="AQ15" s="381"/>
      <c r="AR15" s="381"/>
      <c r="AS15" s="381"/>
      <c r="AT15" s="382"/>
      <c r="AU15" s="482"/>
      <c r="AV15" s="483"/>
      <c r="AW15" s="483"/>
      <c r="AX15" s="483"/>
      <c r="AY15" s="450" t="s">
        <v>148</v>
      </c>
      <c r="AZ15" s="451"/>
      <c r="BA15" s="451"/>
      <c r="BB15" s="451"/>
      <c r="BC15" s="451"/>
      <c r="BD15" s="451"/>
      <c r="BE15" s="451"/>
      <c r="BF15" s="451"/>
      <c r="BG15" s="451"/>
      <c r="BH15" s="451"/>
      <c r="BI15" s="451"/>
      <c r="BJ15" s="451"/>
      <c r="BK15" s="451"/>
      <c r="BL15" s="451"/>
      <c r="BM15" s="452"/>
      <c r="BN15" s="453">
        <v>18622605</v>
      </c>
      <c r="BO15" s="454"/>
      <c r="BP15" s="454"/>
      <c r="BQ15" s="454"/>
      <c r="BR15" s="454"/>
      <c r="BS15" s="454"/>
      <c r="BT15" s="454"/>
      <c r="BU15" s="455"/>
      <c r="BV15" s="453">
        <v>19954191</v>
      </c>
      <c r="BW15" s="454"/>
      <c r="BX15" s="454"/>
      <c r="BY15" s="454"/>
      <c r="BZ15" s="454"/>
      <c r="CA15" s="454"/>
      <c r="CB15" s="454"/>
      <c r="CC15" s="455"/>
      <c r="CD15" s="524" t="s">
        <v>149</v>
      </c>
      <c r="CE15" s="525"/>
      <c r="CF15" s="525"/>
      <c r="CG15" s="525"/>
      <c r="CH15" s="525"/>
      <c r="CI15" s="525"/>
      <c r="CJ15" s="525"/>
      <c r="CK15" s="525"/>
      <c r="CL15" s="525"/>
      <c r="CM15" s="525"/>
      <c r="CN15" s="525"/>
      <c r="CO15" s="525"/>
      <c r="CP15" s="525"/>
      <c r="CQ15" s="525"/>
      <c r="CR15" s="525"/>
      <c r="CS15" s="526"/>
      <c r="CT15" s="188"/>
      <c r="CU15" s="189"/>
      <c r="CV15" s="189"/>
      <c r="CW15" s="189"/>
      <c r="CX15" s="189"/>
      <c r="CY15" s="189"/>
      <c r="CZ15" s="189"/>
      <c r="DA15" s="190"/>
      <c r="DB15" s="188"/>
      <c r="DC15" s="189"/>
      <c r="DD15" s="189"/>
      <c r="DE15" s="189"/>
      <c r="DF15" s="189"/>
      <c r="DG15" s="189"/>
      <c r="DH15" s="189"/>
      <c r="DI15" s="190"/>
    </row>
    <row r="16" spans="1:119" ht="18.75" customHeight="1">
      <c r="A16" s="178"/>
      <c r="B16" s="533"/>
      <c r="C16" s="534"/>
      <c r="D16" s="534"/>
      <c r="E16" s="534"/>
      <c r="F16" s="534"/>
      <c r="G16" s="534"/>
      <c r="H16" s="534"/>
      <c r="I16" s="534"/>
      <c r="J16" s="534"/>
      <c r="K16" s="535"/>
      <c r="L16" s="498" t="s">
        <v>150</v>
      </c>
      <c r="M16" s="499"/>
      <c r="N16" s="499"/>
      <c r="O16" s="499"/>
      <c r="P16" s="499"/>
      <c r="Q16" s="500"/>
      <c r="R16" s="501" t="s">
        <v>151</v>
      </c>
      <c r="S16" s="502"/>
      <c r="T16" s="502"/>
      <c r="U16" s="502"/>
      <c r="V16" s="503"/>
      <c r="W16" s="515"/>
      <c r="X16" s="413"/>
      <c r="Y16" s="413"/>
      <c r="Z16" s="413"/>
      <c r="AA16" s="413"/>
      <c r="AB16" s="414"/>
      <c r="AC16" s="504">
        <v>31.8</v>
      </c>
      <c r="AD16" s="505"/>
      <c r="AE16" s="505"/>
      <c r="AF16" s="505"/>
      <c r="AG16" s="506"/>
      <c r="AH16" s="504">
        <v>31.9</v>
      </c>
      <c r="AI16" s="505"/>
      <c r="AJ16" s="505"/>
      <c r="AK16" s="505"/>
      <c r="AL16" s="507"/>
      <c r="AM16" s="481"/>
      <c r="AN16" s="381"/>
      <c r="AO16" s="381"/>
      <c r="AP16" s="381"/>
      <c r="AQ16" s="381"/>
      <c r="AR16" s="381"/>
      <c r="AS16" s="381"/>
      <c r="AT16" s="382"/>
      <c r="AU16" s="482"/>
      <c r="AV16" s="483"/>
      <c r="AW16" s="483"/>
      <c r="AX16" s="483"/>
      <c r="AY16" s="438" t="s">
        <v>152</v>
      </c>
      <c r="AZ16" s="439"/>
      <c r="BA16" s="439"/>
      <c r="BB16" s="439"/>
      <c r="BC16" s="439"/>
      <c r="BD16" s="439"/>
      <c r="BE16" s="439"/>
      <c r="BF16" s="439"/>
      <c r="BG16" s="439"/>
      <c r="BH16" s="439"/>
      <c r="BI16" s="439"/>
      <c r="BJ16" s="439"/>
      <c r="BK16" s="439"/>
      <c r="BL16" s="439"/>
      <c r="BM16" s="440"/>
      <c r="BN16" s="424">
        <v>37720798</v>
      </c>
      <c r="BO16" s="425"/>
      <c r="BP16" s="425"/>
      <c r="BQ16" s="425"/>
      <c r="BR16" s="425"/>
      <c r="BS16" s="425"/>
      <c r="BT16" s="425"/>
      <c r="BU16" s="426"/>
      <c r="BV16" s="424">
        <v>37230404</v>
      </c>
      <c r="BW16" s="425"/>
      <c r="BX16" s="425"/>
      <c r="BY16" s="425"/>
      <c r="BZ16" s="425"/>
      <c r="CA16" s="425"/>
      <c r="CB16" s="425"/>
      <c r="CC16" s="426"/>
      <c r="CD16" s="191"/>
      <c r="CE16" s="456"/>
      <c r="CF16" s="456"/>
      <c r="CG16" s="456"/>
      <c r="CH16" s="456"/>
      <c r="CI16" s="456"/>
      <c r="CJ16" s="456"/>
      <c r="CK16" s="456"/>
      <c r="CL16" s="456"/>
      <c r="CM16" s="456"/>
      <c r="CN16" s="456"/>
      <c r="CO16" s="456"/>
      <c r="CP16" s="456"/>
      <c r="CQ16" s="456"/>
      <c r="CR16" s="456"/>
      <c r="CS16" s="457"/>
      <c r="CT16" s="421"/>
      <c r="CU16" s="422"/>
      <c r="CV16" s="422"/>
      <c r="CW16" s="422"/>
      <c r="CX16" s="422"/>
      <c r="CY16" s="422"/>
      <c r="CZ16" s="422"/>
      <c r="DA16" s="423"/>
      <c r="DB16" s="421"/>
      <c r="DC16" s="422"/>
      <c r="DD16" s="422"/>
      <c r="DE16" s="422"/>
      <c r="DF16" s="422"/>
      <c r="DG16" s="422"/>
      <c r="DH16" s="422"/>
      <c r="DI16" s="423"/>
    </row>
    <row r="17" spans="1:113" ht="18.75" customHeight="1" thickBot="1">
      <c r="A17" s="178"/>
      <c r="B17" s="536"/>
      <c r="C17" s="537"/>
      <c r="D17" s="537"/>
      <c r="E17" s="537"/>
      <c r="F17" s="537"/>
      <c r="G17" s="537"/>
      <c r="H17" s="537"/>
      <c r="I17" s="537"/>
      <c r="J17" s="537"/>
      <c r="K17" s="538"/>
      <c r="L17" s="192"/>
      <c r="M17" s="517" t="s">
        <v>153</v>
      </c>
      <c r="N17" s="518"/>
      <c r="O17" s="518"/>
      <c r="P17" s="518"/>
      <c r="Q17" s="519"/>
      <c r="R17" s="501" t="s">
        <v>154</v>
      </c>
      <c r="S17" s="502"/>
      <c r="T17" s="502"/>
      <c r="U17" s="502"/>
      <c r="V17" s="503"/>
      <c r="W17" s="514" t="s">
        <v>155</v>
      </c>
      <c r="X17" s="410"/>
      <c r="Y17" s="410"/>
      <c r="Z17" s="410"/>
      <c r="AA17" s="410"/>
      <c r="AB17" s="411"/>
      <c r="AC17" s="377">
        <v>43170</v>
      </c>
      <c r="AD17" s="378"/>
      <c r="AE17" s="378"/>
      <c r="AF17" s="378"/>
      <c r="AG17" s="379"/>
      <c r="AH17" s="377">
        <v>43800</v>
      </c>
      <c r="AI17" s="378"/>
      <c r="AJ17" s="378"/>
      <c r="AK17" s="378"/>
      <c r="AL17" s="437"/>
      <c r="AM17" s="481"/>
      <c r="AN17" s="381"/>
      <c r="AO17" s="381"/>
      <c r="AP17" s="381"/>
      <c r="AQ17" s="381"/>
      <c r="AR17" s="381"/>
      <c r="AS17" s="381"/>
      <c r="AT17" s="382"/>
      <c r="AU17" s="482"/>
      <c r="AV17" s="483"/>
      <c r="AW17" s="483"/>
      <c r="AX17" s="483"/>
      <c r="AY17" s="438" t="s">
        <v>156</v>
      </c>
      <c r="AZ17" s="439"/>
      <c r="BA17" s="439"/>
      <c r="BB17" s="439"/>
      <c r="BC17" s="439"/>
      <c r="BD17" s="439"/>
      <c r="BE17" s="439"/>
      <c r="BF17" s="439"/>
      <c r="BG17" s="439"/>
      <c r="BH17" s="439"/>
      <c r="BI17" s="439"/>
      <c r="BJ17" s="439"/>
      <c r="BK17" s="439"/>
      <c r="BL17" s="439"/>
      <c r="BM17" s="440"/>
      <c r="BN17" s="424">
        <v>23675176</v>
      </c>
      <c r="BO17" s="425"/>
      <c r="BP17" s="425"/>
      <c r="BQ17" s="425"/>
      <c r="BR17" s="425"/>
      <c r="BS17" s="425"/>
      <c r="BT17" s="425"/>
      <c r="BU17" s="426"/>
      <c r="BV17" s="424">
        <v>25449245</v>
      </c>
      <c r="BW17" s="425"/>
      <c r="BX17" s="425"/>
      <c r="BY17" s="425"/>
      <c r="BZ17" s="425"/>
      <c r="CA17" s="425"/>
      <c r="CB17" s="425"/>
      <c r="CC17" s="426"/>
      <c r="CD17" s="191"/>
      <c r="CE17" s="456"/>
      <c r="CF17" s="456"/>
      <c r="CG17" s="456"/>
      <c r="CH17" s="456"/>
      <c r="CI17" s="456"/>
      <c r="CJ17" s="456"/>
      <c r="CK17" s="456"/>
      <c r="CL17" s="456"/>
      <c r="CM17" s="456"/>
      <c r="CN17" s="456"/>
      <c r="CO17" s="456"/>
      <c r="CP17" s="456"/>
      <c r="CQ17" s="456"/>
      <c r="CR17" s="456"/>
      <c r="CS17" s="457"/>
      <c r="CT17" s="421"/>
      <c r="CU17" s="422"/>
      <c r="CV17" s="422"/>
      <c r="CW17" s="422"/>
      <c r="CX17" s="422"/>
      <c r="CY17" s="422"/>
      <c r="CZ17" s="422"/>
      <c r="DA17" s="423"/>
      <c r="DB17" s="421"/>
      <c r="DC17" s="422"/>
      <c r="DD17" s="422"/>
      <c r="DE17" s="422"/>
      <c r="DF17" s="422"/>
      <c r="DG17" s="422"/>
      <c r="DH17" s="422"/>
      <c r="DI17" s="423"/>
    </row>
    <row r="18" spans="1:113" ht="18.75" customHeight="1" thickBot="1">
      <c r="A18" s="178"/>
      <c r="B18" s="474" t="s">
        <v>157</v>
      </c>
      <c r="C18" s="475"/>
      <c r="D18" s="475"/>
      <c r="E18" s="476"/>
      <c r="F18" s="476"/>
      <c r="G18" s="476"/>
      <c r="H18" s="476"/>
      <c r="I18" s="476"/>
      <c r="J18" s="476"/>
      <c r="K18" s="476"/>
      <c r="L18" s="477">
        <v>419.21</v>
      </c>
      <c r="M18" s="477"/>
      <c r="N18" s="477"/>
      <c r="O18" s="477"/>
      <c r="P18" s="477"/>
      <c r="Q18" s="477"/>
      <c r="R18" s="478"/>
      <c r="S18" s="478"/>
      <c r="T18" s="478"/>
      <c r="U18" s="478"/>
      <c r="V18" s="479"/>
      <c r="W18" s="495"/>
      <c r="X18" s="496"/>
      <c r="Y18" s="496"/>
      <c r="Z18" s="496"/>
      <c r="AA18" s="496"/>
      <c r="AB18" s="520"/>
      <c r="AC18" s="394">
        <v>62.9</v>
      </c>
      <c r="AD18" s="395"/>
      <c r="AE18" s="395"/>
      <c r="AF18" s="395"/>
      <c r="AG18" s="480"/>
      <c r="AH18" s="394">
        <v>62.2</v>
      </c>
      <c r="AI18" s="395"/>
      <c r="AJ18" s="395"/>
      <c r="AK18" s="395"/>
      <c r="AL18" s="396"/>
      <c r="AM18" s="481"/>
      <c r="AN18" s="381"/>
      <c r="AO18" s="381"/>
      <c r="AP18" s="381"/>
      <c r="AQ18" s="381"/>
      <c r="AR18" s="381"/>
      <c r="AS18" s="381"/>
      <c r="AT18" s="382"/>
      <c r="AU18" s="482"/>
      <c r="AV18" s="483"/>
      <c r="AW18" s="483"/>
      <c r="AX18" s="483"/>
      <c r="AY18" s="438" t="s">
        <v>158</v>
      </c>
      <c r="AZ18" s="439"/>
      <c r="BA18" s="439"/>
      <c r="BB18" s="439"/>
      <c r="BC18" s="439"/>
      <c r="BD18" s="439"/>
      <c r="BE18" s="439"/>
      <c r="BF18" s="439"/>
      <c r="BG18" s="439"/>
      <c r="BH18" s="439"/>
      <c r="BI18" s="439"/>
      <c r="BJ18" s="439"/>
      <c r="BK18" s="439"/>
      <c r="BL18" s="439"/>
      <c r="BM18" s="440"/>
      <c r="BN18" s="424">
        <v>43551165</v>
      </c>
      <c r="BO18" s="425"/>
      <c r="BP18" s="425"/>
      <c r="BQ18" s="425"/>
      <c r="BR18" s="425"/>
      <c r="BS18" s="425"/>
      <c r="BT18" s="425"/>
      <c r="BU18" s="426"/>
      <c r="BV18" s="424">
        <v>43081715</v>
      </c>
      <c r="BW18" s="425"/>
      <c r="BX18" s="425"/>
      <c r="BY18" s="425"/>
      <c r="BZ18" s="425"/>
      <c r="CA18" s="425"/>
      <c r="CB18" s="425"/>
      <c r="CC18" s="426"/>
      <c r="CD18" s="191"/>
      <c r="CE18" s="456"/>
      <c r="CF18" s="456"/>
      <c r="CG18" s="456"/>
      <c r="CH18" s="456"/>
      <c r="CI18" s="456"/>
      <c r="CJ18" s="456"/>
      <c r="CK18" s="456"/>
      <c r="CL18" s="456"/>
      <c r="CM18" s="456"/>
      <c r="CN18" s="456"/>
      <c r="CO18" s="456"/>
      <c r="CP18" s="456"/>
      <c r="CQ18" s="456"/>
      <c r="CR18" s="456"/>
      <c r="CS18" s="457"/>
      <c r="CT18" s="421"/>
      <c r="CU18" s="422"/>
      <c r="CV18" s="422"/>
      <c r="CW18" s="422"/>
      <c r="CX18" s="422"/>
      <c r="CY18" s="422"/>
      <c r="CZ18" s="422"/>
      <c r="DA18" s="423"/>
      <c r="DB18" s="421"/>
      <c r="DC18" s="422"/>
      <c r="DD18" s="422"/>
      <c r="DE18" s="422"/>
      <c r="DF18" s="422"/>
      <c r="DG18" s="422"/>
      <c r="DH18" s="422"/>
      <c r="DI18" s="423"/>
    </row>
    <row r="19" spans="1:113" ht="18.75" customHeight="1" thickBot="1">
      <c r="A19" s="178"/>
      <c r="B19" s="474" t="s">
        <v>159</v>
      </c>
      <c r="C19" s="475"/>
      <c r="D19" s="475"/>
      <c r="E19" s="476"/>
      <c r="F19" s="476"/>
      <c r="G19" s="476"/>
      <c r="H19" s="476"/>
      <c r="I19" s="476"/>
      <c r="J19" s="476"/>
      <c r="K19" s="476"/>
      <c r="L19" s="484">
        <v>362</v>
      </c>
      <c r="M19" s="484"/>
      <c r="N19" s="484"/>
      <c r="O19" s="484"/>
      <c r="P19" s="484"/>
      <c r="Q19" s="484"/>
      <c r="R19" s="485"/>
      <c r="S19" s="485"/>
      <c r="T19" s="485"/>
      <c r="U19" s="485"/>
      <c r="V19" s="486"/>
      <c r="W19" s="493"/>
      <c r="X19" s="494"/>
      <c r="Y19" s="494"/>
      <c r="Z19" s="494"/>
      <c r="AA19" s="494"/>
      <c r="AB19" s="494"/>
      <c r="AC19" s="497"/>
      <c r="AD19" s="497"/>
      <c r="AE19" s="497"/>
      <c r="AF19" s="497"/>
      <c r="AG19" s="497"/>
      <c r="AH19" s="497"/>
      <c r="AI19" s="497"/>
      <c r="AJ19" s="497"/>
      <c r="AK19" s="497"/>
      <c r="AL19" s="516"/>
      <c r="AM19" s="481"/>
      <c r="AN19" s="381"/>
      <c r="AO19" s="381"/>
      <c r="AP19" s="381"/>
      <c r="AQ19" s="381"/>
      <c r="AR19" s="381"/>
      <c r="AS19" s="381"/>
      <c r="AT19" s="382"/>
      <c r="AU19" s="482"/>
      <c r="AV19" s="483"/>
      <c r="AW19" s="483"/>
      <c r="AX19" s="483"/>
      <c r="AY19" s="438" t="s">
        <v>160</v>
      </c>
      <c r="AZ19" s="439"/>
      <c r="BA19" s="439"/>
      <c r="BB19" s="439"/>
      <c r="BC19" s="439"/>
      <c r="BD19" s="439"/>
      <c r="BE19" s="439"/>
      <c r="BF19" s="439"/>
      <c r="BG19" s="439"/>
      <c r="BH19" s="439"/>
      <c r="BI19" s="439"/>
      <c r="BJ19" s="439"/>
      <c r="BK19" s="439"/>
      <c r="BL19" s="439"/>
      <c r="BM19" s="440"/>
      <c r="BN19" s="424">
        <v>57103301</v>
      </c>
      <c r="BO19" s="425"/>
      <c r="BP19" s="425"/>
      <c r="BQ19" s="425"/>
      <c r="BR19" s="425"/>
      <c r="BS19" s="425"/>
      <c r="BT19" s="425"/>
      <c r="BU19" s="426"/>
      <c r="BV19" s="424">
        <v>54841928</v>
      </c>
      <c r="BW19" s="425"/>
      <c r="BX19" s="425"/>
      <c r="BY19" s="425"/>
      <c r="BZ19" s="425"/>
      <c r="CA19" s="425"/>
      <c r="CB19" s="425"/>
      <c r="CC19" s="426"/>
      <c r="CD19" s="191"/>
      <c r="CE19" s="456"/>
      <c r="CF19" s="456"/>
      <c r="CG19" s="456"/>
      <c r="CH19" s="456"/>
      <c r="CI19" s="456"/>
      <c r="CJ19" s="456"/>
      <c r="CK19" s="456"/>
      <c r="CL19" s="456"/>
      <c r="CM19" s="456"/>
      <c r="CN19" s="456"/>
      <c r="CO19" s="456"/>
      <c r="CP19" s="456"/>
      <c r="CQ19" s="456"/>
      <c r="CR19" s="456"/>
      <c r="CS19" s="457"/>
      <c r="CT19" s="421"/>
      <c r="CU19" s="422"/>
      <c r="CV19" s="422"/>
      <c r="CW19" s="422"/>
      <c r="CX19" s="422"/>
      <c r="CY19" s="422"/>
      <c r="CZ19" s="422"/>
      <c r="DA19" s="423"/>
      <c r="DB19" s="421"/>
      <c r="DC19" s="422"/>
      <c r="DD19" s="422"/>
      <c r="DE19" s="422"/>
      <c r="DF19" s="422"/>
      <c r="DG19" s="422"/>
      <c r="DH19" s="422"/>
      <c r="DI19" s="423"/>
    </row>
    <row r="20" spans="1:113" ht="18.75" customHeight="1" thickBot="1">
      <c r="A20" s="178"/>
      <c r="B20" s="474" t="s">
        <v>161</v>
      </c>
      <c r="C20" s="475"/>
      <c r="D20" s="475"/>
      <c r="E20" s="476"/>
      <c r="F20" s="476"/>
      <c r="G20" s="476"/>
      <c r="H20" s="476"/>
      <c r="I20" s="476"/>
      <c r="J20" s="476"/>
      <c r="K20" s="476"/>
      <c r="L20" s="484">
        <v>68328</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386"/>
      <c r="AO20" s="386"/>
      <c r="AP20" s="386"/>
      <c r="AQ20" s="386"/>
      <c r="AR20" s="386"/>
      <c r="AS20" s="386"/>
      <c r="AT20" s="387"/>
      <c r="AU20" s="490"/>
      <c r="AV20" s="491"/>
      <c r="AW20" s="491"/>
      <c r="AX20" s="492"/>
      <c r="AY20" s="438"/>
      <c r="AZ20" s="439"/>
      <c r="BA20" s="439"/>
      <c r="BB20" s="439"/>
      <c r="BC20" s="439"/>
      <c r="BD20" s="439"/>
      <c r="BE20" s="439"/>
      <c r="BF20" s="439"/>
      <c r="BG20" s="439"/>
      <c r="BH20" s="439"/>
      <c r="BI20" s="439"/>
      <c r="BJ20" s="439"/>
      <c r="BK20" s="439"/>
      <c r="BL20" s="439"/>
      <c r="BM20" s="440"/>
      <c r="BN20" s="424"/>
      <c r="BO20" s="425"/>
      <c r="BP20" s="425"/>
      <c r="BQ20" s="425"/>
      <c r="BR20" s="425"/>
      <c r="BS20" s="425"/>
      <c r="BT20" s="425"/>
      <c r="BU20" s="426"/>
      <c r="BV20" s="424"/>
      <c r="BW20" s="425"/>
      <c r="BX20" s="425"/>
      <c r="BY20" s="425"/>
      <c r="BZ20" s="425"/>
      <c r="CA20" s="425"/>
      <c r="CB20" s="425"/>
      <c r="CC20" s="426"/>
      <c r="CD20" s="191"/>
      <c r="CE20" s="456"/>
      <c r="CF20" s="456"/>
      <c r="CG20" s="456"/>
      <c r="CH20" s="456"/>
      <c r="CI20" s="456"/>
      <c r="CJ20" s="456"/>
      <c r="CK20" s="456"/>
      <c r="CL20" s="456"/>
      <c r="CM20" s="456"/>
      <c r="CN20" s="456"/>
      <c r="CO20" s="456"/>
      <c r="CP20" s="456"/>
      <c r="CQ20" s="456"/>
      <c r="CR20" s="456"/>
      <c r="CS20" s="457"/>
      <c r="CT20" s="421"/>
      <c r="CU20" s="422"/>
      <c r="CV20" s="422"/>
      <c r="CW20" s="422"/>
      <c r="CX20" s="422"/>
      <c r="CY20" s="422"/>
      <c r="CZ20" s="422"/>
      <c r="DA20" s="423"/>
      <c r="DB20" s="421"/>
      <c r="DC20" s="422"/>
      <c r="DD20" s="422"/>
      <c r="DE20" s="422"/>
      <c r="DF20" s="422"/>
      <c r="DG20" s="422"/>
      <c r="DH20" s="422"/>
      <c r="DI20" s="423"/>
    </row>
    <row r="21" spans="1:113" ht="18.75" customHeight="1" thickBot="1">
      <c r="A21" s="178"/>
      <c r="B21" s="471" t="s">
        <v>162</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97"/>
      <c r="AZ21" s="398"/>
      <c r="BA21" s="398"/>
      <c r="BB21" s="398"/>
      <c r="BC21" s="398"/>
      <c r="BD21" s="398"/>
      <c r="BE21" s="398"/>
      <c r="BF21" s="398"/>
      <c r="BG21" s="398"/>
      <c r="BH21" s="398"/>
      <c r="BI21" s="398"/>
      <c r="BJ21" s="398"/>
      <c r="BK21" s="398"/>
      <c r="BL21" s="398"/>
      <c r="BM21" s="399"/>
      <c r="BN21" s="458"/>
      <c r="BO21" s="459"/>
      <c r="BP21" s="459"/>
      <c r="BQ21" s="459"/>
      <c r="BR21" s="459"/>
      <c r="BS21" s="459"/>
      <c r="BT21" s="459"/>
      <c r="BU21" s="460"/>
      <c r="BV21" s="458"/>
      <c r="BW21" s="459"/>
      <c r="BX21" s="459"/>
      <c r="BY21" s="459"/>
      <c r="BZ21" s="459"/>
      <c r="CA21" s="459"/>
      <c r="CB21" s="459"/>
      <c r="CC21" s="460"/>
      <c r="CD21" s="191"/>
      <c r="CE21" s="456"/>
      <c r="CF21" s="456"/>
      <c r="CG21" s="456"/>
      <c r="CH21" s="456"/>
      <c r="CI21" s="456"/>
      <c r="CJ21" s="456"/>
      <c r="CK21" s="456"/>
      <c r="CL21" s="456"/>
      <c r="CM21" s="456"/>
      <c r="CN21" s="456"/>
      <c r="CO21" s="456"/>
      <c r="CP21" s="456"/>
      <c r="CQ21" s="456"/>
      <c r="CR21" s="456"/>
      <c r="CS21" s="457"/>
      <c r="CT21" s="421"/>
      <c r="CU21" s="422"/>
      <c r="CV21" s="422"/>
      <c r="CW21" s="422"/>
      <c r="CX21" s="422"/>
      <c r="CY21" s="422"/>
      <c r="CZ21" s="422"/>
      <c r="DA21" s="423"/>
      <c r="DB21" s="421"/>
      <c r="DC21" s="422"/>
      <c r="DD21" s="422"/>
      <c r="DE21" s="422"/>
      <c r="DF21" s="422"/>
      <c r="DG21" s="422"/>
      <c r="DH21" s="422"/>
      <c r="DI21" s="423"/>
    </row>
    <row r="22" spans="1:113" ht="18.75" customHeight="1">
      <c r="A22" s="178"/>
      <c r="B22" s="400" t="s">
        <v>163</v>
      </c>
      <c r="C22" s="401"/>
      <c r="D22" s="402"/>
      <c r="E22" s="409" t="s">
        <v>1</v>
      </c>
      <c r="F22" s="410"/>
      <c r="G22" s="410"/>
      <c r="H22" s="410"/>
      <c r="I22" s="410"/>
      <c r="J22" s="410"/>
      <c r="K22" s="411"/>
      <c r="L22" s="409" t="s">
        <v>164</v>
      </c>
      <c r="M22" s="410"/>
      <c r="N22" s="410"/>
      <c r="O22" s="410"/>
      <c r="P22" s="411"/>
      <c r="Q22" s="415" t="s">
        <v>165</v>
      </c>
      <c r="R22" s="416"/>
      <c r="S22" s="416"/>
      <c r="T22" s="416"/>
      <c r="U22" s="416"/>
      <c r="V22" s="417"/>
      <c r="W22" s="466" t="s">
        <v>166</v>
      </c>
      <c r="X22" s="401"/>
      <c r="Y22" s="402"/>
      <c r="Z22" s="409" t="s">
        <v>1</v>
      </c>
      <c r="AA22" s="410"/>
      <c r="AB22" s="410"/>
      <c r="AC22" s="410"/>
      <c r="AD22" s="410"/>
      <c r="AE22" s="410"/>
      <c r="AF22" s="410"/>
      <c r="AG22" s="411"/>
      <c r="AH22" s="427" t="s">
        <v>167</v>
      </c>
      <c r="AI22" s="410"/>
      <c r="AJ22" s="410"/>
      <c r="AK22" s="410"/>
      <c r="AL22" s="411"/>
      <c r="AM22" s="427" t="s">
        <v>168</v>
      </c>
      <c r="AN22" s="428"/>
      <c r="AO22" s="428"/>
      <c r="AP22" s="428"/>
      <c r="AQ22" s="428"/>
      <c r="AR22" s="429"/>
      <c r="AS22" s="415" t="s">
        <v>165</v>
      </c>
      <c r="AT22" s="416"/>
      <c r="AU22" s="416"/>
      <c r="AV22" s="416"/>
      <c r="AW22" s="416"/>
      <c r="AX22" s="433"/>
      <c r="AY22" s="450" t="s">
        <v>169</v>
      </c>
      <c r="AZ22" s="451"/>
      <c r="BA22" s="451"/>
      <c r="BB22" s="451"/>
      <c r="BC22" s="451"/>
      <c r="BD22" s="451"/>
      <c r="BE22" s="451"/>
      <c r="BF22" s="451"/>
      <c r="BG22" s="451"/>
      <c r="BH22" s="451"/>
      <c r="BI22" s="451"/>
      <c r="BJ22" s="451"/>
      <c r="BK22" s="451"/>
      <c r="BL22" s="451"/>
      <c r="BM22" s="452"/>
      <c r="BN22" s="453">
        <v>67268852</v>
      </c>
      <c r="BO22" s="454"/>
      <c r="BP22" s="454"/>
      <c r="BQ22" s="454"/>
      <c r="BR22" s="454"/>
      <c r="BS22" s="454"/>
      <c r="BT22" s="454"/>
      <c r="BU22" s="455"/>
      <c r="BV22" s="453">
        <v>72950158</v>
      </c>
      <c r="BW22" s="454"/>
      <c r="BX22" s="454"/>
      <c r="BY22" s="454"/>
      <c r="BZ22" s="454"/>
      <c r="CA22" s="454"/>
      <c r="CB22" s="454"/>
      <c r="CC22" s="455"/>
      <c r="CD22" s="191"/>
      <c r="CE22" s="456"/>
      <c r="CF22" s="456"/>
      <c r="CG22" s="456"/>
      <c r="CH22" s="456"/>
      <c r="CI22" s="456"/>
      <c r="CJ22" s="456"/>
      <c r="CK22" s="456"/>
      <c r="CL22" s="456"/>
      <c r="CM22" s="456"/>
      <c r="CN22" s="456"/>
      <c r="CO22" s="456"/>
      <c r="CP22" s="456"/>
      <c r="CQ22" s="456"/>
      <c r="CR22" s="456"/>
      <c r="CS22" s="457"/>
      <c r="CT22" s="421"/>
      <c r="CU22" s="422"/>
      <c r="CV22" s="422"/>
      <c r="CW22" s="422"/>
      <c r="CX22" s="422"/>
      <c r="CY22" s="422"/>
      <c r="CZ22" s="422"/>
      <c r="DA22" s="423"/>
      <c r="DB22" s="421"/>
      <c r="DC22" s="422"/>
      <c r="DD22" s="422"/>
      <c r="DE22" s="422"/>
      <c r="DF22" s="422"/>
      <c r="DG22" s="422"/>
      <c r="DH22" s="422"/>
      <c r="DI22" s="423"/>
    </row>
    <row r="23" spans="1:113" ht="18.75" customHeight="1">
      <c r="A23" s="178"/>
      <c r="B23" s="403"/>
      <c r="C23" s="404"/>
      <c r="D23" s="405"/>
      <c r="E23" s="412"/>
      <c r="F23" s="413"/>
      <c r="G23" s="413"/>
      <c r="H23" s="413"/>
      <c r="I23" s="413"/>
      <c r="J23" s="413"/>
      <c r="K23" s="414"/>
      <c r="L23" s="412"/>
      <c r="M23" s="413"/>
      <c r="N23" s="413"/>
      <c r="O23" s="413"/>
      <c r="P23" s="414"/>
      <c r="Q23" s="418"/>
      <c r="R23" s="419"/>
      <c r="S23" s="419"/>
      <c r="T23" s="419"/>
      <c r="U23" s="419"/>
      <c r="V23" s="420"/>
      <c r="W23" s="467"/>
      <c r="X23" s="404"/>
      <c r="Y23" s="405"/>
      <c r="Z23" s="412"/>
      <c r="AA23" s="413"/>
      <c r="AB23" s="413"/>
      <c r="AC23" s="413"/>
      <c r="AD23" s="413"/>
      <c r="AE23" s="413"/>
      <c r="AF23" s="413"/>
      <c r="AG23" s="414"/>
      <c r="AH23" s="412"/>
      <c r="AI23" s="413"/>
      <c r="AJ23" s="413"/>
      <c r="AK23" s="413"/>
      <c r="AL23" s="414"/>
      <c r="AM23" s="430"/>
      <c r="AN23" s="431"/>
      <c r="AO23" s="431"/>
      <c r="AP23" s="431"/>
      <c r="AQ23" s="431"/>
      <c r="AR23" s="432"/>
      <c r="AS23" s="418"/>
      <c r="AT23" s="419"/>
      <c r="AU23" s="419"/>
      <c r="AV23" s="419"/>
      <c r="AW23" s="419"/>
      <c r="AX23" s="434"/>
      <c r="AY23" s="438" t="s">
        <v>170</v>
      </c>
      <c r="AZ23" s="439"/>
      <c r="BA23" s="439"/>
      <c r="BB23" s="439"/>
      <c r="BC23" s="439"/>
      <c r="BD23" s="439"/>
      <c r="BE23" s="439"/>
      <c r="BF23" s="439"/>
      <c r="BG23" s="439"/>
      <c r="BH23" s="439"/>
      <c r="BI23" s="439"/>
      <c r="BJ23" s="439"/>
      <c r="BK23" s="439"/>
      <c r="BL23" s="439"/>
      <c r="BM23" s="440"/>
      <c r="BN23" s="424">
        <v>39138360</v>
      </c>
      <c r="BO23" s="425"/>
      <c r="BP23" s="425"/>
      <c r="BQ23" s="425"/>
      <c r="BR23" s="425"/>
      <c r="BS23" s="425"/>
      <c r="BT23" s="425"/>
      <c r="BU23" s="426"/>
      <c r="BV23" s="424">
        <v>39105761</v>
      </c>
      <c r="BW23" s="425"/>
      <c r="BX23" s="425"/>
      <c r="BY23" s="425"/>
      <c r="BZ23" s="425"/>
      <c r="CA23" s="425"/>
      <c r="CB23" s="425"/>
      <c r="CC23" s="426"/>
      <c r="CD23" s="191"/>
      <c r="CE23" s="456"/>
      <c r="CF23" s="456"/>
      <c r="CG23" s="456"/>
      <c r="CH23" s="456"/>
      <c r="CI23" s="456"/>
      <c r="CJ23" s="456"/>
      <c r="CK23" s="456"/>
      <c r="CL23" s="456"/>
      <c r="CM23" s="456"/>
      <c r="CN23" s="456"/>
      <c r="CO23" s="456"/>
      <c r="CP23" s="456"/>
      <c r="CQ23" s="456"/>
      <c r="CR23" s="456"/>
      <c r="CS23" s="457"/>
      <c r="CT23" s="421"/>
      <c r="CU23" s="422"/>
      <c r="CV23" s="422"/>
      <c r="CW23" s="422"/>
      <c r="CX23" s="422"/>
      <c r="CY23" s="422"/>
      <c r="CZ23" s="422"/>
      <c r="DA23" s="423"/>
      <c r="DB23" s="421"/>
      <c r="DC23" s="422"/>
      <c r="DD23" s="422"/>
      <c r="DE23" s="422"/>
      <c r="DF23" s="422"/>
      <c r="DG23" s="422"/>
      <c r="DH23" s="422"/>
      <c r="DI23" s="423"/>
    </row>
    <row r="24" spans="1:113" ht="18.75" customHeight="1" thickBot="1">
      <c r="A24" s="178"/>
      <c r="B24" s="403"/>
      <c r="C24" s="404"/>
      <c r="D24" s="405"/>
      <c r="E24" s="380" t="s">
        <v>171</v>
      </c>
      <c r="F24" s="381"/>
      <c r="G24" s="381"/>
      <c r="H24" s="381"/>
      <c r="I24" s="381"/>
      <c r="J24" s="381"/>
      <c r="K24" s="382"/>
      <c r="L24" s="377">
        <v>1</v>
      </c>
      <c r="M24" s="378"/>
      <c r="N24" s="378"/>
      <c r="O24" s="378"/>
      <c r="P24" s="379"/>
      <c r="Q24" s="377">
        <v>9820</v>
      </c>
      <c r="R24" s="378"/>
      <c r="S24" s="378"/>
      <c r="T24" s="378"/>
      <c r="U24" s="378"/>
      <c r="V24" s="379"/>
      <c r="W24" s="467"/>
      <c r="X24" s="404"/>
      <c r="Y24" s="405"/>
      <c r="Z24" s="380" t="s">
        <v>172</v>
      </c>
      <c r="AA24" s="381"/>
      <c r="AB24" s="381"/>
      <c r="AC24" s="381"/>
      <c r="AD24" s="381"/>
      <c r="AE24" s="381"/>
      <c r="AF24" s="381"/>
      <c r="AG24" s="382"/>
      <c r="AH24" s="377">
        <v>1206</v>
      </c>
      <c r="AI24" s="378"/>
      <c r="AJ24" s="378"/>
      <c r="AK24" s="378"/>
      <c r="AL24" s="379"/>
      <c r="AM24" s="377">
        <v>3736188</v>
      </c>
      <c r="AN24" s="378"/>
      <c r="AO24" s="378"/>
      <c r="AP24" s="378"/>
      <c r="AQ24" s="378"/>
      <c r="AR24" s="379"/>
      <c r="AS24" s="377">
        <v>3098</v>
      </c>
      <c r="AT24" s="378"/>
      <c r="AU24" s="378"/>
      <c r="AV24" s="378"/>
      <c r="AW24" s="378"/>
      <c r="AX24" s="437"/>
      <c r="AY24" s="397" t="s">
        <v>173</v>
      </c>
      <c r="AZ24" s="398"/>
      <c r="BA24" s="398"/>
      <c r="BB24" s="398"/>
      <c r="BC24" s="398"/>
      <c r="BD24" s="398"/>
      <c r="BE24" s="398"/>
      <c r="BF24" s="398"/>
      <c r="BG24" s="398"/>
      <c r="BH24" s="398"/>
      <c r="BI24" s="398"/>
      <c r="BJ24" s="398"/>
      <c r="BK24" s="398"/>
      <c r="BL24" s="398"/>
      <c r="BM24" s="399"/>
      <c r="BN24" s="424">
        <v>41916461</v>
      </c>
      <c r="BO24" s="425"/>
      <c r="BP24" s="425"/>
      <c r="BQ24" s="425"/>
      <c r="BR24" s="425"/>
      <c r="BS24" s="425"/>
      <c r="BT24" s="425"/>
      <c r="BU24" s="426"/>
      <c r="BV24" s="424">
        <v>45791851</v>
      </c>
      <c r="BW24" s="425"/>
      <c r="BX24" s="425"/>
      <c r="BY24" s="425"/>
      <c r="BZ24" s="425"/>
      <c r="CA24" s="425"/>
      <c r="CB24" s="425"/>
      <c r="CC24" s="426"/>
      <c r="CD24" s="191"/>
      <c r="CE24" s="456"/>
      <c r="CF24" s="456"/>
      <c r="CG24" s="456"/>
      <c r="CH24" s="456"/>
      <c r="CI24" s="456"/>
      <c r="CJ24" s="456"/>
      <c r="CK24" s="456"/>
      <c r="CL24" s="456"/>
      <c r="CM24" s="456"/>
      <c r="CN24" s="456"/>
      <c r="CO24" s="456"/>
      <c r="CP24" s="456"/>
      <c r="CQ24" s="456"/>
      <c r="CR24" s="456"/>
      <c r="CS24" s="457"/>
      <c r="CT24" s="421"/>
      <c r="CU24" s="422"/>
      <c r="CV24" s="422"/>
      <c r="CW24" s="422"/>
      <c r="CX24" s="422"/>
      <c r="CY24" s="422"/>
      <c r="CZ24" s="422"/>
      <c r="DA24" s="423"/>
      <c r="DB24" s="421"/>
      <c r="DC24" s="422"/>
      <c r="DD24" s="422"/>
      <c r="DE24" s="422"/>
      <c r="DF24" s="422"/>
      <c r="DG24" s="422"/>
      <c r="DH24" s="422"/>
      <c r="DI24" s="423"/>
    </row>
    <row r="25" spans="1:113" ht="18.75" customHeight="1">
      <c r="A25" s="178"/>
      <c r="B25" s="403"/>
      <c r="C25" s="404"/>
      <c r="D25" s="405"/>
      <c r="E25" s="380" t="s">
        <v>174</v>
      </c>
      <c r="F25" s="381"/>
      <c r="G25" s="381"/>
      <c r="H25" s="381"/>
      <c r="I25" s="381"/>
      <c r="J25" s="381"/>
      <c r="K25" s="382"/>
      <c r="L25" s="377">
        <v>1</v>
      </c>
      <c r="M25" s="378"/>
      <c r="N25" s="378"/>
      <c r="O25" s="378"/>
      <c r="P25" s="379"/>
      <c r="Q25" s="377">
        <v>8070</v>
      </c>
      <c r="R25" s="378"/>
      <c r="S25" s="378"/>
      <c r="T25" s="378"/>
      <c r="U25" s="378"/>
      <c r="V25" s="379"/>
      <c r="W25" s="467"/>
      <c r="X25" s="404"/>
      <c r="Y25" s="405"/>
      <c r="Z25" s="380" t="s">
        <v>175</v>
      </c>
      <c r="AA25" s="381"/>
      <c r="AB25" s="381"/>
      <c r="AC25" s="381"/>
      <c r="AD25" s="381"/>
      <c r="AE25" s="381"/>
      <c r="AF25" s="381"/>
      <c r="AG25" s="382"/>
      <c r="AH25" s="377">
        <v>213</v>
      </c>
      <c r="AI25" s="378"/>
      <c r="AJ25" s="378"/>
      <c r="AK25" s="378"/>
      <c r="AL25" s="379"/>
      <c r="AM25" s="377">
        <v>594483</v>
      </c>
      <c r="AN25" s="378"/>
      <c r="AO25" s="378"/>
      <c r="AP25" s="378"/>
      <c r="AQ25" s="378"/>
      <c r="AR25" s="379"/>
      <c r="AS25" s="377">
        <v>2791</v>
      </c>
      <c r="AT25" s="378"/>
      <c r="AU25" s="378"/>
      <c r="AV25" s="378"/>
      <c r="AW25" s="378"/>
      <c r="AX25" s="437"/>
      <c r="AY25" s="450" t="s">
        <v>176</v>
      </c>
      <c r="AZ25" s="451"/>
      <c r="BA25" s="451"/>
      <c r="BB25" s="451"/>
      <c r="BC25" s="451"/>
      <c r="BD25" s="451"/>
      <c r="BE25" s="451"/>
      <c r="BF25" s="451"/>
      <c r="BG25" s="451"/>
      <c r="BH25" s="451"/>
      <c r="BI25" s="451"/>
      <c r="BJ25" s="451"/>
      <c r="BK25" s="451"/>
      <c r="BL25" s="451"/>
      <c r="BM25" s="452"/>
      <c r="BN25" s="453">
        <v>12324115</v>
      </c>
      <c r="BO25" s="454"/>
      <c r="BP25" s="454"/>
      <c r="BQ25" s="454"/>
      <c r="BR25" s="454"/>
      <c r="BS25" s="454"/>
      <c r="BT25" s="454"/>
      <c r="BU25" s="455"/>
      <c r="BV25" s="453">
        <v>13588717</v>
      </c>
      <c r="BW25" s="454"/>
      <c r="BX25" s="454"/>
      <c r="BY25" s="454"/>
      <c r="BZ25" s="454"/>
      <c r="CA25" s="454"/>
      <c r="CB25" s="454"/>
      <c r="CC25" s="455"/>
      <c r="CD25" s="191"/>
      <c r="CE25" s="456"/>
      <c r="CF25" s="456"/>
      <c r="CG25" s="456"/>
      <c r="CH25" s="456"/>
      <c r="CI25" s="456"/>
      <c r="CJ25" s="456"/>
      <c r="CK25" s="456"/>
      <c r="CL25" s="456"/>
      <c r="CM25" s="456"/>
      <c r="CN25" s="456"/>
      <c r="CO25" s="456"/>
      <c r="CP25" s="456"/>
      <c r="CQ25" s="456"/>
      <c r="CR25" s="456"/>
      <c r="CS25" s="457"/>
      <c r="CT25" s="421"/>
      <c r="CU25" s="422"/>
      <c r="CV25" s="422"/>
      <c r="CW25" s="422"/>
      <c r="CX25" s="422"/>
      <c r="CY25" s="422"/>
      <c r="CZ25" s="422"/>
      <c r="DA25" s="423"/>
      <c r="DB25" s="421"/>
      <c r="DC25" s="422"/>
      <c r="DD25" s="422"/>
      <c r="DE25" s="422"/>
      <c r="DF25" s="422"/>
      <c r="DG25" s="422"/>
      <c r="DH25" s="422"/>
      <c r="DI25" s="423"/>
    </row>
    <row r="26" spans="1:113" ht="18.75" customHeight="1">
      <c r="A26" s="178"/>
      <c r="B26" s="403"/>
      <c r="C26" s="404"/>
      <c r="D26" s="405"/>
      <c r="E26" s="380" t="s">
        <v>177</v>
      </c>
      <c r="F26" s="381"/>
      <c r="G26" s="381"/>
      <c r="H26" s="381"/>
      <c r="I26" s="381"/>
      <c r="J26" s="381"/>
      <c r="K26" s="382"/>
      <c r="L26" s="377">
        <v>1</v>
      </c>
      <c r="M26" s="378"/>
      <c r="N26" s="378"/>
      <c r="O26" s="378"/>
      <c r="P26" s="379"/>
      <c r="Q26" s="377">
        <v>6690</v>
      </c>
      <c r="R26" s="378"/>
      <c r="S26" s="378"/>
      <c r="T26" s="378"/>
      <c r="U26" s="378"/>
      <c r="V26" s="379"/>
      <c r="W26" s="467"/>
      <c r="X26" s="404"/>
      <c r="Y26" s="405"/>
      <c r="Z26" s="380" t="s">
        <v>178</v>
      </c>
      <c r="AA26" s="435"/>
      <c r="AB26" s="435"/>
      <c r="AC26" s="435"/>
      <c r="AD26" s="435"/>
      <c r="AE26" s="435"/>
      <c r="AF26" s="435"/>
      <c r="AG26" s="436"/>
      <c r="AH26" s="377">
        <v>26</v>
      </c>
      <c r="AI26" s="378"/>
      <c r="AJ26" s="378"/>
      <c r="AK26" s="378"/>
      <c r="AL26" s="379"/>
      <c r="AM26" s="377">
        <v>74100</v>
      </c>
      <c r="AN26" s="378"/>
      <c r="AO26" s="378"/>
      <c r="AP26" s="378"/>
      <c r="AQ26" s="378"/>
      <c r="AR26" s="379"/>
      <c r="AS26" s="377">
        <v>2850</v>
      </c>
      <c r="AT26" s="378"/>
      <c r="AU26" s="378"/>
      <c r="AV26" s="378"/>
      <c r="AW26" s="378"/>
      <c r="AX26" s="437"/>
      <c r="AY26" s="464" t="s">
        <v>179</v>
      </c>
      <c r="AZ26" s="384"/>
      <c r="BA26" s="384"/>
      <c r="BB26" s="384"/>
      <c r="BC26" s="384"/>
      <c r="BD26" s="384"/>
      <c r="BE26" s="384"/>
      <c r="BF26" s="384"/>
      <c r="BG26" s="384"/>
      <c r="BH26" s="384"/>
      <c r="BI26" s="384"/>
      <c r="BJ26" s="384"/>
      <c r="BK26" s="384"/>
      <c r="BL26" s="384"/>
      <c r="BM26" s="465"/>
      <c r="BN26" s="424" t="s">
        <v>137</v>
      </c>
      <c r="BO26" s="425"/>
      <c r="BP26" s="425"/>
      <c r="BQ26" s="425"/>
      <c r="BR26" s="425"/>
      <c r="BS26" s="425"/>
      <c r="BT26" s="425"/>
      <c r="BU26" s="426"/>
      <c r="BV26" s="424" t="s">
        <v>137</v>
      </c>
      <c r="BW26" s="425"/>
      <c r="BX26" s="425"/>
      <c r="BY26" s="425"/>
      <c r="BZ26" s="425"/>
      <c r="CA26" s="425"/>
      <c r="CB26" s="425"/>
      <c r="CC26" s="426"/>
      <c r="CD26" s="191"/>
      <c r="CE26" s="456"/>
      <c r="CF26" s="456"/>
      <c r="CG26" s="456"/>
      <c r="CH26" s="456"/>
      <c r="CI26" s="456"/>
      <c r="CJ26" s="456"/>
      <c r="CK26" s="456"/>
      <c r="CL26" s="456"/>
      <c r="CM26" s="456"/>
      <c r="CN26" s="456"/>
      <c r="CO26" s="456"/>
      <c r="CP26" s="456"/>
      <c r="CQ26" s="456"/>
      <c r="CR26" s="456"/>
      <c r="CS26" s="457"/>
      <c r="CT26" s="421"/>
      <c r="CU26" s="422"/>
      <c r="CV26" s="422"/>
      <c r="CW26" s="422"/>
      <c r="CX26" s="422"/>
      <c r="CY26" s="422"/>
      <c r="CZ26" s="422"/>
      <c r="DA26" s="423"/>
      <c r="DB26" s="421"/>
      <c r="DC26" s="422"/>
      <c r="DD26" s="422"/>
      <c r="DE26" s="422"/>
      <c r="DF26" s="422"/>
      <c r="DG26" s="422"/>
      <c r="DH26" s="422"/>
      <c r="DI26" s="423"/>
    </row>
    <row r="27" spans="1:113" ht="18.75" customHeight="1" thickBot="1">
      <c r="A27" s="178"/>
      <c r="B27" s="403"/>
      <c r="C27" s="404"/>
      <c r="D27" s="405"/>
      <c r="E27" s="380" t="s">
        <v>180</v>
      </c>
      <c r="F27" s="381"/>
      <c r="G27" s="381"/>
      <c r="H27" s="381"/>
      <c r="I27" s="381"/>
      <c r="J27" s="381"/>
      <c r="K27" s="382"/>
      <c r="L27" s="377">
        <v>1</v>
      </c>
      <c r="M27" s="378"/>
      <c r="N27" s="378"/>
      <c r="O27" s="378"/>
      <c r="P27" s="379"/>
      <c r="Q27" s="377">
        <v>5850</v>
      </c>
      <c r="R27" s="378"/>
      <c r="S27" s="378"/>
      <c r="T27" s="378"/>
      <c r="U27" s="378"/>
      <c r="V27" s="379"/>
      <c r="W27" s="467"/>
      <c r="X27" s="404"/>
      <c r="Y27" s="405"/>
      <c r="Z27" s="380" t="s">
        <v>181</v>
      </c>
      <c r="AA27" s="381"/>
      <c r="AB27" s="381"/>
      <c r="AC27" s="381"/>
      <c r="AD27" s="381"/>
      <c r="AE27" s="381"/>
      <c r="AF27" s="381"/>
      <c r="AG27" s="382"/>
      <c r="AH27" s="377">
        <v>6</v>
      </c>
      <c r="AI27" s="378"/>
      <c r="AJ27" s="378"/>
      <c r="AK27" s="378"/>
      <c r="AL27" s="379"/>
      <c r="AM27" s="377">
        <v>24660</v>
      </c>
      <c r="AN27" s="378"/>
      <c r="AO27" s="378"/>
      <c r="AP27" s="378"/>
      <c r="AQ27" s="378"/>
      <c r="AR27" s="379"/>
      <c r="AS27" s="377">
        <v>4110</v>
      </c>
      <c r="AT27" s="378"/>
      <c r="AU27" s="378"/>
      <c r="AV27" s="378"/>
      <c r="AW27" s="378"/>
      <c r="AX27" s="437"/>
      <c r="AY27" s="461" t="s">
        <v>182</v>
      </c>
      <c r="AZ27" s="462"/>
      <c r="BA27" s="462"/>
      <c r="BB27" s="462"/>
      <c r="BC27" s="462"/>
      <c r="BD27" s="462"/>
      <c r="BE27" s="462"/>
      <c r="BF27" s="462"/>
      <c r="BG27" s="462"/>
      <c r="BH27" s="462"/>
      <c r="BI27" s="462"/>
      <c r="BJ27" s="462"/>
      <c r="BK27" s="462"/>
      <c r="BL27" s="462"/>
      <c r="BM27" s="463"/>
      <c r="BN27" s="458">
        <v>1760656</v>
      </c>
      <c r="BO27" s="459"/>
      <c r="BP27" s="459"/>
      <c r="BQ27" s="459"/>
      <c r="BR27" s="459"/>
      <c r="BS27" s="459"/>
      <c r="BT27" s="459"/>
      <c r="BU27" s="460"/>
      <c r="BV27" s="458">
        <v>1760598</v>
      </c>
      <c r="BW27" s="459"/>
      <c r="BX27" s="459"/>
      <c r="BY27" s="459"/>
      <c r="BZ27" s="459"/>
      <c r="CA27" s="459"/>
      <c r="CB27" s="459"/>
      <c r="CC27" s="460"/>
      <c r="CD27" s="193"/>
      <c r="CE27" s="456"/>
      <c r="CF27" s="456"/>
      <c r="CG27" s="456"/>
      <c r="CH27" s="456"/>
      <c r="CI27" s="456"/>
      <c r="CJ27" s="456"/>
      <c r="CK27" s="456"/>
      <c r="CL27" s="456"/>
      <c r="CM27" s="456"/>
      <c r="CN27" s="456"/>
      <c r="CO27" s="456"/>
      <c r="CP27" s="456"/>
      <c r="CQ27" s="456"/>
      <c r="CR27" s="456"/>
      <c r="CS27" s="457"/>
      <c r="CT27" s="421"/>
      <c r="CU27" s="422"/>
      <c r="CV27" s="422"/>
      <c r="CW27" s="422"/>
      <c r="CX27" s="422"/>
      <c r="CY27" s="422"/>
      <c r="CZ27" s="422"/>
      <c r="DA27" s="423"/>
      <c r="DB27" s="421"/>
      <c r="DC27" s="422"/>
      <c r="DD27" s="422"/>
      <c r="DE27" s="422"/>
      <c r="DF27" s="422"/>
      <c r="DG27" s="422"/>
      <c r="DH27" s="422"/>
      <c r="DI27" s="423"/>
    </row>
    <row r="28" spans="1:113" ht="18.75" customHeight="1">
      <c r="A28" s="178"/>
      <c r="B28" s="403"/>
      <c r="C28" s="404"/>
      <c r="D28" s="405"/>
      <c r="E28" s="380" t="s">
        <v>183</v>
      </c>
      <c r="F28" s="381"/>
      <c r="G28" s="381"/>
      <c r="H28" s="381"/>
      <c r="I28" s="381"/>
      <c r="J28" s="381"/>
      <c r="K28" s="382"/>
      <c r="L28" s="377">
        <v>1</v>
      </c>
      <c r="M28" s="378"/>
      <c r="N28" s="378"/>
      <c r="O28" s="378"/>
      <c r="P28" s="379"/>
      <c r="Q28" s="377">
        <v>5290</v>
      </c>
      <c r="R28" s="378"/>
      <c r="S28" s="378"/>
      <c r="T28" s="378"/>
      <c r="U28" s="378"/>
      <c r="V28" s="379"/>
      <c r="W28" s="467"/>
      <c r="X28" s="404"/>
      <c r="Y28" s="405"/>
      <c r="Z28" s="380" t="s">
        <v>184</v>
      </c>
      <c r="AA28" s="381"/>
      <c r="AB28" s="381"/>
      <c r="AC28" s="381"/>
      <c r="AD28" s="381"/>
      <c r="AE28" s="381"/>
      <c r="AF28" s="381"/>
      <c r="AG28" s="382"/>
      <c r="AH28" s="377" t="s">
        <v>136</v>
      </c>
      <c r="AI28" s="378"/>
      <c r="AJ28" s="378"/>
      <c r="AK28" s="378"/>
      <c r="AL28" s="379"/>
      <c r="AM28" s="377" t="s">
        <v>137</v>
      </c>
      <c r="AN28" s="378"/>
      <c r="AO28" s="378"/>
      <c r="AP28" s="378"/>
      <c r="AQ28" s="378"/>
      <c r="AR28" s="379"/>
      <c r="AS28" s="377" t="s">
        <v>137</v>
      </c>
      <c r="AT28" s="378"/>
      <c r="AU28" s="378"/>
      <c r="AV28" s="378"/>
      <c r="AW28" s="378"/>
      <c r="AX28" s="437"/>
      <c r="AY28" s="441" t="s">
        <v>185</v>
      </c>
      <c r="AZ28" s="442"/>
      <c r="BA28" s="442"/>
      <c r="BB28" s="443"/>
      <c r="BC28" s="450" t="s">
        <v>48</v>
      </c>
      <c r="BD28" s="451"/>
      <c r="BE28" s="451"/>
      <c r="BF28" s="451"/>
      <c r="BG28" s="451"/>
      <c r="BH28" s="451"/>
      <c r="BI28" s="451"/>
      <c r="BJ28" s="451"/>
      <c r="BK28" s="451"/>
      <c r="BL28" s="451"/>
      <c r="BM28" s="452"/>
      <c r="BN28" s="453">
        <v>15890914</v>
      </c>
      <c r="BO28" s="454"/>
      <c r="BP28" s="454"/>
      <c r="BQ28" s="454"/>
      <c r="BR28" s="454"/>
      <c r="BS28" s="454"/>
      <c r="BT28" s="454"/>
      <c r="BU28" s="455"/>
      <c r="BV28" s="453">
        <v>14016456</v>
      </c>
      <c r="BW28" s="454"/>
      <c r="BX28" s="454"/>
      <c r="BY28" s="454"/>
      <c r="BZ28" s="454"/>
      <c r="CA28" s="454"/>
      <c r="CB28" s="454"/>
      <c r="CC28" s="455"/>
      <c r="CD28" s="191"/>
      <c r="CE28" s="456"/>
      <c r="CF28" s="456"/>
      <c r="CG28" s="456"/>
      <c r="CH28" s="456"/>
      <c r="CI28" s="456"/>
      <c r="CJ28" s="456"/>
      <c r="CK28" s="456"/>
      <c r="CL28" s="456"/>
      <c r="CM28" s="456"/>
      <c r="CN28" s="456"/>
      <c r="CO28" s="456"/>
      <c r="CP28" s="456"/>
      <c r="CQ28" s="456"/>
      <c r="CR28" s="456"/>
      <c r="CS28" s="457"/>
      <c r="CT28" s="421"/>
      <c r="CU28" s="422"/>
      <c r="CV28" s="422"/>
      <c r="CW28" s="422"/>
      <c r="CX28" s="422"/>
      <c r="CY28" s="422"/>
      <c r="CZ28" s="422"/>
      <c r="DA28" s="423"/>
      <c r="DB28" s="421"/>
      <c r="DC28" s="422"/>
      <c r="DD28" s="422"/>
      <c r="DE28" s="422"/>
      <c r="DF28" s="422"/>
      <c r="DG28" s="422"/>
      <c r="DH28" s="422"/>
      <c r="DI28" s="423"/>
    </row>
    <row r="29" spans="1:113" ht="18.75" customHeight="1">
      <c r="A29" s="178"/>
      <c r="B29" s="403"/>
      <c r="C29" s="404"/>
      <c r="D29" s="405"/>
      <c r="E29" s="380" t="s">
        <v>186</v>
      </c>
      <c r="F29" s="381"/>
      <c r="G29" s="381"/>
      <c r="H29" s="381"/>
      <c r="I29" s="381"/>
      <c r="J29" s="381"/>
      <c r="K29" s="382"/>
      <c r="L29" s="377">
        <v>30</v>
      </c>
      <c r="M29" s="378"/>
      <c r="N29" s="378"/>
      <c r="O29" s="378"/>
      <c r="P29" s="379"/>
      <c r="Q29" s="377">
        <v>4920</v>
      </c>
      <c r="R29" s="378"/>
      <c r="S29" s="378"/>
      <c r="T29" s="378"/>
      <c r="U29" s="378"/>
      <c r="V29" s="379"/>
      <c r="W29" s="468"/>
      <c r="X29" s="469"/>
      <c r="Y29" s="470"/>
      <c r="Z29" s="380" t="s">
        <v>187</v>
      </c>
      <c r="AA29" s="381"/>
      <c r="AB29" s="381"/>
      <c r="AC29" s="381"/>
      <c r="AD29" s="381"/>
      <c r="AE29" s="381"/>
      <c r="AF29" s="381"/>
      <c r="AG29" s="382"/>
      <c r="AH29" s="377">
        <v>1212</v>
      </c>
      <c r="AI29" s="378"/>
      <c r="AJ29" s="378"/>
      <c r="AK29" s="378"/>
      <c r="AL29" s="379"/>
      <c r="AM29" s="377">
        <v>3760848</v>
      </c>
      <c r="AN29" s="378"/>
      <c r="AO29" s="378"/>
      <c r="AP29" s="378"/>
      <c r="AQ29" s="378"/>
      <c r="AR29" s="379"/>
      <c r="AS29" s="377">
        <v>3103</v>
      </c>
      <c r="AT29" s="378"/>
      <c r="AU29" s="378"/>
      <c r="AV29" s="378"/>
      <c r="AW29" s="378"/>
      <c r="AX29" s="437"/>
      <c r="AY29" s="444"/>
      <c r="AZ29" s="445"/>
      <c r="BA29" s="445"/>
      <c r="BB29" s="446"/>
      <c r="BC29" s="438" t="s">
        <v>188</v>
      </c>
      <c r="BD29" s="439"/>
      <c r="BE29" s="439"/>
      <c r="BF29" s="439"/>
      <c r="BG29" s="439"/>
      <c r="BH29" s="439"/>
      <c r="BI29" s="439"/>
      <c r="BJ29" s="439"/>
      <c r="BK29" s="439"/>
      <c r="BL29" s="439"/>
      <c r="BM29" s="440"/>
      <c r="BN29" s="424">
        <v>6329800</v>
      </c>
      <c r="BO29" s="425"/>
      <c r="BP29" s="425"/>
      <c r="BQ29" s="425"/>
      <c r="BR29" s="425"/>
      <c r="BS29" s="425"/>
      <c r="BT29" s="425"/>
      <c r="BU29" s="426"/>
      <c r="BV29" s="424">
        <v>6325360</v>
      </c>
      <c r="BW29" s="425"/>
      <c r="BX29" s="425"/>
      <c r="BY29" s="425"/>
      <c r="BZ29" s="425"/>
      <c r="CA29" s="425"/>
      <c r="CB29" s="425"/>
      <c r="CC29" s="426"/>
      <c r="CD29" s="193"/>
      <c r="CE29" s="456"/>
      <c r="CF29" s="456"/>
      <c r="CG29" s="456"/>
      <c r="CH29" s="456"/>
      <c r="CI29" s="456"/>
      <c r="CJ29" s="456"/>
      <c r="CK29" s="456"/>
      <c r="CL29" s="456"/>
      <c r="CM29" s="456"/>
      <c r="CN29" s="456"/>
      <c r="CO29" s="456"/>
      <c r="CP29" s="456"/>
      <c r="CQ29" s="456"/>
      <c r="CR29" s="456"/>
      <c r="CS29" s="457"/>
      <c r="CT29" s="421"/>
      <c r="CU29" s="422"/>
      <c r="CV29" s="422"/>
      <c r="CW29" s="422"/>
      <c r="CX29" s="422"/>
      <c r="CY29" s="422"/>
      <c r="CZ29" s="422"/>
      <c r="DA29" s="423"/>
      <c r="DB29" s="421"/>
      <c r="DC29" s="422"/>
      <c r="DD29" s="422"/>
      <c r="DE29" s="422"/>
      <c r="DF29" s="422"/>
      <c r="DG29" s="422"/>
      <c r="DH29" s="422"/>
      <c r="DI29" s="423"/>
    </row>
    <row r="30" spans="1:113" ht="18.75" customHeight="1" thickBot="1">
      <c r="A30" s="178"/>
      <c r="B30" s="406"/>
      <c r="C30" s="407"/>
      <c r="D30" s="408"/>
      <c r="E30" s="385"/>
      <c r="F30" s="386"/>
      <c r="G30" s="386"/>
      <c r="H30" s="386"/>
      <c r="I30" s="386"/>
      <c r="J30" s="386"/>
      <c r="K30" s="387"/>
      <c r="L30" s="388"/>
      <c r="M30" s="389"/>
      <c r="N30" s="389"/>
      <c r="O30" s="389"/>
      <c r="P30" s="390"/>
      <c r="Q30" s="388"/>
      <c r="R30" s="389"/>
      <c r="S30" s="389"/>
      <c r="T30" s="389"/>
      <c r="U30" s="389"/>
      <c r="V30" s="390"/>
      <c r="W30" s="391" t="s">
        <v>189</v>
      </c>
      <c r="X30" s="392"/>
      <c r="Y30" s="392"/>
      <c r="Z30" s="392"/>
      <c r="AA30" s="392"/>
      <c r="AB30" s="392"/>
      <c r="AC30" s="392"/>
      <c r="AD30" s="392"/>
      <c r="AE30" s="392"/>
      <c r="AF30" s="392"/>
      <c r="AG30" s="393"/>
      <c r="AH30" s="394">
        <v>95.5</v>
      </c>
      <c r="AI30" s="395"/>
      <c r="AJ30" s="395"/>
      <c r="AK30" s="395"/>
      <c r="AL30" s="395"/>
      <c r="AM30" s="395"/>
      <c r="AN30" s="395"/>
      <c r="AO30" s="395"/>
      <c r="AP30" s="395"/>
      <c r="AQ30" s="395"/>
      <c r="AR30" s="395"/>
      <c r="AS30" s="395"/>
      <c r="AT30" s="395"/>
      <c r="AU30" s="395"/>
      <c r="AV30" s="395"/>
      <c r="AW30" s="395"/>
      <c r="AX30" s="396"/>
      <c r="AY30" s="447"/>
      <c r="AZ30" s="448"/>
      <c r="BA30" s="448"/>
      <c r="BB30" s="449"/>
      <c r="BC30" s="397" t="s">
        <v>50</v>
      </c>
      <c r="BD30" s="398"/>
      <c r="BE30" s="398"/>
      <c r="BF30" s="398"/>
      <c r="BG30" s="398"/>
      <c r="BH30" s="398"/>
      <c r="BI30" s="398"/>
      <c r="BJ30" s="398"/>
      <c r="BK30" s="398"/>
      <c r="BL30" s="398"/>
      <c r="BM30" s="399"/>
      <c r="BN30" s="458">
        <v>7523089</v>
      </c>
      <c r="BO30" s="459"/>
      <c r="BP30" s="459"/>
      <c r="BQ30" s="459"/>
      <c r="BR30" s="459"/>
      <c r="BS30" s="459"/>
      <c r="BT30" s="459"/>
      <c r="BU30" s="460"/>
      <c r="BV30" s="458">
        <v>7518713</v>
      </c>
      <c r="BW30" s="459"/>
      <c r="BX30" s="459"/>
      <c r="BY30" s="459"/>
      <c r="BZ30" s="459"/>
      <c r="CA30" s="459"/>
      <c r="CB30" s="459"/>
      <c r="CC30" s="46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3" t="s">
        <v>190</v>
      </c>
      <c r="D32" s="383"/>
      <c r="E32" s="383"/>
      <c r="F32" s="383"/>
      <c r="G32" s="383"/>
      <c r="H32" s="383"/>
      <c r="I32" s="383"/>
      <c r="J32" s="383"/>
      <c r="K32" s="383"/>
      <c r="L32" s="383"/>
      <c r="M32" s="383"/>
      <c r="N32" s="383"/>
      <c r="O32" s="383"/>
      <c r="P32" s="383"/>
      <c r="Q32" s="383"/>
      <c r="R32" s="383"/>
      <c r="S32" s="383"/>
      <c r="U32" s="384" t="s">
        <v>191</v>
      </c>
      <c r="V32" s="384"/>
      <c r="W32" s="384"/>
      <c r="X32" s="384"/>
      <c r="Y32" s="384"/>
      <c r="Z32" s="384"/>
      <c r="AA32" s="384"/>
      <c r="AB32" s="384"/>
      <c r="AC32" s="384"/>
      <c r="AD32" s="384"/>
      <c r="AE32" s="384"/>
      <c r="AF32" s="384"/>
      <c r="AG32" s="384"/>
      <c r="AH32" s="384"/>
      <c r="AI32" s="384"/>
      <c r="AJ32" s="384"/>
      <c r="AK32" s="384"/>
      <c r="AM32" s="384" t="s">
        <v>192</v>
      </c>
      <c r="AN32" s="384"/>
      <c r="AO32" s="384"/>
      <c r="AP32" s="384"/>
      <c r="AQ32" s="384"/>
      <c r="AR32" s="384"/>
      <c r="AS32" s="384"/>
      <c r="AT32" s="384"/>
      <c r="AU32" s="384"/>
      <c r="AV32" s="384"/>
      <c r="AW32" s="384"/>
      <c r="AX32" s="384"/>
      <c r="AY32" s="384"/>
      <c r="AZ32" s="384"/>
      <c r="BA32" s="384"/>
      <c r="BB32" s="384"/>
      <c r="BC32" s="384"/>
      <c r="BE32" s="384" t="s">
        <v>193</v>
      </c>
      <c r="BF32" s="384"/>
      <c r="BG32" s="384"/>
      <c r="BH32" s="384"/>
      <c r="BI32" s="384"/>
      <c r="BJ32" s="384"/>
      <c r="BK32" s="384"/>
      <c r="BL32" s="384"/>
      <c r="BM32" s="384"/>
      <c r="BN32" s="384"/>
      <c r="BO32" s="384"/>
      <c r="BP32" s="384"/>
      <c r="BQ32" s="384"/>
      <c r="BR32" s="384"/>
      <c r="BS32" s="384"/>
      <c r="BT32" s="384"/>
      <c r="BU32" s="384"/>
      <c r="BW32" s="384" t="s">
        <v>194</v>
      </c>
      <c r="BX32" s="384"/>
      <c r="BY32" s="384"/>
      <c r="BZ32" s="384"/>
      <c r="CA32" s="384"/>
      <c r="CB32" s="384"/>
      <c r="CC32" s="384"/>
      <c r="CD32" s="384"/>
      <c r="CE32" s="384"/>
      <c r="CF32" s="384"/>
      <c r="CG32" s="384"/>
      <c r="CH32" s="384"/>
      <c r="CI32" s="384"/>
      <c r="CJ32" s="384"/>
      <c r="CK32" s="384"/>
      <c r="CL32" s="384"/>
      <c r="CM32" s="384"/>
      <c r="CO32" s="384" t="s">
        <v>195</v>
      </c>
      <c r="CP32" s="384"/>
      <c r="CQ32" s="384"/>
      <c r="CR32" s="384"/>
      <c r="CS32" s="384"/>
      <c r="CT32" s="384"/>
      <c r="CU32" s="384"/>
      <c r="CV32" s="384"/>
      <c r="CW32" s="384"/>
      <c r="CX32" s="384"/>
      <c r="CY32" s="384"/>
      <c r="CZ32" s="384"/>
      <c r="DA32" s="384"/>
      <c r="DB32" s="384"/>
      <c r="DC32" s="384"/>
      <c r="DD32" s="384"/>
      <c r="DE32" s="384"/>
      <c r="DI32" s="201"/>
    </row>
    <row r="33" spans="1:113" ht="13.5" customHeight="1">
      <c r="A33" s="178"/>
      <c r="B33" s="202"/>
      <c r="C33" s="376" t="s">
        <v>196</v>
      </c>
      <c r="D33" s="376"/>
      <c r="E33" s="375" t="s">
        <v>197</v>
      </c>
      <c r="F33" s="375"/>
      <c r="G33" s="375"/>
      <c r="H33" s="375"/>
      <c r="I33" s="375"/>
      <c r="J33" s="375"/>
      <c r="K33" s="375"/>
      <c r="L33" s="375"/>
      <c r="M33" s="375"/>
      <c r="N33" s="375"/>
      <c r="O33" s="375"/>
      <c r="P33" s="375"/>
      <c r="Q33" s="375"/>
      <c r="R33" s="375"/>
      <c r="S33" s="375"/>
      <c r="T33" s="203"/>
      <c r="U33" s="376" t="s">
        <v>198</v>
      </c>
      <c r="V33" s="376"/>
      <c r="W33" s="375" t="s">
        <v>199</v>
      </c>
      <c r="X33" s="375"/>
      <c r="Y33" s="375"/>
      <c r="Z33" s="375"/>
      <c r="AA33" s="375"/>
      <c r="AB33" s="375"/>
      <c r="AC33" s="375"/>
      <c r="AD33" s="375"/>
      <c r="AE33" s="375"/>
      <c r="AF33" s="375"/>
      <c r="AG33" s="375"/>
      <c r="AH33" s="375"/>
      <c r="AI33" s="375"/>
      <c r="AJ33" s="375"/>
      <c r="AK33" s="375"/>
      <c r="AL33" s="203"/>
      <c r="AM33" s="376" t="s">
        <v>196</v>
      </c>
      <c r="AN33" s="376"/>
      <c r="AO33" s="375" t="s">
        <v>197</v>
      </c>
      <c r="AP33" s="375"/>
      <c r="AQ33" s="375"/>
      <c r="AR33" s="375"/>
      <c r="AS33" s="375"/>
      <c r="AT33" s="375"/>
      <c r="AU33" s="375"/>
      <c r="AV33" s="375"/>
      <c r="AW33" s="375"/>
      <c r="AX33" s="375"/>
      <c r="AY33" s="375"/>
      <c r="AZ33" s="375"/>
      <c r="BA33" s="375"/>
      <c r="BB33" s="375"/>
      <c r="BC33" s="375"/>
      <c r="BD33" s="204"/>
      <c r="BE33" s="375" t="s">
        <v>200</v>
      </c>
      <c r="BF33" s="375"/>
      <c r="BG33" s="375" t="s">
        <v>201</v>
      </c>
      <c r="BH33" s="375"/>
      <c r="BI33" s="375"/>
      <c r="BJ33" s="375"/>
      <c r="BK33" s="375"/>
      <c r="BL33" s="375"/>
      <c r="BM33" s="375"/>
      <c r="BN33" s="375"/>
      <c r="BO33" s="375"/>
      <c r="BP33" s="375"/>
      <c r="BQ33" s="375"/>
      <c r="BR33" s="375"/>
      <c r="BS33" s="375"/>
      <c r="BT33" s="375"/>
      <c r="BU33" s="375"/>
      <c r="BV33" s="204"/>
      <c r="BW33" s="376" t="s">
        <v>200</v>
      </c>
      <c r="BX33" s="376"/>
      <c r="BY33" s="375" t="s">
        <v>202</v>
      </c>
      <c r="BZ33" s="375"/>
      <c r="CA33" s="375"/>
      <c r="CB33" s="375"/>
      <c r="CC33" s="375"/>
      <c r="CD33" s="375"/>
      <c r="CE33" s="375"/>
      <c r="CF33" s="375"/>
      <c r="CG33" s="375"/>
      <c r="CH33" s="375"/>
      <c r="CI33" s="375"/>
      <c r="CJ33" s="375"/>
      <c r="CK33" s="375"/>
      <c r="CL33" s="375"/>
      <c r="CM33" s="375"/>
      <c r="CN33" s="203"/>
      <c r="CO33" s="376" t="s">
        <v>196</v>
      </c>
      <c r="CP33" s="376"/>
      <c r="CQ33" s="375" t="s">
        <v>203</v>
      </c>
      <c r="CR33" s="375"/>
      <c r="CS33" s="375"/>
      <c r="CT33" s="375"/>
      <c r="CU33" s="375"/>
      <c r="CV33" s="375"/>
      <c r="CW33" s="375"/>
      <c r="CX33" s="375"/>
      <c r="CY33" s="375"/>
      <c r="CZ33" s="375"/>
      <c r="DA33" s="375"/>
      <c r="DB33" s="375"/>
      <c r="DC33" s="375"/>
      <c r="DD33" s="375"/>
      <c r="DE33" s="375"/>
      <c r="DF33" s="203"/>
      <c r="DG33" s="374" t="s">
        <v>204</v>
      </c>
      <c r="DH33" s="374"/>
      <c r="DI33" s="205"/>
    </row>
    <row r="34" spans="1:113" ht="32.25" customHeight="1">
      <c r="A34" s="178"/>
      <c r="B34" s="202"/>
      <c r="C34" s="372">
        <f>IF(E34="","",1)</f>
        <v>1</v>
      </c>
      <c r="D34" s="372"/>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178"/>
      <c r="U34" s="372">
        <f>IF(W34="","",MAX(C34:D43)+1)</f>
        <v>4</v>
      </c>
      <c r="V34" s="372"/>
      <c r="W34" s="373" t="str">
        <f>IF('各会計、関係団体の財政状況及び健全化判断比率'!B28="","",'各会計、関係団体の財政状況及び健全化判断比率'!B28)</f>
        <v>国民健康保険特別会計</v>
      </c>
      <c r="X34" s="373"/>
      <c r="Y34" s="373"/>
      <c r="Z34" s="373"/>
      <c r="AA34" s="373"/>
      <c r="AB34" s="373"/>
      <c r="AC34" s="373"/>
      <c r="AD34" s="373"/>
      <c r="AE34" s="373"/>
      <c r="AF34" s="373"/>
      <c r="AG34" s="373"/>
      <c r="AH34" s="373"/>
      <c r="AI34" s="373"/>
      <c r="AJ34" s="373"/>
      <c r="AK34" s="373"/>
      <c r="AL34" s="178"/>
      <c r="AM34" s="372">
        <f>IF(AO34="","",MAX(C34:D43,U34:V43)+1)</f>
        <v>8</v>
      </c>
      <c r="AN34" s="372"/>
      <c r="AO34" s="373" t="str">
        <f>IF('各会計、関係団体の財政状況及び健全化判断比率'!B32="","",'各会計、関係団体の財政状況及び健全化判断比率'!B32)</f>
        <v>水道事業会計</v>
      </c>
      <c r="AP34" s="373"/>
      <c r="AQ34" s="373"/>
      <c r="AR34" s="373"/>
      <c r="AS34" s="373"/>
      <c r="AT34" s="373"/>
      <c r="AU34" s="373"/>
      <c r="AV34" s="373"/>
      <c r="AW34" s="373"/>
      <c r="AX34" s="373"/>
      <c r="AY34" s="373"/>
      <c r="AZ34" s="373"/>
      <c r="BA34" s="373"/>
      <c r="BB34" s="373"/>
      <c r="BC34" s="373"/>
      <c r="BD34" s="178"/>
      <c r="BE34" s="372">
        <f>IF(BG34="","",MAX(C34:D43,U34:V43,AM34:AN43)+1)</f>
        <v>12</v>
      </c>
      <c r="BF34" s="372"/>
      <c r="BG34" s="373" t="str">
        <f>IF('各会計、関係団体の財政状況及び健全化判断比率'!B36="","",'各会計、関係団体の財政状況及び健全化判断比率'!B36)</f>
        <v>船舶交通特別会計</v>
      </c>
      <c r="BH34" s="373"/>
      <c r="BI34" s="373"/>
      <c r="BJ34" s="373"/>
      <c r="BK34" s="373"/>
      <c r="BL34" s="373"/>
      <c r="BM34" s="373"/>
      <c r="BN34" s="373"/>
      <c r="BO34" s="373"/>
      <c r="BP34" s="373"/>
      <c r="BQ34" s="373"/>
      <c r="BR34" s="373"/>
      <c r="BS34" s="373"/>
      <c r="BT34" s="373"/>
      <c r="BU34" s="373"/>
      <c r="BV34" s="178"/>
      <c r="BW34" s="372">
        <f>IF(BY34="","",MAX(C34:D43,U34:V43,AM34:AN43,BE34:BF43)+1)</f>
        <v>16</v>
      </c>
      <c r="BX34" s="372"/>
      <c r="BY34" s="373" t="str">
        <f>IF('各会計、関係団体の財政状況及び健全化判断比率'!B68="","",'各会計、関係団体の財政状況及び健全化判断比率'!B68)</f>
        <v>愛媛地方税滞納整理機構</v>
      </c>
      <c r="BZ34" s="373"/>
      <c r="CA34" s="373"/>
      <c r="CB34" s="373"/>
      <c r="CC34" s="373"/>
      <c r="CD34" s="373"/>
      <c r="CE34" s="373"/>
      <c r="CF34" s="373"/>
      <c r="CG34" s="373"/>
      <c r="CH34" s="373"/>
      <c r="CI34" s="373"/>
      <c r="CJ34" s="373"/>
      <c r="CK34" s="373"/>
      <c r="CL34" s="373"/>
      <c r="CM34" s="373"/>
      <c r="CN34" s="178"/>
      <c r="CO34" s="372">
        <f>IF(CQ34="","",MAX(C34:D43,U34:V43,AM34:AN43,BE34:BF43,BW34:BX43)+1)</f>
        <v>19</v>
      </c>
      <c r="CP34" s="372"/>
      <c r="CQ34" s="373" t="str">
        <f>IF('各会計、関係団体の財政状況及び健全化判断比率'!BS7="","",'各会計、関係団体の財政状況及び健全化判断比率'!BS7)</f>
        <v>(一財)今治勤労福祉事業団</v>
      </c>
      <c r="CR34" s="373"/>
      <c r="CS34" s="373"/>
      <c r="CT34" s="373"/>
      <c r="CU34" s="373"/>
      <c r="CV34" s="373"/>
      <c r="CW34" s="373"/>
      <c r="CX34" s="373"/>
      <c r="CY34" s="373"/>
      <c r="CZ34" s="373"/>
      <c r="DA34" s="373"/>
      <c r="DB34" s="373"/>
      <c r="DC34" s="373"/>
      <c r="DD34" s="373"/>
      <c r="DE34" s="373"/>
      <c r="DG34" s="370" t="str">
        <f>IF('各会計、関係団体の財政状況及び健全化判断比率'!BR7="","",'各会計、関係団体の財政状況及び健全化判断比率'!BR7)</f>
        <v/>
      </c>
      <c r="DH34" s="370"/>
      <c r="DI34" s="205"/>
    </row>
    <row r="35" spans="1:113" ht="32.25" customHeight="1">
      <c r="A35" s="178"/>
      <c r="B35" s="202"/>
      <c r="C35" s="372">
        <f>IF(E35="","",C34+1)</f>
        <v>2</v>
      </c>
      <c r="D35" s="372"/>
      <c r="E35" s="373" t="str">
        <f>IF('各会計、関係団体の財政状況及び健全化判断比率'!B8="","",'各会計、関係団体の財政状況及び健全化判断比率'!B8)</f>
        <v>用地取得特別会計</v>
      </c>
      <c r="F35" s="373"/>
      <c r="G35" s="373"/>
      <c r="H35" s="373"/>
      <c r="I35" s="373"/>
      <c r="J35" s="373"/>
      <c r="K35" s="373"/>
      <c r="L35" s="373"/>
      <c r="M35" s="373"/>
      <c r="N35" s="373"/>
      <c r="O35" s="373"/>
      <c r="P35" s="373"/>
      <c r="Q35" s="373"/>
      <c r="R35" s="373"/>
      <c r="S35" s="373"/>
      <c r="T35" s="178"/>
      <c r="U35" s="372">
        <f>IF(W35="","",U34+1)</f>
        <v>5</v>
      </c>
      <c r="V35" s="372"/>
      <c r="W35" s="373" t="str">
        <f>IF('各会計、関係団体の財政状況及び健全化判断比率'!B29="","",'各会計、関係団体の財政状況及び健全化判断比率'!B29)</f>
        <v>介護保険特別会計</v>
      </c>
      <c r="X35" s="373"/>
      <c r="Y35" s="373"/>
      <c r="Z35" s="373"/>
      <c r="AA35" s="373"/>
      <c r="AB35" s="373"/>
      <c r="AC35" s="373"/>
      <c r="AD35" s="373"/>
      <c r="AE35" s="373"/>
      <c r="AF35" s="373"/>
      <c r="AG35" s="373"/>
      <c r="AH35" s="373"/>
      <c r="AI35" s="373"/>
      <c r="AJ35" s="373"/>
      <c r="AK35" s="373"/>
      <c r="AL35" s="178"/>
      <c r="AM35" s="372">
        <f t="shared" ref="AM35:AM43" si="0">IF(AO35="","",AM34+1)</f>
        <v>9</v>
      </c>
      <c r="AN35" s="372"/>
      <c r="AO35" s="373" t="str">
        <f>IF('各会計、関係団体の財政状況及び健全化判断比率'!B33="","",'各会計、関係団体の財政状況及び健全化判断比率'!B33)</f>
        <v>工業用水道事業会計</v>
      </c>
      <c r="AP35" s="373"/>
      <c r="AQ35" s="373"/>
      <c r="AR35" s="373"/>
      <c r="AS35" s="373"/>
      <c r="AT35" s="373"/>
      <c r="AU35" s="373"/>
      <c r="AV35" s="373"/>
      <c r="AW35" s="373"/>
      <c r="AX35" s="373"/>
      <c r="AY35" s="373"/>
      <c r="AZ35" s="373"/>
      <c r="BA35" s="373"/>
      <c r="BB35" s="373"/>
      <c r="BC35" s="373"/>
      <c r="BD35" s="178"/>
      <c r="BE35" s="372">
        <f t="shared" ref="BE35:BE43" si="1">IF(BG35="","",BE34+1)</f>
        <v>13</v>
      </c>
      <c r="BF35" s="372"/>
      <c r="BG35" s="373" t="str">
        <f>IF('各会計、関係団体の財政状況及び健全化判断比率'!B37="","",'各会計、関係団体の財政状況及び健全化判断比率'!B37)</f>
        <v>港湾事業特別会計</v>
      </c>
      <c r="BH35" s="373"/>
      <c r="BI35" s="373"/>
      <c r="BJ35" s="373"/>
      <c r="BK35" s="373"/>
      <c r="BL35" s="373"/>
      <c r="BM35" s="373"/>
      <c r="BN35" s="373"/>
      <c r="BO35" s="373"/>
      <c r="BP35" s="373"/>
      <c r="BQ35" s="373"/>
      <c r="BR35" s="373"/>
      <c r="BS35" s="373"/>
      <c r="BT35" s="373"/>
      <c r="BU35" s="373"/>
      <c r="BV35" s="178"/>
      <c r="BW35" s="372">
        <f t="shared" ref="BW35:BW43" si="2">IF(BY35="","",BW34+1)</f>
        <v>17</v>
      </c>
      <c r="BX35" s="372"/>
      <c r="BY35" s="373" t="str">
        <f>IF('各会計、関係団体の財政状況及び健全化判断比率'!B69="","",'各会計、関係団体の財政状況及び健全化判断比率'!B69)</f>
        <v>愛媛県後期高齢者医療広域連合（一般会計）</v>
      </c>
      <c r="BZ35" s="373"/>
      <c r="CA35" s="373"/>
      <c r="CB35" s="373"/>
      <c r="CC35" s="373"/>
      <c r="CD35" s="373"/>
      <c r="CE35" s="373"/>
      <c r="CF35" s="373"/>
      <c r="CG35" s="373"/>
      <c r="CH35" s="373"/>
      <c r="CI35" s="373"/>
      <c r="CJ35" s="373"/>
      <c r="CK35" s="373"/>
      <c r="CL35" s="373"/>
      <c r="CM35" s="373"/>
      <c r="CN35" s="178"/>
      <c r="CO35" s="372">
        <f t="shared" ref="CO35:CO43" si="3">IF(CQ35="","",CO34+1)</f>
        <v>20</v>
      </c>
      <c r="CP35" s="372"/>
      <c r="CQ35" s="373" t="str">
        <f>IF('各会計、関係団体の財政状況及び健全化判断比率'!BS8="","",'各会計、関係団体の財政状況及び健全化判断比率'!BS8)</f>
        <v>(一財)今治市多目的温泉保養館管理公社</v>
      </c>
      <c r="CR35" s="373"/>
      <c r="CS35" s="373"/>
      <c r="CT35" s="373"/>
      <c r="CU35" s="373"/>
      <c r="CV35" s="373"/>
      <c r="CW35" s="373"/>
      <c r="CX35" s="373"/>
      <c r="CY35" s="373"/>
      <c r="CZ35" s="373"/>
      <c r="DA35" s="373"/>
      <c r="DB35" s="373"/>
      <c r="DC35" s="373"/>
      <c r="DD35" s="373"/>
      <c r="DE35" s="373"/>
      <c r="DG35" s="370" t="str">
        <f>IF('各会計、関係団体の財政状況及び健全化判断比率'!BR8="","",'各会計、関係団体の財政状況及び健全化判断比率'!BR8)</f>
        <v/>
      </c>
      <c r="DH35" s="370"/>
      <c r="DI35" s="205"/>
    </row>
    <row r="36" spans="1:113" ht="32.25" customHeight="1">
      <c r="A36" s="178"/>
      <c r="B36" s="202"/>
      <c r="C36" s="372">
        <f>IF(E36="","",C35+1)</f>
        <v>3</v>
      </c>
      <c r="D36" s="372"/>
      <c r="E36" s="373" t="str">
        <f>IF('各会計、関係団体の財政状況及び健全化判断比率'!B9="","",'各会計、関係団体の財政状況及び健全化判断比率'!B9)</f>
        <v>墓園事業特別会計</v>
      </c>
      <c r="F36" s="373"/>
      <c r="G36" s="373"/>
      <c r="H36" s="373"/>
      <c r="I36" s="373"/>
      <c r="J36" s="373"/>
      <c r="K36" s="373"/>
      <c r="L36" s="373"/>
      <c r="M36" s="373"/>
      <c r="N36" s="373"/>
      <c r="O36" s="373"/>
      <c r="P36" s="373"/>
      <c r="Q36" s="373"/>
      <c r="R36" s="373"/>
      <c r="S36" s="373"/>
      <c r="T36" s="178"/>
      <c r="U36" s="372">
        <f t="shared" ref="U36:U43" si="4">IF(W36="","",U35+1)</f>
        <v>6</v>
      </c>
      <c r="V36" s="372"/>
      <c r="W36" s="373" t="str">
        <f>IF('各会計、関係団体の財政状況及び健全化判断比率'!B30="","",'各会計、関係団体の財政状況及び健全化判断比率'!B30)</f>
        <v>後期高齢者医療特別会計</v>
      </c>
      <c r="X36" s="373"/>
      <c r="Y36" s="373"/>
      <c r="Z36" s="373"/>
      <c r="AA36" s="373"/>
      <c r="AB36" s="373"/>
      <c r="AC36" s="373"/>
      <c r="AD36" s="373"/>
      <c r="AE36" s="373"/>
      <c r="AF36" s="373"/>
      <c r="AG36" s="373"/>
      <c r="AH36" s="373"/>
      <c r="AI36" s="373"/>
      <c r="AJ36" s="373"/>
      <c r="AK36" s="373"/>
      <c r="AL36" s="178"/>
      <c r="AM36" s="372">
        <f t="shared" si="0"/>
        <v>10</v>
      </c>
      <c r="AN36" s="372"/>
      <c r="AO36" s="373" t="str">
        <f>IF('各会計、関係団体の財政状況及び健全化判断比率'!B34="","",'各会計、関係団体の財政状況及び健全化判断比率'!B34)</f>
        <v>簡易水道事業特別会計</v>
      </c>
      <c r="AP36" s="373"/>
      <c r="AQ36" s="373"/>
      <c r="AR36" s="373"/>
      <c r="AS36" s="373"/>
      <c r="AT36" s="373"/>
      <c r="AU36" s="373"/>
      <c r="AV36" s="373"/>
      <c r="AW36" s="373"/>
      <c r="AX36" s="373"/>
      <c r="AY36" s="373"/>
      <c r="AZ36" s="373"/>
      <c r="BA36" s="373"/>
      <c r="BB36" s="373"/>
      <c r="BC36" s="373"/>
      <c r="BD36" s="178"/>
      <c r="BE36" s="372">
        <f t="shared" si="1"/>
        <v>14</v>
      </c>
      <c r="BF36" s="372"/>
      <c r="BG36" s="373" t="str">
        <f>IF('各会計、関係団体の財政状況及び健全化判断比率'!B38="","",'各会計、関係団体の財政状況及び健全化判断比率'!B38)</f>
        <v>小規模下水道特別会計</v>
      </c>
      <c r="BH36" s="373"/>
      <c r="BI36" s="373"/>
      <c r="BJ36" s="373"/>
      <c r="BK36" s="373"/>
      <c r="BL36" s="373"/>
      <c r="BM36" s="373"/>
      <c r="BN36" s="373"/>
      <c r="BO36" s="373"/>
      <c r="BP36" s="373"/>
      <c r="BQ36" s="373"/>
      <c r="BR36" s="373"/>
      <c r="BS36" s="373"/>
      <c r="BT36" s="373"/>
      <c r="BU36" s="373"/>
      <c r="BV36" s="178"/>
      <c r="BW36" s="372">
        <f t="shared" si="2"/>
        <v>18</v>
      </c>
      <c r="BX36" s="372"/>
      <c r="BY36" s="373" t="str">
        <f>IF('各会計、関係団体の財政状況及び健全化判断比率'!B70="","",'各会計、関係団体の財政状況及び健全化判断比率'!B70)</f>
        <v>愛媛県後期高齢者医療広域連合（後期高齢者医療特別会計）</v>
      </c>
      <c r="BZ36" s="373"/>
      <c r="CA36" s="373"/>
      <c r="CB36" s="373"/>
      <c r="CC36" s="373"/>
      <c r="CD36" s="373"/>
      <c r="CE36" s="373"/>
      <c r="CF36" s="373"/>
      <c r="CG36" s="373"/>
      <c r="CH36" s="373"/>
      <c r="CI36" s="373"/>
      <c r="CJ36" s="373"/>
      <c r="CK36" s="373"/>
      <c r="CL36" s="373"/>
      <c r="CM36" s="373"/>
      <c r="CN36" s="178"/>
      <c r="CO36" s="372">
        <f t="shared" si="3"/>
        <v>21</v>
      </c>
      <c r="CP36" s="372"/>
      <c r="CQ36" s="373" t="str">
        <f>IF('各会計、関係団体の財政状況及び健全化判断比率'!BS9="","",'各会計、関係団体の財政状況及び健全化判断比率'!BS9)</f>
        <v>(一財)今治文化振興会</v>
      </c>
      <c r="CR36" s="373"/>
      <c r="CS36" s="373"/>
      <c r="CT36" s="373"/>
      <c r="CU36" s="373"/>
      <c r="CV36" s="373"/>
      <c r="CW36" s="373"/>
      <c r="CX36" s="373"/>
      <c r="CY36" s="373"/>
      <c r="CZ36" s="373"/>
      <c r="DA36" s="373"/>
      <c r="DB36" s="373"/>
      <c r="DC36" s="373"/>
      <c r="DD36" s="373"/>
      <c r="DE36" s="373"/>
      <c r="DG36" s="370" t="str">
        <f>IF('各会計、関係団体の財政状況及び健全化判断比率'!BR9="","",'各会計、関係団体の財政状況及び健全化判断比率'!BR9)</f>
        <v/>
      </c>
      <c r="DH36" s="370"/>
      <c r="DI36" s="205"/>
    </row>
    <row r="37" spans="1:113" ht="32.25" customHeight="1">
      <c r="A37" s="178"/>
      <c r="B37" s="202"/>
      <c r="C37" s="372" t="str">
        <f>IF(E37="","",C36+1)</f>
        <v/>
      </c>
      <c r="D37" s="372"/>
      <c r="E37" s="373" t="str">
        <f>IF('各会計、関係団体の財政状況及び健全化判断比率'!B10="","",'各会計、関係団体の財政状況及び健全化判断比率'!B10)</f>
        <v/>
      </c>
      <c r="F37" s="373"/>
      <c r="G37" s="373"/>
      <c r="H37" s="373"/>
      <c r="I37" s="373"/>
      <c r="J37" s="373"/>
      <c r="K37" s="373"/>
      <c r="L37" s="373"/>
      <c r="M37" s="373"/>
      <c r="N37" s="373"/>
      <c r="O37" s="373"/>
      <c r="P37" s="373"/>
      <c r="Q37" s="373"/>
      <c r="R37" s="373"/>
      <c r="S37" s="373"/>
      <c r="T37" s="178"/>
      <c r="U37" s="372">
        <f t="shared" si="4"/>
        <v>7</v>
      </c>
      <c r="V37" s="372"/>
      <c r="W37" s="373" t="str">
        <f>IF('各会計、関係団体の財政状況及び健全化判断比率'!B31="","",'各会計、関係団体の財政状況及び健全化判断比率'!B31)</f>
        <v>駐車場特別会計</v>
      </c>
      <c r="X37" s="373"/>
      <c r="Y37" s="373"/>
      <c r="Z37" s="373"/>
      <c r="AA37" s="373"/>
      <c r="AB37" s="373"/>
      <c r="AC37" s="373"/>
      <c r="AD37" s="373"/>
      <c r="AE37" s="373"/>
      <c r="AF37" s="373"/>
      <c r="AG37" s="373"/>
      <c r="AH37" s="373"/>
      <c r="AI37" s="373"/>
      <c r="AJ37" s="373"/>
      <c r="AK37" s="373"/>
      <c r="AL37" s="178"/>
      <c r="AM37" s="372">
        <f t="shared" si="0"/>
        <v>11</v>
      </c>
      <c r="AN37" s="372"/>
      <c r="AO37" s="373" t="str">
        <f>IF('各会計、関係団体の財政状況及び健全化判断比率'!B35="","",'各会計、関係団体の財政状況及び健全化判断比率'!B35)</f>
        <v>公共下水道事業会計</v>
      </c>
      <c r="AP37" s="373"/>
      <c r="AQ37" s="373"/>
      <c r="AR37" s="373"/>
      <c r="AS37" s="373"/>
      <c r="AT37" s="373"/>
      <c r="AU37" s="373"/>
      <c r="AV37" s="373"/>
      <c r="AW37" s="373"/>
      <c r="AX37" s="373"/>
      <c r="AY37" s="373"/>
      <c r="AZ37" s="373"/>
      <c r="BA37" s="373"/>
      <c r="BB37" s="373"/>
      <c r="BC37" s="373"/>
      <c r="BD37" s="178"/>
      <c r="BE37" s="372">
        <f t="shared" si="1"/>
        <v>15</v>
      </c>
      <c r="BF37" s="372"/>
      <c r="BG37" s="373" t="str">
        <f>IF('各会計、関係団体の財政状況及び健全化判断比率'!B39="","",'各会計、関係団体の財政状況及び健全化判断比率'!B39)</f>
        <v>鉱泉供給事業特別会計</v>
      </c>
      <c r="BH37" s="373"/>
      <c r="BI37" s="373"/>
      <c r="BJ37" s="373"/>
      <c r="BK37" s="373"/>
      <c r="BL37" s="373"/>
      <c r="BM37" s="373"/>
      <c r="BN37" s="373"/>
      <c r="BO37" s="373"/>
      <c r="BP37" s="373"/>
      <c r="BQ37" s="373"/>
      <c r="BR37" s="373"/>
      <c r="BS37" s="373"/>
      <c r="BT37" s="373"/>
      <c r="BU37" s="373"/>
      <c r="BV37" s="178"/>
      <c r="BW37" s="372" t="str">
        <f t="shared" si="2"/>
        <v/>
      </c>
      <c r="BX37" s="372"/>
      <c r="BY37" s="373" t="str">
        <f>IF('各会計、関係団体の財政状況及び健全化判断比率'!B71="","",'各会計、関係団体の財政状況及び健全化判断比率'!B71)</f>
        <v/>
      </c>
      <c r="BZ37" s="373"/>
      <c r="CA37" s="373"/>
      <c r="CB37" s="373"/>
      <c r="CC37" s="373"/>
      <c r="CD37" s="373"/>
      <c r="CE37" s="373"/>
      <c r="CF37" s="373"/>
      <c r="CG37" s="373"/>
      <c r="CH37" s="373"/>
      <c r="CI37" s="373"/>
      <c r="CJ37" s="373"/>
      <c r="CK37" s="373"/>
      <c r="CL37" s="373"/>
      <c r="CM37" s="373"/>
      <c r="CN37" s="178"/>
      <c r="CO37" s="372">
        <f t="shared" si="3"/>
        <v>22</v>
      </c>
      <c r="CP37" s="372"/>
      <c r="CQ37" s="373" t="str">
        <f>IF('各会計、関係団体の財政状況及び健全化判断比率'!BS10="","",'各会計、関係団体の財政状況及び健全化判断比率'!BS10)</f>
        <v>(公財)河野育英会</v>
      </c>
      <c r="CR37" s="373"/>
      <c r="CS37" s="373"/>
      <c r="CT37" s="373"/>
      <c r="CU37" s="373"/>
      <c r="CV37" s="373"/>
      <c r="CW37" s="373"/>
      <c r="CX37" s="373"/>
      <c r="CY37" s="373"/>
      <c r="CZ37" s="373"/>
      <c r="DA37" s="373"/>
      <c r="DB37" s="373"/>
      <c r="DC37" s="373"/>
      <c r="DD37" s="373"/>
      <c r="DE37" s="373"/>
      <c r="DG37" s="370" t="str">
        <f>IF('各会計、関係団体の財政状況及び健全化判断比率'!BR10="","",'各会計、関係団体の財政状況及び健全化判断比率'!BR10)</f>
        <v/>
      </c>
      <c r="DH37" s="370"/>
      <c r="DI37" s="205"/>
    </row>
    <row r="38" spans="1:113" ht="32.25" customHeight="1">
      <c r="A38" s="178"/>
      <c r="B38" s="202"/>
      <c r="C38" s="372" t="str">
        <f t="shared" ref="C38:C43" si="5">IF(E38="","",C37+1)</f>
        <v/>
      </c>
      <c r="D38" s="372"/>
      <c r="E38" s="373" t="str">
        <f>IF('各会計、関係団体の財政状況及び健全化判断比率'!B11="","",'各会計、関係団体の財政状況及び健全化判断比率'!B11)</f>
        <v/>
      </c>
      <c r="F38" s="373"/>
      <c r="G38" s="373"/>
      <c r="H38" s="373"/>
      <c r="I38" s="373"/>
      <c r="J38" s="373"/>
      <c r="K38" s="373"/>
      <c r="L38" s="373"/>
      <c r="M38" s="373"/>
      <c r="N38" s="373"/>
      <c r="O38" s="373"/>
      <c r="P38" s="373"/>
      <c r="Q38" s="373"/>
      <c r="R38" s="373"/>
      <c r="S38" s="373"/>
      <c r="T38" s="178"/>
      <c r="U38" s="372" t="str">
        <f t="shared" si="4"/>
        <v/>
      </c>
      <c r="V38" s="372"/>
      <c r="W38" s="373"/>
      <c r="X38" s="373"/>
      <c r="Y38" s="373"/>
      <c r="Z38" s="373"/>
      <c r="AA38" s="373"/>
      <c r="AB38" s="373"/>
      <c r="AC38" s="373"/>
      <c r="AD38" s="373"/>
      <c r="AE38" s="373"/>
      <c r="AF38" s="373"/>
      <c r="AG38" s="373"/>
      <c r="AH38" s="373"/>
      <c r="AI38" s="373"/>
      <c r="AJ38" s="373"/>
      <c r="AK38" s="373"/>
      <c r="AL38" s="178"/>
      <c r="AM38" s="372" t="str">
        <f t="shared" si="0"/>
        <v/>
      </c>
      <c r="AN38" s="372"/>
      <c r="AO38" s="373"/>
      <c r="AP38" s="373"/>
      <c r="AQ38" s="373"/>
      <c r="AR38" s="373"/>
      <c r="AS38" s="373"/>
      <c r="AT38" s="373"/>
      <c r="AU38" s="373"/>
      <c r="AV38" s="373"/>
      <c r="AW38" s="373"/>
      <c r="AX38" s="373"/>
      <c r="AY38" s="373"/>
      <c r="AZ38" s="373"/>
      <c r="BA38" s="373"/>
      <c r="BB38" s="373"/>
      <c r="BC38" s="373"/>
      <c r="BD38" s="178"/>
      <c r="BE38" s="372" t="str">
        <f t="shared" si="1"/>
        <v/>
      </c>
      <c r="BF38" s="372"/>
      <c r="BG38" s="373"/>
      <c r="BH38" s="373"/>
      <c r="BI38" s="373"/>
      <c r="BJ38" s="373"/>
      <c r="BK38" s="373"/>
      <c r="BL38" s="373"/>
      <c r="BM38" s="373"/>
      <c r="BN38" s="373"/>
      <c r="BO38" s="373"/>
      <c r="BP38" s="373"/>
      <c r="BQ38" s="373"/>
      <c r="BR38" s="373"/>
      <c r="BS38" s="373"/>
      <c r="BT38" s="373"/>
      <c r="BU38" s="373"/>
      <c r="BV38" s="178"/>
      <c r="BW38" s="372" t="str">
        <f t="shared" si="2"/>
        <v/>
      </c>
      <c r="BX38" s="372"/>
      <c r="BY38" s="373" t="str">
        <f>IF('各会計、関係団体の財政状況及び健全化判断比率'!B72="","",'各会計、関係団体の財政状況及び健全化判断比率'!B72)</f>
        <v/>
      </c>
      <c r="BZ38" s="373"/>
      <c r="CA38" s="373"/>
      <c r="CB38" s="373"/>
      <c r="CC38" s="373"/>
      <c r="CD38" s="373"/>
      <c r="CE38" s="373"/>
      <c r="CF38" s="373"/>
      <c r="CG38" s="373"/>
      <c r="CH38" s="373"/>
      <c r="CI38" s="373"/>
      <c r="CJ38" s="373"/>
      <c r="CK38" s="373"/>
      <c r="CL38" s="373"/>
      <c r="CM38" s="373"/>
      <c r="CN38" s="178"/>
      <c r="CO38" s="372">
        <f t="shared" si="3"/>
        <v>23</v>
      </c>
      <c r="CP38" s="372"/>
      <c r="CQ38" s="373" t="str">
        <f>IF('各会計、関係団体の財政状況及び健全化判断比率'!BS11="","",'各会計、関係団体の財政状況及び健全化判断比率'!BS11)</f>
        <v>(公財)檜垣育英会</v>
      </c>
      <c r="CR38" s="373"/>
      <c r="CS38" s="373"/>
      <c r="CT38" s="373"/>
      <c r="CU38" s="373"/>
      <c r="CV38" s="373"/>
      <c r="CW38" s="373"/>
      <c r="CX38" s="373"/>
      <c r="CY38" s="373"/>
      <c r="CZ38" s="373"/>
      <c r="DA38" s="373"/>
      <c r="DB38" s="373"/>
      <c r="DC38" s="373"/>
      <c r="DD38" s="373"/>
      <c r="DE38" s="373"/>
      <c r="DG38" s="370" t="str">
        <f>IF('各会計、関係団体の財政状況及び健全化判断比率'!BR11="","",'各会計、関係団体の財政状況及び健全化判断比率'!BR11)</f>
        <v/>
      </c>
      <c r="DH38" s="370"/>
      <c r="DI38" s="205"/>
    </row>
    <row r="39" spans="1:113" ht="32.25" customHeight="1">
      <c r="A39" s="178"/>
      <c r="B39" s="202"/>
      <c r="C39" s="372" t="str">
        <f t="shared" si="5"/>
        <v/>
      </c>
      <c r="D39" s="372"/>
      <c r="E39" s="373" t="str">
        <f>IF('各会計、関係団体の財政状況及び健全化判断比率'!B12="","",'各会計、関係団体の財政状況及び健全化判断比率'!B12)</f>
        <v/>
      </c>
      <c r="F39" s="373"/>
      <c r="G39" s="373"/>
      <c r="H39" s="373"/>
      <c r="I39" s="373"/>
      <c r="J39" s="373"/>
      <c r="K39" s="373"/>
      <c r="L39" s="373"/>
      <c r="M39" s="373"/>
      <c r="N39" s="373"/>
      <c r="O39" s="373"/>
      <c r="P39" s="373"/>
      <c r="Q39" s="373"/>
      <c r="R39" s="373"/>
      <c r="S39" s="373"/>
      <c r="T39" s="178"/>
      <c r="U39" s="372" t="str">
        <f t="shared" si="4"/>
        <v/>
      </c>
      <c r="V39" s="372"/>
      <c r="W39" s="373"/>
      <c r="X39" s="373"/>
      <c r="Y39" s="373"/>
      <c r="Z39" s="373"/>
      <c r="AA39" s="373"/>
      <c r="AB39" s="373"/>
      <c r="AC39" s="373"/>
      <c r="AD39" s="373"/>
      <c r="AE39" s="373"/>
      <c r="AF39" s="373"/>
      <c r="AG39" s="373"/>
      <c r="AH39" s="373"/>
      <c r="AI39" s="373"/>
      <c r="AJ39" s="373"/>
      <c r="AK39" s="373"/>
      <c r="AL39" s="178"/>
      <c r="AM39" s="372" t="str">
        <f t="shared" si="0"/>
        <v/>
      </c>
      <c r="AN39" s="372"/>
      <c r="AO39" s="373"/>
      <c r="AP39" s="373"/>
      <c r="AQ39" s="373"/>
      <c r="AR39" s="373"/>
      <c r="AS39" s="373"/>
      <c r="AT39" s="373"/>
      <c r="AU39" s="373"/>
      <c r="AV39" s="373"/>
      <c r="AW39" s="373"/>
      <c r="AX39" s="373"/>
      <c r="AY39" s="373"/>
      <c r="AZ39" s="373"/>
      <c r="BA39" s="373"/>
      <c r="BB39" s="373"/>
      <c r="BC39" s="373"/>
      <c r="BD39" s="178"/>
      <c r="BE39" s="372" t="str">
        <f t="shared" si="1"/>
        <v/>
      </c>
      <c r="BF39" s="372"/>
      <c r="BG39" s="373"/>
      <c r="BH39" s="373"/>
      <c r="BI39" s="373"/>
      <c r="BJ39" s="373"/>
      <c r="BK39" s="373"/>
      <c r="BL39" s="373"/>
      <c r="BM39" s="373"/>
      <c r="BN39" s="373"/>
      <c r="BO39" s="373"/>
      <c r="BP39" s="373"/>
      <c r="BQ39" s="373"/>
      <c r="BR39" s="373"/>
      <c r="BS39" s="373"/>
      <c r="BT39" s="373"/>
      <c r="BU39" s="373"/>
      <c r="BV39" s="178"/>
      <c r="BW39" s="372" t="str">
        <f t="shared" si="2"/>
        <v/>
      </c>
      <c r="BX39" s="372"/>
      <c r="BY39" s="373" t="str">
        <f>IF('各会計、関係団体の財政状況及び健全化判断比率'!B73="","",'各会計、関係団体の財政状況及び健全化判断比率'!B73)</f>
        <v/>
      </c>
      <c r="BZ39" s="373"/>
      <c r="CA39" s="373"/>
      <c r="CB39" s="373"/>
      <c r="CC39" s="373"/>
      <c r="CD39" s="373"/>
      <c r="CE39" s="373"/>
      <c r="CF39" s="373"/>
      <c r="CG39" s="373"/>
      <c r="CH39" s="373"/>
      <c r="CI39" s="373"/>
      <c r="CJ39" s="373"/>
      <c r="CK39" s="373"/>
      <c r="CL39" s="373"/>
      <c r="CM39" s="373"/>
      <c r="CN39" s="178"/>
      <c r="CO39" s="372">
        <f t="shared" si="3"/>
        <v>24</v>
      </c>
      <c r="CP39" s="372"/>
      <c r="CQ39" s="373" t="str">
        <f>IF('各会計、関係団体の財政状況及び健全化判断比率'!BS12="","",'各会計、関係団体の財政状況及び健全化判断比率'!BS12)</f>
        <v>大三島ブルーライン(株)</v>
      </c>
      <c r="CR39" s="373"/>
      <c r="CS39" s="373"/>
      <c r="CT39" s="373"/>
      <c r="CU39" s="373"/>
      <c r="CV39" s="373"/>
      <c r="CW39" s="373"/>
      <c r="CX39" s="373"/>
      <c r="CY39" s="373"/>
      <c r="CZ39" s="373"/>
      <c r="DA39" s="373"/>
      <c r="DB39" s="373"/>
      <c r="DC39" s="373"/>
      <c r="DD39" s="373"/>
      <c r="DE39" s="373"/>
      <c r="DG39" s="370" t="str">
        <f>IF('各会計、関係団体の財政状況及び健全化判断比率'!BR12="","",'各会計、関係団体の財政状況及び健全化判断比率'!BR12)</f>
        <v/>
      </c>
      <c r="DH39" s="370"/>
      <c r="DI39" s="205"/>
    </row>
    <row r="40" spans="1:113" ht="32.25" customHeight="1">
      <c r="A40" s="178"/>
      <c r="B40" s="202"/>
      <c r="C40" s="372" t="str">
        <f t="shared" si="5"/>
        <v/>
      </c>
      <c r="D40" s="372"/>
      <c r="E40" s="373" t="str">
        <f>IF('各会計、関係団体の財政状況及び健全化判断比率'!B13="","",'各会計、関係団体の財政状況及び健全化判断比率'!B13)</f>
        <v/>
      </c>
      <c r="F40" s="373"/>
      <c r="G40" s="373"/>
      <c r="H40" s="373"/>
      <c r="I40" s="373"/>
      <c r="J40" s="373"/>
      <c r="K40" s="373"/>
      <c r="L40" s="373"/>
      <c r="M40" s="373"/>
      <c r="N40" s="373"/>
      <c r="O40" s="373"/>
      <c r="P40" s="373"/>
      <c r="Q40" s="373"/>
      <c r="R40" s="373"/>
      <c r="S40" s="373"/>
      <c r="T40" s="178"/>
      <c r="U40" s="372" t="str">
        <f t="shared" si="4"/>
        <v/>
      </c>
      <c r="V40" s="372"/>
      <c r="W40" s="373"/>
      <c r="X40" s="373"/>
      <c r="Y40" s="373"/>
      <c r="Z40" s="373"/>
      <c r="AA40" s="373"/>
      <c r="AB40" s="373"/>
      <c r="AC40" s="373"/>
      <c r="AD40" s="373"/>
      <c r="AE40" s="373"/>
      <c r="AF40" s="373"/>
      <c r="AG40" s="373"/>
      <c r="AH40" s="373"/>
      <c r="AI40" s="373"/>
      <c r="AJ40" s="373"/>
      <c r="AK40" s="373"/>
      <c r="AL40" s="178"/>
      <c r="AM40" s="372" t="str">
        <f t="shared" si="0"/>
        <v/>
      </c>
      <c r="AN40" s="372"/>
      <c r="AO40" s="373"/>
      <c r="AP40" s="373"/>
      <c r="AQ40" s="373"/>
      <c r="AR40" s="373"/>
      <c r="AS40" s="373"/>
      <c r="AT40" s="373"/>
      <c r="AU40" s="373"/>
      <c r="AV40" s="373"/>
      <c r="AW40" s="373"/>
      <c r="AX40" s="373"/>
      <c r="AY40" s="373"/>
      <c r="AZ40" s="373"/>
      <c r="BA40" s="373"/>
      <c r="BB40" s="373"/>
      <c r="BC40" s="373"/>
      <c r="BD40" s="178"/>
      <c r="BE40" s="372" t="str">
        <f t="shared" si="1"/>
        <v/>
      </c>
      <c r="BF40" s="372"/>
      <c r="BG40" s="373"/>
      <c r="BH40" s="373"/>
      <c r="BI40" s="373"/>
      <c r="BJ40" s="373"/>
      <c r="BK40" s="373"/>
      <c r="BL40" s="373"/>
      <c r="BM40" s="373"/>
      <c r="BN40" s="373"/>
      <c r="BO40" s="373"/>
      <c r="BP40" s="373"/>
      <c r="BQ40" s="373"/>
      <c r="BR40" s="373"/>
      <c r="BS40" s="373"/>
      <c r="BT40" s="373"/>
      <c r="BU40" s="373"/>
      <c r="BV40" s="178"/>
      <c r="BW40" s="372" t="str">
        <f t="shared" si="2"/>
        <v/>
      </c>
      <c r="BX40" s="372"/>
      <c r="BY40" s="373" t="str">
        <f>IF('各会計、関係団体の財政状況及び健全化判断比率'!B74="","",'各会計、関係団体の財政状況及び健全化判断比率'!B74)</f>
        <v/>
      </c>
      <c r="BZ40" s="373"/>
      <c r="CA40" s="373"/>
      <c r="CB40" s="373"/>
      <c r="CC40" s="373"/>
      <c r="CD40" s="373"/>
      <c r="CE40" s="373"/>
      <c r="CF40" s="373"/>
      <c r="CG40" s="373"/>
      <c r="CH40" s="373"/>
      <c r="CI40" s="373"/>
      <c r="CJ40" s="373"/>
      <c r="CK40" s="373"/>
      <c r="CL40" s="373"/>
      <c r="CM40" s="373"/>
      <c r="CN40" s="178"/>
      <c r="CO40" s="372">
        <f t="shared" si="3"/>
        <v>25</v>
      </c>
      <c r="CP40" s="372"/>
      <c r="CQ40" s="373" t="str">
        <f>IF('各会計、関係団体の財政状況及び健全化判断比率'!BS13="","",'各会計、関係団体の財政状況及び健全化判断比率'!BS13)</f>
        <v>芸予汽船(株)</v>
      </c>
      <c r="CR40" s="373"/>
      <c r="CS40" s="373"/>
      <c r="CT40" s="373"/>
      <c r="CU40" s="373"/>
      <c r="CV40" s="373"/>
      <c r="CW40" s="373"/>
      <c r="CX40" s="373"/>
      <c r="CY40" s="373"/>
      <c r="CZ40" s="373"/>
      <c r="DA40" s="373"/>
      <c r="DB40" s="373"/>
      <c r="DC40" s="373"/>
      <c r="DD40" s="373"/>
      <c r="DE40" s="373"/>
      <c r="DG40" s="370" t="str">
        <f>IF('各会計、関係団体の財政状況及び健全化判断比率'!BR13="","",'各会計、関係団体の財政状況及び健全化判断比率'!BR13)</f>
        <v/>
      </c>
      <c r="DH40" s="370"/>
      <c r="DI40" s="205"/>
    </row>
    <row r="41" spans="1:113" ht="32.25" customHeight="1">
      <c r="A41" s="178"/>
      <c r="B41" s="202"/>
      <c r="C41" s="372" t="str">
        <f t="shared" si="5"/>
        <v/>
      </c>
      <c r="D41" s="372"/>
      <c r="E41" s="373" t="str">
        <f>IF('各会計、関係団体の財政状況及び健全化判断比率'!B14="","",'各会計、関係団体の財政状況及び健全化判断比率'!B14)</f>
        <v/>
      </c>
      <c r="F41" s="373"/>
      <c r="G41" s="373"/>
      <c r="H41" s="373"/>
      <c r="I41" s="373"/>
      <c r="J41" s="373"/>
      <c r="K41" s="373"/>
      <c r="L41" s="373"/>
      <c r="M41" s="373"/>
      <c r="N41" s="373"/>
      <c r="O41" s="373"/>
      <c r="P41" s="373"/>
      <c r="Q41" s="373"/>
      <c r="R41" s="373"/>
      <c r="S41" s="373"/>
      <c r="T41" s="178"/>
      <c r="U41" s="372" t="str">
        <f t="shared" si="4"/>
        <v/>
      </c>
      <c r="V41" s="372"/>
      <c r="W41" s="373"/>
      <c r="X41" s="373"/>
      <c r="Y41" s="373"/>
      <c r="Z41" s="373"/>
      <c r="AA41" s="373"/>
      <c r="AB41" s="373"/>
      <c r="AC41" s="373"/>
      <c r="AD41" s="373"/>
      <c r="AE41" s="373"/>
      <c r="AF41" s="373"/>
      <c r="AG41" s="373"/>
      <c r="AH41" s="373"/>
      <c r="AI41" s="373"/>
      <c r="AJ41" s="373"/>
      <c r="AK41" s="373"/>
      <c r="AL41" s="178"/>
      <c r="AM41" s="372" t="str">
        <f t="shared" si="0"/>
        <v/>
      </c>
      <c r="AN41" s="372"/>
      <c r="AO41" s="373"/>
      <c r="AP41" s="373"/>
      <c r="AQ41" s="373"/>
      <c r="AR41" s="373"/>
      <c r="AS41" s="373"/>
      <c r="AT41" s="373"/>
      <c r="AU41" s="373"/>
      <c r="AV41" s="373"/>
      <c r="AW41" s="373"/>
      <c r="AX41" s="373"/>
      <c r="AY41" s="373"/>
      <c r="AZ41" s="373"/>
      <c r="BA41" s="373"/>
      <c r="BB41" s="373"/>
      <c r="BC41" s="373"/>
      <c r="BD41" s="178"/>
      <c r="BE41" s="372" t="str">
        <f t="shared" si="1"/>
        <v/>
      </c>
      <c r="BF41" s="372"/>
      <c r="BG41" s="373"/>
      <c r="BH41" s="373"/>
      <c r="BI41" s="373"/>
      <c r="BJ41" s="373"/>
      <c r="BK41" s="373"/>
      <c r="BL41" s="373"/>
      <c r="BM41" s="373"/>
      <c r="BN41" s="373"/>
      <c r="BO41" s="373"/>
      <c r="BP41" s="373"/>
      <c r="BQ41" s="373"/>
      <c r="BR41" s="373"/>
      <c r="BS41" s="373"/>
      <c r="BT41" s="373"/>
      <c r="BU41" s="373"/>
      <c r="BV41" s="178"/>
      <c r="BW41" s="372" t="str">
        <f t="shared" si="2"/>
        <v/>
      </c>
      <c r="BX41" s="372"/>
      <c r="BY41" s="373" t="str">
        <f>IF('各会計、関係団体の財政状況及び健全化判断比率'!B75="","",'各会計、関係団体の財政状況及び健全化判断比率'!B75)</f>
        <v/>
      </c>
      <c r="BZ41" s="373"/>
      <c r="CA41" s="373"/>
      <c r="CB41" s="373"/>
      <c r="CC41" s="373"/>
      <c r="CD41" s="373"/>
      <c r="CE41" s="373"/>
      <c r="CF41" s="373"/>
      <c r="CG41" s="373"/>
      <c r="CH41" s="373"/>
      <c r="CI41" s="373"/>
      <c r="CJ41" s="373"/>
      <c r="CK41" s="373"/>
      <c r="CL41" s="373"/>
      <c r="CM41" s="373"/>
      <c r="CN41" s="178"/>
      <c r="CO41" s="372">
        <f t="shared" si="3"/>
        <v>26</v>
      </c>
      <c r="CP41" s="372"/>
      <c r="CQ41" s="373" t="str">
        <f>IF('各会計、関係団体の財政状況及び健全化判断比率'!BS14="","",'各会計、関係団体の財政状況及び健全化判断比率'!BS14)</f>
        <v>(株)IJC</v>
      </c>
      <c r="CR41" s="373"/>
      <c r="CS41" s="373"/>
      <c r="CT41" s="373"/>
      <c r="CU41" s="373"/>
      <c r="CV41" s="373"/>
      <c r="CW41" s="373"/>
      <c r="CX41" s="373"/>
      <c r="CY41" s="373"/>
      <c r="CZ41" s="373"/>
      <c r="DA41" s="373"/>
      <c r="DB41" s="373"/>
      <c r="DC41" s="373"/>
      <c r="DD41" s="373"/>
      <c r="DE41" s="373"/>
      <c r="DG41" s="370" t="str">
        <f>IF('各会計、関係団体の財政状況及び健全化判断比率'!BR14="","",'各会計、関係団体の財政状況及び健全化判断比率'!BR14)</f>
        <v/>
      </c>
      <c r="DH41" s="370"/>
      <c r="DI41" s="205"/>
    </row>
    <row r="42" spans="1:113" ht="32.25" customHeight="1">
      <c r="B42" s="202"/>
      <c r="C42" s="372" t="str">
        <f t="shared" si="5"/>
        <v/>
      </c>
      <c r="D42" s="372"/>
      <c r="E42" s="373" t="str">
        <f>IF('各会計、関係団体の財政状況及び健全化判断比率'!B15="","",'各会計、関係団体の財政状況及び健全化判断比率'!B15)</f>
        <v/>
      </c>
      <c r="F42" s="373"/>
      <c r="G42" s="373"/>
      <c r="H42" s="373"/>
      <c r="I42" s="373"/>
      <c r="J42" s="373"/>
      <c r="K42" s="373"/>
      <c r="L42" s="373"/>
      <c r="M42" s="373"/>
      <c r="N42" s="373"/>
      <c r="O42" s="373"/>
      <c r="P42" s="373"/>
      <c r="Q42" s="373"/>
      <c r="R42" s="373"/>
      <c r="S42" s="373"/>
      <c r="T42" s="178"/>
      <c r="U42" s="372" t="str">
        <f t="shared" si="4"/>
        <v/>
      </c>
      <c r="V42" s="372"/>
      <c r="W42" s="373"/>
      <c r="X42" s="373"/>
      <c r="Y42" s="373"/>
      <c r="Z42" s="373"/>
      <c r="AA42" s="373"/>
      <c r="AB42" s="373"/>
      <c r="AC42" s="373"/>
      <c r="AD42" s="373"/>
      <c r="AE42" s="373"/>
      <c r="AF42" s="373"/>
      <c r="AG42" s="373"/>
      <c r="AH42" s="373"/>
      <c r="AI42" s="373"/>
      <c r="AJ42" s="373"/>
      <c r="AK42" s="373"/>
      <c r="AL42" s="178"/>
      <c r="AM42" s="372" t="str">
        <f t="shared" si="0"/>
        <v/>
      </c>
      <c r="AN42" s="372"/>
      <c r="AO42" s="373"/>
      <c r="AP42" s="373"/>
      <c r="AQ42" s="373"/>
      <c r="AR42" s="373"/>
      <c r="AS42" s="373"/>
      <c r="AT42" s="373"/>
      <c r="AU42" s="373"/>
      <c r="AV42" s="373"/>
      <c r="AW42" s="373"/>
      <c r="AX42" s="373"/>
      <c r="AY42" s="373"/>
      <c r="AZ42" s="373"/>
      <c r="BA42" s="373"/>
      <c r="BB42" s="373"/>
      <c r="BC42" s="373"/>
      <c r="BD42" s="178"/>
      <c r="BE42" s="372" t="str">
        <f t="shared" si="1"/>
        <v/>
      </c>
      <c r="BF42" s="372"/>
      <c r="BG42" s="373"/>
      <c r="BH42" s="373"/>
      <c r="BI42" s="373"/>
      <c r="BJ42" s="373"/>
      <c r="BK42" s="373"/>
      <c r="BL42" s="373"/>
      <c r="BM42" s="373"/>
      <c r="BN42" s="373"/>
      <c r="BO42" s="373"/>
      <c r="BP42" s="373"/>
      <c r="BQ42" s="373"/>
      <c r="BR42" s="373"/>
      <c r="BS42" s="373"/>
      <c r="BT42" s="373"/>
      <c r="BU42" s="373"/>
      <c r="BV42" s="178"/>
      <c r="BW42" s="372" t="str">
        <f t="shared" si="2"/>
        <v/>
      </c>
      <c r="BX42" s="372"/>
      <c r="BY42" s="373" t="str">
        <f>IF('各会計、関係団体の財政状況及び健全化判断比率'!B76="","",'各会計、関係団体の財政状況及び健全化判断比率'!B76)</f>
        <v/>
      </c>
      <c r="BZ42" s="373"/>
      <c r="CA42" s="373"/>
      <c r="CB42" s="373"/>
      <c r="CC42" s="373"/>
      <c r="CD42" s="373"/>
      <c r="CE42" s="373"/>
      <c r="CF42" s="373"/>
      <c r="CG42" s="373"/>
      <c r="CH42" s="373"/>
      <c r="CI42" s="373"/>
      <c r="CJ42" s="373"/>
      <c r="CK42" s="373"/>
      <c r="CL42" s="373"/>
      <c r="CM42" s="373"/>
      <c r="CN42" s="178"/>
      <c r="CO42" s="372">
        <f t="shared" si="3"/>
        <v>27</v>
      </c>
      <c r="CP42" s="372"/>
      <c r="CQ42" s="373" t="str">
        <f>IF('各会計、関係団体の財政状況及び健全化判断比率'!BS15="","",'各会計、関係団体の財政状況及び健全化判断比率'!BS15)</f>
        <v>今治コミュニティ放送(株)</v>
      </c>
      <c r="CR42" s="373"/>
      <c r="CS42" s="373"/>
      <c r="CT42" s="373"/>
      <c r="CU42" s="373"/>
      <c r="CV42" s="373"/>
      <c r="CW42" s="373"/>
      <c r="CX42" s="373"/>
      <c r="CY42" s="373"/>
      <c r="CZ42" s="373"/>
      <c r="DA42" s="373"/>
      <c r="DB42" s="373"/>
      <c r="DC42" s="373"/>
      <c r="DD42" s="373"/>
      <c r="DE42" s="373"/>
      <c r="DG42" s="370" t="str">
        <f>IF('各会計、関係団体の財政状況及び健全化判断比率'!BR15="","",'各会計、関係団体の財政状況及び健全化判断比率'!BR15)</f>
        <v/>
      </c>
      <c r="DH42" s="370"/>
      <c r="DI42" s="205"/>
    </row>
    <row r="43" spans="1:113" ht="32.25" customHeight="1">
      <c r="B43" s="202"/>
      <c r="C43" s="372" t="str">
        <f t="shared" si="5"/>
        <v/>
      </c>
      <c r="D43" s="372"/>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178"/>
      <c r="U43" s="372" t="str">
        <f t="shared" si="4"/>
        <v/>
      </c>
      <c r="V43" s="372"/>
      <c r="W43" s="373"/>
      <c r="X43" s="373"/>
      <c r="Y43" s="373"/>
      <c r="Z43" s="373"/>
      <c r="AA43" s="373"/>
      <c r="AB43" s="373"/>
      <c r="AC43" s="373"/>
      <c r="AD43" s="373"/>
      <c r="AE43" s="373"/>
      <c r="AF43" s="373"/>
      <c r="AG43" s="373"/>
      <c r="AH43" s="373"/>
      <c r="AI43" s="373"/>
      <c r="AJ43" s="373"/>
      <c r="AK43" s="373"/>
      <c r="AL43" s="178"/>
      <c r="AM43" s="372" t="str">
        <f t="shared" si="0"/>
        <v/>
      </c>
      <c r="AN43" s="372"/>
      <c r="AO43" s="373"/>
      <c r="AP43" s="373"/>
      <c r="AQ43" s="373"/>
      <c r="AR43" s="373"/>
      <c r="AS43" s="373"/>
      <c r="AT43" s="373"/>
      <c r="AU43" s="373"/>
      <c r="AV43" s="373"/>
      <c r="AW43" s="373"/>
      <c r="AX43" s="373"/>
      <c r="AY43" s="373"/>
      <c r="AZ43" s="373"/>
      <c r="BA43" s="373"/>
      <c r="BB43" s="373"/>
      <c r="BC43" s="373"/>
      <c r="BD43" s="178"/>
      <c r="BE43" s="372" t="str">
        <f t="shared" si="1"/>
        <v/>
      </c>
      <c r="BF43" s="372"/>
      <c r="BG43" s="373"/>
      <c r="BH43" s="373"/>
      <c r="BI43" s="373"/>
      <c r="BJ43" s="373"/>
      <c r="BK43" s="373"/>
      <c r="BL43" s="373"/>
      <c r="BM43" s="373"/>
      <c r="BN43" s="373"/>
      <c r="BO43" s="373"/>
      <c r="BP43" s="373"/>
      <c r="BQ43" s="373"/>
      <c r="BR43" s="373"/>
      <c r="BS43" s="373"/>
      <c r="BT43" s="373"/>
      <c r="BU43" s="373"/>
      <c r="BV43" s="178"/>
      <c r="BW43" s="372" t="str">
        <f t="shared" si="2"/>
        <v/>
      </c>
      <c r="BX43" s="372"/>
      <c r="BY43" s="373" t="str">
        <f>IF('各会計、関係団体の財政状況及び健全化判断比率'!B77="","",'各会計、関係団体の財政状況及び健全化判断比率'!B77)</f>
        <v/>
      </c>
      <c r="BZ43" s="373"/>
      <c r="CA43" s="373"/>
      <c r="CB43" s="373"/>
      <c r="CC43" s="373"/>
      <c r="CD43" s="373"/>
      <c r="CE43" s="373"/>
      <c r="CF43" s="373"/>
      <c r="CG43" s="373"/>
      <c r="CH43" s="373"/>
      <c r="CI43" s="373"/>
      <c r="CJ43" s="373"/>
      <c r="CK43" s="373"/>
      <c r="CL43" s="373"/>
      <c r="CM43" s="373"/>
      <c r="CN43" s="178"/>
      <c r="CO43" s="372">
        <f t="shared" si="3"/>
        <v>28</v>
      </c>
      <c r="CP43" s="372"/>
      <c r="CQ43" s="373" t="str">
        <f>IF('各会計、関係団体の財政状況及び健全化判断比率'!BS16="","",'各会計、関係団体の財政状況及び健全化判断比率'!BS16)</f>
        <v>瀬戸内海交通(株)</v>
      </c>
      <c r="CR43" s="373"/>
      <c r="CS43" s="373"/>
      <c r="CT43" s="373"/>
      <c r="CU43" s="373"/>
      <c r="CV43" s="373"/>
      <c r="CW43" s="373"/>
      <c r="CX43" s="373"/>
      <c r="CY43" s="373"/>
      <c r="CZ43" s="373"/>
      <c r="DA43" s="373"/>
      <c r="DB43" s="373"/>
      <c r="DC43" s="373"/>
      <c r="DD43" s="373"/>
      <c r="DE43" s="373"/>
      <c r="DG43" s="370" t="str">
        <f>IF('各会計、関係団体の財政状況及び健全化判断比率'!BR16="","",'各会計、関係団体の財政状況及び健全化判断比率'!BR16)</f>
        <v/>
      </c>
      <c r="DH43" s="370"/>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369" t="s">
        <v>206</v>
      </c>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row>
    <row r="47" spans="1:113">
      <c r="E47" s="369" t="s">
        <v>207</v>
      </c>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row>
    <row r="48" spans="1:113">
      <c r="E48" s="369" t="s">
        <v>208</v>
      </c>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row>
    <row r="49" spans="5:113">
      <c r="E49" s="371" t="s">
        <v>209</v>
      </c>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row>
    <row r="50" spans="5:113">
      <c r="E50" s="369" t="s">
        <v>210</v>
      </c>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row>
    <row r="51" spans="5:113">
      <c r="E51" s="369" t="s">
        <v>211</v>
      </c>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row>
    <row r="52" spans="5:113">
      <c r="E52" s="369" t="s">
        <v>212</v>
      </c>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row>
    <row r="53" spans="5:113">
      <c r="E53" s="368" t="s">
        <v>616</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181" t="s">
        <v>584</v>
      </c>
      <c r="D34" s="1181"/>
      <c r="E34" s="1182"/>
      <c r="F34" s="32">
        <v>9.4</v>
      </c>
      <c r="G34" s="33">
        <v>7.79</v>
      </c>
      <c r="H34" s="33">
        <v>7.38</v>
      </c>
      <c r="I34" s="33">
        <v>8.91</v>
      </c>
      <c r="J34" s="34">
        <v>12.28</v>
      </c>
      <c r="K34" s="22"/>
      <c r="L34" s="22"/>
      <c r="M34" s="22"/>
      <c r="N34" s="22"/>
      <c r="O34" s="22"/>
      <c r="P34" s="22"/>
    </row>
    <row r="35" spans="1:16" ht="39" customHeight="1">
      <c r="A35" s="22"/>
      <c r="B35" s="35"/>
      <c r="C35" s="1175" t="s">
        <v>585</v>
      </c>
      <c r="D35" s="1176"/>
      <c r="E35" s="1177"/>
      <c r="F35" s="36">
        <v>6.39</v>
      </c>
      <c r="G35" s="37">
        <v>7.01</v>
      </c>
      <c r="H35" s="37">
        <v>7.91</v>
      </c>
      <c r="I35" s="37">
        <v>8.23</v>
      </c>
      <c r="J35" s="38">
        <v>8.26</v>
      </c>
      <c r="K35" s="22"/>
      <c r="L35" s="22"/>
      <c r="M35" s="22"/>
      <c r="N35" s="22"/>
      <c r="O35" s="22"/>
      <c r="P35" s="22"/>
    </row>
    <row r="36" spans="1:16" ht="39" customHeight="1">
      <c r="A36" s="22"/>
      <c r="B36" s="35"/>
      <c r="C36" s="1175" t="s">
        <v>586</v>
      </c>
      <c r="D36" s="1176"/>
      <c r="E36" s="1177"/>
      <c r="F36" s="36">
        <v>1.28</v>
      </c>
      <c r="G36" s="37">
        <v>1.31</v>
      </c>
      <c r="H36" s="37">
        <v>1.36</v>
      </c>
      <c r="I36" s="37">
        <v>1.65</v>
      </c>
      <c r="J36" s="38">
        <v>1.51</v>
      </c>
      <c r="K36" s="22"/>
      <c r="L36" s="22"/>
      <c r="M36" s="22"/>
      <c r="N36" s="22"/>
      <c r="O36" s="22"/>
      <c r="P36" s="22"/>
    </row>
    <row r="37" spans="1:16" ht="39" customHeight="1">
      <c r="A37" s="22"/>
      <c r="B37" s="35"/>
      <c r="C37" s="1175" t="s">
        <v>587</v>
      </c>
      <c r="D37" s="1176"/>
      <c r="E37" s="1177"/>
      <c r="F37" s="36">
        <v>1.39</v>
      </c>
      <c r="G37" s="37">
        <v>1.54</v>
      </c>
      <c r="H37" s="37">
        <v>1.66</v>
      </c>
      <c r="I37" s="37">
        <v>1.58</v>
      </c>
      <c r="J37" s="38">
        <v>1.38</v>
      </c>
      <c r="K37" s="22"/>
      <c r="L37" s="22"/>
      <c r="M37" s="22"/>
      <c r="N37" s="22"/>
      <c r="O37" s="22"/>
      <c r="P37" s="22"/>
    </row>
    <row r="38" spans="1:16" ht="39" customHeight="1">
      <c r="A38" s="22"/>
      <c r="B38" s="35"/>
      <c r="C38" s="1175" t="s">
        <v>588</v>
      </c>
      <c r="D38" s="1176"/>
      <c r="E38" s="1177"/>
      <c r="F38" s="36">
        <v>2.08</v>
      </c>
      <c r="G38" s="37">
        <v>0.39</v>
      </c>
      <c r="H38" s="37">
        <v>0.46</v>
      </c>
      <c r="I38" s="37">
        <v>0.59</v>
      </c>
      <c r="J38" s="38">
        <v>0.56999999999999995</v>
      </c>
      <c r="K38" s="22"/>
      <c r="L38" s="22"/>
      <c r="M38" s="22"/>
      <c r="N38" s="22"/>
      <c r="O38" s="22"/>
      <c r="P38" s="22"/>
    </row>
    <row r="39" spans="1:16" ht="39" customHeight="1">
      <c r="A39" s="22"/>
      <c r="B39" s="35"/>
      <c r="C39" s="1175" t="s">
        <v>589</v>
      </c>
      <c r="D39" s="1176"/>
      <c r="E39" s="1177"/>
      <c r="F39" s="36">
        <v>0.28000000000000003</v>
      </c>
      <c r="G39" s="37">
        <v>0.28999999999999998</v>
      </c>
      <c r="H39" s="37">
        <v>0.28999999999999998</v>
      </c>
      <c r="I39" s="37">
        <v>0.28999999999999998</v>
      </c>
      <c r="J39" s="38">
        <v>0.28000000000000003</v>
      </c>
      <c r="K39" s="22"/>
      <c r="L39" s="22"/>
      <c r="M39" s="22"/>
      <c r="N39" s="22"/>
      <c r="O39" s="22"/>
      <c r="P39" s="22"/>
    </row>
    <row r="40" spans="1:16" ht="39" customHeight="1">
      <c r="A40" s="22"/>
      <c r="B40" s="35"/>
      <c r="C40" s="1175" t="s">
        <v>590</v>
      </c>
      <c r="D40" s="1176"/>
      <c r="E40" s="1177"/>
      <c r="F40" s="36">
        <v>0.14000000000000001</v>
      </c>
      <c r="G40" s="37">
        <v>0.12</v>
      </c>
      <c r="H40" s="37">
        <v>0.14000000000000001</v>
      </c>
      <c r="I40" s="37">
        <v>0.13</v>
      </c>
      <c r="J40" s="38">
        <v>0.14000000000000001</v>
      </c>
      <c r="K40" s="22"/>
      <c r="L40" s="22"/>
      <c r="M40" s="22"/>
      <c r="N40" s="22"/>
      <c r="O40" s="22"/>
      <c r="P40" s="22"/>
    </row>
    <row r="41" spans="1:16" ht="39" customHeight="1">
      <c r="A41" s="22"/>
      <c r="B41" s="35"/>
      <c r="C41" s="1175" t="s">
        <v>591</v>
      </c>
      <c r="D41" s="1176"/>
      <c r="E41" s="1177"/>
      <c r="F41" s="36">
        <v>0</v>
      </c>
      <c r="G41" s="37">
        <v>0</v>
      </c>
      <c r="H41" s="37">
        <v>0</v>
      </c>
      <c r="I41" s="37">
        <v>0.04</v>
      </c>
      <c r="J41" s="38">
        <v>0.04</v>
      </c>
      <c r="K41" s="22"/>
      <c r="L41" s="22"/>
      <c r="M41" s="22"/>
      <c r="N41" s="22"/>
      <c r="O41" s="22"/>
      <c r="P41" s="22"/>
    </row>
    <row r="42" spans="1:16" ht="39" customHeight="1">
      <c r="A42" s="22"/>
      <c r="B42" s="39"/>
      <c r="C42" s="1175" t="s">
        <v>592</v>
      </c>
      <c r="D42" s="1176"/>
      <c r="E42" s="1177"/>
      <c r="F42" s="36" t="s">
        <v>537</v>
      </c>
      <c r="G42" s="37" t="s">
        <v>537</v>
      </c>
      <c r="H42" s="37" t="s">
        <v>537</v>
      </c>
      <c r="I42" s="37" t="s">
        <v>537</v>
      </c>
      <c r="J42" s="38" t="s">
        <v>537</v>
      </c>
      <c r="K42" s="22"/>
      <c r="L42" s="22"/>
      <c r="M42" s="22"/>
      <c r="N42" s="22"/>
      <c r="O42" s="22"/>
      <c r="P42" s="22"/>
    </row>
    <row r="43" spans="1:16" ht="39" customHeight="1" thickBot="1">
      <c r="A43" s="22"/>
      <c r="B43" s="40"/>
      <c r="C43" s="1178" t="s">
        <v>593</v>
      </c>
      <c r="D43" s="1179"/>
      <c r="E43" s="1180"/>
      <c r="F43" s="41">
        <v>0.09</v>
      </c>
      <c r="G43" s="42">
        <v>0.02</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Do7pLs3rYwWWs3R6JKrDSScQ68WUoHG3vbeTYtfIVA8+HyFvqDL/eE317RRzHoRYW1HOR1Gvy7FSf2iOBsKh/Q==" saltValue="xthlWWQdC87erFuBiPjI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201" t="s">
        <v>11</v>
      </c>
      <c r="C45" s="1202"/>
      <c r="D45" s="58"/>
      <c r="E45" s="1207" t="s">
        <v>12</v>
      </c>
      <c r="F45" s="1207"/>
      <c r="G45" s="1207"/>
      <c r="H45" s="1207"/>
      <c r="I45" s="1207"/>
      <c r="J45" s="1208"/>
      <c r="K45" s="59">
        <v>11823</v>
      </c>
      <c r="L45" s="60">
        <v>11706</v>
      </c>
      <c r="M45" s="60">
        <v>11648</v>
      </c>
      <c r="N45" s="60">
        <v>11306</v>
      </c>
      <c r="O45" s="61">
        <v>11078</v>
      </c>
      <c r="P45" s="48"/>
      <c r="Q45" s="48"/>
      <c r="R45" s="48"/>
      <c r="S45" s="48"/>
      <c r="T45" s="48"/>
      <c r="U45" s="48"/>
    </row>
    <row r="46" spans="1:21" ht="30.75" customHeight="1">
      <c r="A46" s="48"/>
      <c r="B46" s="1203"/>
      <c r="C46" s="1204"/>
      <c r="D46" s="62"/>
      <c r="E46" s="1185" t="s">
        <v>13</v>
      </c>
      <c r="F46" s="1185"/>
      <c r="G46" s="1185"/>
      <c r="H46" s="1185"/>
      <c r="I46" s="1185"/>
      <c r="J46" s="1186"/>
      <c r="K46" s="63" t="s">
        <v>537</v>
      </c>
      <c r="L46" s="64" t="s">
        <v>537</v>
      </c>
      <c r="M46" s="64" t="s">
        <v>537</v>
      </c>
      <c r="N46" s="64" t="s">
        <v>537</v>
      </c>
      <c r="O46" s="65" t="s">
        <v>537</v>
      </c>
      <c r="P46" s="48"/>
      <c r="Q46" s="48"/>
      <c r="R46" s="48"/>
      <c r="S46" s="48"/>
      <c r="T46" s="48"/>
      <c r="U46" s="48"/>
    </row>
    <row r="47" spans="1:21" ht="30.75" customHeight="1">
      <c r="A47" s="48"/>
      <c r="B47" s="1203"/>
      <c r="C47" s="1204"/>
      <c r="D47" s="62"/>
      <c r="E47" s="1185" t="s">
        <v>14</v>
      </c>
      <c r="F47" s="1185"/>
      <c r="G47" s="1185"/>
      <c r="H47" s="1185"/>
      <c r="I47" s="1185"/>
      <c r="J47" s="1186"/>
      <c r="K47" s="63" t="s">
        <v>537</v>
      </c>
      <c r="L47" s="64" t="s">
        <v>537</v>
      </c>
      <c r="M47" s="64" t="s">
        <v>537</v>
      </c>
      <c r="N47" s="64" t="s">
        <v>537</v>
      </c>
      <c r="O47" s="65" t="s">
        <v>537</v>
      </c>
      <c r="P47" s="48"/>
      <c r="Q47" s="48"/>
      <c r="R47" s="48"/>
      <c r="S47" s="48"/>
      <c r="T47" s="48"/>
      <c r="U47" s="48"/>
    </row>
    <row r="48" spans="1:21" ht="30.75" customHeight="1">
      <c r="A48" s="48"/>
      <c r="B48" s="1203"/>
      <c r="C48" s="1204"/>
      <c r="D48" s="62"/>
      <c r="E48" s="1185" t="s">
        <v>15</v>
      </c>
      <c r="F48" s="1185"/>
      <c r="G48" s="1185"/>
      <c r="H48" s="1185"/>
      <c r="I48" s="1185"/>
      <c r="J48" s="1186"/>
      <c r="K48" s="63">
        <v>2405</v>
      </c>
      <c r="L48" s="64">
        <v>1990</v>
      </c>
      <c r="M48" s="64">
        <v>1980</v>
      </c>
      <c r="N48" s="64">
        <v>1659</v>
      </c>
      <c r="O48" s="65">
        <v>1547</v>
      </c>
      <c r="P48" s="48"/>
      <c r="Q48" s="48"/>
      <c r="R48" s="48"/>
      <c r="S48" s="48"/>
      <c r="T48" s="48"/>
      <c r="U48" s="48"/>
    </row>
    <row r="49" spans="1:21" ht="30.75" customHeight="1">
      <c r="A49" s="48"/>
      <c r="B49" s="1203"/>
      <c r="C49" s="1204"/>
      <c r="D49" s="62"/>
      <c r="E49" s="1185" t="s">
        <v>16</v>
      </c>
      <c r="F49" s="1185"/>
      <c r="G49" s="1185"/>
      <c r="H49" s="1185"/>
      <c r="I49" s="1185"/>
      <c r="J49" s="1186"/>
      <c r="K49" s="63" t="s">
        <v>537</v>
      </c>
      <c r="L49" s="64" t="s">
        <v>537</v>
      </c>
      <c r="M49" s="64" t="s">
        <v>537</v>
      </c>
      <c r="N49" s="64" t="s">
        <v>537</v>
      </c>
      <c r="O49" s="65" t="s">
        <v>537</v>
      </c>
      <c r="P49" s="48"/>
      <c r="Q49" s="48"/>
      <c r="R49" s="48"/>
      <c r="S49" s="48"/>
      <c r="T49" s="48"/>
      <c r="U49" s="48"/>
    </row>
    <row r="50" spans="1:21" ht="30.75" customHeight="1">
      <c r="A50" s="48"/>
      <c r="B50" s="1203"/>
      <c r="C50" s="1204"/>
      <c r="D50" s="62"/>
      <c r="E50" s="1185" t="s">
        <v>17</v>
      </c>
      <c r="F50" s="1185"/>
      <c r="G50" s="1185"/>
      <c r="H50" s="1185"/>
      <c r="I50" s="1185"/>
      <c r="J50" s="1186"/>
      <c r="K50" s="63">
        <v>66</v>
      </c>
      <c r="L50" s="64">
        <v>66</v>
      </c>
      <c r="M50" s="64">
        <v>65</v>
      </c>
      <c r="N50" s="64">
        <v>56</v>
      </c>
      <c r="O50" s="65">
        <v>55</v>
      </c>
      <c r="P50" s="48"/>
      <c r="Q50" s="48"/>
      <c r="R50" s="48"/>
      <c r="S50" s="48"/>
      <c r="T50" s="48"/>
      <c r="U50" s="48"/>
    </row>
    <row r="51" spans="1:21" ht="30.75" customHeight="1">
      <c r="A51" s="48"/>
      <c r="B51" s="1205"/>
      <c r="C51" s="1206"/>
      <c r="D51" s="66"/>
      <c r="E51" s="1185" t="s">
        <v>18</v>
      </c>
      <c r="F51" s="1185"/>
      <c r="G51" s="1185"/>
      <c r="H51" s="1185"/>
      <c r="I51" s="1185"/>
      <c r="J51" s="1186"/>
      <c r="K51" s="63" t="s">
        <v>537</v>
      </c>
      <c r="L51" s="64" t="s">
        <v>537</v>
      </c>
      <c r="M51" s="64" t="s">
        <v>537</v>
      </c>
      <c r="N51" s="64" t="s">
        <v>537</v>
      </c>
      <c r="O51" s="65" t="s">
        <v>537</v>
      </c>
      <c r="P51" s="48"/>
      <c r="Q51" s="48"/>
      <c r="R51" s="48"/>
      <c r="S51" s="48"/>
      <c r="T51" s="48"/>
      <c r="U51" s="48"/>
    </row>
    <row r="52" spans="1:21" ht="30.75" customHeight="1">
      <c r="A52" s="48"/>
      <c r="B52" s="1183" t="s">
        <v>19</v>
      </c>
      <c r="C52" s="1184"/>
      <c r="D52" s="66"/>
      <c r="E52" s="1185" t="s">
        <v>20</v>
      </c>
      <c r="F52" s="1185"/>
      <c r="G52" s="1185"/>
      <c r="H52" s="1185"/>
      <c r="I52" s="1185"/>
      <c r="J52" s="1186"/>
      <c r="K52" s="63">
        <v>9633</v>
      </c>
      <c r="L52" s="64">
        <v>9413</v>
      </c>
      <c r="M52" s="64">
        <v>9432</v>
      </c>
      <c r="N52" s="64">
        <v>9087</v>
      </c>
      <c r="O52" s="65">
        <v>8703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4661</v>
      </c>
      <c r="L53" s="69">
        <v>4349</v>
      </c>
      <c r="M53" s="69">
        <v>4261</v>
      </c>
      <c r="N53" s="69">
        <v>3934</v>
      </c>
      <c r="O53" s="70">
        <v>3977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c r="B57" s="1191" t="s">
        <v>25</v>
      </c>
      <c r="C57" s="1192"/>
      <c r="D57" s="1195" t="s">
        <v>26</v>
      </c>
      <c r="E57" s="1196"/>
      <c r="F57" s="1196"/>
      <c r="G57" s="1196"/>
      <c r="H57" s="1196"/>
      <c r="I57" s="1196"/>
      <c r="J57" s="1197"/>
      <c r="K57" s="83"/>
      <c r="L57" s="84"/>
      <c r="M57" s="84"/>
      <c r="N57" s="84"/>
      <c r="O57" s="85"/>
    </row>
    <row r="58" spans="1:21" ht="31.5" customHeight="1" thickBot="1">
      <c r="B58" s="1193"/>
      <c r="C58" s="1194"/>
      <c r="D58" s="1198" t="s">
        <v>27</v>
      </c>
      <c r="E58" s="1199"/>
      <c r="F58" s="1199"/>
      <c r="G58" s="1199"/>
      <c r="H58" s="1199"/>
      <c r="I58" s="1199"/>
      <c r="J58" s="120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rhTjAh5Y5KJ8TAHvfBBAilfHDSJ+AEq+hmVRq3mWp2B5YRy5DBNEDYh8Pbl1S2t8/oEAPrwQoInhWkEMgRHMw==" saltValue="OBys+09Rjdja+k775wPL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578</v>
      </c>
      <c r="J40" s="100" t="s">
        <v>579</v>
      </c>
      <c r="K40" s="100" t="s">
        <v>580</v>
      </c>
      <c r="L40" s="100" t="s">
        <v>581</v>
      </c>
      <c r="M40" s="101" t="s">
        <v>582</v>
      </c>
    </row>
    <row r="41" spans="2:13" ht="27.75" customHeight="1">
      <c r="B41" s="1221" t="s">
        <v>30</v>
      </c>
      <c r="C41" s="1222"/>
      <c r="D41" s="102"/>
      <c r="E41" s="1223" t="s">
        <v>31</v>
      </c>
      <c r="F41" s="1223"/>
      <c r="G41" s="1223"/>
      <c r="H41" s="1224"/>
      <c r="I41" s="358">
        <v>86244</v>
      </c>
      <c r="J41" s="359">
        <v>81153</v>
      </c>
      <c r="K41" s="359">
        <v>76868</v>
      </c>
      <c r="L41" s="359">
        <v>72950</v>
      </c>
      <c r="M41" s="360">
        <v>67269</v>
      </c>
    </row>
    <row r="42" spans="2:13" ht="27.75" customHeight="1">
      <c r="B42" s="1211"/>
      <c r="C42" s="1212"/>
      <c r="D42" s="103"/>
      <c r="E42" s="1215" t="s">
        <v>32</v>
      </c>
      <c r="F42" s="1215"/>
      <c r="G42" s="1215"/>
      <c r="H42" s="1216"/>
      <c r="I42" s="361">
        <v>1091</v>
      </c>
      <c r="J42" s="362">
        <v>1033</v>
      </c>
      <c r="K42" s="362">
        <v>311</v>
      </c>
      <c r="L42" s="362">
        <v>261</v>
      </c>
      <c r="M42" s="363">
        <v>211</v>
      </c>
    </row>
    <row r="43" spans="2:13" ht="27.75" customHeight="1">
      <c r="B43" s="1211"/>
      <c r="C43" s="1212"/>
      <c r="D43" s="103"/>
      <c r="E43" s="1215" t="s">
        <v>33</v>
      </c>
      <c r="F43" s="1215"/>
      <c r="G43" s="1215"/>
      <c r="H43" s="1216"/>
      <c r="I43" s="361">
        <v>24153</v>
      </c>
      <c r="J43" s="362">
        <v>22371</v>
      </c>
      <c r="K43" s="362">
        <v>20759</v>
      </c>
      <c r="L43" s="362">
        <v>19007</v>
      </c>
      <c r="M43" s="363">
        <v>17973</v>
      </c>
    </row>
    <row r="44" spans="2:13" ht="27.75" customHeight="1">
      <c r="B44" s="1211"/>
      <c r="C44" s="1212"/>
      <c r="D44" s="103"/>
      <c r="E44" s="1215" t="s">
        <v>34</v>
      </c>
      <c r="F44" s="1215"/>
      <c r="G44" s="1215"/>
      <c r="H44" s="1216"/>
      <c r="I44" s="361" t="s">
        <v>537</v>
      </c>
      <c r="J44" s="362" t="s">
        <v>537</v>
      </c>
      <c r="K44" s="362" t="s">
        <v>537</v>
      </c>
      <c r="L44" s="362" t="s">
        <v>537</v>
      </c>
      <c r="M44" s="363" t="s">
        <v>537</v>
      </c>
    </row>
    <row r="45" spans="2:13" ht="27.75" customHeight="1">
      <c r="B45" s="1211"/>
      <c r="C45" s="1212"/>
      <c r="D45" s="103"/>
      <c r="E45" s="1215" t="s">
        <v>35</v>
      </c>
      <c r="F45" s="1215"/>
      <c r="G45" s="1215"/>
      <c r="H45" s="1216"/>
      <c r="I45" s="361">
        <v>10414</v>
      </c>
      <c r="J45" s="362">
        <v>10097</v>
      </c>
      <c r="K45" s="362">
        <v>10124</v>
      </c>
      <c r="L45" s="362">
        <v>9903</v>
      </c>
      <c r="M45" s="363">
        <v>9662</v>
      </c>
    </row>
    <row r="46" spans="2:13" ht="27.75" customHeight="1">
      <c r="B46" s="1211"/>
      <c r="C46" s="1212"/>
      <c r="D46" s="104"/>
      <c r="E46" s="1215" t="s">
        <v>36</v>
      </c>
      <c r="F46" s="1215"/>
      <c r="G46" s="1215"/>
      <c r="H46" s="1216"/>
      <c r="I46" s="361" t="s">
        <v>537</v>
      </c>
      <c r="J46" s="362" t="s">
        <v>537</v>
      </c>
      <c r="K46" s="362" t="s">
        <v>537</v>
      </c>
      <c r="L46" s="362" t="s">
        <v>537</v>
      </c>
      <c r="M46" s="363" t="s">
        <v>537</v>
      </c>
    </row>
    <row r="47" spans="2:13" ht="27.75" customHeight="1">
      <c r="B47" s="1211"/>
      <c r="C47" s="1212"/>
      <c r="D47" s="105"/>
      <c r="E47" s="1225" t="s">
        <v>37</v>
      </c>
      <c r="F47" s="1226"/>
      <c r="G47" s="1226"/>
      <c r="H47" s="1227"/>
      <c r="I47" s="361" t="s">
        <v>537</v>
      </c>
      <c r="J47" s="362" t="s">
        <v>537</v>
      </c>
      <c r="K47" s="362" t="s">
        <v>537</v>
      </c>
      <c r="L47" s="362" t="s">
        <v>537</v>
      </c>
      <c r="M47" s="363" t="s">
        <v>537</v>
      </c>
    </row>
    <row r="48" spans="2:13" ht="27.75" customHeight="1">
      <c r="B48" s="1211"/>
      <c r="C48" s="1212"/>
      <c r="D48" s="103"/>
      <c r="E48" s="1215" t="s">
        <v>38</v>
      </c>
      <c r="F48" s="1215"/>
      <c r="G48" s="1215"/>
      <c r="H48" s="1216"/>
      <c r="I48" s="361" t="s">
        <v>537</v>
      </c>
      <c r="J48" s="362" t="s">
        <v>537</v>
      </c>
      <c r="K48" s="362" t="s">
        <v>537</v>
      </c>
      <c r="L48" s="362" t="s">
        <v>537</v>
      </c>
      <c r="M48" s="363" t="s">
        <v>537</v>
      </c>
    </row>
    <row r="49" spans="2:13" ht="27.75" customHeight="1">
      <c r="B49" s="1213"/>
      <c r="C49" s="1214"/>
      <c r="D49" s="103"/>
      <c r="E49" s="1215" t="s">
        <v>39</v>
      </c>
      <c r="F49" s="1215"/>
      <c r="G49" s="1215"/>
      <c r="H49" s="1216"/>
      <c r="I49" s="361" t="s">
        <v>537</v>
      </c>
      <c r="J49" s="362" t="s">
        <v>537</v>
      </c>
      <c r="K49" s="362" t="s">
        <v>537</v>
      </c>
      <c r="L49" s="362" t="s">
        <v>537</v>
      </c>
      <c r="M49" s="363" t="s">
        <v>537</v>
      </c>
    </row>
    <row r="50" spans="2:13" ht="27.75" customHeight="1">
      <c r="B50" s="1209" t="s">
        <v>40</v>
      </c>
      <c r="C50" s="1210"/>
      <c r="D50" s="106"/>
      <c r="E50" s="1215" t="s">
        <v>41</v>
      </c>
      <c r="F50" s="1215"/>
      <c r="G50" s="1215"/>
      <c r="H50" s="1216"/>
      <c r="I50" s="361">
        <v>27289</v>
      </c>
      <c r="J50" s="362">
        <v>27183</v>
      </c>
      <c r="K50" s="362">
        <v>26679</v>
      </c>
      <c r="L50" s="362">
        <v>27014</v>
      </c>
      <c r="M50" s="363">
        <v>29359</v>
      </c>
    </row>
    <row r="51" spans="2:13" ht="27.75" customHeight="1">
      <c r="B51" s="1211"/>
      <c r="C51" s="1212"/>
      <c r="D51" s="103"/>
      <c r="E51" s="1215" t="s">
        <v>42</v>
      </c>
      <c r="F51" s="1215"/>
      <c r="G51" s="1215"/>
      <c r="H51" s="1216"/>
      <c r="I51" s="361">
        <v>2612</v>
      </c>
      <c r="J51" s="362">
        <v>2642</v>
      </c>
      <c r="K51" s="362">
        <v>2131</v>
      </c>
      <c r="L51" s="362">
        <v>2530</v>
      </c>
      <c r="M51" s="363">
        <v>2950</v>
      </c>
    </row>
    <row r="52" spans="2:13" ht="27.75" customHeight="1">
      <c r="B52" s="1213"/>
      <c r="C52" s="1214"/>
      <c r="D52" s="103"/>
      <c r="E52" s="1215" t="s">
        <v>43</v>
      </c>
      <c r="F52" s="1215"/>
      <c r="G52" s="1215"/>
      <c r="H52" s="1216"/>
      <c r="I52" s="361">
        <v>87677</v>
      </c>
      <c r="J52" s="362">
        <v>84222</v>
      </c>
      <c r="K52" s="362">
        <v>79651</v>
      </c>
      <c r="L52" s="362">
        <v>75912</v>
      </c>
      <c r="M52" s="363">
        <v>71936</v>
      </c>
    </row>
    <row r="53" spans="2:13" ht="27.75" customHeight="1" thickBot="1">
      <c r="B53" s="1217" t="s">
        <v>44</v>
      </c>
      <c r="C53" s="1218"/>
      <c r="D53" s="107"/>
      <c r="E53" s="1219" t="s">
        <v>45</v>
      </c>
      <c r="F53" s="1219"/>
      <c r="G53" s="1219"/>
      <c r="H53" s="1220"/>
      <c r="I53" s="364">
        <v>4323</v>
      </c>
      <c r="J53" s="365">
        <v>607</v>
      </c>
      <c r="K53" s="365">
        <v>-399</v>
      </c>
      <c r="L53" s="365">
        <v>-3336</v>
      </c>
      <c r="M53" s="366">
        <v>-9129</v>
      </c>
    </row>
    <row r="54" spans="2:13" ht="27.75" customHeight="1">
      <c r="B54" s="108" t="s">
        <v>46</v>
      </c>
      <c r="C54" s="109"/>
      <c r="D54" s="109"/>
      <c r="E54" s="110"/>
      <c r="F54" s="110"/>
      <c r="G54" s="110"/>
      <c r="H54" s="110"/>
      <c r="I54" s="111"/>
      <c r="J54" s="111"/>
      <c r="K54" s="111"/>
      <c r="L54" s="111"/>
      <c r="M54" s="111"/>
    </row>
    <row r="55" spans="2:13"/>
  </sheetData>
  <sheetProtection algorithmName="SHA-512" hashValue="lSm8MK9lWsKRj3u9u2TWB4S00oBGr7lE5JTiynzNbmYL/f8AmcUvtECixtJmM7x+KaYLAVFPE+hlvmO4gizDrA==" saltValue="oiuv/jQyZREpPewPZU4D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580</v>
      </c>
      <c r="G54" s="116" t="s">
        <v>581</v>
      </c>
      <c r="H54" s="117" t="s">
        <v>582</v>
      </c>
    </row>
    <row r="55" spans="2:8" ht="52.5" customHeight="1">
      <c r="B55" s="118"/>
      <c r="C55" s="1236" t="s">
        <v>48</v>
      </c>
      <c r="D55" s="1236"/>
      <c r="E55" s="1237"/>
      <c r="F55" s="119">
        <v>13739</v>
      </c>
      <c r="G55" s="119">
        <v>14016</v>
      </c>
      <c r="H55" s="120">
        <v>15891</v>
      </c>
    </row>
    <row r="56" spans="2:8" ht="52.5" customHeight="1">
      <c r="B56" s="121"/>
      <c r="C56" s="1238" t="s">
        <v>49</v>
      </c>
      <c r="D56" s="1238"/>
      <c r="E56" s="1239"/>
      <c r="F56" s="122">
        <v>6321</v>
      </c>
      <c r="G56" s="122">
        <v>6325</v>
      </c>
      <c r="H56" s="123">
        <v>6330</v>
      </c>
    </row>
    <row r="57" spans="2:8" ht="53.25" customHeight="1">
      <c r="B57" s="121"/>
      <c r="C57" s="1240" t="s">
        <v>50</v>
      </c>
      <c r="D57" s="1240"/>
      <c r="E57" s="1241"/>
      <c r="F57" s="124">
        <v>7345</v>
      </c>
      <c r="G57" s="124">
        <v>7519</v>
      </c>
      <c r="H57" s="125">
        <v>7523</v>
      </c>
    </row>
    <row r="58" spans="2:8" ht="45.75" customHeight="1">
      <c r="B58" s="126"/>
      <c r="C58" s="1228" t="s">
        <v>617</v>
      </c>
      <c r="D58" s="1229"/>
      <c r="E58" s="1230"/>
      <c r="F58" s="127">
        <v>2106</v>
      </c>
      <c r="G58" s="127">
        <v>2096</v>
      </c>
      <c r="H58" s="128">
        <v>1933</v>
      </c>
    </row>
    <row r="59" spans="2:8" ht="45.75" customHeight="1">
      <c r="B59" s="126"/>
      <c r="C59" s="1228" t="s">
        <v>618</v>
      </c>
      <c r="D59" s="1229"/>
      <c r="E59" s="1230"/>
      <c r="F59" s="127">
        <v>1399</v>
      </c>
      <c r="G59" s="127">
        <v>1432</v>
      </c>
      <c r="H59" s="128">
        <v>1434</v>
      </c>
    </row>
    <row r="60" spans="2:8" ht="45.75" customHeight="1">
      <c r="B60" s="126"/>
      <c r="C60" s="1228" t="s">
        <v>619</v>
      </c>
      <c r="D60" s="1229"/>
      <c r="E60" s="1230"/>
      <c r="F60" s="127">
        <v>964</v>
      </c>
      <c r="G60" s="127">
        <v>964</v>
      </c>
      <c r="H60" s="128">
        <v>964</v>
      </c>
    </row>
    <row r="61" spans="2:8" ht="45.75" customHeight="1">
      <c r="B61" s="126"/>
      <c r="C61" s="1228" t="s">
        <v>620</v>
      </c>
      <c r="D61" s="1229"/>
      <c r="E61" s="1230"/>
      <c r="F61" s="127">
        <v>948</v>
      </c>
      <c r="G61" s="127">
        <v>948</v>
      </c>
      <c r="H61" s="128">
        <v>948</v>
      </c>
    </row>
    <row r="62" spans="2:8" ht="45.75" customHeight="1" thickBot="1">
      <c r="B62" s="129"/>
      <c r="C62" s="1231" t="s">
        <v>621</v>
      </c>
      <c r="D62" s="1232"/>
      <c r="E62" s="1233"/>
      <c r="F62" s="130">
        <v>616</v>
      </c>
      <c r="G62" s="130">
        <v>616</v>
      </c>
      <c r="H62" s="131">
        <v>616</v>
      </c>
    </row>
    <row r="63" spans="2:8" ht="52.5" customHeight="1" thickBot="1">
      <c r="B63" s="132"/>
      <c r="C63" s="1234" t="s">
        <v>51</v>
      </c>
      <c r="D63" s="1234"/>
      <c r="E63" s="1235"/>
      <c r="F63" s="133">
        <v>27405</v>
      </c>
      <c r="G63" s="133">
        <v>27861</v>
      </c>
      <c r="H63" s="134">
        <v>29744</v>
      </c>
    </row>
    <row r="64" spans="2:8"/>
  </sheetData>
  <sheetProtection algorithmName="SHA-512" hashValue="t4WCnYdlY78DBDHWfaA9J8qYyOSaWLfEsIvJ/4KhKKDn6thkB19TE/C0Bk0O2KNOjsaDNmCxE4AcUU1M//cIvg==" saltValue="Spnp+NLdzKExX9hLjW8X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BS12" sqref="BS12"/>
    </sheetView>
  </sheetViews>
  <sheetFormatPr defaultColWidth="0" defaultRowHeight="0" customHeight="1" zeroHeight="1"/>
  <cols>
    <col min="1" max="1" width="6.375" style="1242" customWidth="1"/>
    <col min="2" max="107" width="2.5" style="1242" customWidth="1"/>
    <col min="108" max="108" width="6.125" style="1244" customWidth="1"/>
    <col min="109" max="109" width="5.875" style="1243" customWidth="1"/>
    <col min="110" max="16384" width="8.625" style="1242" hidden="1"/>
  </cols>
  <sheetData>
    <row r="1" spans="1:109" ht="42.75" customHeight="1">
      <c r="A1" s="1300"/>
      <c r="B1" s="1299"/>
      <c r="DD1" s="1242"/>
      <c r="DE1" s="1242"/>
    </row>
    <row r="2" spans="1:109" ht="25.5" customHeight="1">
      <c r="A2" s="1298"/>
      <c r="C2" s="1298"/>
      <c r="O2" s="1298"/>
      <c r="P2" s="1298"/>
      <c r="Q2" s="1298"/>
      <c r="R2" s="1298"/>
      <c r="S2" s="1298"/>
      <c r="T2" s="1298"/>
      <c r="U2" s="1298"/>
      <c r="V2" s="1298"/>
      <c r="W2" s="1298"/>
      <c r="X2" s="1298"/>
      <c r="Y2" s="1298"/>
      <c r="Z2" s="1298"/>
      <c r="AA2" s="1298"/>
      <c r="AB2" s="1298"/>
      <c r="AC2" s="1298"/>
      <c r="AD2" s="1298"/>
      <c r="AE2" s="1298"/>
      <c r="AF2" s="1298"/>
      <c r="AG2" s="1298"/>
      <c r="AH2" s="1298"/>
      <c r="AI2" s="1298"/>
      <c r="AU2" s="1298"/>
      <c r="BG2" s="1298"/>
      <c r="BS2" s="1298"/>
      <c r="CE2" s="1298"/>
      <c r="CQ2" s="1298"/>
      <c r="DD2" s="1242"/>
      <c r="DE2" s="1242"/>
    </row>
    <row r="3" spans="1:109" ht="25.5" customHeight="1">
      <c r="A3" s="1298"/>
      <c r="C3" s="1298"/>
      <c r="O3" s="1298"/>
      <c r="P3" s="1298"/>
      <c r="Q3" s="1298"/>
      <c r="R3" s="1298"/>
      <c r="S3" s="1298"/>
      <c r="T3" s="1298"/>
      <c r="U3" s="1298"/>
      <c r="V3" s="1298"/>
      <c r="W3" s="1298"/>
      <c r="X3" s="1298"/>
      <c r="Y3" s="1298"/>
      <c r="Z3" s="1298"/>
      <c r="AA3" s="1298"/>
      <c r="AB3" s="1298"/>
      <c r="AC3" s="1298"/>
      <c r="AD3" s="1298"/>
      <c r="AE3" s="1298"/>
      <c r="AF3" s="1298"/>
      <c r="AG3" s="1298"/>
      <c r="AH3" s="1298"/>
      <c r="AI3" s="1298"/>
      <c r="AU3" s="1298"/>
      <c r="BG3" s="1298"/>
      <c r="BS3" s="1298"/>
      <c r="CE3" s="1298"/>
      <c r="CQ3" s="1298"/>
      <c r="DD3" s="1242"/>
      <c r="DE3" s="1242"/>
    </row>
    <row r="4" spans="1:109" s="262" customFormat="1" ht="13.5">
      <c r="A4" s="1298"/>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c r="AL4" s="1298"/>
      <c r="AM4" s="1298"/>
      <c r="AN4" s="1298"/>
      <c r="AO4" s="1298"/>
      <c r="AP4" s="1298"/>
      <c r="AQ4" s="1298"/>
      <c r="AR4" s="1298"/>
      <c r="AS4" s="1298"/>
      <c r="AT4" s="1298"/>
      <c r="AU4" s="1298"/>
      <c r="AV4" s="1298"/>
      <c r="AW4" s="1298"/>
      <c r="AX4" s="1298"/>
      <c r="AY4" s="1298"/>
      <c r="AZ4" s="1298"/>
      <c r="BA4" s="1298"/>
      <c r="BB4" s="1298"/>
      <c r="BC4" s="1298"/>
      <c r="BD4" s="1298"/>
      <c r="BE4" s="1298"/>
      <c r="BF4" s="1298"/>
      <c r="BG4" s="1298"/>
      <c r="BH4" s="1298"/>
      <c r="BI4" s="1298"/>
      <c r="BJ4" s="1298"/>
      <c r="BK4" s="1298"/>
      <c r="BL4" s="1298"/>
      <c r="BM4" s="1298"/>
      <c r="BN4" s="1298"/>
      <c r="BO4" s="1298"/>
      <c r="BP4" s="1298"/>
      <c r="BQ4" s="1298"/>
      <c r="BR4" s="1298"/>
      <c r="BS4" s="1298"/>
      <c r="BT4" s="1298"/>
      <c r="BU4" s="1298"/>
      <c r="BV4" s="1298"/>
      <c r="BW4" s="1298"/>
      <c r="BX4" s="1298"/>
      <c r="BY4" s="1298"/>
      <c r="BZ4" s="1298"/>
      <c r="CA4" s="1298"/>
      <c r="CB4" s="1298"/>
      <c r="CC4" s="1298"/>
      <c r="CD4" s="1298"/>
      <c r="CE4" s="1298"/>
      <c r="CF4" s="1298"/>
      <c r="CG4" s="1298"/>
      <c r="CH4" s="1298"/>
      <c r="CI4" s="1298"/>
      <c r="CJ4" s="1298"/>
      <c r="CK4" s="1298"/>
      <c r="CL4" s="1298"/>
      <c r="CM4" s="1298"/>
      <c r="CN4" s="1298"/>
      <c r="CO4" s="1298"/>
      <c r="CP4" s="1298"/>
      <c r="CQ4" s="1298"/>
      <c r="CR4" s="1298"/>
      <c r="CS4" s="1298"/>
      <c r="CT4" s="1298"/>
      <c r="CU4" s="1298"/>
      <c r="CV4" s="1298"/>
      <c r="CW4" s="1298"/>
      <c r="CX4" s="1298"/>
      <c r="CY4" s="1298"/>
      <c r="CZ4" s="1298"/>
      <c r="DA4" s="1298"/>
      <c r="DB4" s="1298"/>
      <c r="DC4" s="1298"/>
      <c r="DD4" s="1298"/>
      <c r="DE4" s="1298"/>
    </row>
    <row r="5" spans="1:109" s="262" customFormat="1" ht="13.5">
      <c r="A5" s="1298"/>
      <c r="B5" s="1298"/>
      <c r="C5" s="1298"/>
      <c r="D5" s="1298"/>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8"/>
      <c r="AC5" s="1298"/>
      <c r="AD5" s="1298"/>
      <c r="AE5" s="1298"/>
      <c r="AF5" s="1298"/>
      <c r="AG5" s="1298"/>
      <c r="AH5" s="1298"/>
      <c r="AI5" s="1298"/>
      <c r="AJ5" s="1298"/>
      <c r="AK5" s="1298"/>
      <c r="AL5" s="1298"/>
      <c r="AM5" s="1298"/>
      <c r="AN5" s="1298"/>
      <c r="AO5" s="1298"/>
      <c r="AP5" s="1298"/>
      <c r="AQ5" s="1298"/>
      <c r="AR5" s="1298"/>
      <c r="AS5" s="1298"/>
      <c r="AT5" s="1298"/>
      <c r="AU5" s="1298"/>
      <c r="AV5" s="1298"/>
      <c r="AW5" s="1298"/>
      <c r="AX5" s="1298"/>
      <c r="AY5" s="1298"/>
      <c r="AZ5" s="1298"/>
      <c r="BA5" s="1298"/>
      <c r="BB5" s="1298"/>
      <c r="BC5" s="1298"/>
      <c r="BD5" s="1298"/>
      <c r="BE5" s="1298"/>
      <c r="BF5" s="1298"/>
      <c r="BG5" s="1298"/>
      <c r="BH5" s="1298"/>
      <c r="BI5" s="1298"/>
      <c r="BJ5" s="1298"/>
      <c r="BK5" s="1298"/>
      <c r="BL5" s="1298"/>
      <c r="BM5" s="1298"/>
      <c r="BN5" s="1298"/>
      <c r="BO5" s="1298"/>
      <c r="BP5" s="1298"/>
      <c r="BQ5" s="1298"/>
      <c r="BR5" s="1298"/>
      <c r="BS5" s="1298"/>
      <c r="BT5" s="1298"/>
      <c r="BU5" s="1298"/>
      <c r="BV5" s="1298"/>
      <c r="BW5" s="1298"/>
      <c r="BX5" s="1298"/>
      <c r="BY5" s="1298"/>
      <c r="BZ5" s="1298"/>
      <c r="CA5" s="1298"/>
      <c r="CB5" s="1298"/>
      <c r="CC5" s="1298"/>
      <c r="CD5" s="1298"/>
      <c r="CE5" s="1298"/>
      <c r="CF5" s="1298"/>
      <c r="CG5" s="1298"/>
      <c r="CH5" s="1298"/>
      <c r="CI5" s="1298"/>
      <c r="CJ5" s="1298"/>
      <c r="CK5" s="1298"/>
      <c r="CL5" s="1298"/>
      <c r="CM5" s="1298"/>
      <c r="CN5" s="1298"/>
      <c r="CO5" s="1298"/>
      <c r="CP5" s="1298"/>
      <c r="CQ5" s="1298"/>
      <c r="CR5" s="1298"/>
      <c r="CS5" s="1298"/>
      <c r="CT5" s="1298"/>
      <c r="CU5" s="1298"/>
      <c r="CV5" s="1298"/>
      <c r="CW5" s="1298"/>
      <c r="CX5" s="1298"/>
      <c r="CY5" s="1298"/>
      <c r="CZ5" s="1298"/>
      <c r="DA5" s="1298"/>
      <c r="DB5" s="1298"/>
      <c r="DC5" s="1298"/>
      <c r="DD5" s="1298"/>
      <c r="DE5" s="1298"/>
    </row>
    <row r="6" spans="1:109" s="262" customFormat="1" ht="13.5">
      <c r="A6" s="1298"/>
      <c r="B6" s="1298"/>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1298"/>
      <c r="AM6" s="1298"/>
      <c r="AN6" s="1298"/>
      <c r="AO6" s="1298"/>
      <c r="AP6" s="1298"/>
      <c r="AQ6" s="1298"/>
      <c r="AR6" s="1298"/>
      <c r="AS6" s="1298"/>
      <c r="AT6" s="1298"/>
      <c r="AU6" s="1298"/>
      <c r="AV6" s="1298"/>
      <c r="AW6" s="1298"/>
      <c r="AX6" s="1298"/>
      <c r="AY6" s="1298"/>
      <c r="AZ6" s="1298"/>
      <c r="BA6" s="1298"/>
      <c r="BB6" s="1298"/>
      <c r="BC6" s="1298"/>
      <c r="BD6" s="1298"/>
      <c r="BE6" s="1298"/>
      <c r="BF6" s="1298"/>
      <c r="BG6" s="1298"/>
      <c r="BH6" s="1298"/>
      <c r="BI6" s="1298"/>
      <c r="BJ6" s="1298"/>
      <c r="BK6" s="1298"/>
      <c r="BL6" s="1298"/>
      <c r="BM6" s="1298"/>
      <c r="BN6" s="1298"/>
      <c r="BO6" s="1298"/>
      <c r="BP6" s="1298"/>
      <c r="BQ6" s="1298"/>
      <c r="BR6" s="1298"/>
      <c r="BS6" s="1298"/>
      <c r="BT6" s="1298"/>
      <c r="BU6" s="1298"/>
      <c r="BV6" s="1298"/>
      <c r="BW6" s="1298"/>
      <c r="BX6" s="1298"/>
      <c r="BY6" s="1298"/>
      <c r="BZ6" s="1298"/>
      <c r="CA6" s="1298"/>
      <c r="CB6" s="1298"/>
      <c r="CC6" s="1298"/>
      <c r="CD6" s="1298"/>
      <c r="CE6" s="1298"/>
      <c r="CF6" s="1298"/>
      <c r="CG6" s="1298"/>
      <c r="CH6" s="1298"/>
      <c r="CI6" s="1298"/>
      <c r="CJ6" s="1298"/>
      <c r="CK6" s="1298"/>
      <c r="CL6" s="1298"/>
      <c r="CM6" s="1298"/>
      <c r="CN6" s="1298"/>
      <c r="CO6" s="1298"/>
      <c r="CP6" s="1298"/>
      <c r="CQ6" s="1298"/>
      <c r="CR6" s="1298"/>
      <c r="CS6" s="1298"/>
      <c r="CT6" s="1298"/>
      <c r="CU6" s="1298"/>
      <c r="CV6" s="1298"/>
      <c r="CW6" s="1298"/>
      <c r="CX6" s="1298"/>
      <c r="CY6" s="1298"/>
      <c r="CZ6" s="1298"/>
      <c r="DA6" s="1298"/>
      <c r="DB6" s="1298"/>
      <c r="DC6" s="1298"/>
      <c r="DD6" s="1298"/>
      <c r="DE6" s="1298"/>
    </row>
    <row r="7" spans="1:109" s="262" customFormat="1" ht="13.5">
      <c r="A7" s="1298"/>
      <c r="B7" s="1298"/>
      <c r="C7" s="1298"/>
      <c r="D7" s="1298"/>
      <c r="E7" s="1298"/>
      <c r="F7" s="1298"/>
      <c r="G7" s="1298"/>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8"/>
      <c r="AG7" s="1298"/>
      <c r="AH7" s="1298"/>
      <c r="AI7" s="1298"/>
      <c r="AJ7" s="1298"/>
      <c r="AK7" s="1298"/>
      <c r="AL7" s="1298"/>
      <c r="AM7" s="1298"/>
      <c r="AN7" s="1298"/>
      <c r="AO7" s="1298"/>
      <c r="AP7" s="1298"/>
      <c r="AQ7" s="1298"/>
      <c r="AR7" s="1298"/>
      <c r="AS7" s="1298"/>
      <c r="AT7" s="1298"/>
      <c r="AU7" s="1298"/>
      <c r="AV7" s="1298"/>
      <c r="AW7" s="1298"/>
      <c r="AX7" s="1298"/>
      <c r="AY7" s="1298"/>
      <c r="AZ7" s="1298"/>
      <c r="BA7" s="1298"/>
      <c r="BB7" s="1298"/>
      <c r="BC7" s="1298"/>
      <c r="BD7" s="1298"/>
      <c r="BE7" s="1298"/>
      <c r="BF7" s="1298"/>
      <c r="BG7" s="1298"/>
      <c r="BH7" s="1298"/>
      <c r="BI7" s="1298"/>
      <c r="BJ7" s="1298"/>
      <c r="BK7" s="1298"/>
      <c r="BL7" s="1298"/>
      <c r="BM7" s="1298"/>
      <c r="BN7" s="1298"/>
      <c r="BO7" s="1298"/>
      <c r="BP7" s="1298"/>
      <c r="BQ7" s="1298"/>
      <c r="BR7" s="1298"/>
      <c r="BS7" s="1298"/>
      <c r="BT7" s="1298"/>
      <c r="BU7" s="1298"/>
      <c r="BV7" s="1298"/>
      <c r="BW7" s="1298"/>
      <c r="BX7" s="1298"/>
      <c r="BY7" s="1298"/>
      <c r="BZ7" s="1298"/>
      <c r="CA7" s="1298"/>
      <c r="CB7" s="1298"/>
      <c r="CC7" s="1298"/>
      <c r="CD7" s="1298"/>
      <c r="CE7" s="1298"/>
      <c r="CF7" s="1298"/>
      <c r="CG7" s="1298"/>
      <c r="CH7" s="1298"/>
      <c r="CI7" s="1298"/>
      <c r="CJ7" s="1298"/>
      <c r="CK7" s="1298"/>
      <c r="CL7" s="1298"/>
      <c r="CM7" s="1298"/>
      <c r="CN7" s="1298"/>
      <c r="CO7" s="1298"/>
      <c r="CP7" s="1298"/>
      <c r="CQ7" s="1298"/>
      <c r="CR7" s="1298"/>
      <c r="CS7" s="1298"/>
      <c r="CT7" s="1298"/>
      <c r="CU7" s="1298"/>
      <c r="CV7" s="1298"/>
      <c r="CW7" s="1298"/>
      <c r="CX7" s="1298"/>
      <c r="CY7" s="1298"/>
      <c r="CZ7" s="1298"/>
      <c r="DA7" s="1298"/>
      <c r="DB7" s="1298"/>
      <c r="DC7" s="1298"/>
      <c r="DD7" s="1298"/>
      <c r="DE7" s="1298"/>
    </row>
    <row r="8" spans="1:109" s="262" customFormat="1" ht="13.5">
      <c r="A8" s="1298"/>
      <c r="B8" s="1298"/>
      <c r="C8" s="1298"/>
      <c r="D8" s="1298"/>
      <c r="E8" s="1298"/>
      <c r="F8" s="1298"/>
      <c r="G8" s="1298"/>
      <c r="H8" s="1298"/>
      <c r="I8" s="1298"/>
      <c r="J8" s="1298"/>
      <c r="K8" s="1298"/>
      <c r="L8" s="1298"/>
      <c r="M8" s="1298"/>
      <c r="N8" s="1298"/>
      <c r="O8" s="1298"/>
      <c r="P8" s="1298"/>
      <c r="Q8" s="1298"/>
      <c r="R8" s="1298"/>
      <c r="S8" s="1298"/>
      <c r="T8" s="1298"/>
      <c r="U8" s="1298"/>
      <c r="V8" s="1298"/>
      <c r="W8" s="1298"/>
      <c r="X8" s="1298"/>
      <c r="Y8" s="1298"/>
      <c r="Z8" s="1298"/>
      <c r="AA8" s="1298"/>
      <c r="AB8" s="1298"/>
      <c r="AC8" s="1298"/>
      <c r="AD8" s="1298"/>
      <c r="AE8" s="1298"/>
      <c r="AF8" s="1298"/>
      <c r="AG8" s="1298"/>
      <c r="AH8" s="1298"/>
      <c r="AI8" s="1298"/>
      <c r="AJ8" s="1298"/>
      <c r="AK8" s="1298"/>
      <c r="AL8" s="1298"/>
      <c r="AM8" s="1298"/>
      <c r="AN8" s="1298"/>
      <c r="AO8" s="1298"/>
      <c r="AP8" s="1298"/>
      <c r="AQ8" s="1298"/>
      <c r="AR8" s="1298"/>
      <c r="AS8" s="1298"/>
      <c r="AT8" s="1298"/>
      <c r="AU8" s="1298"/>
      <c r="AV8" s="1298"/>
      <c r="AW8" s="1298"/>
      <c r="AX8" s="1298"/>
      <c r="AY8" s="1298"/>
      <c r="AZ8" s="1298"/>
      <c r="BA8" s="1298"/>
      <c r="BB8" s="1298"/>
      <c r="BC8" s="1298"/>
      <c r="BD8" s="1298"/>
      <c r="BE8" s="1298"/>
      <c r="BF8" s="1298"/>
      <c r="BG8" s="1298"/>
      <c r="BH8" s="1298"/>
      <c r="BI8" s="1298"/>
      <c r="BJ8" s="1298"/>
      <c r="BK8" s="1298"/>
      <c r="BL8" s="1298"/>
      <c r="BM8" s="1298"/>
      <c r="BN8" s="1298"/>
      <c r="BO8" s="1298"/>
      <c r="BP8" s="1298"/>
      <c r="BQ8" s="1298"/>
      <c r="BR8" s="1298"/>
      <c r="BS8" s="1298"/>
      <c r="BT8" s="1298"/>
      <c r="BU8" s="1298"/>
      <c r="BV8" s="1298"/>
      <c r="BW8" s="1298"/>
      <c r="BX8" s="1298"/>
      <c r="BY8" s="1298"/>
      <c r="BZ8" s="1298"/>
      <c r="CA8" s="1298"/>
      <c r="CB8" s="1298"/>
      <c r="CC8" s="1298"/>
      <c r="CD8" s="1298"/>
      <c r="CE8" s="1298"/>
      <c r="CF8" s="1298"/>
      <c r="CG8" s="1298"/>
      <c r="CH8" s="1298"/>
      <c r="CI8" s="1298"/>
      <c r="CJ8" s="1298"/>
      <c r="CK8" s="1298"/>
      <c r="CL8" s="1298"/>
      <c r="CM8" s="1298"/>
      <c r="CN8" s="1298"/>
      <c r="CO8" s="1298"/>
      <c r="CP8" s="1298"/>
      <c r="CQ8" s="1298"/>
      <c r="CR8" s="1298"/>
      <c r="CS8" s="1298"/>
      <c r="CT8" s="1298"/>
      <c r="CU8" s="1298"/>
      <c r="CV8" s="1298"/>
      <c r="CW8" s="1298"/>
      <c r="CX8" s="1298"/>
      <c r="CY8" s="1298"/>
      <c r="CZ8" s="1298"/>
      <c r="DA8" s="1298"/>
      <c r="DB8" s="1298"/>
      <c r="DC8" s="1298"/>
      <c r="DD8" s="1298"/>
      <c r="DE8" s="1298"/>
    </row>
    <row r="9" spans="1:109" s="262" customFormat="1" ht="13.5">
      <c r="A9" s="1298"/>
      <c r="B9" s="1298"/>
      <c r="C9" s="1298"/>
      <c r="D9" s="1298"/>
      <c r="E9" s="1298"/>
      <c r="F9" s="1298"/>
      <c r="G9" s="1298"/>
      <c r="H9" s="1298"/>
      <c r="I9" s="1298"/>
      <c r="J9" s="1298"/>
      <c r="K9" s="1298"/>
      <c r="L9" s="1298"/>
      <c r="M9" s="1298"/>
      <c r="N9" s="1298"/>
      <c r="O9" s="1298"/>
      <c r="P9" s="1298"/>
      <c r="Q9" s="1298"/>
      <c r="R9" s="1298"/>
      <c r="S9" s="1298"/>
      <c r="T9" s="1298"/>
      <c r="U9" s="1298"/>
      <c r="V9" s="1298"/>
      <c r="W9" s="1298"/>
      <c r="X9" s="1298"/>
      <c r="Y9" s="1298"/>
      <c r="Z9" s="1298"/>
      <c r="AA9" s="1298"/>
      <c r="AB9" s="1298"/>
      <c r="AC9" s="1298"/>
      <c r="AD9" s="1298"/>
      <c r="AE9" s="1298"/>
      <c r="AF9" s="1298"/>
      <c r="AG9" s="1298"/>
      <c r="AH9" s="1298"/>
      <c r="AI9" s="1298"/>
      <c r="AJ9" s="1298"/>
      <c r="AK9" s="1298"/>
      <c r="AL9" s="1298"/>
      <c r="AM9" s="1298"/>
      <c r="AN9" s="1298"/>
      <c r="AO9" s="1298"/>
      <c r="AP9" s="1298"/>
      <c r="AQ9" s="1298"/>
      <c r="AR9" s="1298"/>
      <c r="AS9" s="1298"/>
      <c r="AT9" s="1298"/>
      <c r="AU9" s="1298"/>
      <c r="AV9" s="1298"/>
      <c r="AW9" s="1298"/>
      <c r="AX9" s="1298"/>
      <c r="AY9" s="1298"/>
      <c r="AZ9" s="1298"/>
      <c r="BA9" s="1298"/>
      <c r="BB9" s="1298"/>
      <c r="BC9" s="1298"/>
      <c r="BD9" s="1298"/>
      <c r="BE9" s="1298"/>
      <c r="BF9" s="1298"/>
      <c r="BG9" s="1298"/>
      <c r="BH9" s="1298"/>
      <c r="BI9" s="1298"/>
      <c r="BJ9" s="1298"/>
      <c r="BK9" s="1298"/>
      <c r="BL9" s="1298"/>
      <c r="BM9" s="1298"/>
      <c r="BN9" s="1298"/>
      <c r="BO9" s="1298"/>
      <c r="BP9" s="1298"/>
      <c r="BQ9" s="1298"/>
      <c r="BR9" s="1298"/>
      <c r="BS9" s="1298"/>
      <c r="BT9" s="1298"/>
      <c r="BU9" s="1298"/>
      <c r="BV9" s="1298"/>
      <c r="BW9" s="1298"/>
      <c r="BX9" s="1298"/>
      <c r="BY9" s="1298"/>
      <c r="BZ9" s="1298"/>
      <c r="CA9" s="1298"/>
      <c r="CB9" s="1298"/>
      <c r="CC9" s="1298"/>
      <c r="CD9" s="1298"/>
      <c r="CE9" s="1298"/>
      <c r="CF9" s="1298"/>
      <c r="CG9" s="1298"/>
      <c r="CH9" s="1298"/>
      <c r="CI9" s="1298"/>
      <c r="CJ9" s="1298"/>
      <c r="CK9" s="1298"/>
      <c r="CL9" s="1298"/>
      <c r="CM9" s="1298"/>
      <c r="CN9" s="1298"/>
      <c r="CO9" s="1298"/>
      <c r="CP9" s="1298"/>
      <c r="CQ9" s="1298"/>
      <c r="CR9" s="1298"/>
      <c r="CS9" s="1298"/>
      <c r="CT9" s="1298"/>
      <c r="CU9" s="1298"/>
      <c r="CV9" s="1298"/>
      <c r="CW9" s="1298"/>
      <c r="CX9" s="1298"/>
      <c r="CY9" s="1298"/>
      <c r="CZ9" s="1298"/>
      <c r="DA9" s="1298"/>
      <c r="DB9" s="1298"/>
      <c r="DC9" s="1298"/>
      <c r="DD9" s="1298"/>
      <c r="DE9" s="1298"/>
    </row>
    <row r="10" spans="1:109" s="262" customFormat="1" ht="13.5">
      <c r="A10" s="1298"/>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1298"/>
      <c r="BB10" s="1298"/>
      <c r="BC10" s="1298"/>
      <c r="BD10" s="1298"/>
      <c r="BE10" s="1298"/>
      <c r="BF10" s="1298"/>
      <c r="BG10" s="1298"/>
      <c r="BH10" s="1298"/>
      <c r="BI10" s="1298"/>
      <c r="BJ10" s="1298"/>
      <c r="BK10" s="1298"/>
      <c r="BL10" s="1298"/>
      <c r="BM10" s="1298"/>
      <c r="BN10" s="1298"/>
      <c r="BO10" s="1298"/>
      <c r="BP10" s="1298"/>
      <c r="BQ10" s="1298"/>
      <c r="BR10" s="1298"/>
      <c r="BS10" s="1298"/>
      <c r="BT10" s="1298"/>
      <c r="BU10" s="1298"/>
      <c r="BV10" s="1298"/>
      <c r="BW10" s="1298"/>
      <c r="BX10" s="1298"/>
      <c r="BY10" s="1298"/>
      <c r="BZ10" s="1298"/>
      <c r="CA10" s="1298"/>
      <c r="CB10" s="1298"/>
      <c r="CC10" s="1298"/>
      <c r="CD10" s="1298"/>
      <c r="CE10" s="1298"/>
      <c r="CF10" s="1298"/>
      <c r="CG10" s="1298"/>
      <c r="CH10" s="1298"/>
      <c r="CI10" s="1298"/>
      <c r="CJ10" s="1298"/>
      <c r="CK10" s="1298"/>
      <c r="CL10" s="1298"/>
      <c r="CM10" s="1298"/>
      <c r="CN10" s="1298"/>
      <c r="CO10" s="1298"/>
      <c r="CP10" s="1298"/>
      <c r="CQ10" s="1298"/>
      <c r="CR10" s="1298"/>
      <c r="CS10" s="1298"/>
      <c r="CT10" s="1298"/>
      <c r="CU10" s="1298"/>
      <c r="CV10" s="1298"/>
      <c r="CW10" s="1298"/>
      <c r="CX10" s="1298"/>
      <c r="CY10" s="1298"/>
      <c r="CZ10" s="1298"/>
      <c r="DA10" s="1298"/>
      <c r="DB10" s="1298"/>
      <c r="DC10" s="1298"/>
      <c r="DD10" s="1298"/>
      <c r="DE10" s="1298"/>
    </row>
    <row r="11" spans="1:109" s="262" customFormat="1" ht="13.5">
      <c r="A11" s="1298"/>
      <c r="B11" s="1298"/>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8"/>
      <c r="AK11" s="1298"/>
      <c r="AL11" s="1298"/>
      <c r="AM11" s="1298"/>
      <c r="AN11" s="1298"/>
      <c r="AO11" s="1298"/>
      <c r="AP11" s="1298"/>
      <c r="AQ11" s="1298"/>
      <c r="AR11" s="1298"/>
      <c r="AS11" s="1298"/>
      <c r="AT11" s="1298"/>
      <c r="AU11" s="1298"/>
      <c r="AV11" s="1298"/>
      <c r="AW11" s="1298"/>
      <c r="AX11" s="1298"/>
      <c r="AY11" s="1298"/>
      <c r="AZ11" s="1298"/>
      <c r="BA11" s="1298"/>
      <c r="BB11" s="1298"/>
      <c r="BC11" s="1298"/>
      <c r="BD11" s="1298"/>
      <c r="BE11" s="1298"/>
      <c r="BF11" s="1298"/>
      <c r="BG11" s="1298"/>
      <c r="BH11" s="1298"/>
      <c r="BI11" s="1298"/>
      <c r="BJ11" s="1298"/>
      <c r="BK11" s="1298"/>
      <c r="BL11" s="1298"/>
      <c r="BM11" s="1298"/>
      <c r="BN11" s="1298"/>
      <c r="BO11" s="1298"/>
      <c r="BP11" s="1298"/>
      <c r="BQ11" s="1298"/>
      <c r="BR11" s="1298"/>
      <c r="BS11" s="1298"/>
      <c r="BT11" s="1298"/>
      <c r="BU11" s="1298"/>
      <c r="BV11" s="1298"/>
      <c r="BW11" s="1298"/>
      <c r="BX11" s="1298"/>
      <c r="BY11" s="1298"/>
      <c r="BZ11" s="1298"/>
      <c r="CA11" s="1298"/>
      <c r="CB11" s="1298"/>
      <c r="CC11" s="1298"/>
      <c r="CD11" s="1298"/>
      <c r="CE11" s="1298"/>
      <c r="CF11" s="1298"/>
      <c r="CG11" s="1298"/>
      <c r="CH11" s="1298"/>
      <c r="CI11" s="1298"/>
      <c r="CJ11" s="1298"/>
      <c r="CK11" s="1298"/>
      <c r="CL11" s="1298"/>
      <c r="CM11" s="1298"/>
      <c r="CN11" s="1298"/>
      <c r="CO11" s="1298"/>
      <c r="CP11" s="1298"/>
      <c r="CQ11" s="1298"/>
      <c r="CR11" s="1298"/>
      <c r="CS11" s="1298"/>
      <c r="CT11" s="1298"/>
      <c r="CU11" s="1298"/>
      <c r="CV11" s="1298"/>
      <c r="CW11" s="1298"/>
      <c r="CX11" s="1298"/>
      <c r="CY11" s="1298"/>
      <c r="CZ11" s="1298"/>
      <c r="DA11" s="1298"/>
      <c r="DB11" s="1298"/>
      <c r="DC11" s="1298"/>
      <c r="DD11" s="1298"/>
      <c r="DE11" s="1298"/>
    </row>
    <row r="12" spans="1:109" s="262" customFormat="1" ht="13.5">
      <c r="A12" s="1298"/>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8"/>
      <c r="BA12" s="1298"/>
      <c r="BB12" s="1298"/>
      <c r="BC12" s="1298"/>
      <c r="BD12" s="1298"/>
      <c r="BE12" s="1298"/>
      <c r="BF12" s="1298"/>
      <c r="BG12" s="1298"/>
      <c r="BH12" s="1298"/>
      <c r="BI12" s="1298"/>
      <c r="BJ12" s="1298"/>
      <c r="BK12" s="1298"/>
      <c r="BL12" s="1298"/>
      <c r="BM12" s="1298"/>
      <c r="BN12" s="1298"/>
      <c r="BO12" s="1298"/>
      <c r="BP12" s="1298"/>
      <c r="BQ12" s="1298"/>
      <c r="BR12" s="1298"/>
      <c r="BS12" s="1298"/>
      <c r="BT12" s="1298"/>
      <c r="BU12" s="1298"/>
      <c r="BV12" s="1298"/>
      <c r="BW12" s="1298"/>
      <c r="BX12" s="1298"/>
      <c r="BY12" s="1298"/>
      <c r="BZ12" s="1298"/>
      <c r="CA12" s="1298"/>
      <c r="CB12" s="1298"/>
      <c r="CC12" s="1298"/>
      <c r="CD12" s="1298"/>
      <c r="CE12" s="1298"/>
      <c r="CF12" s="1298"/>
      <c r="CG12" s="1298"/>
      <c r="CH12" s="1298"/>
      <c r="CI12" s="1298"/>
      <c r="CJ12" s="1298"/>
      <c r="CK12" s="1298"/>
      <c r="CL12" s="1298"/>
      <c r="CM12" s="1298"/>
      <c r="CN12" s="1298"/>
      <c r="CO12" s="1298"/>
      <c r="CP12" s="1298"/>
      <c r="CQ12" s="1298"/>
      <c r="CR12" s="1298"/>
      <c r="CS12" s="1298"/>
      <c r="CT12" s="1298"/>
      <c r="CU12" s="1298"/>
      <c r="CV12" s="1298"/>
      <c r="CW12" s="1298"/>
      <c r="CX12" s="1298"/>
      <c r="CY12" s="1298"/>
      <c r="CZ12" s="1298"/>
      <c r="DA12" s="1298"/>
      <c r="DB12" s="1298"/>
      <c r="DC12" s="1298"/>
      <c r="DD12" s="1298"/>
      <c r="DE12" s="1298"/>
    </row>
    <row r="13" spans="1:109" s="262" customFormat="1" ht="13.5">
      <c r="A13" s="1298"/>
      <c r="B13" s="1298"/>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8"/>
      <c r="AL13" s="1298"/>
      <c r="AM13" s="1298"/>
      <c r="AN13" s="1298"/>
      <c r="AO13" s="1298"/>
      <c r="AP13" s="1298"/>
      <c r="AQ13" s="1298"/>
      <c r="AR13" s="1298"/>
      <c r="AS13" s="1298"/>
      <c r="AT13" s="1298"/>
      <c r="AU13" s="1298"/>
      <c r="AV13" s="1298"/>
      <c r="AW13" s="1298"/>
      <c r="AX13" s="1298"/>
      <c r="AY13" s="1298"/>
      <c r="AZ13" s="1298"/>
      <c r="BA13" s="1298"/>
      <c r="BB13" s="1298"/>
      <c r="BC13" s="1298"/>
      <c r="BD13" s="1298"/>
      <c r="BE13" s="1298"/>
      <c r="BF13" s="1298"/>
      <c r="BG13" s="1298"/>
      <c r="BH13" s="1298"/>
      <c r="BI13" s="1298"/>
      <c r="BJ13" s="1298"/>
      <c r="BK13" s="1298"/>
      <c r="BL13" s="1298"/>
      <c r="BM13" s="1298"/>
      <c r="BN13" s="1298"/>
      <c r="BO13" s="1298"/>
      <c r="BP13" s="1298"/>
      <c r="BQ13" s="1298"/>
      <c r="BR13" s="1298"/>
      <c r="BS13" s="1298"/>
      <c r="BT13" s="1298"/>
      <c r="BU13" s="1298"/>
      <c r="BV13" s="1298"/>
      <c r="BW13" s="1298"/>
      <c r="BX13" s="1298"/>
      <c r="BY13" s="1298"/>
      <c r="BZ13" s="1298"/>
      <c r="CA13" s="1298"/>
      <c r="CB13" s="1298"/>
      <c r="CC13" s="1298"/>
      <c r="CD13" s="1298"/>
      <c r="CE13" s="1298"/>
      <c r="CF13" s="1298"/>
      <c r="CG13" s="1298"/>
      <c r="CH13" s="1298"/>
      <c r="CI13" s="1298"/>
      <c r="CJ13" s="1298"/>
      <c r="CK13" s="1298"/>
      <c r="CL13" s="1298"/>
      <c r="CM13" s="1298"/>
      <c r="CN13" s="1298"/>
      <c r="CO13" s="1298"/>
      <c r="CP13" s="1298"/>
      <c r="CQ13" s="1298"/>
      <c r="CR13" s="1298"/>
      <c r="CS13" s="1298"/>
      <c r="CT13" s="1298"/>
      <c r="CU13" s="1298"/>
      <c r="CV13" s="1298"/>
      <c r="CW13" s="1298"/>
      <c r="CX13" s="1298"/>
      <c r="CY13" s="1298"/>
      <c r="CZ13" s="1298"/>
      <c r="DA13" s="1298"/>
      <c r="DB13" s="1298"/>
      <c r="DC13" s="1298"/>
      <c r="DD13" s="1298"/>
      <c r="DE13" s="1298"/>
    </row>
    <row r="14" spans="1:109" s="262" customFormat="1" ht="13.5">
      <c r="A14" s="1298"/>
      <c r="B14" s="1298"/>
      <c r="C14" s="1298"/>
      <c r="D14" s="1298"/>
      <c r="E14" s="1298"/>
      <c r="F14" s="1298"/>
      <c r="G14" s="1298"/>
      <c r="H14" s="1298"/>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1298"/>
      <c r="AM14" s="1298"/>
      <c r="AN14" s="1298"/>
      <c r="AO14" s="1298"/>
      <c r="AP14" s="1298"/>
      <c r="AQ14" s="1298"/>
      <c r="AR14" s="1298"/>
      <c r="AS14" s="1298"/>
      <c r="AT14" s="1298"/>
      <c r="AU14" s="1298"/>
      <c r="AV14" s="1298"/>
      <c r="AW14" s="1298"/>
      <c r="AX14" s="1298"/>
      <c r="AY14" s="1298"/>
      <c r="AZ14" s="1298"/>
      <c r="BA14" s="1298"/>
      <c r="BB14" s="1298"/>
      <c r="BC14" s="1298"/>
      <c r="BD14" s="1298"/>
      <c r="BE14" s="1298"/>
      <c r="BF14" s="1298"/>
      <c r="BG14" s="1298"/>
      <c r="BH14" s="1298"/>
      <c r="BI14" s="1298"/>
      <c r="BJ14" s="1298"/>
      <c r="BK14" s="1298"/>
      <c r="BL14" s="1298"/>
      <c r="BM14" s="1298"/>
      <c r="BN14" s="1298"/>
      <c r="BO14" s="1298"/>
      <c r="BP14" s="1298"/>
      <c r="BQ14" s="1298"/>
      <c r="BR14" s="1298"/>
      <c r="BS14" s="1298"/>
      <c r="BT14" s="1298"/>
      <c r="BU14" s="1298"/>
      <c r="BV14" s="1298"/>
      <c r="BW14" s="1298"/>
      <c r="BX14" s="1298"/>
      <c r="BY14" s="1298"/>
      <c r="BZ14" s="1298"/>
      <c r="CA14" s="1298"/>
      <c r="CB14" s="1298"/>
      <c r="CC14" s="1298"/>
      <c r="CD14" s="1298"/>
      <c r="CE14" s="1298"/>
      <c r="CF14" s="1298"/>
      <c r="CG14" s="1298"/>
      <c r="CH14" s="1298"/>
      <c r="CI14" s="1298"/>
      <c r="CJ14" s="1298"/>
      <c r="CK14" s="1298"/>
      <c r="CL14" s="1298"/>
      <c r="CM14" s="1298"/>
      <c r="CN14" s="1298"/>
      <c r="CO14" s="1298"/>
      <c r="CP14" s="1298"/>
      <c r="CQ14" s="1298"/>
      <c r="CR14" s="1298"/>
      <c r="CS14" s="1298"/>
      <c r="CT14" s="1298"/>
      <c r="CU14" s="1298"/>
      <c r="CV14" s="1298"/>
      <c r="CW14" s="1298"/>
      <c r="CX14" s="1298"/>
      <c r="CY14" s="1298"/>
      <c r="CZ14" s="1298"/>
      <c r="DA14" s="1298"/>
      <c r="DB14" s="1298"/>
      <c r="DC14" s="1298"/>
      <c r="DD14" s="1298"/>
      <c r="DE14" s="1298"/>
    </row>
    <row r="15" spans="1:109" s="262" customFormat="1" ht="13.5">
      <c r="A15" s="1242"/>
      <c r="B15" s="1298"/>
      <c r="C15" s="1298"/>
      <c r="D15" s="1298"/>
      <c r="E15" s="1298"/>
      <c r="F15" s="1298"/>
      <c r="G15" s="1298"/>
      <c r="H15" s="1298"/>
      <c r="I15" s="1298"/>
      <c r="J15" s="1298"/>
      <c r="K15" s="1298"/>
      <c r="L15" s="1298"/>
      <c r="M15" s="1298"/>
      <c r="N15" s="1298"/>
      <c r="O15" s="1298"/>
      <c r="P15" s="1298"/>
      <c r="Q15" s="1298"/>
      <c r="R15" s="1298"/>
      <c r="S15" s="1298"/>
      <c r="T15" s="1298"/>
      <c r="U15" s="1298"/>
      <c r="V15" s="1298"/>
      <c r="W15" s="1298"/>
      <c r="X15" s="1298"/>
      <c r="Y15" s="1298"/>
      <c r="Z15" s="1298"/>
      <c r="AA15" s="1298"/>
      <c r="AB15" s="1298"/>
      <c r="AC15" s="1298"/>
      <c r="AD15" s="1298"/>
      <c r="AE15" s="1298"/>
      <c r="AF15" s="1298"/>
      <c r="AG15" s="1298"/>
      <c r="AH15" s="1298"/>
      <c r="AI15" s="1298"/>
      <c r="AJ15" s="1298"/>
      <c r="AK15" s="1298"/>
      <c r="AL15" s="1298"/>
      <c r="AM15" s="1298"/>
      <c r="AN15" s="1298"/>
      <c r="AO15" s="1298"/>
      <c r="AP15" s="1298"/>
      <c r="AQ15" s="1298"/>
      <c r="AR15" s="1298"/>
      <c r="AS15" s="1298"/>
      <c r="AT15" s="1298"/>
      <c r="AU15" s="1298"/>
      <c r="AV15" s="1298"/>
      <c r="AW15" s="1298"/>
      <c r="AX15" s="1298"/>
      <c r="AY15" s="1298"/>
      <c r="AZ15" s="1298"/>
      <c r="BA15" s="1298"/>
      <c r="BB15" s="1298"/>
      <c r="BC15" s="1298"/>
      <c r="BD15" s="1298"/>
      <c r="BE15" s="1298"/>
      <c r="BF15" s="1298"/>
      <c r="BG15" s="1298"/>
      <c r="BH15" s="1298"/>
      <c r="BI15" s="1298"/>
      <c r="BJ15" s="1298"/>
      <c r="BK15" s="1298"/>
      <c r="BL15" s="1298"/>
      <c r="BM15" s="1298"/>
      <c r="BN15" s="1298"/>
      <c r="BO15" s="1298"/>
      <c r="BP15" s="1298"/>
      <c r="BQ15" s="1298"/>
      <c r="BR15" s="1298"/>
      <c r="BS15" s="1298"/>
      <c r="BT15" s="1298"/>
      <c r="BU15" s="1298"/>
      <c r="BV15" s="1298"/>
      <c r="BW15" s="1298"/>
      <c r="BX15" s="1298"/>
      <c r="BY15" s="1298"/>
      <c r="BZ15" s="1298"/>
      <c r="CA15" s="1298"/>
      <c r="CB15" s="1298"/>
      <c r="CC15" s="1298"/>
      <c r="CD15" s="1298"/>
      <c r="CE15" s="1298"/>
      <c r="CF15" s="1298"/>
      <c r="CG15" s="1298"/>
      <c r="CH15" s="1298"/>
      <c r="CI15" s="1298"/>
      <c r="CJ15" s="1298"/>
      <c r="CK15" s="1298"/>
      <c r="CL15" s="1298"/>
      <c r="CM15" s="1298"/>
      <c r="CN15" s="1298"/>
      <c r="CO15" s="1298"/>
      <c r="CP15" s="1298"/>
      <c r="CQ15" s="1298"/>
      <c r="CR15" s="1298"/>
      <c r="CS15" s="1298"/>
      <c r="CT15" s="1298"/>
      <c r="CU15" s="1298"/>
      <c r="CV15" s="1298"/>
      <c r="CW15" s="1298"/>
      <c r="CX15" s="1298"/>
      <c r="CY15" s="1298"/>
      <c r="CZ15" s="1298"/>
      <c r="DA15" s="1298"/>
      <c r="DB15" s="1298"/>
      <c r="DC15" s="1298"/>
      <c r="DD15" s="1298"/>
      <c r="DE15" s="1298"/>
    </row>
    <row r="16" spans="1:109" s="262" customFormat="1" ht="13.5">
      <c r="A16" s="1242"/>
      <c r="B16" s="1298"/>
      <c r="C16" s="1298"/>
      <c r="D16" s="1298"/>
      <c r="E16" s="1298"/>
      <c r="F16" s="1298"/>
      <c r="G16" s="1298"/>
      <c r="H16" s="1298"/>
      <c r="I16" s="1298"/>
      <c r="J16" s="1298"/>
      <c r="K16" s="1298"/>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8"/>
      <c r="AK16" s="1298"/>
      <c r="AL16" s="1298"/>
      <c r="AM16" s="1298"/>
      <c r="AN16" s="1298"/>
      <c r="AO16" s="1298"/>
      <c r="AP16" s="1298"/>
      <c r="AQ16" s="1298"/>
      <c r="AR16" s="1298"/>
      <c r="AS16" s="1298"/>
      <c r="AT16" s="1298"/>
      <c r="AU16" s="1298"/>
      <c r="AV16" s="1298"/>
      <c r="AW16" s="1298"/>
      <c r="AX16" s="1298"/>
      <c r="AY16" s="1298"/>
      <c r="AZ16" s="1298"/>
      <c r="BA16" s="1298"/>
      <c r="BB16" s="1298"/>
      <c r="BC16" s="1298"/>
      <c r="BD16" s="1298"/>
      <c r="BE16" s="1298"/>
      <c r="BF16" s="1298"/>
      <c r="BG16" s="1298"/>
      <c r="BH16" s="1298"/>
      <c r="BI16" s="1298"/>
      <c r="BJ16" s="1298"/>
      <c r="BK16" s="1298"/>
      <c r="BL16" s="1298"/>
      <c r="BM16" s="1298"/>
      <c r="BN16" s="1298"/>
      <c r="BO16" s="1298"/>
      <c r="BP16" s="1298"/>
      <c r="BQ16" s="1298"/>
      <c r="BR16" s="1298"/>
      <c r="BS16" s="1298"/>
      <c r="BT16" s="1298"/>
      <c r="BU16" s="1298"/>
      <c r="BV16" s="1298"/>
      <c r="BW16" s="1298"/>
      <c r="BX16" s="1298"/>
      <c r="BY16" s="1298"/>
      <c r="BZ16" s="1298"/>
      <c r="CA16" s="1298"/>
      <c r="CB16" s="1298"/>
      <c r="CC16" s="1298"/>
      <c r="CD16" s="1298"/>
      <c r="CE16" s="1298"/>
      <c r="CF16" s="1298"/>
      <c r="CG16" s="1298"/>
      <c r="CH16" s="1298"/>
      <c r="CI16" s="1298"/>
      <c r="CJ16" s="1298"/>
      <c r="CK16" s="1298"/>
      <c r="CL16" s="1298"/>
      <c r="CM16" s="1298"/>
      <c r="CN16" s="1298"/>
      <c r="CO16" s="1298"/>
      <c r="CP16" s="1298"/>
      <c r="CQ16" s="1298"/>
      <c r="CR16" s="1298"/>
      <c r="CS16" s="1298"/>
      <c r="CT16" s="1298"/>
      <c r="CU16" s="1298"/>
      <c r="CV16" s="1298"/>
      <c r="CW16" s="1298"/>
      <c r="CX16" s="1298"/>
      <c r="CY16" s="1298"/>
      <c r="CZ16" s="1298"/>
      <c r="DA16" s="1298"/>
      <c r="DB16" s="1298"/>
      <c r="DC16" s="1298"/>
      <c r="DD16" s="1298"/>
      <c r="DE16" s="1298"/>
    </row>
    <row r="17" spans="1:109" s="262" customFormat="1" ht="13.5">
      <c r="A17" s="1242"/>
      <c r="B17" s="1298"/>
      <c r="C17" s="1298"/>
      <c r="D17" s="1298"/>
      <c r="E17" s="1298"/>
      <c r="F17" s="1298"/>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8"/>
      <c r="AK17" s="1298"/>
      <c r="AL17" s="1298"/>
      <c r="AM17" s="1298"/>
      <c r="AN17" s="1298"/>
      <c r="AO17" s="1298"/>
      <c r="AP17" s="1298"/>
      <c r="AQ17" s="1298"/>
      <c r="AR17" s="1298"/>
      <c r="AS17" s="1298"/>
      <c r="AT17" s="1298"/>
      <c r="AU17" s="1298"/>
      <c r="AV17" s="1298"/>
      <c r="AW17" s="1298"/>
      <c r="AX17" s="1298"/>
      <c r="AY17" s="1298"/>
      <c r="AZ17" s="1298"/>
      <c r="BA17" s="1298"/>
      <c r="BB17" s="1298"/>
      <c r="BC17" s="1298"/>
      <c r="BD17" s="1298"/>
      <c r="BE17" s="1298"/>
      <c r="BF17" s="1298"/>
      <c r="BG17" s="1298"/>
      <c r="BH17" s="1298"/>
      <c r="BI17" s="1298"/>
      <c r="BJ17" s="1298"/>
      <c r="BK17" s="1298"/>
      <c r="BL17" s="1298"/>
      <c r="BM17" s="1298"/>
      <c r="BN17" s="1298"/>
      <c r="BO17" s="1298"/>
      <c r="BP17" s="1298"/>
      <c r="BQ17" s="1298"/>
      <c r="BR17" s="1298"/>
      <c r="BS17" s="1298"/>
      <c r="BT17" s="1298"/>
      <c r="BU17" s="1298"/>
      <c r="BV17" s="1298"/>
      <c r="BW17" s="1298"/>
      <c r="BX17" s="1298"/>
      <c r="BY17" s="1298"/>
      <c r="BZ17" s="1298"/>
      <c r="CA17" s="1298"/>
      <c r="CB17" s="1298"/>
      <c r="CC17" s="1298"/>
      <c r="CD17" s="1298"/>
      <c r="CE17" s="1298"/>
      <c r="CF17" s="1298"/>
      <c r="CG17" s="1298"/>
      <c r="CH17" s="1298"/>
      <c r="CI17" s="1298"/>
      <c r="CJ17" s="1298"/>
      <c r="CK17" s="1298"/>
      <c r="CL17" s="1298"/>
      <c r="CM17" s="1298"/>
      <c r="CN17" s="1298"/>
      <c r="CO17" s="1298"/>
      <c r="CP17" s="1298"/>
      <c r="CQ17" s="1298"/>
      <c r="CR17" s="1298"/>
      <c r="CS17" s="1298"/>
      <c r="CT17" s="1298"/>
      <c r="CU17" s="1298"/>
      <c r="CV17" s="1298"/>
      <c r="CW17" s="1298"/>
      <c r="CX17" s="1298"/>
      <c r="CY17" s="1298"/>
      <c r="CZ17" s="1298"/>
      <c r="DA17" s="1298"/>
      <c r="DB17" s="1298"/>
      <c r="DC17" s="1298"/>
      <c r="DD17" s="1298"/>
      <c r="DE17" s="1298"/>
    </row>
    <row r="18" spans="1:109" s="262" customFormat="1" ht="13.5">
      <c r="A18" s="1242"/>
      <c r="B18" s="1298"/>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298"/>
      <c r="AT18" s="1298"/>
      <c r="AU18" s="1298"/>
      <c r="AV18" s="1298"/>
      <c r="AW18" s="1298"/>
      <c r="AX18" s="1298"/>
      <c r="AY18" s="1298"/>
      <c r="AZ18" s="1298"/>
      <c r="BA18" s="1298"/>
      <c r="BB18" s="1298"/>
      <c r="BC18" s="1298"/>
      <c r="BD18" s="1298"/>
      <c r="BE18" s="1298"/>
      <c r="BF18" s="1298"/>
      <c r="BG18" s="1298"/>
      <c r="BH18" s="1298"/>
      <c r="BI18" s="1298"/>
      <c r="BJ18" s="1298"/>
      <c r="BK18" s="1298"/>
      <c r="BL18" s="1298"/>
      <c r="BM18" s="1298"/>
      <c r="BN18" s="1298"/>
      <c r="BO18" s="1298"/>
      <c r="BP18" s="1298"/>
      <c r="BQ18" s="1298"/>
      <c r="BR18" s="1298"/>
      <c r="BS18" s="1298"/>
      <c r="BT18" s="1298"/>
      <c r="BU18" s="1298"/>
      <c r="BV18" s="1298"/>
      <c r="BW18" s="1298"/>
      <c r="BX18" s="1298"/>
      <c r="BY18" s="1298"/>
      <c r="BZ18" s="1298"/>
      <c r="CA18" s="1298"/>
      <c r="CB18" s="1298"/>
      <c r="CC18" s="1298"/>
      <c r="CD18" s="1298"/>
      <c r="CE18" s="1298"/>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298"/>
      <c r="DB18" s="1298"/>
      <c r="DC18" s="1298"/>
      <c r="DD18" s="1298"/>
      <c r="DE18" s="1298"/>
    </row>
    <row r="19" spans="1:109" ht="13.5">
      <c r="DD19" s="1242"/>
      <c r="DE19" s="1242"/>
    </row>
    <row r="20" spans="1:109" ht="13.5">
      <c r="DD20" s="1242"/>
      <c r="DE20" s="1242"/>
    </row>
    <row r="21" spans="1:109" ht="17.25" customHeight="1">
      <c r="B21" s="1297"/>
      <c r="C21" s="1294"/>
      <c r="D21" s="1294"/>
      <c r="E21" s="1294"/>
      <c r="F21" s="1294"/>
      <c r="G21" s="1294"/>
      <c r="H21" s="1294"/>
      <c r="I21" s="1294"/>
      <c r="J21" s="1294"/>
      <c r="K21" s="1294"/>
      <c r="L21" s="1294"/>
      <c r="M21" s="1294"/>
      <c r="N21" s="1296"/>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c r="AL21" s="1294"/>
      <c r="AM21" s="1294"/>
      <c r="AN21" s="1294"/>
      <c r="AO21" s="1294"/>
      <c r="AP21" s="1294"/>
      <c r="AQ21" s="1294"/>
      <c r="AR21" s="1294"/>
      <c r="AS21" s="1294"/>
      <c r="AT21" s="1296"/>
      <c r="AU21" s="1294"/>
      <c r="AV21" s="1294"/>
      <c r="AW21" s="1294"/>
      <c r="AX21" s="1294"/>
      <c r="AY21" s="1294"/>
      <c r="AZ21" s="1294"/>
      <c r="BA21" s="1294"/>
      <c r="BB21" s="1294"/>
      <c r="BC21" s="1294"/>
      <c r="BD21" s="1294"/>
      <c r="BE21" s="1294"/>
      <c r="BF21" s="1296"/>
      <c r="BG21" s="1294"/>
      <c r="BH21" s="1294"/>
      <c r="BI21" s="1294"/>
      <c r="BJ21" s="1294"/>
      <c r="BK21" s="1294"/>
      <c r="BL21" s="1294"/>
      <c r="BM21" s="1294"/>
      <c r="BN21" s="1294"/>
      <c r="BO21" s="1294"/>
      <c r="BP21" s="1294"/>
      <c r="BQ21" s="1294"/>
      <c r="BR21" s="1296"/>
      <c r="BS21" s="1294"/>
      <c r="BT21" s="1294"/>
      <c r="BU21" s="1294"/>
      <c r="BV21" s="1294"/>
      <c r="BW21" s="1294"/>
      <c r="BX21" s="1294"/>
      <c r="BY21" s="1294"/>
      <c r="BZ21" s="1294"/>
      <c r="CA21" s="1294"/>
      <c r="CB21" s="1294"/>
      <c r="CC21" s="1294"/>
      <c r="CD21" s="1296"/>
      <c r="CE21" s="1294"/>
      <c r="CF21" s="1294"/>
      <c r="CG21" s="1294"/>
      <c r="CH21" s="1294"/>
      <c r="CI21" s="1294"/>
      <c r="CJ21" s="1294"/>
      <c r="CK21" s="1294"/>
      <c r="CL21" s="1294"/>
      <c r="CM21" s="1294"/>
      <c r="CN21" s="1294"/>
      <c r="CO21" s="1294"/>
      <c r="CP21" s="1296"/>
      <c r="CQ21" s="1294"/>
      <c r="CR21" s="1294"/>
      <c r="CS21" s="1294"/>
      <c r="CT21" s="1294"/>
      <c r="CU21" s="1294"/>
      <c r="CV21" s="1294"/>
      <c r="CW21" s="1294"/>
      <c r="CX21" s="1294"/>
      <c r="CY21" s="1294"/>
      <c r="CZ21" s="1294"/>
      <c r="DA21" s="1294"/>
      <c r="DB21" s="1296"/>
      <c r="DC21" s="1294"/>
      <c r="DD21" s="1293"/>
      <c r="DE21" s="1242"/>
    </row>
    <row r="22" spans="1:109" ht="17.25" customHeight="1">
      <c r="B22" s="1243"/>
    </row>
    <row r="23" spans="1:109" ht="13.5">
      <c r="B23" s="1243"/>
    </row>
    <row r="24" spans="1:109" ht="13.5">
      <c r="B24" s="1243"/>
    </row>
    <row r="25" spans="1:109" ht="13.5">
      <c r="B25" s="1243"/>
    </row>
    <row r="26" spans="1:109" ht="13.5">
      <c r="B26" s="1243"/>
    </row>
    <row r="27" spans="1:109" ht="13.5">
      <c r="B27" s="1243"/>
    </row>
    <row r="28" spans="1:109" ht="13.5">
      <c r="B28" s="1243"/>
    </row>
    <row r="29" spans="1:109" ht="13.5">
      <c r="B29" s="1243"/>
    </row>
    <row r="30" spans="1:109" ht="13.5">
      <c r="B30" s="1243"/>
    </row>
    <row r="31" spans="1:109" ht="13.5">
      <c r="B31" s="1243"/>
    </row>
    <row r="32" spans="1:109" ht="13.5">
      <c r="B32" s="1243"/>
    </row>
    <row r="33" spans="2:109" ht="13.5">
      <c r="B33" s="1243"/>
    </row>
    <row r="34" spans="2:109" ht="13.5">
      <c r="B34" s="1243"/>
    </row>
    <row r="35" spans="2:109" ht="13.5">
      <c r="B35" s="1243"/>
    </row>
    <row r="36" spans="2:109" ht="13.5">
      <c r="B36" s="1243"/>
    </row>
    <row r="37" spans="2:109" ht="13.5">
      <c r="B37" s="1243"/>
    </row>
    <row r="38" spans="2:109" ht="13.5">
      <c r="B38" s="1243"/>
    </row>
    <row r="39" spans="2:109" ht="13.5">
      <c r="B39" s="1247"/>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5"/>
    </row>
    <row r="40" spans="2:109" ht="13.5">
      <c r="B40" s="1283"/>
      <c r="DD40" s="1283"/>
      <c r="DE40" s="1242"/>
    </row>
    <row r="41" spans="2:109" ht="17.25">
      <c r="B41" s="1295" t="s">
        <v>632</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c r="BF41" s="1294"/>
      <c r="BG41" s="1294"/>
      <c r="BH41" s="1294"/>
      <c r="BI41" s="1294"/>
      <c r="BJ41" s="1294"/>
      <c r="BK41" s="1294"/>
      <c r="BL41" s="1294"/>
      <c r="BM41" s="1294"/>
      <c r="BN41" s="1294"/>
      <c r="BO41" s="1294"/>
      <c r="BP41" s="1294"/>
      <c r="BQ41" s="1294"/>
      <c r="BR41" s="1294"/>
      <c r="BS41" s="1294"/>
      <c r="BT41" s="1294"/>
      <c r="BU41" s="1294"/>
      <c r="BV41" s="1294"/>
      <c r="BW41" s="1294"/>
      <c r="BX41" s="1294"/>
      <c r="BY41" s="1294"/>
      <c r="BZ41" s="1294"/>
      <c r="CA41" s="1294"/>
      <c r="CB41" s="1294"/>
      <c r="CC41" s="1294"/>
      <c r="CD41" s="1294"/>
      <c r="CE41" s="1294"/>
      <c r="CF41" s="1294"/>
      <c r="CG41" s="1294"/>
      <c r="CH41" s="1294"/>
      <c r="CI41" s="1294"/>
      <c r="CJ41" s="1294"/>
      <c r="CK41" s="1294"/>
      <c r="CL41" s="1294"/>
      <c r="CM41" s="1294"/>
      <c r="CN41" s="1294"/>
      <c r="CO41" s="1294"/>
      <c r="CP41" s="1294"/>
      <c r="CQ41" s="1294"/>
      <c r="CR41" s="1294"/>
      <c r="CS41" s="1294"/>
      <c r="CT41" s="1294"/>
      <c r="CU41" s="1294"/>
      <c r="CV41" s="1294"/>
      <c r="CW41" s="1294"/>
      <c r="CX41" s="1294"/>
      <c r="CY41" s="1294"/>
      <c r="CZ41" s="1294"/>
      <c r="DA41" s="1294"/>
      <c r="DB41" s="1294"/>
      <c r="DC41" s="1294"/>
      <c r="DD41" s="1293"/>
    </row>
    <row r="42" spans="2:109" ht="13.5">
      <c r="B42" s="1243"/>
      <c r="G42" s="1279"/>
      <c r="I42" s="1278"/>
      <c r="J42" s="1278"/>
      <c r="K42" s="1278"/>
      <c r="AM42" s="1279"/>
      <c r="AN42" s="1279" t="s">
        <v>628</v>
      </c>
      <c r="AP42" s="1278"/>
      <c r="AQ42" s="1278"/>
      <c r="AR42" s="1278"/>
      <c r="AY42" s="1279"/>
      <c r="BA42" s="1278"/>
      <c r="BB42" s="1278"/>
      <c r="BC42" s="1278"/>
      <c r="BK42" s="1279"/>
      <c r="BM42" s="1278"/>
      <c r="BN42" s="1278"/>
      <c r="BO42" s="1278"/>
      <c r="BW42" s="1279"/>
      <c r="BY42" s="1278"/>
      <c r="BZ42" s="1278"/>
      <c r="CA42" s="1278"/>
      <c r="CI42" s="1279"/>
      <c r="CK42" s="1278"/>
      <c r="CL42" s="1278"/>
      <c r="CM42" s="1278"/>
      <c r="CU42" s="1279"/>
      <c r="CW42" s="1278"/>
      <c r="CX42" s="1278"/>
      <c r="CY42" s="1278"/>
    </row>
    <row r="43" spans="2:109" ht="13.5" customHeight="1">
      <c r="B43" s="1243"/>
      <c r="AN43" s="1277" t="s">
        <v>631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5"/>
    </row>
    <row r="44" spans="2:109" ht="13.5">
      <c r="B44" s="1243"/>
      <c r="AN44" s="1274"/>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2"/>
    </row>
    <row r="45" spans="2:109" ht="13.5">
      <c r="B45" s="1243"/>
      <c r="AN45" s="1274"/>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2"/>
    </row>
    <row r="46" spans="2:109" ht="13.5">
      <c r="B46" s="1243"/>
      <c r="AN46" s="1274"/>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2"/>
    </row>
    <row r="47" spans="2:109" ht="13.5">
      <c r="B47" s="1243"/>
      <c r="AN47" s="1271"/>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69"/>
    </row>
    <row r="48" spans="2:109" ht="13.5">
      <c r="B48" s="1243"/>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5">
      <c r="B49" s="1243"/>
      <c r="AN49" s="1242" t="s">
        <v>626</v>
      </c>
    </row>
    <row r="50" spans="1:109" ht="13.5">
      <c r="B50" s="1243"/>
      <c r="G50" s="1254"/>
      <c r="H50" s="1254"/>
      <c r="I50" s="1254"/>
      <c r="J50" s="1254"/>
      <c r="K50" s="1263"/>
      <c r="L50" s="1263"/>
      <c r="M50" s="1262"/>
      <c r="N50" s="1262"/>
      <c r="AN50" s="1261"/>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59"/>
      <c r="BP50" s="1251" t="s">
        <v>578</v>
      </c>
      <c r="BQ50" s="1251"/>
      <c r="BR50" s="1251"/>
      <c r="BS50" s="1251"/>
      <c r="BT50" s="1251"/>
      <c r="BU50" s="1251"/>
      <c r="BV50" s="1251"/>
      <c r="BW50" s="1251"/>
      <c r="BX50" s="1251" t="s">
        <v>579</v>
      </c>
      <c r="BY50" s="1251"/>
      <c r="BZ50" s="1251"/>
      <c r="CA50" s="1251"/>
      <c r="CB50" s="1251"/>
      <c r="CC50" s="1251"/>
      <c r="CD50" s="1251"/>
      <c r="CE50" s="1251"/>
      <c r="CF50" s="1251" t="s">
        <v>580</v>
      </c>
      <c r="CG50" s="1251"/>
      <c r="CH50" s="1251"/>
      <c r="CI50" s="1251"/>
      <c r="CJ50" s="1251"/>
      <c r="CK50" s="1251"/>
      <c r="CL50" s="1251"/>
      <c r="CM50" s="1251"/>
      <c r="CN50" s="1251" t="s">
        <v>581</v>
      </c>
      <c r="CO50" s="1251"/>
      <c r="CP50" s="1251"/>
      <c r="CQ50" s="1251"/>
      <c r="CR50" s="1251"/>
      <c r="CS50" s="1251"/>
      <c r="CT50" s="1251"/>
      <c r="CU50" s="1251"/>
      <c r="CV50" s="1251" t="s">
        <v>582</v>
      </c>
      <c r="CW50" s="1251"/>
      <c r="CX50" s="1251"/>
      <c r="CY50" s="1251"/>
      <c r="CZ50" s="1251"/>
      <c r="DA50" s="1251"/>
      <c r="DB50" s="1251"/>
      <c r="DC50" s="1251"/>
    </row>
    <row r="51" spans="1:109" ht="13.5" customHeight="1">
      <c r="B51" s="1243"/>
      <c r="G51" s="1258"/>
      <c r="H51" s="1258"/>
      <c r="I51" s="1292"/>
      <c r="J51" s="1292"/>
      <c r="K51" s="1257"/>
      <c r="L51" s="1257"/>
      <c r="M51" s="1257"/>
      <c r="N51" s="1257"/>
      <c r="AM51" s="1256"/>
      <c r="AN51" s="1250" t="s">
        <v>625</v>
      </c>
      <c r="AO51" s="1250"/>
      <c r="AP51" s="1250"/>
      <c r="AQ51" s="1250"/>
      <c r="AR51" s="1250"/>
      <c r="AS51" s="1250"/>
      <c r="AT51" s="1250"/>
      <c r="AU51" s="1250"/>
      <c r="AV51" s="1250"/>
      <c r="AW51" s="1250"/>
      <c r="AX51" s="1250"/>
      <c r="AY51" s="1250"/>
      <c r="AZ51" s="1250"/>
      <c r="BA51" s="1250"/>
      <c r="BB51" s="1250" t="s">
        <v>623</v>
      </c>
      <c r="BC51" s="1250"/>
      <c r="BD51" s="1250"/>
      <c r="BE51" s="1250"/>
      <c r="BF51" s="1250"/>
      <c r="BG51" s="1250"/>
      <c r="BH51" s="1250"/>
      <c r="BI51" s="1250"/>
      <c r="BJ51" s="1250"/>
      <c r="BK51" s="1250"/>
      <c r="BL51" s="1250"/>
      <c r="BM51" s="1250"/>
      <c r="BN51" s="1250"/>
      <c r="BO51" s="1250"/>
      <c r="BP51" s="1249">
        <v>11.8</v>
      </c>
      <c r="BQ51" s="1249"/>
      <c r="BR51" s="1249"/>
      <c r="BS51" s="1249"/>
      <c r="BT51" s="1249"/>
      <c r="BU51" s="1249"/>
      <c r="BV51" s="1249"/>
      <c r="BW51" s="1249"/>
      <c r="BX51" s="1249">
        <v>1.6</v>
      </c>
      <c r="BY51" s="1249"/>
      <c r="BZ51" s="1249"/>
      <c r="CA51" s="1249"/>
      <c r="CB51" s="1249"/>
      <c r="CC51" s="1249"/>
      <c r="CD51" s="1249"/>
      <c r="CE51" s="1249"/>
      <c r="CF51" s="1249"/>
      <c r="CG51" s="1249"/>
      <c r="CH51" s="1249"/>
      <c r="CI51" s="1249"/>
      <c r="CJ51" s="1249"/>
      <c r="CK51" s="1249"/>
      <c r="CL51" s="1249"/>
      <c r="CM51" s="1249"/>
      <c r="CN51" s="1249"/>
      <c r="CO51" s="1249"/>
      <c r="CP51" s="1249"/>
      <c r="CQ51" s="1249"/>
      <c r="CR51" s="1249"/>
      <c r="CS51" s="1249"/>
      <c r="CT51" s="1249"/>
      <c r="CU51" s="1249"/>
      <c r="CV51" s="1291"/>
      <c r="CW51" s="1249"/>
      <c r="CX51" s="1249"/>
      <c r="CY51" s="1249"/>
      <c r="CZ51" s="1249"/>
      <c r="DA51" s="1249"/>
      <c r="DB51" s="1249"/>
      <c r="DC51" s="1249"/>
    </row>
    <row r="52" spans="1:109" ht="13.5">
      <c r="B52" s="1243"/>
      <c r="G52" s="1258"/>
      <c r="H52" s="1258"/>
      <c r="I52" s="1292"/>
      <c r="J52" s="1292"/>
      <c r="K52" s="1257"/>
      <c r="L52" s="1257"/>
      <c r="M52" s="1257"/>
      <c r="N52" s="1257"/>
      <c r="AM52" s="1256"/>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5">
      <c r="A53" s="1278"/>
      <c r="B53" s="1243"/>
      <c r="G53" s="1258"/>
      <c r="H53" s="1258"/>
      <c r="I53" s="1254"/>
      <c r="J53" s="1254"/>
      <c r="K53" s="1257"/>
      <c r="L53" s="1257"/>
      <c r="M53" s="1257"/>
      <c r="N53" s="1257"/>
      <c r="AM53" s="1256"/>
      <c r="AN53" s="1250"/>
      <c r="AO53" s="1250"/>
      <c r="AP53" s="1250"/>
      <c r="AQ53" s="1250"/>
      <c r="AR53" s="1250"/>
      <c r="AS53" s="1250"/>
      <c r="AT53" s="1250"/>
      <c r="AU53" s="1250"/>
      <c r="AV53" s="1250"/>
      <c r="AW53" s="1250"/>
      <c r="AX53" s="1250"/>
      <c r="AY53" s="1250"/>
      <c r="AZ53" s="1250"/>
      <c r="BA53" s="1250"/>
      <c r="BB53" s="1250" t="s">
        <v>630</v>
      </c>
      <c r="BC53" s="1250"/>
      <c r="BD53" s="1250"/>
      <c r="BE53" s="1250"/>
      <c r="BF53" s="1250"/>
      <c r="BG53" s="1250"/>
      <c r="BH53" s="1250"/>
      <c r="BI53" s="1250"/>
      <c r="BJ53" s="1250"/>
      <c r="BK53" s="1250"/>
      <c r="BL53" s="1250"/>
      <c r="BM53" s="1250"/>
      <c r="BN53" s="1250"/>
      <c r="BO53" s="1250"/>
      <c r="BP53" s="1249">
        <v>71.599999999999994</v>
      </c>
      <c r="BQ53" s="1249"/>
      <c r="BR53" s="1249"/>
      <c r="BS53" s="1249"/>
      <c r="BT53" s="1249"/>
      <c r="BU53" s="1249"/>
      <c r="BV53" s="1249"/>
      <c r="BW53" s="1249"/>
      <c r="BX53" s="1249">
        <v>72.7</v>
      </c>
      <c r="BY53" s="1249"/>
      <c r="BZ53" s="1249"/>
      <c r="CA53" s="1249"/>
      <c r="CB53" s="1249"/>
      <c r="CC53" s="1249"/>
      <c r="CD53" s="1249"/>
      <c r="CE53" s="1249"/>
      <c r="CF53" s="1249">
        <v>73.3</v>
      </c>
      <c r="CG53" s="1249"/>
      <c r="CH53" s="1249"/>
      <c r="CI53" s="1249"/>
      <c r="CJ53" s="1249"/>
      <c r="CK53" s="1249"/>
      <c r="CL53" s="1249"/>
      <c r="CM53" s="1249"/>
      <c r="CN53" s="1249">
        <v>74.3</v>
      </c>
      <c r="CO53" s="1249"/>
      <c r="CP53" s="1249"/>
      <c r="CQ53" s="1249"/>
      <c r="CR53" s="1249"/>
      <c r="CS53" s="1249"/>
      <c r="CT53" s="1249"/>
      <c r="CU53" s="1249"/>
      <c r="CV53" s="1291"/>
      <c r="CW53" s="1249"/>
      <c r="CX53" s="1249"/>
      <c r="CY53" s="1249"/>
      <c r="CZ53" s="1249"/>
      <c r="DA53" s="1249"/>
      <c r="DB53" s="1249"/>
      <c r="DC53" s="1249"/>
    </row>
    <row r="54" spans="1:109" ht="13.5">
      <c r="A54" s="1278"/>
      <c r="B54" s="1243"/>
      <c r="G54" s="1258"/>
      <c r="H54" s="1258"/>
      <c r="I54" s="1254"/>
      <c r="J54" s="1254"/>
      <c r="K54" s="1257"/>
      <c r="L54" s="1257"/>
      <c r="M54" s="1257"/>
      <c r="N54" s="1257"/>
      <c r="AM54" s="1256"/>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5">
      <c r="A55" s="1278"/>
      <c r="B55" s="1243"/>
      <c r="G55" s="1254"/>
      <c r="H55" s="1254"/>
      <c r="I55" s="1254"/>
      <c r="J55" s="1254"/>
      <c r="K55" s="1257"/>
      <c r="L55" s="1257"/>
      <c r="M55" s="1257"/>
      <c r="N55" s="1257"/>
      <c r="AN55" s="1251" t="s">
        <v>624</v>
      </c>
      <c r="AO55" s="1251"/>
      <c r="AP55" s="1251"/>
      <c r="AQ55" s="1251"/>
      <c r="AR55" s="1251"/>
      <c r="AS55" s="1251"/>
      <c r="AT55" s="1251"/>
      <c r="AU55" s="1251"/>
      <c r="AV55" s="1251"/>
      <c r="AW55" s="1251"/>
      <c r="AX55" s="1251"/>
      <c r="AY55" s="1251"/>
      <c r="AZ55" s="1251"/>
      <c r="BA55" s="1251"/>
      <c r="BB55" s="1250" t="s">
        <v>623</v>
      </c>
      <c r="BC55" s="1250"/>
      <c r="BD55" s="1250"/>
      <c r="BE55" s="1250"/>
      <c r="BF55" s="1250"/>
      <c r="BG55" s="1250"/>
      <c r="BH55" s="1250"/>
      <c r="BI55" s="1250"/>
      <c r="BJ55" s="1250"/>
      <c r="BK55" s="1250"/>
      <c r="BL55" s="1250"/>
      <c r="BM55" s="1250"/>
      <c r="BN55" s="1250"/>
      <c r="BO55" s="1250"/>
      <c r="BP55" s="1249">
        <v>20.100000000000001</v>
      </c>
      <c r="BQ55" s="1249"/>
      <c r="BR55" s="1249"/>
      <c r="BS55" s="1249"/>
      <c r="BT55" s="1249"/>
      <c r="BU55" s="1249"/>
      <c r="BV55" s="1249"/>
      <c r="BW55" s="1249"/>
      <c r="BX55" s="1249">
        <v>16</v>
      </c>
      <c r="BY55" s="1249"/>
      <c r="BZ55" s="1249"/>
      <c r="CA55" s="1249"/>
      <c r="CB55" s="1249"/>
      <c r="CC55" s="1249"/>
      <c r="CD55" s="1249"/>
      <c r="CE55" s="1249"/>
      <c r="CF55" s="1249">
        <v>18.399999999999999</v>
      </c>
      <c r="CG55" s="1249"/>
      <c r="CH55" s="1249"/>
      <c r="CI55" s="1249"/>
      <c r="CJ55" s="1249"/>
      <c r="CK55" s="1249"/>
      <c r="CL55" s="1249"/>
      <c r="CM55" s="1249"/>
      <c r="CN55" s="1249">
        <v>13.5</v>
      </c>
      <c r="CO55" s="1249"/>
      <c r="CP55" s="1249"/>
      <c r="CQ55" s="1249"/>
      <c r="CR55" s="1249"/>
      <c r="CS55" s="1249"/>
      <c r="CT55" s="1249"/>
      <c r="CU55" s="1249"/>
      <c r="CV55" s="1291"/>
      <c r="CW55" s="1249"/>
      <c r="CX55" s="1249"/>
      <c r="CY55" s="1249"/>
      <c r="CZ55" s="1249"/>
      <c r="DA55" s="1249"/>
      <c r="DB55" s="1249"/>
      <c r="DC55" s="1249"/>
    </row>
    <row r="56" spans="1:109" ht="13.5">
      <c r="A56" s="1278"/>
      <c r="B56" s="1243"/>
      <c r="G56" s="1254"/>
      <c r="H56" s="1254"/>
      <c r="I56" s="1254"/>
      <c r="J56" s="1254"/>
      <c r="K56" s="1257"/>
      <c r="L56" s="1257"/>
      <c r="M56" s="1257"/>
      <c r="N56" s="1257"/>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78" customFormat="1" ht="13.5">
      <c r="B57" s="1284"/>
      <c r="G57" s="1254"/>
      <c r="H57" s="1254"/>
      <c r="I57" s="1253"/>
      <c r="J57" s="1253"/>
      <c r="K57" s="1257"/>
      <c r="L57" s="1257"/>
      <c r="M57" s="1257"/>
      <c r="N57" s="1257"/>
      <c r="AM57" s="1242"/>
      <c r="AN57" s="1251"/>
      <c r="AO57" s="1251"/>
      <c r="AP57" s="1251"/>
      <c r="AQ57" s="1251"/>
      <c r="AR57" s="1251"/>
      <c r="AS57" s="1251"/>
      <c r="AT57" s="1251"/>
      <c r="AU57" s="1251"/>
      <c r="AV57" s="1251"/>
      <c r="AW57" s="1251"/>
      <c r="AX57" s="1251"/>
      <c r="AY57" s="1251"/>
      <c r="AZ57" s="1251"/>
      <c r="BA57" s="1251"/>
      <c r="BB57" s="1250" t="s">
        <v>630</v>
      </c>
      <c r="BC57" s="1250"/>
      <c r="BD57" s="1250"/>
      <c r="BE57" s="1250"/>
      <c r="BF57" s="1250"/>
      <c r="BG57" s="1250"/>
      <c r="BH57" s="1250"/>
      <c r="BI57" s="1250"/>
      <c r="BJ57" s="1250"/>
      <c r="BK57" s="1250"/>
      <c r="BL57" s="1250"/>
      <c r="BM57" s="1250"/>
      <c r="BN57" s="1250"/>
      <c r="BO57" s="1250"/>
      <c r="BP57" s="1249">
        <v>57.7</v>
      </c>
      <c r="BQ57" s="1249"/>
      <c r="BR57" s="1249"/>
      <c r="BS57" s="1249"/>
      <c r="BT57" s="1249"/>
      <c r="BU57" s="1249"/>
      <c r="BV57" s="1249"/>
      <c r="BW57" s="1249"/>
      <c r="BX57" s="1249">
        <v>58.8</v>
      </c>
      <c r="BY57" s="1249"/>
      <c r="BZ57" s="1249"/>
      <c r="CA57" s="1249"/>
      <c r="CB57" s="1249"/>
      <c r="CC57" s="1249"/>
      <c r="CD57" s="1249"/>
      <c r="CE57" s="1249"/>
      <c r="CF57" s="1249">
        <v>59.8</v>
      </c>
      <c r="CG57" s="1249"/>
      <c r="CH57" s="1249"/>
      <c r="CI57" s="1249"/>
      <c r="CJ57" s="1249"/>
      <c r="CK57" s="1249"/>
      <c r="CL57" s="1249"/>
      <c r="CM57" s="1249"/>
      <c r="CN57" s="1249">
        <v>60.2</v>
      </c>
      <c r="CO57" s="1249"/>
      <c r="CP57" s="1249"/>
      <c r="CQ57" s="1249"/>
      <c r="CR57" s="1249"/>
      <c r="CS57" s="1249"/>
      <c r="CT57" s="1249"/>
      <c r="CU57" s="1249"/>
      <c r="CV57" s="1291"/>
      <c r="CW57" s="1249"/>
      <c r="CX57" s="1249"/>
      <c r="CY57" s="1249"/>
      <c r="CZ57" s="1249"/>
      <c r="DA57" s="1249"/>
      <c r="DB57" s="1249"/>
      <c r="DC57" s="1249"/>
      <c r="DD57" s="1289"/>
      <c r="DE57" s="1284"/>
    </row>
    <row r="58" spans="1:109" s="1278" customFormat="1" ht="13.5">
      <c r="A58" s="1242"/>
      <c r="B58" s="1284"/>
      <c r="G58" s="1254"/>
      <c r="H58" s="1254"/>
      <c r="I58" s="1253"/>
      <c r="J58" s="1253"/>
      <c r="K58" s="1257"/>
      <c r="L58" s="1257"/>
      <c r="M58" s="1257"/>
      <c r="N58" s="1257"/>
      <c r="AM58" s="1242"/>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89"/>
      <c r="DE58" s="1284"/>
    </row>
    <row r="59" spans="1:109" s="1278" customFormat="1" ht="13.5">
      <c r="A59" s="1242"/>
      <c r="B59" s="1284"/>
      <c r="K59" s="1290"/>
      <c r="L59" s="1290"/>
      <c r="M59" s="1290"/>
      <c r="N59" s="1290"/>
      <c r="AQ59" s="1290"/>
      <c r="AR59" s="1290"/>
      <c r="AS59" s="1290"/>
      <c r="AT59" s="1290"/>
      <c r="BC59" s="1290"/>
      <c r="BD59" s="1290"/>
      <c r="BE59" s="1290"/>
      <c r="BF59" s="1290"/>
      <c r="BO59" s="1290"/>
      <c r="BP59" s="1290"/>
      <c r="BQ59" s="1290"/>
      <c r="BR59" s="1290"/>
      <c r="CA59" s="1290"/>
      <c r="CB59" s="1290"/>
      <c r="CC59" s="1290"/>
      <c r="CD59" s="1290"/>
      <c r="CM59" s="1290"/>
      <c r="CN59" s="1290"/>
      <c r="CO59" s="1290"/>
      <c r="CP59" s="1290"/>
      <c r="CY59" s="1290"/>
      <c r="CZ59" s="1290"/>
      <c r="DA59" s="1290"/>
      <c r="DB59" s="1290"/>
      <c r="DC59" s="1290"/>
      <c r="DD59" s="1289"/>
      <c r="DE59" s="1284"/>
    </row>
    <row r="60" spans="1:109" s="1278" customFormat="1" ht="13.5">
      <c r="A60" s="1242"/>
      <c r="B60" s="1284"/>
      <c r="K60" s="1290"/>
      <c r="L60" s="1290"/>
      <c r="M60" s="1290"/>
      <c r="N60" s="1290"/>
      <c r="AQ60" s="1290"/>
      <c r="AR60" s="1290"/>
      <c r="AS60" s="1290"/>
      <c r="AT60" s="1290"/>
      <c r="BC60" s="1290"/>
      <c r="BD60" s="1290"/>
      <c r="BE60" s="1290"/>
      <c r="BF60" s="1290"/>
      <c r="BO60" s="1290"/>
      <c r="BP60" s="1290"/>
      <c r="BQ60" s="1290"/>
      <c r="BR60" s="1290"/>
      <c r="CA60" s="1290"/>
      <c r="CB60" s="1290"/>
      <c r="CC60" s="1290"/>
      <c r="CD60" s="1290"/>
      <c r="CM60" s="1290"/>
      <c r="CN60" s="1290"/>
      <c r="CO60" s="1290"/>
      <c r="CP60" s="1290"/>
      <c r="CY60" s="1290"/>
      <c r="CZ60" s="1290"/>
      <c r="DA60" s="1290"/>
      <c r="DB60" s="1290"/>
      <c r="DC60" s="1290"/>
      <c r="DD60" s="1289"/>
      <c r="DE60" s="1284"/>
    </row>
    <row r="61" spans="1:109" s="1278" customFormat="1" ht="13.5">
      <c r="A61" s="1242"/>
      <c r="B61" s="1288"/>
      <c r="C61" s="1287"/>
      <c r="D61" s="1287"/>
      <c r="E61" s="1287"/>
      <c r="F61" s="1287"/>
      <c r="G61" s="1287"/>
      <c r="H61" s="1287"/>
      <c r="I61" s="1287"/>
      <c r="J61" s="1287"/>
      <c r="K61" s="1287"/>
      <c r="L61" s="1287"/>
      <c r="M61" s="1286"/>
      <c r="N61" s="1286"/>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6"/>
      <c r="AT61" s="1286"/>
      <c r="AU61" s="1287"/>
      <c r="AV61" s="1287"/>
      <c r="AW61" s="1287"/>
      <c r="AX61" s="1287"/>
      <c r="AY61" s="1287"/>
      <c r="AZ61" s="1287"/>
      <c r="BA61" s="1287"/>
      <c r="BB61" s="1287"/>
      <c r="BC61" s="1287"/>
      <c r="BD61" s="1287"/>
      <c r="BE61" s="1286"/>
      <c r="BF61" s="1286"/>
      <c r="BG61" s="1287"/>
      <c r="BH61" s="1287"/>
      <c r="BI61" s="1287"/>
      <c r="BJ61" s="1287"/>
      <c r="BK61" s="1287"/>
      <c r="BL61" s="1287"/>
      <c r="BM61" s="1287"/>
      <c r="BN61" s="1287"/>
      <c r="BO61" s="1287"/>
      <c r="BP61" s="1287"/>
      <c r="BQ61" s="1286"/>
      <c r="BR61" s="1286"/>
      <c r="BS61" s="1287"/>
      <c r="BT61" s="1287"/>
      <c r="BU61" s="1287"/>
      <c r="BV61" s="1287"/>
      <c r="BW61" s="1287"/>
      <c r="BX61" s="1287"/>
      <c r="BY61" s="1287"/>
      <c r="BZ61" s="1287"/>
      <c r="CA61" s="1287"/>
      <c r="CB61" s="1287"/>
      <c r="CC61" s="1286"/>
      <c r="CD61" s="1286"/>
      <c r="CE61" s="1287"/>
      <c r="CF61" s="1287"/>
      <c r="CG61" s="1287"/>
      <c r="CH61" s="1287"/>
      <c r="CI61" s="1287"/>
      <c r="CJ61" s="1287"/>
      <c r="CK61" s="1287"/>
      <c r="CL61" s="1287"/>
      <c r="CM61" s="1287"/>
      <c r="CN61" s="1287"/>
      <c r="CO61" s="1286"/>
      <c r="CP61" s="1286"/>
      <c r="CQ61" s="1287"/>
      <c r="CR61" s="1287"/>
      <c r="CS61" s="1287"/>
      <c r="CT61" s="1287"/>
      <c r="CU61" s="1287"/>
      <c r="CV61" s="1287"/>
      <c r="CW61" s="1287"/>
      <c r="CX61" s="1287"/>
      <c r="CY61" s="1287"/>
      <c r="CZ61" s="1287"/>
      <c r="DA61" s="1286"/>
      <c r="DB61" s="1286"/>
      <c r="DC61" s="1286"/>
      <c r="DD61" s="1285"/>
      <c r="DE61" s="1284"/>
    </row>
    <row r="62" spans="1:109" ht="13.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42"/>
    </row>
    <row r="63" spans="1:109" ht="17.25">
      <c r="B63" s="1282" t="s">
        <v>629</v>
      </c>
    </row>
    <row r="64" spans="1:109" ht="13.5">
      <c r="B64" s="1243"/>
      <c r="G64" s="1279"/>
      <c r="I64" s="1281"/>
      <c r="J64" s="1281"/>
      <c r="K64" s="1281"/>
      <c r="L64" s="1281"/>
      <c r="M64" s="1281"/>
      <c r="N64" s="1280"/>
      <c r="AM64" s="1279"/>
      <c r="AN64" s="1279" t="s">
        <v>628</v>
      </c>
      <c r="AP64" s="1278"/>
      <c r="AQ64" s="1278"/>
      <c r="AR64" s="1278"/>
      <c r="AY64" s="1279"/>
      <c r="BA64" s="1278"/>
      <c r="BB64" s="1278"/>
      <c r="BC64" s="1278"/>
      <c r="BK64" s="1279"/>
      <c r="BM64" s="1278"/>
      <c r="BN64" s="1278"/>
      <c r="BO64" s="1278"/>
      <c r="BW64" s="1279"/>
      <c r="BY64" s="1278"/>
      <c r="BZ64" s="1278"/>
      <c r="CA64" s="1278"/>
      <c r="CI64" s="1279"/>
      <c r="CK64" s="1278"/>
      <c r="CL64" s="1278"/>
      <c r="CM64" s="1278"/>
      <c r="CU64" s="1279"/>
      <c r="CW64" s="1278"/>
      <c r="CX64" s="1278"/>
      <c r="CY64" s="1278"/>
    </row>
    <row r="65" spans="2:107" ht="13.5">
      <c r="B65" s="1243"/>
      <c r="AN65" s="1277" t="s">
        <v>627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5"/>
    </row>
    <row r="66" spans="2:107" ht="13.5">
      <c r="B66" s="1243"/>
      <c r="AN66" s="1274"/>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2"/>
    </row>
    <row r="67" spans="2:107" ht="13.5">
      <c r="B67" s="1243"/>
      <c r="AN67" s="1274"/>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2"/>
    </row>
    <row r="68" spans="2:107" ht="13.5">
      <c r="B68" s="1243"/>
      <c r="AN68" s="1274"/>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2"/>
    </row>
    <row r="69" spans="2:107" ht="13.5">
      <c r="B69" s="1243"/>
      <c r="AN69" s="1271"/>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69"/>
    </row>
    <row r="70" spans="2:107" ht="13.5">
      <c r="B70" s="1243"/>
      <c r="H70" s="1268"/>
      <c r="I70" s="1268"/>
      <c r="J70" s="1266"/>
      <c r="K70" s="1266"/>
      <c r="L70" s="1265"/>
      <c r="M70" s="1266"/>
      <c r="N70" s="1265"/>
      <c r="AN70" s="1256"/>
      <c r="AO70" s="1256"/>
      <c r="AP70" s="1256"/>
      <c r="AZ70" s="1256"/>
      <c r="BA70" s="1256"/>
      <c r="BB70" s="1256"/>
      <c r="BL70" s="1256"/>
      <c r="BM70" s="1256"/>
      <c r="BN70" s="1256"/>
      <c r="BX70" s="1256"/>
      <c r="BY70" s="1256"/>
      <c r="BZ70" s="1256"/>
      <c r="CJ70" s="1256"/>
      <c r="CK70" s="1256"/>
      <c r="CL70" s="1256"/>
      <c r="CV70" s="1256"/>
      <c r="CW70" s="1256"/>
      <c r="CX70" s="1256"/>
    </row>
    <row r="71" spans="2:107" ht="13.5">
      <c r="B71" s="1243"/>
      <c r="G71" s="1264"/>
      <c r="I71" s="1267"/>
      <c r="J71" s="1266"/>
      <c r="K71" s="1266"/>
      <c r="L71" s="1265"/>
      <c r="M71" s="1266"/>
      <c r="N71" s="1265"/>
      <c r="AM71" s="1264"/>
      <c r="AN71" s="1242" t="s">
        <v>626</v>
      </c>
    </row>
    <row r="72" spans="2:107" ht="13.5">
      <c r="B72" s="1243"/>
      <c r="G72" s="1254"/>
      <c r="H72" s="1254"/>
      <c r="I72" s="1254"/>
      <c r="J72" s="1254"/>
      <c r="K72" s="1263"/>
      <c r="L72" s="1263"/>
      <c r="M72" s="1262"/>
      <c r="N72" s="1262"/>
      <c r="AN72" s="1261"/>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59"/>
      <c r="BP72" s="1251" t="s">
        <v>578</v>
      </c>
      <c r="BQ72" s="1251"/>
      <c r="BR72" s="1251"/>
      <c r="BS72" s="1251"/>
      <c r="BT72" s="1251"/>
      <c r="BU72" s="1251"/>
      <c r="BV72" s="1251"/>
      <c r="BW72" s="1251"/>
      <c r="BX72" s="1251" t="s">
        <v>579</v>
      </c>
      <c r="BY72" s="1251"/>
      <c r="BZ72" s="1251"/>
      <c r="CA72" s="1251"/>
      <c r="CB72" s="1251"/>
      <c r="CC72" s="1251"/>
      <c r="CD72" s="1251"/>
      <c r="CE72" s="1251"/>
      <c r="CF72" s="1251" t="s">
        <v>580</v>
      </c>
      <c r="CG72" s="1251"/>
      <c r="CH72" s="1251"/>
      <c r="CI72" s="1251"/>
      <c r="CJ72" s="1251"/>
      <c r="CK72" s="1251"/>
      <c r="CL72" s="1251"/>
      <c r="CM72" s="1251"/>
      <c r="CN72" s="1251" t="s">
        <v>581</v>
      </c>
      <c r="CO72" s="1251"/>
      <c r="CP72" s="1251"/>
      <c r="CQ72" s="1251"/>
      <c r="CR72" s="1251"/>
      <c r="CS72" s="1251"/>
      <c r="CT72" s="1251"/>
      <c r="CU72" s="1251"/>
      <c r="CV72" s="1251" t="s">
        <v>582</v>
      </c>
      <c r="CW72" s="1251"/>
      <c r="CX72" s="1251"/>
      <c r="CY72" s="1251"/>
      <c r="CZ72" s="1251"/>
      <c r="DA72" s="1251"/>
      <c r="DB72" s="1251"/>
      <c r="DC72" s="1251"/>
    </row>
    <row r="73" spans="2:107" ht="13.5">
      <c r="B73" s="1243"/>
      <c r="G73" s="1258"/>
      <c r="H73" s="1258"/>
      <c r="I73" s="1258"/>
      <c r="J73" s="1258"/>
      <c r="K73" s="1255"/>
      <c r="L73" s="1255"/>
      <c r="M73" s="1255"/>
      <c r="N73" s="1255"/>
      <c r="AM73" s="1256"/>
      <c r="AN73" s="1250" t="s">
        <v>625</v>
      </c>
      <c r="AO73" s="1250"/>
      <c r="AP73" s="1250"/>
      <c r="AQ73" s="1250"/>
      <c r="AR73" s="1250"/>
      <c r="AS73" s="1250"/>
      <c r="AT73" s="1250"/>
      <c r="AU73" s="1250"/>
      <c r="AV73" s="1250"/>
      <c r="AW73" s="1250"/>
      <c r="AX73" s="1250"/>
      <c r="AY73" s="1250"/>
      <c r="AZ73" s="1250"/>
      <c r="BA73" s="1250"/>
      <c r="BB73" s="1250" t="s">
        <v>623</v>
      </c>
      <c r="BC73" s="1250"/>
      <c r="BD73" s="1250"/>
      <c r="BE73" s="1250"/>
      <c r="BF73" s="1250"/>
      <c r="BG73" s="1250"/>
      <c r="BH73" s="1250"/>
      <c r="BI73" s="1250"/>
      <c r="BJ73" s="1250"/>
      <c r="BK73" s="1250"/>
      <c r="BL73" s="1250"/>
      <c r="BM73" s="1250"/>
      <c r="BN73" s="1250"/>
      <c r="BO73" s="1250"/>
      <c r="BP73" s="1249">
        <v>11.8</v>
      </c>
      <c r="BQ73" s="1249"/>
      <c r="BR73" s="1249"/>
      <c r="BS73" s="1249"/>
      <c r="BT73" s="1249"/>
      <c r="BU73" s="1249"/>
      <c r="BV73" s="1249"/>
      <c r="BW73" s="1249"/>
      <c r="BX73" s="1249">
        <v>1.6</v>
      </c>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ht="13.5">
      <c r="B74" s="1243"/>
      <c r="G74" s="1258"/>
      <c r="H74" s="1258"/>
      <c r="I74" s="1258"/>
      <c r="J74" s="1258"/>
      <c r="K74" s="1255"/>
      <c r="L74" s="1255"/>
      <c r="M74" s="1255"/>
      <c r="N74" s="1255"/>
      <c r="AM74" s="1256"/>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5">
      <c r="B75" s="1243"/>
      <c r="G75" s="1258"/>
      <c r="H75" s="1258"/>
      <c r="I75" s="1254"/>
      <c r="J75" s="1254"/>
      <c r="K75" s="1257"/>
      <c r="L75" s="1257"/>
      <c r="M75" s="1257"/>
      <c r="N75" s="1257"/>
      <c r="AM75" s="1256"/>
      <c r="AN75" s="1250"/>
      <c r="AO75" s="1250"/>
      <c r="AP75" s="1250"/>
      <c r="AQ75" s="1250"/>
      <c r="AR75" s="1250"/>
      <c r="AS75" s="1250"/>
      <c r="AT75" s="1250"/>
      <c r="AU75" s="1250"/>
      <c r="AV75" s="1250"/>
      <c r="AW75" s="1250"/>
      <c r="AX75" s="1250"/>
      <c r="AY75" s="1250"/>
      <c r="AZ75" s="1250"/>
      <c r="BA75" s="1250"/>
      <c r="BB75" s="1250" t="s">
        <v>622</v>
      </c>
      <c r="BC75" s="1250"/>
      <c r="BD75" s="1250"/>
      <c r="BE75" s="1250"/>
      <c r="BF75" s="1250"/>
      <c r="BG75" s="1250"/>
      <c r="BH75" s="1250"/>
      <c r="BI75" s="1250"/>
      <c r="BJ75" s="1250"/>
      <c r="BK75" s="1250"/>
      <c r="BL75" s="1250"/>
      <c r="BM75" s="1250"/>
      <c r="BN75" s="1250"/>
      <c r="BO75" s="1250"/>
      <c r="BP75" s="1249">
        <v>12.8</v>
      </c>
      <c r="BQ75" s="1249"/>
      <c r="BR75" s="1249"/>
      <c r="BS75" s="1249"/>
      <c r="BT75" s="1249"/>
      <c r="BU75" s="1249"/>
      <c r="BV75" s="1249"/>
      <c r="BW75" s="1249"/>
      <c r="BX75" s="1249">
        <v>12.4</v>
      </c>
      <c r="BY75" s="1249"/>
      <c r="BZ75" s="1249"/>
      <c r="CA75" s="1249"/>
      <c r="CB75" s="1249"/>
      <c r="CC75" s="1249"/>
      <c r="CD75" s="1249"/>
      <c r="CE75" s="1249"/>
      <c r="CF75" s="1249">
        <v>12.2</v>
      </c>
      <c r="CG75" s="1249"/>
      <c r="CH75" s="1249"/>
      <c r="CI75" s="1249"/>
      <c r="CJ75" s="1249"/>
      <c r="CK75" s="1249"/>
      <c r="CL75" s="1249"/>
      <c r="CM75" s="1249"/>
      <c r="CN75" s="1249">
        <v>11.6</v>
      </c>
      <c r="CO75" s="1249"/>
      <c r="CP75" s="1249"/>
      <c r="CQ75" s="1249"/>
      <c r="CR75" s="1249"/>
      <c r="CS75" s="1249"/>
      <c r="CT75" s="1249"/>
      <c r="CU75" s="1249"/>
      <c r="CV75" s="1249">
        <v>11.2</v>
      </c>
      <c r="CW75" s="1249"/>
      <c r="CX75" s="1249"/>
      <c r="CY75" s="1249"/>
      <c r="CZ75" s="1249"/>
      <c r="DA75" s="1249"/>
      <c r="DB75" s="1249"/>
      <c r="DC75" s="1249"/>
    </row>
    <row r="76" spans="2:107" ht="13.5">
      <c r="B76" s="1243"/>
      <c r="G76" s="1258"/>
      <c r="H76" s="1258"/>
      <c r="I76" s="1254"/>
      <c r="J76" s="1254"/>
      <c r="K76" s="1257"/>
      <c r="L76" s="1257"/>
      <c r="M76" s="1257"/>
      <c r="N76" s="1257"/>
      <c r="AM76" s="1256"/>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5">
      <c r="B77" s="1243"/>
      <c r="G77" s="1254"/>
      <c r="H77" s="1254"/>
      <c r="I77" s="1254"/>
      <c r="J77" s="1254"/>
      <c r="K77" s="1255"/>
      <c r="L77" s="1255"/>
      <c r="M77" s="1255"/>
      <c r="N77" s="1255"/>
      <c r="AN77" s="1251" t="s">
        <v>624</v>
      </c>
      <c r="AO77" s="1251"/>
      <c r="AP77" s="1251"/>
      <c r="AQ77" s="1251"/>
      <c r="AR77" s="1251"/>
      <c r="AS77" s="1251"/>
      <c r="AT77" s="1251"/>
      <c r="AU77" s="1251"/>
      <c r="AV77" s="1251"/>
      <c r="AW77" s="1251"/>
      <c r="AX77" s="1251"/>
      <c r="AY77" s="1251"/>
      <c r="AZ77" s="1251"/>
      <c r="BA77" s="1251"/>
      <c r="BB77" s="1250" t="s">
        <v>623</v>
      </c>
      <c r="BC77" s="1250"/>
      <c r="BD77" s="1250"/>
      <c r="BE77" s="1250"/>
      <c r="BF77" s="1250"/>
      <c r="BG77" s="1250"/>
      <c r="BH77" s="1250"/>
      <c r="BI77" s="1250"/>
      <c r="BJ77" s="1250"/>
      <c r="BK77" s="1250"/>
      <c r="BL77" s="1250"/>
      <c r="BM77" s="1250"/>
      <c r="BN77" s="1250"/>
      <c r="BO77" s="1250"/>
      <c r="BP77" s="1249">
        <v>20.100000000000001</v>
      </c>
      <c r="BQ77" s="1249"/>
      <c r="BR77" s="1249"/>
      <c r="BS77" s="1249"/>
      <c r="BT77" s="1249"/>
      <c r="BU77" s="1249"/>
      <c r="BV77" s="1249"/>
      <c r="BW77" s="1249"/>
      <c r="BX77" s="1249">
        <v>16</v>
      </c>
      <c r="BY77" s="1249"/>
      <c r="BZ77" s="1249"/>
      <c r="CA77" s="1249"/>
      <c r="CB77" s="1249"/>
      <c r="CC77" s="1249"/>
      <c r="CD77" s="1249"/>
      <c r="CE77" s="1249"/>
      <c r="CF77" s="1249">
        <v>18.399999999999999</v>
      </c>
      <c r="CG77" s="1249"/>
      <c r="CH77" s="1249"/>
      <c r="CI77" s="1249"/>
      <c r="CJ77" s="1249"/>
      <c r="CK77" s="1249"/>
      <c r="CL77" s="1249"/>
      <c r="CM77" s="1249"/>
      <c r="CN77" s="1249">
        <v>13.5</v>
      </c>
      <c r="CO77" s="1249"/>
      <c r="CP77" s="1249"/>
      <c r="CQ77" s="1249"/>
      <c r="CR77" s="1249"/>
      <c r="CS77" s="1249"/>
      <c r="CT77" s="1249"/>
      <c r="CU77" s="1249"/>
      <c r="CV77" s="1249">
        <v>1.5</v>
      </c>
      <c r="CW77" s="1249"/>
      <c r="CX77" s="1249"/>
      <c r="CY77" s="1249"/>
      <c r="CZ77" s="1249"/>
      <c r="DA77" s="1249"/>
      <c r="DB77" s="1249"/>
      <c r="DC77" s="1249"/>
    </row>
    <row r="78" spans="2:107" ht="13.5">
      <c r="B78" s="1243"/>
      <c r="G78" s="1254"/>
      <c r="H78" s="1254"/>
      <c r="I78" s="1254"/>
      <c r="J78" s="1254"/>
      <c r="K78" s="1255"/>
      <c r="L78" s="1255"/>
      <c r="M78" s="1255"/>
      <c r="N78" s="1255"/>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5">
      <c r="B79" s="1243"/>
      <c r="G79" s="1254"/>
      <c r="H79" s="1254"/>
      <c r="I79" s="1253"/>
      <c r="J79" s="1253"/>
      <c r="K79" s="1252"/>
      <c r="L79" s="1252"/>
      <c r="M79" s="1252"/>
      <c r="N79" s="1252"/>
      <c r="AN79" s="1251"/>
      <c r="AO79" s="1251"/>
      <c r="AP79" s="1251"/>
      <c r="AQ79" s="1251"/>
      <c r="AR79" s="1251"/>
      <c r="AS79" s="1251"/>
      <c r="AT79" s="1251"/>
      <c r="AU79" s="1251"/>
      <c r="AV79" s="1251"/>
      <c r="AW79" s="1251"/>
      <c r="AX79" s="1251"/>
      <c r="AY79" s="1251"/>
      <c r="AZ79" s="1251"/>
      <c r="BA79" s="1251"/>
      <c r="BB79" s="1250" t="s">
        <v>622</v>
      </c>
      <c r="BC79" s="1250"/>
      <c r="BD79" s="1250"/>
      <c r="BE79" s="1250"/>
      <c r="BF79" s="1250"/>
      <c r="BG79" s="1250"/>
      <c r="BH79" s="1250"/>
      <c r="BI79" s="1250"/>
      <c r="BJ79" s="1250"/>
      <c r="BK79" s="1250"/>
      <c r="BL79" s="1250"/>
      <c r="BM79" s="1250"/>
      <c r="BN79" s="1250"/>
      <c r="BO79" s="1250"/>
      <c r="BP79" s="1249">
        <v>5.8</v>
      </c>
      <c r="BQ79" s="1249"/>
      <c r="BR79" s="1249"/>
      <c r="BS79" s="1249"/>
      <c r="BT79" s="1249"/>
      <c r="BU79" s="1249"/>
      <c r="BV79" s="1249"/>
      <c r="BW79" s="1249"/>
      <c r="BX79" s="1249">
        <v>5.3</v>
      </c>
      <c r="BY79" s="1249"/>
      <c r="BZ79" s="1249"/>
      <c r="CA79" s="1249"/>
      <c r="CB79" s="1249"/>
      <c r="CC79" s="1249"/>
      <c r="CD79" s="1249"/>
      <c r="CE79" s="1249"/>
      <c r="CF79" s="1249">
        <v>5</v>
      </c>
      <c r="CG79" s="1249"/>
      <c r="CH79" s="1249"/>
      <c r="CI79" s="1249"/>
      <c r="CJ79" s="1249"/>
      <c r="CK79" s="1249"/>
      <c r="CL79" s="1249"/>
      <c r="CM79" s="1249"/>
      <c r="CN79" s="1249">
        <v>4.3</v>
      </c>
      <c r="CO79" s="1249"/>
      <c r="CP79" s="1249"/>
      <c r="CQ79" s="1249"/>
      <c r="CR79" s="1249"/>
      <c r="CS79" s="1249"/>
      <c r="CT79" s="1249"/>
      <c r="CU79" s="1249"/>
      <c r="CV79" s="1249">
        <v>3.9</v>
      </c>
      <c r="CW79" s="1249"/>
      <c r="CX79" s="1249"/>
      <c r="CY79" s="1249"/>
      <c r="CZ79" s="1249"/>
      <c r="DA79" s="1249"/>
      <c r="DB79" s="1249"/>
      <c r="DC79" s="1249"/>
    </row>
    <row r="80" spans="2:107" ht="13.5">
      <c r="B80" s="1243"/>
      <c r="G80" s="1254"/>
      <c r="H80" s="1254"/>
      <c r="I80" s="1253"/>
      <c r="J80" s="1253"/>
      <c r="K80" s="1252"/>
      <c r="L80" s="1252"/>
      <c r="M80" s="1252"/>
      <c r="N80" s="1252"/>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5">
      <c r="B81" s="1243"/>
    </row>
    <row r="82" spans="2:109" ht="17.25">
      <c r="B82" s="1243"/>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ht="13.5">
      <c r="B83" s="1247"/>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5"/>
    </row>
    <row r="84" spans="2:109" ht="13.5">
      <c r="DD84" s="1242"/>
      <c r="DE84" s="1242"/>
    </row>
    <row r="85" spans="2:109" ht="13.5">
      <c r="DD85" s="1242"/>
      <c r="DE85" s="1242"/>
    </row>
  </sheetData>
  <sheetProtection algorithmName="SHA-512" hashValue="TLZHsApEAma3HQbyGMtk3wKT2KqfuH5JWuShe+sIid8P7D0t9hd3nrmC4/5KODm19Jg8wkjN5kmrLh7X6URmjQ==" saltValue="RwBz+GBEtViWTjWxHSmRO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80" zoomScaleNormal="80" zoomScaleSheetLayoutView="70" workbookViewId="0">
      <selection activeCell="AE76" sqref="AE76"/>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525</v>
      </c>
    </row>
  </sheetData>
  <sheetProtection algorithmName="SHA-512" hashValue="zSPOqafAe9wz1T4z+uinRMtnAFo+cwNU5Ie2+s4mOwXwx28ag4MNr1KfwRWMCUlfSbO6LJV+u5kngr2Z6rnOMg==" saltValue="XL+6bDB6LyG4g9biwods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80" zoomScaleNormal="80" zoomScaleSheetLayoutView="55" workbookViewId="0">
      <selection activeCell="B122" sqref="B122"/>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525</v>
      </c>
    </row>
  </sheetData>
  <sheetProtection algorithmName="SHA-512" hashValue="apuitoK24KcTekmbOZz1AAH1LCauawtaw2lqUUa9wn5Z3yFrq2Nli+YxjF33MkO4BCkYaforqE/NDfveUZGXzw==" saltValue="WgLI7xyrXLNSBGVYlO2v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575</v>
      </c>
      <c r="G2" s="148"/>
      <c r="H2" s="149"/>
    </row>
    <row r="3" spans="1:8">
      <c r="A3" s="145" t="s">
        <v>568</v>
      </c>
      <c r="B3" s="150"/>
      <c r="C3" s="151"/>
      <c r="D3" s="152">
        <v>119382</v>
      </c>
      <c r="E3" s="153"/>
      <c r="F3" s="154">
        <v>51875</v>
      </c>
      <c r="G3" s="155"/>
      <c r="H3" s="156"/>
    </row>
    <row r="4" spans="1:8">
      <c r="A4" s="157"/>
      <c r="B4" s="158"/>
      <c r="C4" s="159"/>
      <c r="D4" s="160">
        <v>64550</v>
      </c>
      <c r="E4" s="161"/>
      <c r="F4" s="162">
        <v>29372</v>
      </c>
      <c r="G4" s="163"/>
      <c r="H4" s="164"/>
    </row>
    <row r="5" spans="1:8">
      <c r="A5" s="145" t="s">
        <v>570</v>
      </c>
      <c r="B5" s="150"/>
      <c r="C5" s="151"/>
      <c r="D5" s="152">
        <v>53717</v>
      </c>
      <c r="E5" s="153"/>
      <c r="F5" s="154">
        <v>48064</v>
      </c>
      <c r="G5" s="155"/>
      <c r="H5" s="156"/>
    </row>
    <row r="6" spans="1:8">
      <c r="A6" s="157"/>
      <c r="B6" s="158"/>
      <c r="C6" s="159"/>
      <c r="D6" s="160">
        <v>37903</v>
      </c>
      <c r="E6" s="161"/>
      <c r="F6" s="162">
        <v>30373</v>
      </c>
      <c r="G6" s="163"/>
      <c r="H6" s="164"/>
    </row>
    <row r="7" spans="1:8">
      <c r="A7" s="145" t="s">
        <v>571</v>
      </c>
      <c r="B7" s="150"/>
      <c r="C7" s="151"/>
      <c r="D7" s="152">
        <v>74352</v>
      </c>
      <c r="E7" s="153"/>
      <c r="F7" s="154">
        <v>56662</v>
      </c>
      <c r="G7" s="155"/>
      <c r="H7" s="156"/>
    </row>
    <row r="8" spans="1:8">
      <c r="A8" s="157"/>
      <c r="B8" s="158"/>
      <c r="C8" s="159"/>
      <c r="D8" s="160">
        <v>47672</v>
      </c>
      <c r="E8" s="161"/>
      <c r="F8" s="162">
        <v>34709</v>
      </c>
      <c r="G8" s="163"/>
      <c r="H8" s="164"/>
    </row>
    <row r="9" spans="1:8">
      <c r="A9" s="145" t="s">
        <v>572</v>
      </c>
      <c r="B9" s="150"/>
      <c r="C9" s="151"/>
      <c r="D9" s="152">
        <v>48142</v>
      </c>
      <c r="E9" s="153"/>
      <c r="F9" s="154">
        <v>60285</v>
      </c>
      <c r="G9" s="155"/>
      <c r="H9" s="156"/>
    </row>
    <row r="10" spans="1:8">
      <c r="A10" s="157"/>
      <c r="B10" s="158"/>
      <c r="C10" s="159"/>
      <c r="D10" s="160">
        <v>25877</v>
      </c>
      <c r="E10" s="161"/>
      <c r="F10" s="162">
        <v>36445</v>
      </c>
      <c r="G10" s="163"/>
      <c r="H10" s="164"/>
    </row>
    <row r="11" spans="1:8">
      <c r="A11" s="145" t="s">
        <v>573</v>
      </c>
      <c r="B11" s="150"/>
      <c r="C11" s="151"/>
      <c r="D11" s="152">
        <v>40145</v>
      </c>
      <c r="E11" s="153"/>
      <c r="F11" s="154">
        <v>52714</v>
      </c>
      <c r="G11" s="155"/>
      <c r="H11" s="156"/>
    </row>
    <row r="12" spans="1:8">
      <c r="A12" s="157"/>
      <c r="B12" s="158"/>
      <c r="C12" s="165"/>
      <c r="D12" s="160">
        <v>17521</v>
      </c>
      <c r="E12" s="161"/>
      <c r="F12" s="162">
        <v>29032</v>
      </c>
      <c r="G12" s="163"/>
      <c r="H12" s="164"/>
    </row>
    <row r="13" spans="1:8">
      <c r="A13" s="145"/>
      <c r="B13" s="150"/>
      <c r="C13" s="166"/>
      <c r="D13" s="167">
        <v>67148</v>
      </c>
      <c r="E13" s="168"/>
      <c r="F13" s="169">
        <v>53920</v>
      </c>
      <c r="G13" s="170"/>
      <c r="H13" s="156"/>
    </row>
    <row r="14" spans="1:8">
      <c r="A14" s="157"/>
      <c r="B14" s="158"/>
      <c r="C14" s="159"/>
      <c r="D14" s="160">
        <v>38705</v>
      </c>
      <c r="E14" s="161"/>
      <c r="F14" s="162">
        <v>31986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9.41</v>
      </c>
      <c r="C19" s="171">
        <f>ROUND(VALUE(SUBSTITUTE(実質収支比率等に係る経年分析!G$48,"▲","-")),2)</f>
        <v>7.81</v>
      </c>
      <c r="D19" s="171">
        <f>ROUND(VALUE(SUBSTITUTE(実質収支比率等に係る経年分析!H$48,"▲","-")),2)</f>
        <v>7.39</v>
      </c>
      <c r="E19" s="171">
        <f>ROUND(VALUE(SUBSTITUTE(実質収支比率等に係る経年分析!I$48,"▲","-")),2)</f>
        <v>8.93</v>
      </c>
      <c r="F19" s="171">
        <f>ROUND(VALUE(SUBSTITUTE(実質収支比率等に係る経年分析!J$48,"▲","-")),2)</f>
        <v>12.3</v>
      </c>
    </row>
    <row r="20" spans="1:11">
      <c r="A20" s="171" t="s">
        <v>55</v>
      </c>
      <c r="B20" s="171">
        <f>ROUND(VALUE(SUBSTITUTE(実質収支比率等に係る経年分析!F$47,"▲","-")),2)</f>
        <v>30.64</v>
      </c>
      <c r="C20" s="171">
        <f>ROUND(VALUE(SUBSTITUTE(実質収支比率等に係る経年分析!G$47,"▲","-")),2)</f>
        <v>29.29</v>
      </c>
      <c r="D20" s="171">
        <f>ROUND(VALUE(SUBSTITUTE(実質収支比率等に係る経年分析!H$47,"▲","-")),2)</f>
        <v>30.74</v>
      </c>
      <c r="E20" s="171">
        <f>ROUND(VALUE(SUBSTITUTE(実質収支比率等に係る経年分析!I$47,"▲","-")),2)</f>
        <v>31.32</v>
      </c>
      <c r="F20" s="171">
        <f>ROUND(VALUE(SUBSTITUTE(実質収支比率等に係る経年分析!J$47,"▲","-")),2)</f>
        <v>34.880000000000003</v>
      </c>
    </row>
    <row r="21" spans="1:11">
      <c r="A21" s="171" t="s">
        <v>56</v>
      </c>
      <c r="B21" s="171">
        <f>IF(ISNUMBER(VALUE(SUBSTITUTE(実質収支比率等に係る経年分析!F$49,"▲","-"))),ROUND(VALUE(SUBSTITUTE(実質収支比率等に係る経年分析!F$49,"▲","-")),2),NA())</f>
        <v>0.92</v>
      </c>
      <c r="C21" s="171">
        <f>IF(ISNUMBER(VALUE(SUBSTITUTE(実質収支比率等に係る経年分析!G$49,"▲","-"))),ROUND(VALUE(SUBSTITUTE(実質収支比率等に係る経年分析!G$49,"▲","-")),2),NA())</f>
        <v>-3.39</v>
      </c>
      <c r="D21" s="171">
        <f>IF(ISNUMBER(VALUE(SUBSTITUTE(実質収支比率等に係る経年分析!H$49,"▲","-"))),ROUND(VALUE(SUBSTITUTE(実質収支比率等に係る経年分析!H$49,"▲","-")),2),NA())</f>
        <v>0.39</v>
      </c>
      <c r="E21" s="171">
        <f>IF(ISNUMBER(VALUE(SUBSTITUTE(実質収支比率等に係る経年分析!I$49,"▲","-"))),ROUND(VALUE(SUBSTITUTE(実質収支比率等に係る経年分析!I$49,"▲","-")),2),NA())</f>
        <v>2.16</v>
      </c>
      <c r="F21" s="171">
        <f>IF(ISNUMBER(VALUE(SUBSTITUTE(実質収支比率等に係る経年分析!J$49,"▲","-"))),ROUND(VALUE(SUBSTITUTE(実質収支比率等に係る経年分析!J$49,"▲","-")),2),NA())</f>
        <v>7.65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0.14000000000000001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c r="A31" s="172" t="str">
        <f>IF(連結実質赤字比率に係る赤字・黒字の構成分析!C$39="",NA(),連結実質赤字比率に係る赤字・黒字の構成分析!C$39)</f>
        <v>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0.28000000000000003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0.28999999999999998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0.28999999999999998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0.28999999999999998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0.56999999999999995</v>
      </c>
    </row>
    <row r="33" spans="1:16">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1.38</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1.51</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8.26</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12.28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9633</v>
      </c>
      <c r="E42" s="173"/>
      <c r="F42" s="173"/>
      <c r="G42" s="173">
        <f>'実質公債費比率（分子）の構造'!L$52</f>
        <v>9413</v>
      </c>
      <c r="H42" s="173"/>
      <c r="I42" s="173"/>
      <c r="J42" s="173">
        <f>'実質公債費比率（分子）の構造'!M$52</f>
        <v>9432</v>
      </c>
      <c r="K42" s="173"/>
      <c r="L42" s="173"/>
      <c r="M42" s="173">
        <f>'実質公債費比率（分子）の構造'!N$52</f>
        <v>9087</v>
      </c>
      <c r="N42" s="173"/>
      <c r="O42" s="173"/>
      <c r="P42" s="173">
        <f>'実質公債費比率（分子）の構造'!O$52</f>
        <v>8703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66</v>
      </c>
      <c r="C44" s="173"/>
      <c r="D44" s="173"/>
      <c r="E44" s="173">
        <f>'実質公債費比率（分子）の構造'!L$50</f>
        <v>66</v>
      </c>
      <c r="F44" s="173"/>
      <c r="G44" s="173"/>
      <c r="H44" s="173">
        <f>'実質公債費比率（分子）の構造'!M$50</f>
        <v>65</v>
      </c>
      <c r="I44" s="173"/>
      <c r="J44" s="173"/>
      <c r="K44" s="173">
        <f>'実質公債費比率（分子）の構造'!N$50</f>
        <v>56</v>
      </c>
      <c r="L44" s="173"/>
      <c r="M44" s="173"/>
      <c r="N44" s="173">
        <f>'実質公債費比率（分子）の構造'!O$50</f>
        <v>55</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2405</v>
      </c>
      <c r="C46" s="173"/>
      <c r="D46" s="173"/>
      <c r="E46" s="173">
        <f>'実質公債費比率（分子）の構造'!L$48</f>
        <v>1990</v>
      </c>
      <c r="F46" s="173"/>
      <c r="G46" s="173"/>
      <c r="H46" s="173">
        <f>'実質公債費比率（分子）の構造'!M$48</f>
        <v>1980</v>
      </c>
      <c r="I46" s="173"/>
      <c r="J46" s="173"/>
      <c r="K46" s="173">
        <f>'実質公債費比率（分子）の構造'!N$48</f>
        <v>1659</v>
      </c>
      <c r="L46" s="173"/>
      <c r="M46" s="173"/>
      <c r="N46" s="173">
        <f>'実質公債費比率（分子）の構造'!O$48</f>
        <v>1547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11823</v>
      </c>
      <c r="C49" s="173"/>
      <c r="D49" s="173"/>
      <c r="E49" s="173">
        <f>'実質公債費比率（分子）の構造'!L$45</f>
        <v>11706</v>
      </c>
      <c r="F49" s="173"/>
      <c r="G49" s="173"/>
      <c r="H49" s="173">
        <f>'実質公債費比率（分子）の構造'!M$45</f>
        <v>11648</v>
      </c>
      <c r="I49" s="173"/>
      <c r="J49" s="173"/>
      <c r="K49" s="173">
        <f>'実質公債費比率（分子）の構造'!N$45</f>
        <v>11306</v>
      </c>
      <c r="L49" s="173"/>
      <c r="M49" s="173"/>
      <c r="N49" s="173">
        <f>'実質公債費比率（分子）の構造'!O$45</f>
        <v>11078</v>
      </c>
      <c r="O49" s="173"/>
      <c r="P49" s="173"/>
    </row>
    <row r="50" spans="1:16">
      <c r="A50" s="173" t="s">
        <v>71</v>
      </c>
      <c r="B50" s="173" t="e">
        <f>NA()</f>
        <v>#N/A</v>
      </c>
      <c r="C50" s="173">
        <f>IF(ISNUMBER('実質公債費比率（分子）の構造'!K$53),'実質公債費比率（分子）の構造'!K$53,NA())</f>
        <v>4661</v>
      </c>
      <c r="D50" s="173" t="e">
        <f>NA()</f>
        <v>#N/A</v>
      </c>
      <c r="E50" s="173" t="e">
        <f>NA()</f>
        <v>#N/A</v>
      </c>
      <c r="F50" s="173">
        <f>IF(ISNUMBER('実質公債費比率（分子）の構造'!L$53),'実質公債費比率（分子）の構造'!L$53,NA())</f>
        <v>4349</v>
      </c>
      <c r="G50" s="173" t="e">
        <f>NA()</f>
        <v>#N/A</v>
      </c>
      <c r="H50" s="173" t="e">
        <f>NA()</f>
        <v>#N/A</v>
      </c>
      <c r="I50" s="173">
        <f>IF(ISNUMBER('実質公債費比率（分子）の構造'!M$53),'実質公債費比率（分子）の構造'!M$53,NA())</f>
        <v>4261</v>
      </c>
      <c r="J50" s="173" t="e">
        <f>NA()</f>
        <v>#N/A</v>
      </c>
      <c r="K50" s="173" t="e">
        <f>NA()</f>
        <v>#N/A</v>
      </c>
      <c r="L50" s="173">
        <f>IF(ISNUMBER('実質公債費比率（分子）の構造'!N$53),'実質公債費比率（分子）の構造'!N$53,NA())</f>
        <v>3934</v>
      </c>
      <c r="M50" s="173" t="e">
        <f>NA()</f>
        <v>#N/A</v>
      </c>
      <c r="N50" s="173" t="e">
        <f>NA()</f>
        <v>#N/A</v>
      </c>
      <c r="O50" s="173">
        <f>IF(ISNUMBER('実質公債費比率（分子）の構造'!O$53),'実質公債費比率（分子）の構造'!O$53,NA())</f>
        <v>3977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87677</v>
      </c>
      <c r="E56" s="172"/>
      <c r="F56" s="172"/>
      <c r="G56" s="172">
        <f>'将来負担比率（分子）の構造'!J$52</f>
        <v>84222</v>
      </c>
      <c r="H56" s="172"/>
      <c r="I56" s="172"/>
      <c r="J56" s="172">
        <f>'将来負担比率（分子）の構造'!K$52</f>
        <v>79651</v>
      </c>
      <c r="K56" s="172"/>
      <c r="L56" s="172"/>
      <c r="M56" s="172">
        <f>'将来負担比率（分子）の構造'!L$52</f>
        <v>75912</v>
      </c>
      <c r="N56" s="172"/>
      <c r="O56" s="172"/>
      <c r="P56" s="172">
        <f>'将来負担比率（分子）の構造'!M$52</f>
        <v>71936</v>
      </c>
    </row>
    <row r="57" spans="1:16">
      <c r="A57" s="172" t="s">
        <v>42</v>
      </c>
      <c r="B57" s="172"/>
      <c r="C57" s="172"/>
      <c r="D57" s="172">
        <f>'将来負担比率（分子）の構造'!I$51</f>
        <v>2612</v>
      </c>
      <c r="E57" s="172"/>
      <c r="F57" s="172"/>
      <c r="G57" s="172">
        <f>'将来負担比率（分子）の構造'!J$51</f>
        <v>2642</v>
      </c>
      <c r="H57" s="172"/>
      <c r="I57" s="172"/>
      <c r="J57" s="172">
        <f>'将来負担比率（分子）の構造'!K$51</f>
        <v>2131</v>
      </c>
      <c r="K57" s="172"/>
      <c r="L57" s="172"/>
      <c r="M57" s="172">
        <f>'将来負担比率（分子）の構造'!L$51</f>
        <v>2530</v>
      </c>
      <c r="N57" s="172"/>
      <c r="O57" s="172"/>
      <c r="P57" s="172">
        <f>'将来負担比率（分子）の構造'!M$51</f>
        <v>2950</v>
      </c>
    </row>
    <row r="58" spans="1:16">
      <c r="A58" s="172" t="s">
        <v>41</v>
      </c>
      <c r="B58" s="172"/>
      <c r="C58" s="172"/>
      <c r="D58" s="172">
        <f>'将来負担比率（分子）の構造'!I$50</f>
        <v>27289</v>
      </c>
      <c r="E58" s="172"/>
      <c r="F58" s="172"/>
      <c r="G58" s="172">
        <f>'将来負担比率（分子）の構造'!J$50</f>
        <v>27183</v>
      </c>
      <c r="H58" s="172"/>
      <c r="I58" s="172"/>
      <c r="J58" s="172">
        <f>'将来負担比率（分子）の構造'!K$50</f>
        <v>26679</v>
      </c>
      <c r="K58" s="172"/>
      <c r="L58" s="172"/>
      <c r="M58" s="172">
        <f>'将来負担比率（分子）の構造'!L$50</f>
        <v>27014</v>
      </c>
      <c r="N58" s="172"/>
      <c r="O58" s="172"/>
      <c r="P58" s="172">
        <f>'将来負担比率（分子）の構造'!M$50</f>
        <v>29359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10414</v>
      </c>
      <c r="C62" s="172"/>
      <c r="D62" s="172"/>
      <c r="E62" s="172">
        <f>'将来負担比率（分子）の構造'!J$45</f>
        <v>10097</v>
      </c>
      <c r="F62" s="172"/>
      <c r="G62" s="172"/>
      <c r="H62" s="172">
        <f>'将来負担比率（分子）の構造'!K$45</f>
        <v>10124</v>
      </c>
      <c r="I62" s="172"/>
      <c r="J62" s="172"/>
      <c r="K62" s="172">
        <f>'将来負担比率（分子）の構造'!L$45</f>
        <v>9903</v>
      </c>
      <c r="L62" s="172"/>
      <c r="M62" s="172"/>
      <c r="N62" s="172">
        <f>'将来負担比率（分子）の構造'!M$45</f>
        <v>9662</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24153</v>
      </c>
      <c r="C64" s="172"/>
      <c r="D64" s="172"/>
      <c r="E64" s="172">
        <f>'将来負担比率（分子）の構造'!J$43</f>
        <v>22371</v>
      </c>
      <c r="F64" s="172"/>
      <c r="G64" s="172"/>
      <c r="H64" s="172">
        <f>'将来負担比率（分子）の構造'!K$43</f>
        <v>20759</v>
      </c>
      <c r="I64" s="172"/>
      <c r="J64" s="172"/>
      <c r="K64" s="172">
        <f>'将来負担比率（分子）の構造'!L$43</f>
        <v>19007</v>
      </c>
      <c r="L64" s="172"/>
      <c r="M64" s="172"/>
      <c r="N64" s="172">
        <f>'将来負担比率（分子）の構造'!M$43</f>
        <v>17973</v>
      </c>
      <c r="O64" s="172"/>
      <c r="P64" s="172"/>
    </row>
    <row r="65" spans="1:16">
      <c r="A65" s="172" t="s">
        <v>32</v>
      </c>
      <c r="B65" s="172">
        <f>'将来負担比率（分子）の構造'!I$42</f>
        <v>1091</v>
      </c>
      <c r="C65" s="172"/>
      <c r="D65" s="172"/>
      <c r="E65" s="172">
        <f>'将来負担比率（分子）の構造'!J$42</f>
        <v>1033</v>
      </c>
      <c r="F65" s="172"/>
      <c r="G65" s="172"/>
      <c r="H65" s="172">
        <f>'将来負担比率（分子）の構造'!K$42</f>
        <v>311</v>
      </c>
      <c r="I65" s="172"/>
      <c r="J65" s="172"/>
      <c r="K65" s="172">
        <f>'将来負担比率（分子）の構造'!L$42</f>
        <v>261</v>
      </c>
      <c r="L65" s="172"/>
      <c r="M65" s="172"/>
      <c r="N65" s="172">
        <f>'将来負担比率（分子）の構造'!M$42</f>
        <v>211</v>
      </c>
      <c r="O65" s="172"/>
      <c r="P65" s="172"/>
    </row>
    <row r="66" spans="1:16">
      <c r="A66" s="172" t="s">
        <v>31</v>
      </c>
      <c r="B66" s="172">
        <f>'将来負担比率（分子）の構造'!I$41</f>
        <v>86244</v>
      </c>
      <c r="C66" s="172"/>
      <c r="D66" s="172"/>
      <c r="E66" s="172">
        <f>'将来負担比率（分子）の構造'!J$41</f>
        <v>81153</v>
      </c>
      <c r="F66" s="172"/>
      <c r="G66" s="172"/>
      <c r="H66" s="172">
        <f>'将来負担比率（分子）の構造'!K$41</f>
        <v>76868</v>
      </c>
      <c r="I66" s="172"/>
      <c r="J66" s="172"/>
      <c r="K66" s="172">
        <f>'将来負担比率（分子）の構造'!L$41</f>
        <v>72950</v>
      </c>
      <c r="L66" s="172"/>
      <c r="M66" s="172"/>
      <c r="N66" s="172">
        <f>'将来負担比率（分子）の構造'!M$41</f>
        <v>67269</v>
      </c>
      <c r="O66" s="172"/>
      <c r="P66" s="172"/>
    </row>
    <row r="67" spans="1:16">
      <c r="A67" s="172" t="s">
        <v>75</v>
      </c>
      <c r="B67" s="172" t="e">
        <f>NA()</f>
        <v>#N/A</v>
      </c>
      <c r="C67" s="172">
        <f>IF(ISNUMBER('将来負担比率（分子）の構造'!I$53), IF('将来負担比率（分子）の構造'!I$53 &lt; 0, 0, '将来負担比率（分子）の構造'!I$53), NA())</f>
        <v>4323</v>
      </c>
      <c r="D67" s="172" t="e">
        <f>NA()</f>
        <v>#N/A</v>
      </c>
      <c r="E67" s="172" t="e">
        <f>NA()</f>
        <v>#N/A</v>
      </c>
      <c r="F67" s="172">
        <f>IF(ISNUMBER('将来負担比率（分子）の構造'!J$53), IF('将来負担比率（分子）の構造'!J$53 &lt; 0, 0, '将来負担比率（分子）の構造'!J$53), NA())</f>
        <v>607</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13739</v>
      </c>
      <c r="C72" s="176">
        <f>基金残高に係る経年分析!G55</f>
        <v>14016</v>
      </c>
      <c r="D72" s="176">
        <f>基金残高に係る経年分析!H55</f>
        <v>15891</v>
      </c>
    </row>
    <row r="73" spans="1:16">
      <c r="A73" s="175" t="s">
        <v>78</v>
      </c>
      <c r="B73" s="176">
        <f>基金残高に係る経年分析!F56</f>
        <v>6321</v>
      </c>
      <c r="C73" s="176">
        <f>基金残高に係る経年分析!G56</f>
        <v>6325</v>
      </c>
      <c r="D73" s="176">
        <f>基金残高に係る経年分析!H56</f>
        <v>6330</v>
      </c>
    </row>
    <row r="74" spans="1:16">
      <c r="A74" s="175" t="s">
        <v>79</v>
      </c>
      <c r="B74" s="176">
        <f>基金残高に係る経年分析!F57</f>
        <v>7345</v>
      </c>
      <c r="C74" s="176">
        <f>基金残高に係る経年分析!G57</f>
        <v>7519</v>
      </c>
      <c r="D74" s="176">
        <f>基金残高に係る経年分析!H57</f>
        <v>7523</v>
      </c>
    </row>
  </sheetData>
  <sheetProtection algorithmName="SHA-512" hashValue="McdZ6yvylpr+Gsr1nUp1LwC+cnKX3myx5kssUDxffFRJHhZuxOD3JSq/fK6KRdx6SdDlmukmheB+R96ZKyYB+Q==" saltValue="iS7ocR9SaEgj6B0cj7jKX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213</v>
      </c>
      <c r="DI1" s="748"/>
      <c r="DJ1" s="748"/>
      <c r="DK1" s="748"/>
      <c r="DL1" s="748"/>
      <c r="DM1" s="748"/>
      <c r="DN1" s="749"/>
      <c r="DO1" s="212"/>
      <c r="DP1" s="747" t="s">
        <v>214</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9" t="s">
        <v>216</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217</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732" t="s">
        <v>218</v>
      </c>
      <c r="CE3" s="733"/>
      <c r="CF3" s="733"/>
      <c r="CG3" s="733"/>
      <c r="CH3" s="733"/>
      <c r="CI3" s="733"/>
      <c r="CJ3" s="733"/>
      <c r="CK3" s="733"/>
      <c r="CL3" s="733"/>
      <c r="CM3" s="733"/>
      <c r="CN3" s="733"/>
      <c r="CO3" s="733"/>
      <c r="CP3" s="733"/>
      <c r="CQ3" s="733"/>
      <c r="CR3" s="733"/>
      <c r="CS3" s="733"/>
      <c r="CT3" s="733"/>
      <c r="CU3" s="733"/>
      <c r="CV3" s="733"/>
      <c r="CW3" s="733"/>
      <c r="CX3" s="733"/>
      <c r="CY3" s="733"/>
      <c r="CZ3" s="733"/>
      <c r="DA3" s="733"/>
      <c r="DB3" s="733"/>
      <c r="DC3" s="733"/>
      <c r="DD3" s="733"/>
      <c r="DE3" s="733"/>
      <c r="DF3" s="733"/>
      <c r="DG3" s="733"/>
      <c r="DH3" s="733"/>
      <c r="DI3" s="733"/>
      <c r="DJ3" s="733"/>
      <c r="DK3" s="733"/>
      <c r="DL3" s="733"/>
      <c r="DM3" s="733"/>
      <c r="DN3" s="733"/>
      <c r="DO3" s="733"/>
      <c r="DP3" s="733"/>
      <c r="DQ3" s="733"/>
      <c r="DR3" s="733"/>
      <c r="DS3" s="733"/>
      <c r="DT3" s="733"/>
      <c r="DU3" s="733"/>
      <c r="DV3" s="733"/>
      <c r="DW3" s="733"/>
      <c r="DX3" s="733"/>
      <c r="DY3" s="733"/>
      <c r="DZ3" s="733"/>
      <c r="EA3" s="733"/>
      <c r="EB3" s="733"/>
      <c r="EC3" s="734"/>
    </row>
    <row r="4" spans="2:143" ht="11.25" customHeight="1">
      <c r="B4" s="689" t="s">
        <v>1</v>
      </c>
      <c r="C4" s="690"/>
      <c r="D4" s="690"/>
      <c r="E4" s="690"/>
      <c r="F4" s="690"/>
      <c r="G4" s="690"/>
      <c r="H4" s="690"/>
      <c r="I4" s="690"/>
      <c r="J4" s="690"/>
      <c r="K4" s="690"/>
      <c r="L4" s="690"/>
      <c r="M4" s="690"/>
      <c r="N4" s="690"/>
      <c r="O4" s="690"/>
      <c r="P4" s="690"/>
      <c r="Q4" s="691"/>
      <c r="R4" s="689" t="s">
        <v>219</v>
      </c>
      <c r="S4" s="690"/>
      <c r="T4" s="690"/>
      <c r="U4" s="690"/>
      <c r="V4" s="690"/>
      <c r="W4" s="690"/>
      <c r="X4" s="690"/>
      <c r="Y4" s="691"/>
      <c r="Z4" s="689" t="s">
        <v>220</v>
      </c>
      <c r="AA4" s="690"/>
      <c r="AB4" s="690"/>
      <c r="AC4" s="691"/>
      <c r="AD4" s="689" t="s">
        <v>221</v>
      </c>
      <c r="AE4" s="690"/>
      <c r="AF4" s="690"/>
      <c r="AG4" s="690"/>
      <c r="AH4" s="690"/>
      <c r="AI4" s="690"/>
      <c r="AJ4" s="690"/>
      <c r="AK4" s="691"/>
      <c r="AL4" s="689" t="s">
        <v>220</v>
      </c>
      <c r="AM4" s="690"/>
      <c r="AN4" s="690"/>
      <c r="AO4" s="691"/>
      <c r="AP4" s="750" t="s">
        <v>222</v>
      </c>
      <c r="AQ4" s="750"/>
      <c r="AR4" s="750"/>
      <c r="AS4" s="750"/>
      <c r="AT4" s="750"/>
      <c r="AU4" s="750"/>
      <c r="AV4" s="750"/>
      <c r="AW4" s="750"/>
      <c r="AX4" s="750"/>
      <c r="AY4" s="750"/>
      <c r="AZ4" s="750"/>
      <c r="BA4" s="750"/>
      <c r="BB4" s="750"/>
      <c r="BC4" s="750"/>
      <c r="BD4" s="750"/>
      <c r="BE4" s="750"/>
      <c r="BF4" s="750"/>
      <c r="BG4" s="750" t="s">
        <v>223</v>
      </c>
      <c r="BH4" s="750"/>
      <c r="BI4" s="750"/>
      <c r="BJ4" s="750"/>
      <c r="BK4" s="750"/>
      <c r="BL4" s="750"/>
      <c r="BM4" s="750"/>
      <c r="BN4" s="750"/>
      <c r="BO4" s="750" t="s">
        <v>220</v>
      </c>
      <c r="BP4" s="750"/>
      <c r="BQ4" s="750"/>
      <c r="BR4" s="750"/>
      <c r="BS4" s="750" t="s">
        <v>224</v>
      </c>
      <c r="BT4" s="750"/>
      <c r="BU4" s="750"/>
      <c r="BV4" s="750"/>
      <c r="BW4" s="750"/>
      <c r="BX4" s="750"/>
      <c r="BY4" s="750"/>
      <c r="BZ4" s="750"/>
      <c r="CA4" s="750"/>
      <c r="CB4" s="750"/>
      <c r="CD4" s="732" t="s">
        <v>225</v>
      </c>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733"/>
      <c r="EB4" s="733"/>
      <c r="EC4" s="734"/>
    </row>
    <row r="5" spans="2:143" s="216" customFormat="1" ht="11.25" customHeight="1">
      <c r="B5" s="696" t="s">
        <v>226</v>
      </c>
      <c r="C5" s="697"/>
      <c r="D5" s="697"/>
      <c r="E5" s="697"/>
      <c r="F5" s="697"/>
      <c r="G5" s="697"/>
      <c r="H5" s="697"/>
      <c r="I5" s="697"/>
      <c r="J5" s="697"/>
      <c r="K5" s="697"/>
      <c r="L5" s="697"/>
      <c r="M5" s="697"/>
      <c r="N5" s="697"/>
      <c r="O5" s="697"/>
      <c r="P5" s="697"/>
      <c r="Q5" s="698"/>
      <c r="R5" s="683">
        <v>20882643</v>
      </c>
      <c r="S5" s="684"/>
      <c r="T5" s="684"/>
      <c r="U5" s="684"/>
      <c r="V5" s="684"/>
      <c r="W5" s="684"/>
      <c r="X5" s="684"/>
      <c r="Y5" s="727"/>
      <c r="Z5" s="745">
        <v>24.3</v>
      </c>
      <c r="AA5" s="745"/>
      <c r="AB5" s="745"/>
      <c r="AC5" s="745"/>
      <c r="AD5" s="746">
        <v>20882643</v>
      </c>
      <c r="AE5" s="746"/>
      <c r="AF5" s="746"/>
      <c r="AG5" s="746"/>
      <c r="AH5" s="746"/>
      <c r="AI5" s="746"/>
      <c r="AJ5" s="746"/>
      <c r="AK5" s="746"/>
      <c r="AL5" s="728">
        <v>45.7</v>
      </c>
      <c r="AM5" s="701"/>
      <c r="AN5" s="701"/>
      <c r="AO5" s="729"/>
      <c r="AP5" s="696" t="s">
        <v>227</v>
      </c>
      <c r="AQ5" s="697"/>
      <c r="AR5" s="697"/>
      <c r="AS5" s="697"/>
      <c r="AT5" s="697"/>
      <c r="AU5" s="697"/>
      <c r="AV5" s="697"/>
      <c r="AW5" s="697"/>
      <c r="AX5" s="697"/>
      <c r="AY5" s="697"/>
      <c r="AZ5" s="697"/>
      <c r="BA5" s="697"/>
      <c r="BB5" s="697"/>
      <c r="BC5" s="697"/>
      <c r="BD5" s="697"/>
      <c r="BE5" s="697"/>
      <c r="BF5" s="698"/>
      <c r="BG5" s="630">
        <v>20878052</v>
      </c>
      <c r="BH5" s="631"/>
      <c r="BI5" s="631"/>
      <c r="BJ5" s="631"/>
      <c r="BK5" s="631"/>
      <c r="BL5" s="631"/>
      <c r="BM5" s="631"/>
      <c r="BN5" s="632"/>
      <c r="BO5" s="657">
        <v>100</v>
      </c>
      <c r="BP5" s="657"/>
      <c r="BQ5" s="657"/>
      <c r="BR5" s="657"/>
      <c r="BS5" s="658">
        <v>646565</v>
      </c>
      <c r="BT5" s="658"/>
      <c r="BU5" s="658"/>
      <c r="BV5" s="658"/>
      <c r="BW5" s="658"/>
      <c r="BX5" s="658"/>
      <c r="BY5" s="658"/>
      <c r="BZ5" s="658"/>
      <c r="CA5" s="658"/>
      <c r="CB5" s="716"/>
      <c r="CD5" s="732" t="s">
        <v>222</v>
      </c>
      <c r="CE5" s="733"/>
      <c r="CF5" s="733"/>
      <c r="CG5" s="733"/>
      <c r="CH5" s="733"/>
      <c r="CI5" s="733"/>
      <c r="CJ5" s="733"/>
      <c r="CK5" s="733"/>
      <c r="CL5" s="733"/>
      <c r="CM5" s="733"/>
      <c r="CN5" s="733"/>
      <c r="CO5" s="733"/>
      <c r="CP5" s="733"/>
      <c r="CQ5" s="734"/>
      <c r="CR5" s="732" t="s">
        <v>228</v>
      </c>
      <c r="CS5" s="733"/>
      <c r="CT5" s="733"/>
      <c r="CU5" s="733"/>
      <c r="CV5" s="733"/>
      <c r="CW5" s="733"/>
      <c r="CX5" s="733"/>
      <c r="CY5" s="734"/>
      <c r="CZ5" s="732" t="s">
        <v>220</v>
      </c>
      <c r="DA5" s="733"/>
      <c r="DB5" s="733"/>
      <c r="DC5" s="734"/>
      <c r="DD5" s="732" t="s">
        <v>229</v>
      </c>
      <c r="DE5" s="733"/>
      <c r="DF5" s="733"/>
      <c r="DG5" s="733"/>
      <c r="DH5" s="733"/>
      <c r="DI5" s="733"/>
      <c r="DJ5" s="733"/>
      <c r="DK5" s="733"/>
      <c r="DL5" s="733"/>
      <c r="DM5" s="733"/>
      <c r="DN5" s="733"/>
      <c r="DO5" s="733"/>
      <c r="DP5" s="734"/>
      <c r="DQ5" s="732" t="s">
        <v>230</v>
      </c>
      <c r="DR5" s="733"/>
      <c r="DS5" s="733"/>
      <c r="DT5" s="733"/>
      <c r="DU5" s="733"/>
      <c r="DV5" s="733"/>
      <c r="DW5" s="733"/>
      <c r="DX5" s="733"/>
      <c r="DY5" s="733"/>
      <c r="DZ5" s="733"/>
      <c r="EA5" s="733"/>
      <c r="EB5" s="733"/>
      <c r="EC5" s="734"/>
    </row>
    <row r="6" spans="2:143" ht="11.25" customHeight="1">
      <c r="B6" s="627" t="s">
        <v>231</v>
      </c>
      <c r="C6" s="628"/>
      <c r="D6" s="628"/>
      <c r="E6" s="628"/>
      <c r="F6" s="628"/>
      <c r="G6" s="628"/>
      <c r="H6" s="628"/>
      <c r="I6" s="628"/>
      <c r="J6" s="628"/>
      <c r="K6" s="628"/>
      <c r="L6" s="628"/>
      <c r="M6" s="628"/>
      <c r="N6" s="628"/>
      <c r="O6" s="628"/>
      <c r="P6" s="628"/>
      <c r="Q6" s="629"/>
      <c r="R6" s="630">
        <v>594671</v>
      </c>
      <c r="S6" s="631"/>
      <c r="T6" s="631"/>
      <c r="U6" s="631"/>
      <c r="V6" s="631"/>
      <c r="W6" s="631"/>
      <c r="X6" s="631"/>
      <c r="Y6" s="632"/>
      <c r="Z6" s="657">
        <v>0.7</v>
      </c>
      <c r="AA6" s="657"/>
      <c r="AB6" s="657"/>
      <c r="AC6" s="657"/>
      <c r="AD6" s="658">
        <v>594671</v>
      </c>
      <c r="AE6" s="658"/>
      <c r="AF6" s="658"/>
      <c r="AG6" s="658"/>
      <c r="AH6" s="658"/>
      <c r="AI6" s="658"/>
      <c r="AJ6" s="658"/>
      <c r="AK6" s="658"/>
      <c r="AL6" s="633">
        <v>1.3</v>
      </c>
      <c r="AM6" s="634"/>
      <c r="AN6" s="634"/>
      <c r="AO6" s="659"/>
      <c r="AP6" s="627" t="s">
        <v>232</v>
      </c>
      <c r="AQ6" s="628"/>
      <c r="AR6" s="628"/>
      <c r="AS6" s="628"/>
      <c r="AT6" s="628"/>
      <c r="AU6" s="628"/>
      <c r="AV6" s="628"/>
      <c r="AW6" s="628"/>
      <c r="AX6" s="628"/>
      <c r="AY6" s="628"/>
      <c r="AZ6" s="628"/>
      <c r="BA6" s="628"/>
      <c r="BB6" s="628"/>
      <c r="BC6" s="628"/>
      <c r="BD6" s="628"/>
      <c r="BE6" s="628"/>
      <c r="BF6" s="629"/>
      <c r="BG6" s="630">
        <v>20878052</v>
      </c>
      <c r="BH6" s="631"/>
      <c r="BI6" s="631"/>
      <c r="BJ6" s="631"/>
      <c r="BK6" s="631"/>
      <c r="BL6" s="631"/>
      <c r="BM6" s="631"/>
      <c r="BN6" s="632"/>
      <c r="BO6" s="657">
        <v>100</v>
      </c>
      <c r="BP6" s="657"/>
      <c r="BQ6" s="657"/>
      <c r="BR6" s="657"/>
      <c r="BS6" s="658">
        <v>646565</v>
      </c>
      <c r="BT6" s="658"/>
      <c r="BU6" s="658"/>
      <c r="BV6" s="658"/>
      <c r="BW6" s="658"/>
      <c r="BX6" s="658"/>
      <c r="BY6" s="658"/>
      <c r="BZ6" s="658"/>
      <c r="CA6" s="658"/>
      <c r="CB6" s="716"/>
      <c r="CD6" s="686" t="s">
        <v>233</v>
      </c>
      <c r="CE6" s="687"/>
      <c r="CF6" s="687"/>
      <c r="CG6" s="687"/>
      <c r="CH6" s="687"/>
      <c r="CI6" s="687"/>
      <c r="CJ6" s="687"/>
      <c r="CK6" s="687"/>
      <c r="CL6" s="687"/>
      <c r="CM6" s="687"/>
      <c r="CN6" s="687"/>
      <c r="CO6" s="687"/>
      <c r="CP6" s="687"/>
      <c r="CQ6" s="688"/>
      <c r="CR6" s="630">
        <v>394127</v>
      </c>
      <c r="CS6" s="631"/>
      <c r="CT6" s="631"/>
      <c r="CU6" s="631"/>
      <c r="CV6" s="631"/>
      <c r="CW6" s="631"/>
      <c r="CX6" s="631"/>
      <c r="CY6" s="632"/>
      <c r="CZ6" s="728">
        <v>0.5</v>
      </c>
      <c r="DA6" s="701"/>
      <c r="DB6" s="701"/>
      <c r="DC6" s="731"/>
      <c r="DD6" s="636" t="s">
        <v>136</v>
      </c>
      <c r="DE6" s="631"/>
      <c r="DF6" s="631"/>
      <c r="DG6" s="631"/>
      <c r="DH6" s="631"/>
      <c r="DI6" s="631"/>
      <c r="DJ6" s="631"/>
      <c r="DK6" s="631"/>
      <c r="DL6" s="631"/>
      <c r="DM6" s="631"/>
      <c r="DN6" s="631"/>
      <c r="DO6" s="631"/>
      <c r="DP6" s="632"/>
      <c r="DQ6" s="636">
        <v>394119</v>
      </c>
      <c r="DR6" s="631"/>
      <c r="DS6" s="631"/>
      <c r="DT6" s="631"/>
      <c r="DU6" s="631"/>
      <c r="DV6" s="631"/>
      <c r="DW6" s="631"/>
      <c r="DX6" s="631"/>
      <c r="DY6" s="631"/>
      <c r="DZ6" s="631"/>
      <c r="EA6" s="631"/>
      <c r="EB6" s="631"/>
      <c r="EC6" s="671"/>
    </row>
    <row r="7" spans="2:143" ht="11.25" customHeight="1">
      <c r="B7" s="627" t="s">
        <v>234</v>
      </c>
      <c r="C7" s="628"/>
      <c r="D7" s="628"/>
      <c r="E7" s="628"/>
      <c r="F7" s="628"/>
      <c r="G7" s="628"/>
      <c r="H7" s="628"/>
      <c r="I7" s="628"/>
      <c r="J7" s="628"/>
      <c r="K7" s="628"/>
      <c r="L7" s="628"/>
      <c r="M7" s="628"/>
      <c r="N7" s="628"/>
      <c r="O7" s="628"/>
      <c r="P7" s="628"/>
      <c r="Q7" s="629"/>
      <c r="R7" s="630">
        <v>24200</v>
      </c>
      <c r="S7" s="631"/>
      <c r="T7" s="631"/>
      <c r="U7" s="631"/>
      <c r="V7" s="631"/>
      <c r="W7" s="631"/>
      <c r="X7" s="631"/>
      <c r="Y7" s="632"/>
      <c r="Z7" s="657">
        <v>0</v>
      </c>
      <c r="AA7" s="657"/>
      <c r="AB7" s="657"/>
      <c r="AC7" s="657"/>
      <c r="AD7" s="658">
        <v>24200</v>
      </c>
      <c r="AE7" s="658"/>
      <c r="AF7" s="658"/>
      <c r="AG7" s="658"/>
      <c r="AH7" s="658"/>
      <c r="AI7" s="658"/>
      <c r="AJ7" s="658"/>
      <c r="AK7" s="658"/>
      <c r="AL7" s="633">
        <v>0.1</v>
      </c>
      <c r="AM7" s="634"/>
      <c r="AN7" s="634"/>
      <c r="AO7" s="659"/>
      <c r="AP7" s="627" t="s">
        <v>235</v>
      </c>
      <c r="AQ7" s="628"/>
      <c r="AR7" s="628"/>
      <c r="AS7" s="628"/>
      <c r="AT7" s="628"/>
      <c r="AU7" s="628"/>
      <c r="AV7" s="628"/>
      <c r="AW7" s="628"/>
      <c r="AX7" s="628"/>
      <c r="AY7" s="628"/>
      <c r="AZ7" s="628"/>
      <c r="BA7" s="628"/>
      <c r="BB7" s="628"/>
      <c r="BC7" s="628"/>
      <c r="BD7" s="628"/>
      <c r="BE7" s="628"/>
      <c r="BF7" s="629"/>
      <c r="BG7" s="630">
        <v>9195696</v>
      </c>
      <c r="BH7" s="631"/>
      <c r="BI7" s="631"/>
      <c r="BJ7" s="631"/>
      <c r="BK7" s="631"/>
      <c r="BL7" s="631"/>
      <c r="BM7" s="631"/>
      <c r="BN7" s="632"/>
      <c r="BO7" s="657">
        <v>44</v>
      </c>
      <c r="BP7" s="657"/>
      <c r="BQ7" s="657"/>
      <c r="BR7" s="657"/>
      <c r="BS7" s="658">
        <v>646565</v>
      </c>
      <c r="BT7" s="658"/>
      <c r="BU7" s="658"/>
      <c r="BV7" s="658"/>
      <c r="BW7" s="658"/>
      <c r="BX7" s="658"/>
      <c r="BY7" s="658"/>
      <c r="BZ7" s="658"/>
      <c r="CA7" s="658"/>
      <c r="CB7" s="716"/>
      <c r="CD7" s="672" t="s">
        <v>236</v>
      </c>
      <c r="CE7" s="669"/>
      <c r="CF7" s="669"/>
      <c r="CG7" s="669"/>
      <c r="CH7" s="669"/>
      <c r="CI7" s="669"/>
      <c r="CJ7" s="669"/>
      <c r="CK7" s="669"/>
      <c r="CL7" s="669"/>
      <c r="CM7" s="669"/>
      <c r="CN7" s="669"/>
      <c r="CO7" s="669"/>
      <c r="CP7" s="669"/>
      <c r="CQ7" s="670"/>
      <c r="CR7" s="630">
        <v>7919137</v>
      </c>
      <c r="CS7" s="631"/>
      <c r="CT7" s="631"/>
      <c r="CU7" s="631"/>
      <c r="CV7" s="631"/>
      <c r="CW7" s="631"/>
      <c r="CX7" s="631"/>
      <c r="CY7" s="632"/>
      <c r="CZ7" s="657">
        <v>9.9</v>
      </c>
      <c r="DA7" s="657"/>
      <c r="DB7" s="657"/>
      <c r="DC7" s="657"/>
      <c r="DD7" s="636">
        <v>222853</v>
      </c>
      <c r="DE7" s="631"/>
      <c r="DF7" s="631"/>
      <c r="DG7" s="631"/>
      <c r="DH7" s="631"/>
      <c r="DI7" s="631"/>
      <c r="DJ7" s="631"/>
      <c r="DK7" s="631"/>
      <c r="DL7" s="631"/>
      <c r="DM7" s="631"/>
      <c r="DN7" s="631"/>
      <c r="DO7" s="631"/>
      <c r="DP7" s="632"/>
      <c r="DQ7" s="636">
        <v>6976882</v>
      </c>
      <c r="DR7" s="631"/>
      <c r="DS7" s="631"/>
      <c r="DT7" s="631"/>
      <c r="DU7" s="631"/>
      <c r="DV7" s="631"/>
      <c r="DW7" s="631"/>
      <c r="DX7" s="631"/>
      <c r="DY7" s="631"/>
      <c r="DZ7" s="631"/>
      <c r="EA7" s="631"/>
      <c r="EB7" s="631"/>
      <c r="EC7" s="671"/>
    </row>
    <row r="8" spans="2:143" ht="11.25" customHeight="1">
      <c r="B8" s="627" t="s">
        <v>237</v>
      </c>
      <c r="C8" s="628"/>
      <c r="D8" s="628"/>
      <c r="E8" s="628"/>
      <c r="F8" s="628"/>
      <c r="G8" s="628"/>
      <c r="H8" s="628"/>
      <c r="I8" s="628"/>
      <c r="J8" s="628"/>
      <c r="K8" s="628"/>
      <c r="L8" s="628"/>
      <c r="M8" s="628"/>
      <c r="N8" s="628"/>
      <c r="O8" s="628"/>
      <c r="P8" s="628"/>
      <c r="Q8" s="629"/>
      <c r="R8" s="630">
        <v>109367</v>
      </c>
      <c r="S8" s="631"/>
      <c r="T8" s="631"/>
      <c r="U8" s="631"/>
      <c r="V8" s="631"/>
      <c r="W8" s="631"/>
      <c r="X8" s="631"/>
      <c r="Y8" s="632"/>
      <c r="Z8" s="657">
        <v>0.1</v>
      </c>
      <c r="AA8" s="657"/>
      <c r="AB8" s="657"/>
      <c r="AC8" s="657"/>
      <c r="AD8" s="658">
        <v>109367</v>
      </c>
      <c r="AE8" s="658"/>
      <c r="AF8" s="658"/>
      <c r="AG8" s="658"/>
      <c r="AH8" s="658"/>
      <c r="AI8" s="658"/>
      <c r="AJ8" s="658"/>
      <c r="AK8" s="658"/>
      <c r="AL8" s="633">
        <v>0.2</v>
      </c>
      <c r="AM8" s="634"/>
      <c r="AN8" s="634"/>
      <c r="AO8" s="659"/>
      <c r="AP8" s="627" t="s">
        <v>238</v>
      </c>
      <c r="AQ8" s="628"/>
      <c r="AR8" s="628"/>
      <c r="AS8" s="628"/>
      <c r="AT8" s="628"/>
      <c r="AU8" s="628"/>
      <c r="AV8" s="628"/>
      <c r="AW8" s="628"/>
      <c r="AX8" s="628"/>
      <c r="AY8" s="628"/>
      <c r="AZ8" s="628"/>
      <c r="BA8" s="628"/>
      <c r="BB8" s="628"/>
      <c r="BC8" s="628"/>
      <c r="BD8" s="628"/>
      <c r="BE8" s="628"/>
      <c r="BF8" s="629"/>
      <c r="BG8" s="630">
        <v>251017</v>
      </c>
      <c r="BH8" s="631"/>
      <c r="BI8" s="631"/>
      <c r="BJ8" s="631"/>
      <c r="BK8" s="631"/>
      <c r="BL8" s="631"/>
      <c r="BM8" s="631"/>
      <c r="BN8" s="632"/>
      <c r="BO8" s="657">
        <v>1.2</v>
      </c>
      <c r="BP8" s="657"/>
      <c r="BQ8" s="657"/>
      <c r="BR8" s="657"/>
      <c r="BS8" s="658" t="s">
        <v>239</v>
      </c>
      <c r="BT8" s="658"/>
      <c r="BU8" s="658"/>
      <c r="BV8" s="658"/>
      <c r="BW8" s="658"/>
      <c r="BX8" s="658"/>
      <c r="BY8" s="658"/>
      <c r="BZ8" s="658"/>
      <c r="CA8" s="658"/>
      <c r="CB8" s="716"/>
      <c r="CD8" s="672" t="s">
        <v>240</v>
      </c>
      <c r="CE8" s="669"/>
      <c r="CF8" s="669"/>
      <c r="CG8" s="669"/>
      <c r="CH8" s="669"/>
      <c r="CI8" s="669"/>
      <c r="CJ8" s="669"/>
      <c r="CK8" s="669"/>
      <c r="CL8" s="669"/>
      <c r="CM8" s="669"/>
      <c r="CN8" s="669"/>
      <c r="CO8" s="669"/>
      <c r="CP8" s="669"/>
      <c r="CQ8" s="670"/>
      <c r="CR8" s="630">
        <v>29883196</v>
      </c>
      <c r="CS8" s="631"/>
      <c r="CT8" s="631"/>
      <c r="CU8" s="631"/>
      <c r="CV8" s="631"/>
      <c r="CW8" s="631"/>
      <c r="CX8" s="631"/>
      <c r="CY8" s="632"/>
      <c r="CZ8" s="657">
        <v>37.4</v>
      </c>
      <c r="DA8" s="657"/>
      <c r="DB8" s="657"/>
      <c r="DC8" s="657"/>
      <c r="DD8" s="636">
        <v>425123</v>
      </c>
      <c r="DE8" s="631"/>
      <c r="DF8" s="631"/>
      <c r="DG8" s="631"/>
      <c r="DH8" s="631"/>
      <c r="DI8" s="631"/>
      <c r="DJ8" s="631"/>
      <c r="DK8" s="631"/>
      <c r="DL8" s="631"/>
      <c r="DM8" s="631"/>
      <c r="DN8" s="631"/>
      <c r="DO8" s="631"/>
      <c r="DP8" s="632"/>
      <c r="DQ8" s="636">
        <v>13452282</v>
      </c>
      <c r="DR8" s="631"/>
      <c r="DS8" s="631"/>
      <c r="DT8" s="631"/>
      <c r="DU8" s="631"/>
      <c r="DV8" s="631"/>
      <c r="DW8" s="631"/>
      <c r="DX8" s="631"/>
      <c r="DY8" s="631"/>
      <c r="DZ8" s="631"/>
      <c r="EA8" s="631"/>
      <c r="EB8" s="631"/>
      <c r="EC8" s="671"/>
    </row>
    <row r="9" spans="2:143" ht="11.25" customHeight="1">
      <c r="B9" s="627" t="s">
        <v>241</v>
      </c>
      <c r="C9" s="628"/>
      <c r="D9" s="628"/>
      <c r="E9" s="628"/>
      <c r="F9" s="628"/>
      <c r="G9" s="628"/>
      <c r="H9" s="628"/>
      <c r="I9" s="628"/>
      <c r="J9" s="628"/>
      <c r="K9" s="628"/>
      <c r="L9" s="628"/>
      <c r="M9" s="628"/>
      <c r="N9" s="628"/>
      <c r="O9" s="628"/>
      <c r="P9" s="628"/>
      <c r="Q9" s="629"/>
      <c r="R9" s="630">
        <v>135979</v>
      </c>
      <c r="S9" s="631"/>
      <c r="T9" s="631"/>
      <c r="U9" s="631"/>
      <c r="V9" s="631"/>
      <c r="W9" s="631"/>
      <c r="X9" s="631"/>
      <c r="Y9" s="632"/>
      <c r="Z9" s="657">
        <v>0.2</v>
      </c>
      <c r="AA9" s="657"/>
      <c r="AB9" s="657"/>
      <c r="AC9" s="657"/>
      <c r="AD9" s="658">
        <v>135979</v>
      </c>
      <c r="AE9" s="658"/>
      <c r="AF9" s="658"/>
      <c r="AG9" s="658"/>
      <c r="AH9" s="658"/>
      <c r="AI9" s="658"/>
      <c r="AJ9" s="658"/>
      <c r="AK9" s="658"/>
      <c r="AL9" s="633">
        <v>0.3</v>
      </c>
      <c r="AM9" s="634"/>
      <c r="AN9" s="634"/>
      <c r="AO9" s="659"/>
      <c r="AP9" s="627" t="s">
        <v>242</v>
      </c>
      <c r="AQ9" s="628"/>
      <c r="AR9" s="628"/>
      <c r="AS9" s="628"/>
      <c r="AT9" s="628"/>
      <c r="AU9" s="628"/>
      <c r="AV9" s="628"/>
      <c r="AW9" s="628"/>
      <c r="AX9" s="628"/>
      <c r="AY9" s="628"/>
      <c r="AZ9" s="628"/>
      <c r="BA9" s="628"/>
      <c r="BB9" s="628"/>
      <c r="BC9" s="628"/>
      <c r="BD9" s="628"/>
      <c r="BE9" s="628"/>
      <c r="BF9" s="629"/>
      <c r="BG9" s="630">
        <v>6474906</v>
      </c>
      <c r="BH9" s="631"/>
      <c r="BI9" s="631"/>
      <c r="BJ9" s="631"/>
      <c r="BK9" s="631"/>
      <c r="BL9" s="631"/>
      <c r="BM9" s="631"/>
      <c r="BN9" s="632"/>
      <c r="BO9" s="657">
        <v>31</v>
      </c>
      <c r="BP9" s="657"/>
      <c r="BQ9" s="657"/>
      <c r="BR9" s="657"/>
      <c r="BS9" s="658" t="s">
        <v>136</v>
      </c>
      <c r="BT9" s="658"/>
      <c r="BU9" s="658"/>
      <c r="BV9" s="658"/>
      <c r="BW9" s="658"/>
      <c r="BX9" s="658"/>
      <c r="BY9" s="658"/>
      <c r="BZ9" s="658"/>
      <c r="CA9" s="658"/>
      <c r="CB9" s="716"/>
      <c r="CD9" s="672" t="s">
        <v>243</v>
      </c>
      <c r="CE9" s="669"/>
      <c r="CF9" s="669"/>
      <c r="CG9" s="669"/>
      <c r="CH9" s="669"/>
      <c r="CI9" s="669"/>
      <c r="CJ9" s="669"/>
      <c r="CK9" s="669"/>
      <c r="CL9" s="669"/>
      <c r="CM9" s="669"/>
      <c r="CN9" s="669"/>
      <c r="CO9" s="669"/>
      <c r="CP9" s="669"/>
      <c r="CQ9" s="670"/>
      <c r="CR9" s="630">
        <v>6579501</v>
      </c>
      <c r="CS9" s="631"/>
      <c r="CT9" s="631"/>
      <c r="CU9" s="631"/>
      <c r="CV9" s="631"/>
      <c r="CW9" s="631"/>
      <c r="CX9" s="631"/>
      <c r="CY9" s="632"/>
      <c r="CZ9" s="657">
        <v>8.1999999999999993</v>
      </c>
      <c r="DA9" s="657"/>
      <c r="DB9" s="657"/>
      <c r="DC9" s="657"/>
      <c r="DD9" s="636">
        <v>504408</v>
      </c>
      <c r="DE9" s="631"/>
      <c r="DF9" s="631"/>
      <c r="DG9" s="631"/>
      <c r="DH9" s="631"/>
      <c r="DI9" s="631"/>
      <c r="DJ9" s="631"/>
      <c r="DK9" s="631"/>
      <c r="DL9" s="631"/>
      <c r="DM9" s="631"/>
      <c r="DN9" s="631"/>
      <c r="DO9" s="631"/>
      <c r="DP9" s="632"/>
      <c r="DQ9" s="636">
        <v>3638758</v>
      </c>
      <c r="DR9" s="631"/>
      <c r="DS9" s="631"/>
      <c r="DT9" s="631"/>
      <c r="DU9" s="631"/>
      <c r="DV9" s="631"/>
      <c r="DW9" s="631"/>
      <c r="DX9" s="631"/>
      <c r="DY9" s="631"/>
      <c r="DZ9" s="631"/>
      <c r="EA9" s="631"/>
      <c r="EB9" s="631"/>
      <c r="EC9" s="671"/>
    </row>
    <row r="10" spans="2:143" ht="11.25" customHeight="1">
      <c r="B10" s="627" t="s">
        <v>244</v>
      </c>
      <c r="C10" s="628"/>
      <c r="D10" s="628"/>
      <c r="E10" s="628"/>
      <c r="F10" s="628"/>
      <c r="G10" s="628"/>
      <c r="H10" s="628"/>
      <c r="I10" s="628"/>
      <c r="J10" s="628"/>
      <c r="K10" s="628"/>
      <c r="L10" s="628"/>
      <c r="M10" s="628"/>
      <c r="N10" s="628"/>
      <c r="O10" s="628"/>
      <c r="P10" s="628"/>
      <c r="Q10" s="629"/>
      <c r="R10" s="630" t="s">
        <v>136</v>
      </c>
      <c r="S10" s="631"/>
      <c r="T10" s="631"/>
      <c r="U10" s="631"/>
      <c r="V10" s="631"/>
      <c r="W10" s="631"/>
      <c r="X10" s="631"/>
      <c r="Y10" s="632"/>
      <c r="Z10" s="657" t="s">
        <v>136</v>
      </c>
      <c r="AA10" s="657"/>
      <c r="AB10" s="657"/>
      <c r="AC10" s="657"/>
      <c r="AD10" s="658" t="s">
        <v>239</v>
      </c>
      <c r="AE10" s="658"/>
      <c r="AF10" s="658"/>
      <c r="AG10" s="658"/>
      <c r="AH10" s="658"/>
      <c r="AI10" s="658"/>
      <c r="AJ10" s="658"/>
      <c r="AK10" s="658"/>
      <c r="AL10" s="633" t="s">
        <v>239</v>
      </c>
      <c r="AM10" s="634"/>
      <c r="AN10" s="634"/>
      <c r="AO10" s="659"/>
      <c r="AP10" s="627" t="s">
        <v>245</v>
      </c>
      <c r="AQ10" s="628"/>
      <c r="AR10" s="628"/>
      <c r="AS10" s="628"/>
      <c r="AT10" s="628"/>
      <c r="AU10" s="628"/>
      <c r="AV10" s="628"/>
      <c r="AW10" s="628"/>
      <c r="AX10" s="628"/>
      <c r="AY10" s="628"/>
      <c r="AZ10" s="628"/>
      <c r="BA10" s="628"/>
      <c r="BB10" s="628"/>
      <c r="BC10" s="628"/>
      <c r="BD10" s="628"/>
      <c r="BE10" s="628"/>
      <c r="BF10" s="629"/>
      <c r="BG10" s="630">
        <v>509454</v>
      </c>
      <c r="BH10" s="631"/>
      <c r="BI10" s="631"/>
      <c r="BJ10" s="631"/>
      <c r="BK10" s="631"/>
      <c r="BL10" s="631"/>
      <c r="BM10" s="631"/>
      <c r="BN10" s="632"/>
      <c r="BO10" s="657">
        <v>2.4</v>
      </c>
      <c r="BP10" s="657"/>
      <c r="BQ10" s="657"/>
      <c r="BR10" s="657"/>
      <c r="BS10" s="658">
        <v>84142</v>
      </c>
      <c r="BT10" s="658"/>
      <c r="BU10" s="658"/>
      <c r="BV10" s="658"/>
      <c r="BW10" s="658"/>
      <c r="BX10" s="658"/>
      <c r="BY10" s="658"/>
      <c r="BZ10" s="658"/>
      <c r="CA10" s="658"/>
      <c r="CB10" s="716"/>
      <c r="CD10" s="672" t="s">
        <v>246</v>
      </c>
      <c r="CE10" s="669"/>
      <c r="CF10" s="669"/>
      <c r="CG10" s="669"/>
      <c r="CH10" s="669"/>
      <c r="CI10" s="669"/>
      <c r="CJ10" s="669"/>
      <c r="CK10" s="669"/>
      <c r="CL10" s="669"/>
      <c r="CM10" s="669"/>
      <c r="CN10" s="669"/>
      <c r="CO10" s="669"/>
      <c r="CP10" s="669"/>
      <c r="CQ10" s="670"/>
      <c r="CR10" s="630">
        <v>638002</v>
      </c>
      <c r="CS10" s="631"/>
      <c r="CT10" s="631"/>
      <c r="CU10" s="631"/>
      <c r="CV10" s="631"/>
      <c r="CW10" s="631"/>
      <c r="CX10" s="631"/>
      <c r="CY10" s="632"/>
      <c r="CZ10" s="657">
        <v>0.8</v>
      </c>
      <c r="DA10" s="657"/>
      <c r="DB10" s="657"/>
      <c r="DC10" s="657"/>
      <c r="DD10" s="636" t="s">
        <v>136</v>
      </c>
      <c r="DE10" s="631"/>
      <c r="DF10" s="631"/>
      <c r="DG10" s="631"/>
      <c r="DH10" s="631"/>
      <c r="DI10" s="631"/>
      <c r="DJ10" s="631"/>
      <c r="DK10" s="631"/>
      <c r="DL10" s="631"/>
      <c r="DM10" s="631"/>
      <c r="DN10" s="631"/>
      <c r="DO10" s="631"/>
      <c r="DP10" s="632"/>
      <c r="DQ10" s="636">
        <v>389275</v>
      </c>
      <c r="DR10" s="631"/>
      <c r="DS10" s="631"/>
      <c r="DT10" s="631"/>
      <c r="DU10" s="631"/>
      <c r="DV10" s="631"/>
      <c r="DW10" s="631"/>
      <c r="DX10" s="631"/>
      <c r="DY10" s="631"/>
      <c r="DZ10" s="631"/>
      <c r="EA10" s="631"/>
      <c r="EB10" s="631"/>
      <c r="EC10" s="671"/>
    </row>
    <row r="11" spans="2:143" ht="11.25" customHeight="1">
      <c r="B11" s="627" t="s">
        <v>247</v>
      </c>
      <c r="C11" s="628"/>
      <c r="D11" s="628"/>
      <c r="E11" s="628"/>
      <c r="F11" s="628"/>
      <c r="G11" s="628"/>
      <c r="H11" s="628"/>
      <c r="I11" s="628"/>
      <c r="J11" s="628"/>
      <c r="K11" s="628"/>
      <c r="L11" s="628"/>
      <c r="M11" s="628"/>
      <c r="N11" s="628"/>
      <c r="O11" s="628"/>
      <c r="P11" s="628"/>
      <c r="Q11" s="629"/>
      <c r="R11" s="630">
        <v>3679763</v>
      </c>
      <c r="S11" s="631"/>
      <c r="T11" s="631"/>
      <c r="U11" s="631"/>
      <c r="V11" s="631"/>
      <c r="W11" s="631"/>
      <c r="X11" s="631"/>
      <c r="Y11" s="632"/>
      <c r="Z11" s="633">
        <v>4.3</v>
      </c>
      <c r="AA11" s="634"/>
      <c r="AB11" s="634"/>
      <c r="AC11" s="635"/>
      <c r="AD11" s="636">
        <v>3679763</v>
      </c>
      <c r="AE11" s="631"/>
      <c r="AF11" s="631"/>
      <c r="AG11" s="631"/>
      <c r="AH11" s="631"/>
      <c r="AI11" s="631"/>
      <c r="AJ11" s="631"/>
      <c r="AK11" s="632"/>
      <c r="AL11" s="633">
        <v>8</v>
      </c>
      <c r="AM11" s="634"/>
      <c r="AN11" s="634"/>
      <c r="AO11" s="659"/>
      <c r="AP11" s="627" t="s">
        <v>248</v>
      </c>
      <c r="AQ11" s="628"/>
      <c r="AR11" s="628"/>
      <c r="AS11" s="628"/>
      <c r="AT11" s="628"/>
      <c r="AU11" s="628"/>
      <c r="AV11" s="628"/>
      <c r="AW11" s="628"/>
      <c r="AX11" s="628"/>
      <c r="AY11" s="628"/>
      <c r="AZ11" s="628"/>
      <c r="BA11" s="628"/>
      <c r="BB11" s="628"/>
      <c r="BC11" s="628"/>
      <c r="BD11" s="628"/>
      <c r="BE11" s="628"/>
      <c r="BF11" s="629"/>
      <c r="BG11" s="630">
        <v>1960319</v>
      </c>
      <c r="BH11" s="631"/>
      <c r="BI11" s="631"/>
      <c r="BJ11" s="631"/>
      <c r="BK11" s="631"/>
      <c r="BL11" s="631"/>
      <c r="BM11" s="631"/>
      <c r="BN11" s="632"/>
      <c r="BO11" s="657">
        <v>9.4</v>
      </c>
      <c r="BP11" s="657"/>
      <c r="BQ11" s="657"/>
      <c r="BR11" s="657"/>
      <c r="BS11" s="658">
        <v>562423</v>
      </c>
      <c r="BT11" s="658"/>
      <c r="BU11" s="658"/>
      <c r="BV11" s="658"/>
      <c r="BW11" s="658"/>
      <c r="BX11" s="658"/>
      <c r="BY11" s="658"/>
      <c r="BZ11" s="658"/>
      <c r="CA11" s="658"/>
      <c r="CB11" s="716"/>
      <c r="CD11" s="672" t="s">
        <v>249</v>
      </c>
      <c r="CE11" s="669"/>
      <c r="CF11" s="669"/>
      <c r="CG11" s="669"/>
      <c r="CH11" s="669"/>
      <c r="CI11" s="669"/>
      <c r="CJ11" s="669"/>
      <c r="CK11" s="669"/>
      <c r="CL11" s="669"/>
      <c r="CM11" s="669"/>
      <c r="CN11" s="669"/>
      <c r="CO11" s="669"/>
      <c r="CP11" s="669"/>
      <c r="CQ11" s="670"/>
      <c r="CR11" s="630">
        <v>2776791</v>
      </c>
      <c r="CS11" s="631"/>
      <c r="CT11" s="631"/>
      <c r="CU11" s="631"/>
      <c r="CV11" s="631"/>
      <c r="CW11" s="631"/>
      <c r="CX11" s="631"/>
      <c r="CY11" s="632"/>
      <c r="CZ11" s="657">
        <v>3.5</v>
      </c>
      <c r="DA11" s="657"/>
      <c r="DB11" s="657"/>
      <c r="DC11" s="657"/>
      <c r="DD11" s="636">
        <v>867554</v>
      </c>
      <c r="DE11" s="631"/>
      <c r="DF11" s="631"/>
      <c r="DG11" s="631"/>
      <c r="DH11" s="631"/>
      <c r="DI11" s="631"/>
      <c r="DJ11" s="631"/>
      <c r="DK11" s="631"/>
      <c r="DL11" s="631"/>
      <c r="DM11" s="631"/>
      <c r="DN11" s="631"/>
      <c r="DO11" s="631"/>
      <c r="DP11" s="632"/>
      <c r="DQ11" s="636">
        <v>1722691</v>
      </c>
      <c r="DR11" s="631"/>
      <c r="DS11" s="631"/>
      <c r="DT11" s="631"/>
      <c r="DU11" s="631"/>
      <c r="DV11" s="631"/>
      <c r="DW11" s="631"/>
      <c r="DX11" s="631"/>
      <c r="DY11" s="631"/>
      <c r="DZ11" s="631"/>
      <c r="EA11" s="631"/>
      <c r="EB11" s="631"/>
      <c r="EC11" s="671"/>
    </row>
    <row r="12" spans="2:143" ht="11.25" customHeight="1">
      <c r="B12" s="627" t="s">
        <v>250</v>
      </c>
      <c r="C12" s="628"/>
      <c r="D12" s="628"/>
      <c r="E12" s="628"/>
      <c r="F12" s="628"/>
      <c r="G12" s="628"/>
      <c r="H12" s="628"/>
      <c r="I12" s="628"/>
      <c r="J12" s="628"/>
      <c r="K12" s="628"/>
      <c r="L12" s="628"/>
      <c r="M12" s="628"/>
      <c r="N12" s="628"/>
      <c r="O12" s="628"/>
      <c r="P12" s="628"/>
      <c r="Q12" s="629"/>
      <c r="R12" s="630">
        <v>21921</v>
      </c>
      <c r="S12" s="631"/>
      <c r="T12" s="631"/>
      <c r="U12" s="631"/>
      <c r="V12" s="631"/>
      <c r="W12" s="631"/>
      <c r="X12" s="631"/>
      <c r="Y12" s="632"/>
      <c r="Z12" s="657">
        <v>0</v>
      </c>
      <c r="AA12" s="657"/>
      <c r="AB12" s="657"/>
      <c r="AC12" s="657"/>
      <c r="AD12" s="658">
        <v>21921</v>
      </c>
      <c r="AE12" s="658"/>
      <c r="AF12" s="658"/>
      <c r="AG12" s="658"/>
      <c r="AH12" s="658"/>
      <c r="AI12" s="658"/>
      <c r="AJ12" s="658"/>
      <c r="AK12" s="658"/>
      <c r="AL12" s="633">
        <v>0</v>
      </c>
      <c r="AM12" s="634"/>
      <c r="AN12" s="634"/>
      <c r="AO12" s="659"/>
      <c r="AP12" s="627" t="s">
        <v>251</v>
      </c>
      <c r="AQ12" s="628"/>
      <c r="AR12" s="628"/>
      <c r="AS12" s="628"/>
      <c r="AT12" s="628"/>
      <c r="AU12" s="628"/>
      <c r="AV12" s="628"/>
      <c r="AW12" s="628"/>
      <c r="AX12" s="628"/>
      <c r="AY12" s="628"/>
      <c r="AZ12" s="628"/>
      <c r="BA12" s="628"/>
      <c r="BB12" s="628"/>
      <c r="BC12" s="628"/>
      <c r="BD12" s="628"/>
      <c r="BE12" s="628"/>
      <c r="BF12" s="629"/>
      <c r="BG12" s="630">
        <v>10040851</v>
      </c>
      <c r="BH12" s="631"/>
      <c r="BI12" s="631"/>
      <c r="BJ12" s="631"/>
      <c r="BK12" s="631"/>
      <c r="BL12" s="631"/>
      <c r="BM12" s="631"/>
      <c r="BN12" s="632"/>
      <c r="BO12" s="657">
        <v>48.1</v>
      </c>
      <c r="BP12" s="657"/>
      <c r="BQ12" s="657"/>
      <c r="BR12" s="657"/>
      <c r="BS12" s="658" t="s">
        <v>136</v>
      </c>
      <c r="BT12" s="658"/>
      <c r="BU12" s="658"/>
      <c r="BV12" s="658"/>
      <c r="BW12" s="658"/>
      <c r="BX12" s="658"/>
      <c r="BY12" s="658"/>
      <c r="BZ12" s="658"/>
      <c r="CA12" s="658"/>
      <c r="CB12" s="716"/>
      <c r="CD12" s="672" t="s">
        <v>252</v>
      </c>
      <c r="CE12" s="669"/>
      <c r="CF12" s="669"/>
      <c r="CG12" s="669"/>
      <c r="CH12" s="669"/>
      <c r="CI12" s="669"/>
      <c r="CJ12" s="669"/>
      <c r="CK12" s="669"/>
      <c r="CL12" s="669"/>
      <c r="CM12" s="669"/>
      <c r="CN12" s="669"/>
      <c r="CO12" s="669"/>
      <c r="CP12" s="669"/>
      <c r="CQ12" s="670"/>
      <c r="CR12" s="630">
        <v>4289625</v>
      </c>
      <c r="CS12" s="631"/>
      <c r="CT12" s="631"/>
      <c r="CU12" s="631"/>
      <c r="CV12" s="631"/>
      <c r="CW12" s="631"/>
      <c r="CX12" s="631"/>
      <c r="CY12" s="632"/>
      <c r="CZ12" s="657">
        <v>5.4</v>
      </c>
      <c r="DA12" s="657"/>
      <c r="DB12" s="657"/>
      <c r="DC12" s="657"/>
      <c r="DD12" s="636">
        <v>55788</v>
      </c>
      <c r="DE12" s="631"/>
      <c r="DF12" s="631"/>
      <c r="DG12" s="631"/>
      <c r="DH12" s="631"/>
      <c r="DI12" s="631"/>
      <c r="DJ12" s="631"/>
      <c r="DK12" s="631"/>
      <c r="DL12" s="631"/>
      <c r="DM12" s="631"/>
      <c r="DN12" s="631"/>
      <c r="DO12" s="631"/>
      <c r="DP12" s="632"/>
      <c r="DQ12" s="636">
        <v>2411804</v>
      </c>
      <c r="DR12" s="631"/>
      <c r="DS12" s="631"/>
      <c r="DT12" s="631"/>
      <c r="DU12" s="631"/>
      <c r="DV12" s="631"/>
      <c r="DW12" s="631"/>
      <c r="DX12" s="631"/>
      <c r="DY12" s="631"/>
      <c r="DZ12" s="631"/>
      <c r="EA12" s="631"/>
      <c r="EB12" s="631"/>
      <c r="EC12" s="671"/>
    </row>
    <row r="13" spans="2:143" ht="11.25" customHeight="1">
      <c r="B13" s="627" t="s">
        <v>253</v>
      </c>
      <c r="C13" s="628"/>
      <c r="D13" s="628"/>
      <c r="E13" s="628"/>
      <c r="F13" s="628"/>
      <c r="G13" s="628"/>
      <c r="H13" s="628"/>
      <c r="I13" s="628"/>
      <c r="J13" s="628"/>
      <c r="K13" s="628"/>
      <c r="L13" s="628"/>
      <c r="M13" s="628"/>
      <c r="N13" s="628"/>
      <c r="O13" s="628"/>
      <c r="P13" s="628"/>
      <c r="Q13" s="629"/>
      <c r="R13" s="630" t="s">
        <v>239</v>
      </c>
      <c r="S13" s="631"/>
      <c r="T13" s="631"/>
      <c r="U13" s="631"/>
      <c r="V13" s="631"/>
      <c r="W13" s="631"/>
      <c r="X13" s="631"/>
      <c r="Y13" s="632"/>
      <c r="Z13" s="657" t="s">
        <v>136</v>
      </c>
      <c r="AA13" s="657"/>
      <c r="AB13" s="657"/>
      <c r="AC13" s="657"/>
      <c r="AD13" s="658" t="s">
        <v>239</v>
      </c>
      <c r="AE13" s="658"/>
      <c r="AF13" s="658"/>
      <c r="AG13" s="658"/>
      <c r="AH13" s="658"/>
      <c r="AI13" s="658"/>
      <c r="AJ13" s="658"/>
      <c r="AK13" s="658"/>
      <c r="AL13" s="633" t="s">
        <v>239</v>
      </c>
      <c r="AM13" s="634"/>
      <c r="AN13" s="634"/>
      <c r="AO13" s="659"/>
      <c r="AP13" s="627" t="s">
        <v>254</v>
      </c>
      <c r="AQ13" s="628"/>
      <c r="AR13" s="628"/>
      <c r="AS13" s="628"/>
      <c r="AT13" s="628"/>
      <c r="AU13" s="628"/>
      <c r="AV13" s="628"/>
      <c r="AW13" s="628"/>
      <c r="AX13" s="628"/>
      <c r="AY13" s="628"/>
      <c r="AZ13" s="628"/>
      <c r="BA13" s="628"/>
      <c r="BB13" s="628"/>
      <c r="BC13" s="628"/>
      <c r="BD13" s="628"/>
      <c r="BE13" s="628"/>
      <c r="BF13" s="629"/>
      <c r="BG13" s="630">
        <v>8973120</v>
      </c>
      <c r="BH13" s="631"/>
      <c r="BI13" s="631"/>
      <c r="BJ13" s="631"/>
      <c r="BK13" s="631"/>
      <c r="BL13" s="631"/>
      <c r="BM13" s="631"/>
      <c r="BN13" s="632"/>
      <c r="BO13" s="657">
        <v>43</v>
      </c>
      <c r="BP13" s="657"/>
      <c r="BQ13" s="657"/>
      <c r="BR13" s="657"/>
      <c r="BS13" s="658" t="s">
        <v>239</v>
      </c>
      <c r="BT13" s="658"/>
      <c r="BU13" s="658"/>
      <c r="BV13" s="658"/>
      <c r="BW13" s="658"/>
      <c r="BX13" s="658"/>
      <c r="BY13" s="658"/>
      <c r="BZ13" s="658"/>
      <c r="CA13" s="658"/>
      <c r="CB13" s="716"/>
      <c r="CD13" s="672" t="s">
        <v>255</v>
      </c>
      <c r="CE13" s="669"/>
      <c r="CF13" s="669"/>
      <c r="CG13" s="669"/>
      <c r="CH13" s="669"/>
      <c r="CI13" s="669"/>
      <c r="CJ13" s="669"/>
      <c r="CK13" s="669"/>
      <c r="CL13" s="669"/>
      <c r="CM13" s="669"/>
      <c r="CN13" s="669"/>
      <c r="CO13" s="669"/>
      <c r="CP13" s="669"/>
      <c r="CQ13" s="670"/>
      <c r="CR13" s="630">
        <v>7582133</v>
      </c>
      <c r="CS13" s="631"/>
      <c r="CT13" s="631"/>
      <c r="CU13" s="631"/>
      <c r="CV13" s="631"/>
      <c r="CW13" s="631"/>
      <c r="CX13" s="631"/>
      <c r="CY13" s="632"/>
      <c r="CZ13" s="657">
        <v>9.5</v>
      </c>
      <c r="DA13" s="657"/>
      <c r="DB13" s="657"/>
      <c r="DC13" s="657"/>
      <c r="DD13" s="636">
        <v>3589310</v>
      </c>
      <c r="DE13" s="631"/>
      <c r="DF13" s="631"/>
      <c r="DG13" s="631"/>
      <c r="DH13" s="631"/>
      <c r="DI13" s="631"/>
      <c r="DJ13" s="631"/>
      <c r="DK13" s="631"/>
      <c r="DL13" s="631"/>
      <c r="DM13" s="631"/>
      <c r="DN13" s="631"/>
      <c r="DO13" s="631"/>
      <c r="DP13" s="632"/>
      <c r="DQ13" s="636">
        <v>4027691</v>
      </c>
      <c r="DR13" s="631"/>
      <c r="DS13" s="631"/>
      <c r="DT13" s="631"/>
      <c r="DU13" s="631"/>
      <c r="DV13" s="631"/>
      <c r="DW13" s="631"/>
      <c r="DX13" s="631"/>
      <c r="DY13" s="631"/>
      <c r="DZ13" s="631"/>
      <c r="EA13" s="631"/>
      <c r="EB13" s="631"/>
      <c r="EC13" s="671"/>
    </row>
    <row r="14" spans="2:143" ht="11.25" customHeight="1">
      <c r="B14" s="627" t="s">
        <v>256</v>
      </c>
      <c r="C14" s="628"/>
      <c r="D14" s="628"/>
      <c r="E14" s="628"/>
      <c r="F14" s="628"/>
      <c r="G14" s="628"/>
      <c r="H14" s="628"/>
      <c r="I14" s="628"/>
      <c r="J14" s="628"/>
      <c r="K14" s="628"/>
      <c r="L14" s="628"/>
      <c r="M14" s="628"/>
      <c r="N14" s="628"/>
      <c r="O14" s="628"/>
      <c r="P14" s="628"/>
      <c r="Q14" s="629"/>
      <c r="R14" s="630" t="s">
        <v>136</v>
      </c>
      <c r="S14" s="631"/>
      <c r="T14" s="631"/>
      <c r="U14" s="631"/>
      <c r="V14" s="631"/>
      <c r="W14" s="631"/>
      <c r="X14" s="631"/>
      <c r="Y14" s="632"/>
      <c r="Z14" s="657" t="s">
        <v>136</v>
      </c>
      <c r="AA14" s="657"/>
      <c r="AB14" s="657"/>
      <c r="AC14" s="657"/>
      <c r="AD14" s="658" t="s">
        <v>239</v>
      </c>
      <c r="AE14" s="658"/>
      <c r="AF14" s="658"/>
      <c r="AG14" s="658"/>
      <c r="AH14" s="658"/>
      <c r="AI14" s="658"/>
      <c r="AJ14" s="658"/>
      <c r="AK14" s="658"/>
      <c r="AL14" s="633" t="s">
        <v>136</v>
      </c>
      <c r="AM14" s="634"/>
      <c r="AN14" s="634"/>
      <c r="AO14" s="659"/>
      <c r="AP14" s="627" t="s">
        <v>257</v>
      </c>
      <c r="AQ14" s="628"/>
      <c r="AR14" s="628"/>
      <c r="AS14" s="628"/>
      <c r="AT14" s="628"/>
      <c r="AU14" s="628"/>
      <c r="AV14" s="628"/>
      <c r="AW14" s="628"/>
      <c r="AX14" s="628"/>
      <c r="AY14" s="628"/>
      <c r="AZ14" s="628"/>
      <c r="BA14" s="628"/>
      <c r="BB14" s="628"/>
      <c r="BC14" s="628"/>
      <c r="BD14" s="628"/>
      <c r="BE14" s="628"/>
      <c r="BF14" s="629"/>
      <c r="BG14" s="630">
        <v>604409</v>
      </c>
      <c r="BH14" s="631"/>
      <c r="BI14" s="631"/>
      <c r="BJ14" s="631"/>
      <c r="BK14" s="631"/>
      <c r="BL14" s="631"/>
      <c r="BM14" s="631"/>
      <c r="BN14" s="632"/>
      <c r="BO14" s="657">
        <v>2.9</v>
      </c>
      <c r="BP14" s="657"/>
      <c r="BQ14" s="657"/>
      <c r="BR14" s="657"/>
      <c r="BS14" s="658" t="s">
        <v>136</v>
      </c>
      <c r="BT14" s="658"/>
      <c r="BU14" s="658"/>
      <c r="BV14" s="658"/>
      <c r="BW14" s="658"/>
      <c r="BX14" s="658"/>
      <c r="BY14" s="658"/>
      <c r="BZ14" s="658"/>
      <c r="CA14" s="658"/>
      <c r="CB14" s="716"/>
      <c r="CD14" s="672" t="s">
        <v>258</v>
      </c>
      <c r="CE14" s="669"/>
      <c r="CF14" s="669"/>
      <c r="CG14" s="669"/>
      <c r="CH14" s="669"/>
      <c r="CI14" s="669"/>
      <c r="CJ14" s="669"/>
      <c r="CK14" s="669"/>
      <c r="CL14" s="669"/>
      <c r="CM14" s="669"/>
      <c r="CN14" s="669"/>
      <c r="CO14" s="669"/>
      <c r="CP14" s="669"/>
      <c r="CQ14" s="670"/>
      <c r="CR14" s="630">
        <v>2509024</v>
      </c>
      <c r="CS14" s="631"/>
      <c r="CT14" s="631"/>
      <c r="CU14" s="631"/>
      <c r="CV14" s="631"/>
      <c r="CW14" s="631"/>
      <c r="CX14" s="631"/>
      <c r="CY14" s="632"/>
      <c r="CZ14" s="657">
        <v>3.1</v>
      </c>
      <c r="DA14" s="657"/>
      <c r="DB14" s="657"/>
      <c r="DC14" s="657"/>
      <c r="DD14" s="636">
        <v>212046</v>
      </c>
      <c r="DE14" s="631"/>
      <c r="DF14" s="631"/>
      <c r="DG14" s="631"/>
      <c r="DH14" s="631"/>
      <c r="DI14" s="631"/>
      <c r="DJ14" s="631"/>
      <c r="DK14" s="631"/>
      <c r="DL14" s="631"/>
      <c r="DM14" s="631"/>
      <c r="DN14" s="631"/>
      <c r="DO14" s="631"/>
      <c r="DP14" s="632"/>
      <c r="DQ14" s="636">
        <v>2326861</v>
      </c>
      <c r="DR14" s="631"/>
      <c r="DS14" s="631"/>
      <c r="DT14" s="631"/>
      <c r="DU14" s="631"/>
      <c r="DV14" s="631"/>
      <c r="DW14" s="631"/>
      <c r="DX14" s="631"/>
      <c r="DY14" s="631"/>
      <c r="DZ14" s="631"/>
      <c r="EA14" s="631"/>
      <c r="EB14" s="631"/>
      <c r="EC14" s="671"/>
    </row>
    <row r="15" spans="2:143" ht="11.25" customHeight="1">
      <c r="B15" s="627" t="s">
        <v>259</v>
      </c>
      <c r="C15" s="628"/>
      <c r="D15" s="628"/>
      <c r="E15" s="628"/>
      <c r="F15" s="628"/>
      <c r="G15" s="628"/>
      <c r="H15" s="628"/>
      <c r="I15" s="628"/>
      <c r="J15" s="628"/>
      <c r="K15" s="628"/>
      <c r="L15" s="628"/>
      <c r="M15" s="628"/>
      <c r="N15" s="628"/>
      <c r="O15" s="628"/>
      <c r="P15" s="628"/>
      <c r="Q15" s="629"/>
      <c r="R15" s="630" t="s">
        <v>136</v>
      </c>
      <c r="S15" s="631"/>
      <c r="T15" s="631"/>
      <c r="U15" s="631"/>
      <c r="V15" s="631"/>
      <c r="W15" s="631"/>
      <c r="X15" s="631"/>
      <c r="Y15" s="632"/>
      <c r="Z15" s="657" t="s">
        <v>136</v>
      </c>
      <c r="AA15" s="657"/>
      <c r="AB15" s="657"/>
      <c r="AC15" s="657"/>
      <c r="AD15" s="658" t="s">
        <v>136</v>
      </c>
      <c r="AE15" s="658"/>
      <c r="AF15" s="658"/>
      <c r="AG15" s="658"/>
      <c r="AH15" s="658"/>
      <c r="AI15" s="658"/>
      <c r="AJ15" s="658"/>
      <c r="AK15" s="658"/>
      <c r="AL15" s="633" t="s">
        <v>136</v>
      </c>
      <c r="AM15" s="634"/>
      <c r="AN15" s="634"/>
      <c r="AO15" s="659"/>
      <c r="AP15" s="627" t="s">
        <v>260</v>
      </c>
      <c r="AQ15" s="628"/>
      <c r="AR15" s="628"/>
      <c r="AS15" s="628"/>
      <c r="AT15" s="628"/>
      <c r="AU15" s="628"/>
      <c r="AV15" s="628"/>
      <c r="AW15" s="628"/>
      <c r="AX15" s="628"/>
      <c r="AY15" s="628"/>
      <c r="AZ15" s="628"/>
      <c r="BA15" s="628"/>
      <c r="BB15" s="628"/>
      <c r="BC15" s="628"/>
      <c r="BD15" s="628"/>
      <c r="BE15" s="628"/>
      <c r="BF15" s="629"/>
      <c r="BG15" s="630">
        <v>1037096</v>
      </c>
      <c r="BH15" s="631"/>
      <c r="BI15" s="631"/>
      <c r="BJ15" s="631"/>
      <c r="BK15" s="631"/>
      <c r="BL15" s="631"/>
      <c r="BM15" s="631"/>
      <c r="BN15" s="632"/>
      <c r="BO15" s="657">
        <v>5</v>
      </c>
      <c r="BP15" s="657"/>
      <c r="BQ15" s="657"/>
      <c r="BR15" s="657"/>
      <c r="BS15" s="658" t="s">
        <v>136</v>
      </c>
      <c r="BT15" s="658"/>
      <c r="BU15" s="658"/>
      <c r="BV15" s="658"/>
      <c r="BW15" s="658"/>
      <c r="BX15" s="658"/>
      <c r="BY15" s="658"/>
      <c r="BZ15" s="658"/>
      <c r="CA15" s="658"/>
      <c r="CB15" s="716"/>
      <c r="CD15" s="672" t="s">
        <v>261</v>
      </c>
      <c r="CE15" s="669"/>
      <c r="CF15" s="669"/>
      <c r="CG15" s="669"/>
      <c r="CH15" s="669"/>
      <c r="CI15" s="669"/>
      <c r="CJ15" s="669"/>
      <c r="CK15" s="669"/>
      <c r="CL15" s="669"/>
      <c r="CM15" s="669"/>
      <c r="CN15" s="669"/>
      <c r="CO15" s="669"/>
      <c r="CP15" s="669"/>
      <c r="CQ15" s="670"/>
      <c r="CR15" s="630">
        <v>6002246</v>
      </c>
      <c r="CS15" s="631"/>
      <c r="CT15" s="631"/>
      <c r="CU15" s="631"/>
      <c r="CV15" s="631"/>
      <c r="CW15" s="631"/>
      <c r="CX15" s="631"/>
      <c r="CY15" s="632"/>
      <c r="CZ15" s="657">
        <v>7.5</v>
      </c>
      <c r="DA15" s="657"/>
      <c r="DB15" s="657"/>
      <c r="DC15" s="657"/>
      <c r="DD15" s="636">
        <v>286461</v>
      </c>
      <c r="DE15" s="631"/>
      <c r="DF15" s="631"/>
      <c r="DG15" s="631"/>
      <c r="DH15" s="631"/>
      <c r="DI15" s="631"/>
      <c r="DJ15" s="631"/>
      <c r="DK15" s="631"/>
      <c r="DL15" s="631"/>
      <c r="DM15" s="631"/>
      <c r="DN15" s="631"/>
      <c r="DO15" s="631"/>
      <c r="DP15" s="632"/>
      <c r="DQ15" s="636">
        <v>4818864</v>
      </c>
      <c r="DR15" s="631"/>
      <c r="DS15" s="631"/>
      <c r="DT15" s="631"/>
      <c r="DU15" s="631"/>
      <c r="DV15" s="631"/>
      <c r="DW15" s="631"/>
      <c r="DX15" s="631"/>
      <c r="DY15" s="631"/>
      <c r="DZ15" s="631"/>
      <c r="EA15" s="631"/>
      <c r="EB15" s="631"/>
      <c r="EC15" s="671"/>
    </row>
    <row r="16" spans="2:143" ht="11.25" customHeight="1">
      <c r="B16" s="627" t="s">
        <v>262</v>
      </c>
      <c r="C16" s="628"/>
      <c r="D16" s="628"/>
      <c r="E16" s="628"/>
      <c r="F16" s="628"/>
      <c r="G16" s="628"/>
      <c r="H16" s="628"/>
      <c r="I16" s="628"/>
      <c r="J16" s="628"/>
      <c r="K16" s="628"/>
      <c r="L16" s="628"/>
      <c r="M16" s="628"/>
      <c r="N16" s="628"/>
      <c r="O16" s="628"/>
      <c r="P16" s="628"/>
      <c r="Q16" s="629"/>
      <c r="R16" s="630">
        <v>43864</v>
      </c>
      <c r="S16" s="631"/>
      <c r="T16" s="631"/>
      <c r="U16" s="631"/>
      <c r="V16" s="631"/>
      <c r="W16" s="631"/>
      <c r="X16" s="631"/>
      <c r="Y16" s="632"/>
      <c r="Z16" s="657">
        <v>0.1</v>
      </c>
      <c r="AA16" s="657"/>
      <c r="AB16" s="657"/>
      <c r="AC16" s="657"/>
      <c r="AD16" s="658">
        <v>43864</v>
      </c>
      <c r="AE16" s="658"/>
      <c r="AF16" s="658"/>
      <c r="AG16" s="658"/>
      <c r="AH16" s="658"/>
      <c r="AI16" s="658"/>
      <c r="AJ16" s="658"/>
      <c r="AK16" s="658"/>
      <c r="AL16" s="633">
        <v>0.1</v>
      </c>
      <c r="AM16" s="634"/>
      <c r="AN16" s="634"/>
      <c r="AO16" s="659"/>
      <c r="AP16" s="627" t="s">
        <v>263</v>
      </c>
      <c r="AQ16" s="628"/>
      <c r="AR16" s="628"/>
      <c r="AS16" s="628"/>
      <c r="AT16" s="628"/>
      <c r="AU16" s="628"/>
      <c r="AV16" s="628"/>
      <c r="AW16" s="628"/>
      <c r="AX16" s="628"/>
      <c r="AY16" s="628"/>
      <c r="AZ16" s="628"/>
      <c r="BA16" s="628"/>
      <c r="BB16" s="628"/>
      <c r="BC16" s="628"/>
      <c r="BD16" s="628"/>
      <c r="BE16" s="628"/>
      <c r="BF16" s="629"/>
      <c r="BG16" s="630" t="s">
        <v>239</v>
      </c>
      <c r="BH16" s="631"/>
      <c r="BI16" s="631"/>
      <c r="BJ16" s="631"/>
      <c r="BK16" s="631"/>
      <c r="BL16" s="631"/>
      <c r="BM16" s="631"/>
      <c r="BN16" s="632"/>
      <c r="BO16" s="657" t="s">
        <v>136</v>
      </c>
      <c r="BP16" s="657"/>
      <c r="BQ16" s="657"/>
      <c r="BR16" s="657"/>
      <c r="BS16" s="658" t="s">
        <v>136</v>
      </c>
      <c r="BT16" s="658"/>
      <c r="BU16" s="658"/>
      <c r="BV16" s="658"/>
      <c r="BW16" s="658"/>
      <c r="BX16" s="658"/>
      <c r="BY16" s="658"/>
      <c r="BZ16" s="658"/>
      <c r="CA16" s="658"/>
      <c r="CB16" s="716"/>
      <c r="CD16" s="672" t="s">
        <v>264</v>
      </c>
      <c r="CE16" s="669"/>
      <c r="CF16" s="669"/>
      <c r="CG16" s="669"/>
      <c r="CH16" s="669"/>
      <c r="CI16" s="669"/>
      <c r="CJ16" s="669"/>
      <c r="CK16" s="669"/>
      <c r="CL16" s="669"/>
      <c r="CM16" s="669"/>
      <c r="CN16" s="669"/>
      <c r="CO16" s="669"/>
      <c r="CP16" s="669"/>
      <c r="CQ16" s="670"/>
      <c r="CR16" s="630">
        <v>178551</v>
      </c>
      <c r="CS16" s="631"/>
      <c r="CT16" s="631"/>
      <c r="CU16" s="631"/>
      <c r="CV16" s="631"/>
      <c r="CW16" s="631"/>
      <c r="CX16" s="631"/>
      <c r="CY16" s="632"/>
      <c r="CZ16" s="657">
        <v>0.2</v>
      </c>
      <c r="DA16" s="657"/>
      <c r="DB16" s="657"/>
      <c r="DC16" s="657"/>
      <c r="DD16" s="636" t="s">
        <v>239</v>
      </c>
      <c r="DE16" s="631"/>
      <c r="DF16" s="631"/>
      <c r="DG16" s="631"/>
      <c r="DH16" s="631"/>
      <c r="DI16" s="631"/>
      <c r="DJ16" s="631"/>
      <c r="DK16" s="631"/>
      <c r="DL16" s="631"/>
      <c r="DM16" s="631"/>
      <c r="DN16" s="631"/>
      <c r="DO16" s="631"/>
      <c r="DP16" s="632"/>
      <c r="DQ16" s="636">
        <v>30990</v>
      </c>
      <c r="DR16" s="631"/>
      <c r="DS16" s="631"/>
      <c r="DT16" s="631"/>
      <c r="DU16" s="631"/>
      <c r="DV16" s="631"/>
      <c r="DW16" s="631"/>
      <c r="DX16" s="631"/>
      <c r="DY16" s="631"/>
      <c r="DZ16" s="631"/>
      <c r="EA16" s="631"/>
      <c r="EB16" s="631"/>
      <c r="EC16" s="671"/>
    </row>
    <row r="17" spans="2:133" ht="11.25" customHeight="1">
      <c r="B17" s="627" t="s">
        <v>265</v>
      </c>
      <c r="C17" s="628"/>
      <c r="D17" s="628"/>
      <c r="E17" s="628"/>
      <c r="F17" s="628"/>
      <c r="G17" s="628"/>
      <c r="H17" s="628"/>
      <c r="I17" s="628"/>
      <c r="J17" s="628"/>
      <c r="K17" s="628"/>
      <c r="L17" s="628"/>
      <c r="M17" s="628"/>
      <c r="N17" s="628"/>
      <c r="O17" s="628"/>
      <c r="P17" s="628"/>
      <c r="Q17" s="629"/>
      <c r="R17" s="630">
        <v>451125</v>
      </c>
      <c r="S17" s="631"/>
      <c r="T17" s="631"/>
      <c r="U17" s="631"/>
      <c r="V17" s="631"/>
      <c r="W17" s="631"/>
      <c r="X17" s="631"/>
      <c r="Y17" s="632"/>
      <c r="Z17" s="657">
        <v>0.5</v>
      </c>
      <c r="AA17" s="657"/>
      <c r="AB17" s="657"/>
      <c r="AC17" s="657"/>
      <c r="AD17" s="658">
        <v>451125</v>
      </c>
      <c r="AE17" s="658"/>
      <c r="AF17" s="658"/>
      <c r="AG17" s="658"/>
      <c r="AH17" s="658"/>
      <c r="AI17" s="658"/>
      <c r="AJ17" s="658"/>
      <c r="AK17" s="658"/>
      <c r="AL17" s="633">
        <v>1</v>
      </c>
      <c r="AM17" s="634"/>
      <c r="AN17" s="634"/>
      <c r="AO17" s="659"/>
      <c r="AP17" s="627" t="s">
        <v>266</v>
      </c>
      <c r="AQ17" s="628"/>
      <c r="AR17" s="628"/>
      <c r="AS17" s="628"/>
      <c r="AT17" s="628"/>
      <c r="AU17" s="628"/>
      <c r="AV17" s="628"/>
      <c r="AW17" s="628"/>
      <c r="AX17" s="628"/>
      <c r="AY17" s="628"/>
      <c r="AZ17" s="628"/>
      <c r="BA17" s="628"/>
      <c r="BB17" s="628"/>
      <c r="BC17" s="628"/>
      <c r="BD17" s="628"/>
      <c r="BE17" s="628"/>
      <c r="BF17" s="629"/>
      <c r="BG17" s="630" t="s">
        <v>136</v>
      </c>
      <c r="BH17" s="631"/>
      <c r="BI17" s="631"/>
      <c r="BJ17" s="631"/>
      <c r="BK17" s="631"/>
      <c r="BL17" s="631"/>
      <c r="BM17" s="631"/>
      <c r="BN17" s="632"/>
      <c r="BO17" s="657" t="s">
        <v>136</v>
      </c>
      <c r="BP17" s="657"/>
      <c r="BQ17" s="657"/>
      <c r="BR17" s="657"/>
      <c r="BS17" s="658" t="s">
        <v>239</v>
      </c>
      <c r="BT17" s="658"/>
      <c r="BU17" s="658"/>
      <c r="BV17" s="658"/>
      <c r="BW17" s="658"/>
      <c r="BX17" s="658"/>
      <c r="BY17" s="658"/>
      <c r="BZ17" s="658"/>
      <c r="CA17" s="658"/>
      <c r="CB17" s="716"/>
      <c r="CD17" s="672" t="s">
        <v>267</v>
      </c>
      <c r="CE17" s="669"/>
      <c r="CF17" s="669"/>
      <c r="CG17" s="669"/>
      <c r="CH17" s="669"/>
      <c r="CI17" s="669"/>
      <c r="CJ17" s="669"/>
      <c r="CK17" s="669"/>
      <c r="CL17" s="669"/>
      <c r="CM17" s="669"/>
      <c r="CN17" s="669"/>
      <c r="CO17" s="669"/>
      <c r="CP17" s="669"/>
      <c r="CQ17" s="670"/>
      <c r="CR17" s="630">
        <v>11078170</v>
      </c>
      <c r="CS17" s="631"/>
      <c r="CT17" s="631"/>
      <c r="CU17" s="631"/>
      <c r="CV17" s="631"/>
      <c r="CW17" s="631"/>
      <c r="CX17" s="631"/>
      <c r="CY17" s="632"/>
      <c r="CZ17" s="657">
        <v>13.9</v>
      </c>
      <c r="DA17" s="657"/>
      <c r="DB17" s="657"/>
      <c r="DC17" s="657"/>
      <c r="DD17" s="636" t="s">
        <v>136</v>
      </c>
      <c r="DE17" s="631"/>
      <c r="DF17" s="631"/>
      <c r="DG17" s="631"/>
      <c r="DH17" s="631"/>
      <c r="DI17" s="631"/>
      <c r="DJ17" s="631"/>
      <c r="DK17" s="631"/>
      <c r="DL17" s="631"/>
      <c r="DM17" s="631"/>
      <c r="DN17" s="631"/>
      <c r="DO17" s="631"/>
      <c r="DP17" s="632"/>
      <c r="DQ17" s="636">
        <v>10922010</v>
      </c>
      <c r="DR17" s="631"/>
      <c r="DS17" s="631"/>
      <c r="DT17" s="631"/>
      <c r="DU17" s="631"/>
      <c r="DV17" s="631"/>
      <c r="DW17" s="631"/>
      <c r="DX17" s="631"/>
      <c r="DY17" s="631"/>
      <c r="DZ17" s="631"/>
      <c r="EA17" s="631"/>
      <c r="EB17" s="631"/>
      <c r="EC17" s="671"/>
    </row>
    <row r="18" spans="2:133" ht="11.25" customHeight="1">
      <c r="B18" s="627" t="s">
        <v>268</v>
      </c>
      <c r="C18" s="628"/>
      <c r="D18" s="628"/>
      <c r="E18" s="628"/>
      <c r="F18" s="628"/>
      <c r="G18" s="628"/>
      <c r="H18" s="628"/>
      <c r="I18" s="628"/>
      <c r="J18" s="628"/>
      <c r="K18" s="628"/>
      <c r="L18" s="628"/>
      <c r="M18" s="628"/>
      <c r="N18" s="628"/>
      <c r="O18" s="628"/>
      <c r="P18" s="628"/>
      <c r="Q18" s="629"/>
      <c r="R18" s="630">
        <v>416404</v>
      </c>
      <c r="S18" s="631"/>
      <c r="T18" s="631"/>
      <c r="U18" s="631"/>
      <c r="V18" s="631"/>
      <c r="W18" s="631"/>
      <c r="X18" s="631"/>
      <c r="Y18" s="632"/>
      <c r="Z18" s="657">
        <v>0.5</v>
      </c>
      <c r="AA18" s="657"/>
      <c r="AB18" s="657"/>
      <c r="AC18" s="657"/>
      <c r="AD18" s="658">
        <v>416404</v>
      </c>
      <c r="AE18" s="658"/>
      <c r="AF18" s="658"/>
      <c r="AG18" s="658"/>
      <c r="AH18" s="658"/>
      <c r="AI18" s="658"/>
      <c r="AJ18" s="658"/>
      <c r="AK18" s="658"/>
      <c r="AL18" s="633">
        <v>0.89999997615814209</v>
      </c>
      <c r="AM18" s="634"/>
      <c r="AN18" s="634"/>
      <c r="AO18" s="659"/>
      <c r="AP18" s="627" t="s">
        <v>269</v>
      </c>
      <c r="AQ18" s="628"/>
      <c r="AR18" s="628"/>
      <c r="AS18" s="628"/>
      <c r="AT18" s="628"/>
      <c r="AU18" s="628"/>
      <c r="AV18" s="628"/>
      <c r="AW18" s="628"/>
      <c r="AX18" s="628"/>
      <c r="AY18" s="628"/>
      <c r="AZ18" s="628"/>
      <c r="BA18" s="628"/>
      <c r="BB18" s="628"/>
      <c r="BC18" s="628"/>
      <c r="BD18" s="628"/>
      <c r="BE18" s="628"/>
      <c r="BF18" s="629"/>
      <c r="BG18" s="630" t="s">
        <v>136</v>
      </c>
      <c r="BH18" s="631"/>
      <c r="BI18" s="631"/>
      <c r="BJ18" s="631"/>
      <c r="BK18" s="631"/>
      <c r="BL18" s="631"/>
      <c r="BM18" s="631"/>
      <c r="BN18" s="632"/>
      <c r="BO18" s="657" t="s">
        <v>136</v>
      </c>
      <c r="BP18" s="657"/>
      <c r="BQ18" s="657"/>
      <c r="BR18" s="657"/>
      <c r="BS18" s="658" t="s">
        <v>239</v>
      </c>
      <c r="BT18" s="658"/>
      <c r="BU18" s="658"/>
      <c r="BV18" s="658"/>
      <c r="BW18" s="658"/>
      <c r="BX18" s="658"/>
      <c r="BY18" s="658"/>
      <c r="BZ18" s="658"/>
      <c r="CA18" s="658"/>
      <c r="CB18" s="716"/>
      <c r="CD18" s="672" t="s">
        <v>270</v>
      </c>
      <c r="CE18" s="669"/>
      <c r="CF18" s="669"/>
      <c r="CG18" s="669"/>
      <c r="CH18" s="669"/>
      <c r="CI18" s="669"/>
      <c r="CJ18" s="669"/>
      <c r="CK18" s="669"/>
      <c r="CL18" s="669"/>
      <c r="CM18" s="669"/>
      <c r="CN18" s="669"/>
      <c r="CO18" s="669"/>
      <c r="CP18" s="669"/>
      <c r="CQ18" s="670"/>
      <c r="CR18" s="630">
        <v>65846</v>
      </c>
      <c r="CS18" s="631"/>
      <c r="CT18" s="631"/>
      <c r="CU18" s="631"/>
      <c r="CV18" s="631"/>
      <c r="CW18" s="631"/>
      <c r="CX18" s="631"/>
      <c r="CY18" s="632"/>
      <c r="CZ18" s="657">
        <v>0.1</v>
      </c>
      <c r="DA18" s="657"/>
      <c r="DB18" s="657"/>
      <c r="DC18" s="657"/>
      <c r="DD18" s="636" t="s">
        <v>136</v>
      </c>
      <c r="DE18" s="631"/>
      <c r="DF18" s="631"/>
      <c r="DG18" s="631"/>
      <c r="DH18" s="631"/>
      <c r="DI18" s="631"/>
      <c r="DJ18" s="631"/>
      <c r="DK18" s="631"/>
      <c r="DL18" s="631"/>
      <c r="DM18" s="631"/>
      <c r="DN18" s="631"/>
      <c r="DO18" s="631"/>
      <c r="DP18" s="632"/>
      <c r="DQ18" s="636">
        <v>65808</v>
      </c>
      <c r="DR18" s="631"/>
      <c r="DS18" s="631"/>
      <c r="DT18" s="631"/>
      <c r="DU18" s="631"/>
      <c r="DV18" s="631"/>
      <c r="DW18" s="631"/>
      <c r="DX18" s="631"/>
      <c r="DY18" s="631"/>
      <c r="DZ18" s="631"/>
      <c r="EA18" s="631"/>
      <c r="EB18" s="631"/>
      <c r="EC18" s="671"/>
    </row>
    <row r="19" spans="2:133" ht="11.25" customHeight="1">
      <c r="B19" s="627" t="s">
        <v>271</v>
      </c>
      <c r="C19" s="628"/>
      <c r="D19" s="628"/>
      <c r="E19" s="628"/>
      <c r="F19" s="628"/>
      <c r="G19" s="628"/>
      <c r="H19" s="628"/>
      <c r="I19" s="628"/>
      <c r="J19" s="628"/>
      <c r="K19" s="628"/>
      <c r="L19" s="628"/>
      <c r="M19" s="628"/>
      <c r="N19" s="628"/>
      <c r="O19" s="628"/>
      <c r="P19" s="628"/>
      <c r="Q19" s="629"/>
      <c r="R19" s="630">
        <v>117963</v>
      </c>
      <c r="S19" s="631"/>
      <c r="T19" s="631"/>
      <c r="U19" s="631"/>
      <c r="V19" s="631"/>
      <c r="W19" s="631"/>
      <c r="X19" s="631"/>
      <c r="Y19" s="632"/>
      <c r="Z19" s="657">
        <v>0.1</v>
      </c>
      <c r="AA19" s="657"/>
      <c r="AB19" s="657"/>
      <c r="AC19" s="657"/>
      <c r="AD19" s="658">
        <v>117963</v>
      </c>
      <c r="AE19" s="658"/>
      <c r="AF19" s="658"/>
      <c r="AG19" s="658"/>
      <c r="AH19" s="658"/>
      <c r="AI19" s="658"/>
      <c r="AJ19" s="658"/>
      <c r="AK19" s="658"/>
      <c r="AL19" s="633">
        <v>0.3</v>
      </c>
      <c r="AM19" s="634"/>
      <c r="AN19" s="634"/>
      <c r="AO19" s="659"/>
      <c r="AP19" s="627" t="s">
        <v>272</v>
      </c>
      <c r="AQ19" s="628"/>
      <c r="AR19" s="628"/>
      <c r="AS19" s="628"/>
      <c r="AT19" s="628"/>
      <c r="AU19" s="628"/>
      <c r="AV19" s="628"/>
      <c r="AW19" s="628"/>
      <c r="AX19" s="628"/>
      <c r="AY19" s="628"/>
      <c r="AZ19" s="628"/>
      <c r="BA19" s="628"/>
      <c r="BB19" s="628"/>
      <c r="BC19" s="628"/>
      <c r="BD19" s="628"/>
      <c r="BE19" s="628"/>
      <c r="BF19" s="629"/>
      <c r="BG19" s="630">
        <v>4591</v>
      </c>
      <c r="BH19" s="631"/>
      <c r="BI19" s="631"/>
      <c r="BJ19" s="631"/>
      <c r="BK19" s="631"/>
      <c r="BL19" s="631"/>
      <c r="BM19" s="631"/>
      <c r="BN19" s="632"/>
      <c r="BO19" s="657">
        <v>0</v>
      </c>
      <c r="BP19" s="657"/>
      <c r="BQ19" s="657"/>
      <c r="BR19" s="657"/>
      <c r="BS19" s="658" t="s">
        <v>136</v>
      </c>
      <c r="BT19" s="658"/>
      <c r="BU19" s="658"/>
      <c r="BV19" s="658"/>
      <c r="BW19" s="658"/>
      <c r="BX19" s="658"/>
      <c r="BY19" s="658"/>
      <c r="BZ19" s="658"/>
      <c r="CA19" s="658"/>
      <c r="CB19" s="716"/>
      <c r="CD19" s="672" t="s">
        <v>273</v>
      </c>
      <c r="CE19" s="669"/>
      <c r="CF19" s="669"/>
      <c r="CG19" s="669"/>
      <c r="CH19" s="669"/>
      <c r="CI19" s="669"/>
      <c r="CJ19" s="669"/>
      <c r="CK19" s="669"/>
      <c r="CL19" s="669"/>
      <c r="CM19" s="669"/>
      <c r="CN19" s="669"/>
      <c r="CO19" s="669"/>
      <c r="CP19" s="669"/>
      <c r="CQ19" s="670"/>
      <c r="CR19" s="630" t="s">
        <v>239</v>
      </c>
      <c r="CS19" s="631"/>
      <c r="CT19" s="631"/>
      <c r="CU19" s="631"/>
      <c r="CV19" s="631"/>
      <c r="CW19" s="631"/>
      <c r="CX19" s="631"/>
      <c r="CY19" s="632"/>
      <c r="CZ19" s="657" t="s">
        <v>136</v>
      </c>
      <c r="DA19" s="657"/>
      <c r="DB19" s="657"/>
      <c r="DC19" s="657"/>
      <c r="DD19" s="636" t="s">
        <v>239</v>
      </c>
      <c r="DE19" s="631"/>
      <c r="DF19" s="631"/>
      <c r="DG19" s="631"/>
      <c r="DH19" s="631"/>
      <c r="DI19" s="631"/>
      <c r="DJ19" s="631"/>
      <c r="DK19" s="631"/>
      <c r="DL19" s="631"/>
      <c r="DM19" s="631"/>
      <c r="DN19" s="631"/>
      <c r="DO19" s="631"/>
      <c r="DP19" s="632"/>
      <c r="DQ19" s="636" t="s">
        <v>239</v>
      </c>
      <c r="DR19" s="631"/>
      <c r="DS19" s="631"/>
      <c r="DT19" s="631"/>
      <c r="DU19" s="631"/>
      <c r="DV19" s="631"/>
      <c r="DW19" s="631"/>
      <c r="DX19" s="631"/>
      <c r="DY19" s="631"/>
      <c r="DZ19" s="631"/>
      <c r="EA19" s="631"/>
      <c r="EB19" s="631"/>
      <c r="EC19" s="671"/>
    </row>
    <row r="20" spans="2:133" ht="11.25" customHeight="1">
      <c r="B20" s="627" t="s">
        <v>274</v>
      </c>
      <c r="C20" s="628"/>
      <c r="D20" s="628"/>
      <c r="E20" s="628"/>
      <c r="F20" s="628"/>
      <c r="G20" s="628"/>
      <c r="H20" s="628"/>
      <c r="I20" s="628"/>
      <c r="J20" s="628"/>
      <c r="K20" s="628"/>
      <c r="L20" s="628"/>
      <c r="M20" s="628"/>
      <c r="N20" s="628"/>
      <c r="O20" s="628"/>
      <c r="P20" s="628"/>
      <c r="Q20" s="629"/>
      <c r="R20" s="630">
        <v>13799</v>
      </c>
      <c r="S20" s="631"/>
      <c r="T20" s="631"/>
      <c r="U20" s="631"/>
      <c r="V20" s="631"/>
      <c r="W20" s="631"/>
      <c r="X20" s="631"/>
      <c r="Y20" s="632"/>
      <c r="Z20" s="657">
        <v>0</v>
      </c>
      <c r="AA20" s="657"/>
      <c r="AB20" s="657"/>
      <c r="AC20" s="657"/>
      <c r="AD20" s="658">
        <v>13799</v>
      </c>
      <c r="AE20" s="658"/>
      <c r="AF20" s="658"/>
      <c r="AG20" s="658"/>
      <c r="AH20" s="658"/>
      <c r="AI20" s="658"/>
      <c r="AJ20" s="658"/>
      <c r="AK20" s="658"/>
      <c r="AL20" s="633">
        <v>0</v>
      </c>
      <c r="AM20" s="634"/>
      <c r="AN20" s="634"/>
      <c r="AO20" s="659"/>
      <c r="AP20" s="627" t="s">
        <v>275</v>
      </c>
      <c r="AQ20" s="628"/>
      <c r="AR20" s="628"/>
      <c r="AS20" s="628"/>
      <c r="AT20" s="628"/>
      <c r="AU20" s="628"/>
      <c r="AV20" s="628"/>
      <c r="AW20" s="628"/>
      <c r="AX20" s="628"/>
      <c r="AY20" s="628"/>
      <c r="AZ20" s="628"/>
      <c r="BA20" s="628"/>
      <c r="BB20" s="628"/>
      <c r="BC20" s="628"/>
      <c r="BD20" s="628"/>
      <c r="BE20" s="628"/>
      <c r="BF20" s="629"/>
      <c r="BG20" s="630">
        <v>4591</v>
      </c>
      <c r="BH20" s="631"/>
      <c r="BI20" s="631"/>
      <c r="BJ20" s="631"/>
      <c r="BK20" s="631"/>
      <c r="BL20" s="631"/>
      <c r="BM20" s="631"/>
      <c r="BN20" s="632"/>
      <c r="BO20" s="657">
        <v>0</v>
      </c>
      <c r="BP20" s="657"/>
      <c r="BQ20" s="657"/>
      <c r="BR20" s="657"/>
      <c r="BS20" s="658" t="s">
        <v>136</v>
      </c>
      <c r="BT20" s="658"/>
      <c r="BU20" s="658"/>
      <c r="BV20" s="658"/>
      <c r="BW20" s="658"/>
      <c r="BX20" s="658"/>
      <c r="BY20" s="658"/>
      <c r="BZ20" s="658"/>
      <c r="CA20" s="658"/>
      <c r="CB20" s="716"/>
      <c r="CD20" s="672" t="s">
        <v>276</v>
      </c>
      <c r="CE20" s="669"/>
      <c r="CF20" s="669"/>
      <c r="CG20" s="669"/>
      <c r="CH20" s="669"/>
      <c r="CI20" s="669"/>
      <c r="CJ20" s="669"/>
      <c r="CK20" s="669"/>
      <c r="CL20" s="669"/>
      <c r="CM20" s="669"/>
      <c r="CN20" s="669"/>
      <c r="CO20" s="669"/>
      <c r="CP20" s="669"/>
      <c r="CQ20" s="670"/>
      <c r="CR20" s="630">
        <v>79896349</v>
      </c>
      <c r="CS20" s="631"/>
      <c r="CT20" s="631"/>
      <c r="CU20" s="631"/>
      <c r="CV20" s="631"/>
      <c r="CW20" s="631"/>
      <c r="CX20" s="631"/>
      <c r="CY20" s="632"/>
      <c r="CZ20" s="657">
        <v>100</v>
      </c>
      <c r="DA20" s="657"/>
      <c r="DB20" s="657"/>
      <c r="DC20" s="657"/>
      <c r="DD20" s="636">
        <v>6163543</v>
      </c>
      <c r="DE20" s="631"/>
      <c r="DF20" s="631"/>
      <c r="DG20" s="631"/>
      <c r="DH20" s="631"/>
      <c r="DI20" s="631"/>
      <c r="DJ20" s="631"/>
      <c r="DK20" s="631"/>
      <c r="DL20" s="631"/>
      <c r="DM20" s="631"/>
      <c r="DN20" s="631"/>
      <c r="DO20" s="631"/>
      <c r="DP20" s="632"/>
      <c r="DQ20" s="636">
        <v>51178035</v>
      </c>
      <c r="DR20" s="631"/>
      <c r="DS20" s="631"/>
      <c r="DT20" s="631"/>
      <c r="DU20" s="631"/>
      <c r="DV20" s="631"/>
      <c r="DW20" s="631"/>
      <c r="DX20" s="631"/>
      <c r="DY20" s="631"/>
      <c r="DZ20" s="631"/>
      <c r="EA20" s="631"/>
      <c r="EB20" s="631"/>
      <c r="EC20" s="671"/>
    </row>
    <row r="21" spans="2:133" ht="11.25" customHeight="1">
      <c r="B21" s="627" t="s">
        <v>277</v>
      </c>
      <c r="C21" s="628"/>
      <c r="D21" s="628"/>
      <c r="E21" s="628"/>
      <c r="F21" s="628"/>
      <c r="G21" s="628"/>
      <c r="H21" s="628"/>
      <c r="I21" s="628"/>
      <c r="J21" s="628"/>
      <c r="K21" s="628"/>
      <c r="L21" s="628"/>
      <c r="M21" s="628"/>
      <c r="N21" s="628"/>
      <c r="O21" s="628"/>
      <c r="P21" s="628"/>
      <c r="Q21" s="629"/>
      <c r="R21" s="630">
        <v>8275</v>
      </c>
      <c r="S21" s="631"/>
      <c r="T21" s="631"/>
      <c r="U21" s="631"/>
      <c r="V21" s="631"/>
      <c r="W21" s="631"/>
      <c r="X21" s="631"/>
      <c r="Y21" s="632"/>
      <c r="Z21" s="657">
        <v>0</v>
      </c>
      <c r="AA21" s="657"/>
      <c r="AB21" s="657"/>
      <c r="AC21" s="657"/>
      <c r="AD21" s="658">
        <v>8275</v>
      </c>
      <c r="AE21" s="658"/>
      <c r="AF21" s="658"/>
      <c r="AG21" s="658"/>
      <c r="AH21" s="658"/>
      <c r="AI21" s="658"/>
      <c r="AJ21" s="658"/>
      <c r="AK21" s="658"/>
      <c r="AL21" s="633">
        <v>0</v>
      </c>
      <c r="AM21" s="634"/>
      <c r="AN21" s="634"/>
      <c r="AO21" s="659"/>
      <c r="AP21" s="723" t="s">
        <v>278</v>
      </c>
      <c r="AQ21" s="730"/>
      <c r="AR21" s="730"/>
      <c r="AS21" s="730"/>
      <c r="AT21" s="730"/>
      <c r="AU21" s="730"/>
      <c r="AV21" s="730"/>
      <c r="AW21" s="730"/>
      <c r="AX21" s="730"/>
      <c r="AY21" s="730"/>
      <c r="AZ21" s="730"/>
      <c r="BA21" s="730"/>
      <c r="BB21" s="730"/>
      <c r="BC21" s="730"/>
      <c r="BD21" s="730"/>
      <c r="BE21" s="730"/>
      <c r="BF21" s="725"/>
      <c r="BG21" s="630">
        <v>4591</v>
      </c>
      <c r="BH21" s="631"/>
      <c r="BI21" s="631"/>
      <c r="BJ21" s="631"/>
      <c r="BK21" s="631"/>
      <c r="BL21" s="631"/>
      <c r="BM21" s="631"/>
      <c r="BN21" s="632"/>
      <c r="BO21" s="657">
        <v>0</v>
      </c>
      <c r="BP21" s="657"/>
      <c r="BQ21" s="657"/>
      <c r="BR21" s="657"/>
      <c r="BS21" s="658" t="s">
        <v>136</v>
      </c>
      <c r="BT21" s="658"/>
      <c r="BU21" s="658"/>
      <c r="BV21" s="658"/>
      <c r="BW21" s="658"/>
      <c r="BX21" s="658"/>
      <c r="BY21" s="658"/>
      <c r="BZ21" s="658"/>
      <c r="CA21" s="658"/>
      <c r="CB21" s="716"/>
      <c r="CD21" s="735"/>
      <c r="CE21" s="661"/>
      <c r="CF21" s="661"/>
      <c r="CG21" s="661"/>
      <c r="CH21" s="661"/>
      <c r="CI21" s="661"/>
      <c r="CJ21" s="661"/>
      <c r="CK21" s="661"/>
      <c r="CL21" s="661"/>
      <c r="CM21" s="661"/>
      <c r="CN21" s="661"/>
      <c r="CO21" s="661"/>
      <c r="CP21" s="661"/>
      <c r="CQ21" s="662"/>
      <c r="CR21" s="736"/>
      <c r="CS21" s="737"/>
      <c r="CT21" s="737"/>
      <c r="CU21" s="737"/>
      <c r="CV21" s="737"/>
      <c r="CW21" s="737"/>
      <c r="CX21" s="737"/>
      <c r="CY21" s="738"/>
      <c r="CZ21" s="739"/>
      <c r="DA21" s="739"/>
      <c r="DB21" s="739"/>
      <c r="DC21" s="739"/>
      <c r="DD21" s="740"/>
      <c r="DE21" s="737"/>
      <c r="DF21" s="737"/>
      <c r="DG21" s="737"/>
      <c r="DH21" s="737"/>
      <c r="DI21" s="737"/>
      <c r="DJ21" s="737"/>
      <c r="DK21" s="737"/>
      <c r="DL21" s="737"/>
      <c r="DM21" s="737"/>
      <c r="DN21" s="737"/>
      <c r="DO21" s="737"/>
      <c r="DP21" s="738"/>
      <c r="DQ21" s="740"/>
      <c r="DR21" s="737"/>
      <c r="DS21" s="737"/>
      <c r="DT21" s="737"/>
      <c r="DU21" s="737"/>
      <c r="DV21" s="737"/>
      <c r="DW21" s="737"/>
      <c r="DX21" s="737"/>
      <c r="DY21" s="737"/>
      <c r="DZ21" s="737"/>
      <c r="EA21" s="737"/>
      <c r="EB21" s="737"/>
      <c r="EC21" s="744"/>
    </row>
    <row r="22" spans="2:133" ht="11.25" customHeight="1">
      <c r="B22" s="693" t="s">
        <v>279</v>
      </c>
      <c r="C22" s="694"/>
      <c r="D22" s="694"/>
      <c r="E22" s="694"/>
      <c r="F22" s="694"/>
      <c r="G22" s="694"/>
      <c r="H22" s="694"/>
      <c r="I22" s="694"/>
      <c r="J22" s="694"/>
      <c r="K22" s="694"/>
      <c r="L22" s="694"/>
      <c r="M22" s="694"/>
      <c r="N22" s="694"/>
      <c r="O22" s="694"/>
      <c r="P22" s="694"/>
      <c r="Q22" s="695"/>
      <c r="R22" s="630">
        <v>276367</v>
      </c>
      <c r="S22" s="631"/>
      <c r="T22" s="631"/>
      <c r="U22" s="631"/>
      <c r="V22" s="631"/>
      <c r="W22" s="631"/>
      <c r="X22" s="631"/>
      <c r="Y22" s="632"/>
      <c r="Z22" s="657">
        <v>0.3</v>
      </c>
      <c r="AA22" s="657"/>
      <c r="AB22" s="657"/>
      <c r="AC22" s="657"/>
      <c r="AD22" s="658">
        <v>276367</v>
      </c>
      <c r="AE22" s="658"/>
      <c r="AF22" s="658"/>
      <c r="AG22" s="658"/>
      <c r="AH22" s="658"/>
      <c r="AI22" s="658"/>
      <c r="AJ22" s="658"/>
      <c r="AK22" s="658"/>
      <c r="AL22" s="633">
        <v>0.60000002384185791</v>
      </c>
      <c r="AM22" s="634"/>
      <c r="AN22" s="634"/>
      <c r="AO22" s="659"/>
      <c r="AP22" s="723" t="s">
        <v>280</v>
      </c>
      <c r="AQ22" s="730"/>
      <c r="AR22" s="730"/>
      <c r="AS22" s="730"/>
      <c r="AT22" s="730"/>
      <c r="AU22" s="730"/>
      <c r="AV22" s="730"/>
      <c r="AW22" s="730"/>
      <c r="AX22" s="730"/>
      <c r="AY22" s="730"/>
      <c r="AZ22" s="730"/>
      <c r="BA22" s="730"/>
      <c r="BB22" s="730"/>
      <c r="BC22" s="730"/>
      <c r="BD22" s="730"/>
      <c r="BE22" s="730"/>
      <c r="BF22" s="725"/>
      <c r="BG22" s="630" t="s">
        <v>136</v>
      </c>
      <c r="BH22" s="631"/>
      <c r="BI22" s="631"/>
      <c r="BJ22" s="631"/>
      <c r="BK22" s="631"/>
      <c r="BL22" s="631"/>
      <c r="BM22" s="631"/>
      <c r="BN22" s="632"/>
      <c r="BO22" s="657" t="s">
        <v>239</v>
      </c>
      <c r="BP22" s="657"/>
      <c r="BQ22" s="657"/>
      <c r="BR22" s="657"/>
      <c r="BS22" s="658" t="s">
        <v>239</v>
      </c>
      <c r="BT22" s="658"/>
      <c r="BU22" s="658"/>
      <c r="BV22" s="658"/>
      <c r="BW22" s="658"/>
      <c r="BX22" s="658"/>
      <c r="BY22" s="658"/>
      <c r="BZ22" s="658"/>
      <c r="CA22" s="658"/>
      <c r="CB22" s="716"/>
      <c r="CD22" s="732" t="s">
        <v>281</v>
      </c>
      <c r="CE22" s="733"/>
      <c r="CF22" s="733"/>
      <c r="CG22" s="733"/>
      <c r="CH22" s="733"/>
      <c r="CI22" s="733"/>
      <c r="CJ22" s="733"/>
      <c r="CK22" s="733"/>
      <c r="CL22" s="733"/>
      <c r="CM22" s="733"/>
      <c r="CN22" s="733"/>
      <c r="CO22" s="733"/>
      <c r="CP22" s="733"/>
      <c r="CQ22" s="733"/>
      <c r="CR22" s="733"/>
      <c r="CS22" s="733"/>
      <c r="CT22" s="733"/>
      <c r="CU22" s="733"/>
      <c r="CV22" s="733"/>
      <c r="CW22" s="733"/>
      <c r="CX22" s="733"/>
      <c r="CY22" s="733"/>
      <c r="CZ22" s="733"/>
      <c r="DA22" s="733"/>
      <c r="DB22" s="733"/>
      <c r="DC22" s="733"/>
      <c r="DD22" s="733"/>
      <c r="DE22" s="733"/>
      <c r="DF22" s="733"/>
      <c r="DG22" s="733"/>
      <c r="DH22" s="733"/>
      <c r="DI22" s="733"/>
      <c r="DJ22" s="733"/>
      <c r="DK22" s="733"/>
      <c r="DL22" s="733"/>
      <c r="DM22" s="733"/>
      <c r="DN22" s="733"/>
      <c r="DO22" s="733"/>
      <c r="DP22" s="733"/>
      <c r="DQ22" s="733"/>
      <c r="DR22" s="733"/>
      <c r="DS22" s="733"/>
      <c r="DT22" s="733"/>
      <c r="DU22" s="733"/>
      <c r="DV22" s="733"/>
      <c r="DW22" s="733"/>
      <c r="DX22" s="733"/>
      <c r="DY22" s="733"/>
      <c r="DZ22" s="733"/>
      <c r="EA22" s="733"/>
      <c r="EB22" s="733"/>
      <c r="EC22" s="734"/>
    </row>
    <row r="23" spans="2:133" ht="11.25" customHeight="1">
      <c r="B23" s="627" t="s">
        <v>282</v>
      </c>
      <c r="C23" s="628"/>
      <c r="D23" s="628"/>
      <c r="E23" s="628"/>
      <c r="F23" s="628"/>
      <c r="G23" s="628"/>
      <c r="H23" s="628"/>
      <c r="I23" s="628"/>
      <c r="J23" s="628"/>
      <c r="K23" s="628"/>
      <c r="L23" s="628"/>
      <c r="M23" s="628"/>
      <c r="N23" s="628"/>
      <c r="O23" s="628"/>
      <c r="P23" s="628"/>
      <c r="Q23" s="629"/>
      <c r="R23" s="630">
        <v>21015663</v>
      </c>
      <c r="S23" s="631"/>
      <c r="T23" s="631"/>
      <c r="U23" s="631"/>
      <c r="V23" s="631"/>
      <c r="W23" s="631"/>
      <c r="X23" s="631"/>
      <c r="Y23" s="632"/>
      <c r="Z23" s="657">
        <v>24.5</v>
      </c>
      <c r="AA23" s="657"/>
      <c r="AB23" s="657"/>
      <c r="AC23" s="657"/>
      <c r="AD23" s="658">
        <v>19118510</v>
      </c>
      <c r="AE23" s="658"/>
      <c r="AF23" s="658"/>
      <c r="AG23" s="658"/>
      <c r="AH23" s="658"/>
      <c r="AI23" s="658"/>
      <c r="AJ23" s="658"/>
      <c r="AK23" s="658"/>
      <c r="AL23" s="633">
        <v>41.8</v>
      </c>
      <c r="AM23" s="634"/>
      <c r="AN23" s="634"/>
      <c r="AO23" s="659"/>
      <c r="AP23" s="723" t="s">
        <v>283</v>
      </c>
      <c r="AQ23" s="730"/>
      <c r="AR23" s="730"/>
      <c r="AS23" s="730"/>
      <c r="AT23" s="730"/>
      <c r="AU23" s="730"/>
      <c r="AV23" s="730"/>
      <c r="AW23" s="730"/>
      <c r="AX23" s="730"/>
      <c r="AY23" s="730"/>
      <c r="AZ23" s="730"/>
      <c r="BA23" s="730"/>
      <c r="BB23" s="730"/>
      <c r="BC23" s="730"/>
      <c r="BD23" s="730"/>
      <c r="BE23" s="730"/>
      <c r="BF23" s="725"/>
      <c r="BG23" s="630" t="s">
        <v>239</v>
      </c>
      <c r="BH23" s="631"/>
      <c r="BI23" s="631"/>
      <c r="BJ23" s="631"/>
      <c r="BK23" s="631"/>
      <c r="BL23" s="631"/>
      <c r="BM23" s="631"/>
      <c r="BN23" s="632"/>
      <c r="BO23" s="657" t="s">
        <v>136</v>
      </c>
      <c r="BP23" s="657"/>
      <c r="BQ23" s="657"/>
      <c r="BR23" s="657"/>
      <c r="BS23" s="658" t="s">
        <v>136</v>
      </c>
      <c r="BT23" s="658"/>
      <c r="BU23" s="658"/>
      <c r="BV23" s="658"/>
      <c r="BW23" s="658"/>
      <c r="BX23" s="658"/>
      <c r="BY23" s="658"/>
      <c r="BZ23" s="658"/>
      <c r="CA23" s="658"/>
      <c r="CB23" s="716"/>
      <c r="CD23" s="732" t="s">
        <v>222</v>
      </c>
      <c r="CE23" s="733"/>
      <c r="CF23" s="733"/>
      <c r="CG23" s="733"/>
      <c r="CH23" s="733"/>
      <c r="CI23" s="733"/>
      <c r="CJ23" s="733"/>
      <c r="CK23" s="733"/>
      <c r="CL23" s="733"/>
      <c r="CM23" s="733"/>
      <c r="CN23" s="733"/>
      <c r="CO23" s="733"/>
      <c r="CP23" s="733"/>
      <c r="CQ23" s="734"/>
      <c r="CR23" s="732" t="s">
        <v>284</v>
      </c>
      <c r="CS23" s="733"/>
      <c r="CT23" s="733"/>
      <c r="CU23" s="733"/>
      <c r="CV23" s="733"/>
      <c r="CW23" s="733"/>
      <c r="CX23" s="733"/>
      <c r="CY23" s="734"/>
      <c r="CZ23" s="732" t="s">
        <v>285</v>
      </c>
      <c r="DA23" s="733"/>
      <c r="DB23" s="733"/>
      <c r="DC23" s="734"/>
      <c r="DD23" s="732" t="s">
        <v>286</v>
      </c>
      <c r="DE23" s="733"/>
      <c r="DF23" s="733"/>
      <c r="DG23" s="733"/>
      <c r="DH23" s="733"/>
      <c r="DI23" s="733"/>
      <c r="DJ23" s="733"/>
      <c r="DK23" s="734"/>
      <c r="DL23" s="741" t="s">
        <v>287</v>
      </c>
      <c r="DM23" s="742"/>
      <c r="DN23" s="742"/>
      <c r="DO23" s="742"/>
      <c r="DP23" s="742"/>
      <c r="DQ23" s="742"/>
      <c r="DR23" s="742"/>
      <c r="DS23" s="742"/>
      <c r="DT23" s="742"/>
      <c r="DU23" s="742"/>
      <c r="DV23" s="743"/>
      <c r="DW23" s="732" t="s">
        <v>288</v>
      </c>
      <c r="DX23" s="733"/>
      <c r="DY23" s="733"/>
      <c r="DZ23" s="733"/>
      <c r="EA23" s="733"/>
      <c r="EB23" s="733"/>
      <c r="EC23" s="734"/>
    </row>
    <row r="24" spans="2:133" ht="11.25" customHeight="1">
      <c r="B24" s="627" t="s">
        <v>289</v>
      </c>
      <c r="C24" s="628"/>
      <c r="D24" s="628"/>
      <c r="E24" s="628"/>
      <c r="F24" s="628"/>
      <c r="G24" s="628"/>
      <c r="H24" s="628"/>
      <c r="I24" s="628"/>
      <c r="J24" s="628"/>
      <c r="K24" s="628"/>
      <c r="L24" s="628"/>
      <c r="M24" s="628"/>
      <c r="N24" s="628"/>
      <c r="O24" s="628"/>
      <c r="P24" s="628"/>
      <c r="Q24" s="629"/>
      <c r="R24" s="630">
        <v>19118510</v>
      </c>
      <c r="S24" s="631"/>
      <c r="T24" s="631"/>
      <c r="U24" s="631"/>
      <c r="V24" s="631"/>
      <c r="W24" s="631"/>
      <c r="X24" s="631"/>
      <c r="Y24" s="632"/>
      <c r="Z24" s="657">
        <v>22.3</v>
      </c>
      <c r="AA24" s="657"/>
      <c r="AB24" s="657"/>
      <c r="AC24" s="657"/>
      <c r="AD24" s="658">
        <v>19118510</v>
      </c>
      <c r="AE24" s="658"/>
      <c r="AF24" s="658"/>
      <c r="AG24" s="658"/>
      <c r="AH24" s="658"/>
      <c r="AI24" s="658"/>
      <c r="AJ24" s="658"/>
      <c r="AK24" s="658"/>
      <c r="AL24" s="633">
        <v>41.8</v>
      </c>
      <c r="AM24" s="634"/>
      <c r="AN24" s="634"/>
      <c r="AO24" s="659"/>
      <c r="AP24" s="723" t="s">
        <v>290</v>
      </c>
      <c r="AQ24" s="730"/>
      <c r="AR24" s="730"/>
      <c r="AS24" s="730"/>
      <c r="AT24" s="730"/>
      <c r="AU24" s="730"/>
      <c r="AV24" s="730"/>
      <c r="AW24" s="730"/>
      <c r="AX24" s="730"/>
      <c r="AY24" s="730"/>
      <c r="AZ24" s="730"/>
      <c r="BA24" s="730"/>
      <c r="BB24" s="730"/>
      <c r="BC24" s="730"/>
      <c r="BD24" s="730"/>
      <c r="BE24" s="730"/>
      <c r="BF24" s="725"/>
      <c r="BG24" s="630" t="s">
        <v>136</v>
      </c>
      <c r="BH24" s="631"/>
      <c r="BI24" s="631"/>
      <c r="BJ24" s="631"/>
      <c r="BK24" s="631"/>
      <c r="BL24" s="631"/>
      <c r="BM24" s="631"/>
      <c r="BN24" s="632"/>
      <c r="BO24" s="657" t="s">
        <v>136</v>
      </c>
      <c r="BP24" s="657"/>
      <c r="BQ24" s="657"/>
      <c r="BR24" s="657"/>
      <c r="BS24" s="658" t="s">
        <v>239</v>
      </c>
      <c r="BT24" s="658"/>
      <c r="BU24" s="658"/>
      <c r="BV24" s="658"/>
      <c r="BW24" s="658"/>
      <c r="BX24" s="658"/>
      <c r="BY24" s="658"/>
      <c r="BZ24" s="658"/>
      <c r="CA24" s="658"/>
      <c r="CB24" s="716"/>
      <c r="CD24" s="686" t="s">
        <v>291</v>
      </c>
      <c r="CE24" s="687"/>
      <c r="CF24" s="687"/>
      <c r="CG24" s="687"/>
      <c r="CH24" s="687"/>
      <c r="CI24" s="687"/>
      <c r="CJ24" s="687"/>
      <c r="CK24" s="687"/>
      <c r="CL24" s="687"/>
      <c r="CM24" s="687"/>
      <c r="CN24" s="687"/>
      <c r="CO24" s="687"/>
      <c r="CP24" s="687"/>
      <c r="CQ24" s="688"/>
      <c r="CR24" s="683">
        <v>43466664</v>
      </c>
      <c r="CS24" s="684"/>
      <c r="CT24" s="684"/>
      <c r="CU24" s="684"/>
      <c r="CV24" s="684"/>
      <c r="CW24" s="684"/>
      <c r="CX24" s="684"/>
      <c r="CY24" s="727"/>
      <c r="CZ24" s="728">
        <v>54.4</v>
      </c>
      <c r="DA24" s="701"/>
      <c r="DB24" s="701"/>
      <c r="DC24" s="731"/>
      <c r="DD24" s="726">
        <v>28050264</v>
      </c>
      <c r="DE24" s="684"/>
      <c r="DF24" s="684"/>
      <c r="DG24" s="684"/>
      <c r="DH24" s="684"/>
      <c r="DI24" s="684"/>
      <c r="DJ24" s="684"/>
      <c r="DK24" s="727"/>
      <c r="DL24" s="726">
        <v>27877426</v>
      </c>
      <c r="DM24" s="684"/>
      <c r="DN24" s="684"/>
      <c r="DO24" s="684"/>
      <c r="DP24" s="684"/>
      <c r="DQ24" s="684"/>
      <c r="DR24" s="684"/>
      <c r="DS24" s="684"/>
      <c r="DT24" s="684"/>
      <c r="DU24" s="684"/>
      <c r="DV24" s="727"/>
      <c r="DW24" s="728">
        <v>58.4</v>
      </c>
      <c r="DX24" s="701"/>
      <c r="DY24" s="701"/>
      <c r="DZ24" s="701"/>
      <c r="EA24" s="701"/>
      <c r="EB24" s="701"/>
      <c r="EC24" s="729"/>
    </row>
    <row r="25" spans="2:133" ht="11.25" customHeight="1">
      <c r="B25" s="627" t="s">
        <v>292</v>
      </c>
      <c r="C25" s="628"/>
      <c r="D25" s="628"/>
      <c r="E25" s="628"/>
      <c r="F25" s="628"/>
      <c r="G25" s="628"/>
      <c r="H25" s="628"/>
      <c r="I25" s="628"/>
      <c r="J25" s="628"/>
      <c r="K25" s="628"/>
      <c r="L25" s="628"/>
      <c r="M25" s="628"/>
      <c r="N25" s="628"/>
      <c r="O25" s="628"/>
      <c r="P25" s="628"/>
      <c r="Q25" s="629"/>
      <c r="R25" s="630">
        <v>1897153</v>
      </c>
      <c r="S25" s="631"/>
      <c r="T25" s="631"/>
      <c r="U25" s="631"/>
      <c r="V25" s="631"/>
      <c r="W25" s="631"/>
      <c r="X25" s="631"/>
      <c r="Y25" s="632"/>
      <c r="Z25" s="657">
        <v>2.2000000000000002</v>
      </c>
      <c r="AA25" s="657"/>
      <c r="AB25" s="657"/>
      <c r="AC25" s="657"/>
      <c r="AD25" s="658" t="s">
        <v>239</v>
      </c>
      <c r="AE25" s="658"/>
      <c r="AF25" s="658"/>
      <c r="AG25" s="658"/>
      <c r="AH25" s="658"/>
      <c r="AI25" s="658"/>
      <c r="AJ25" s="658"/>
      <c r="AK25" s="658"/>
      <c r="AL25" s="633" t="s">
        <v>239</v>
      </c>
      <c r="AM25" s="634"/>
      <c r="AN25" s="634"/>
      <c r="AO25" s="659"/>
      <c r="AP25" s="723" t="s">
        <v>293</v>
      </c>
      <c r="AQ25" s="730"/>
      <c r="AR25" s="730"/>
      <c r="AS25" s="730"/>
      <c r="AT25" s="730"/>
      <c r="AU25" s="730"/>
      <c r="AV25" s="730"/>
      <c r="AW25" s="730"/>
      <c r="AX25" s="730"/>
      <c r="AY25" s="730"/>
      <c r="AZ25" s="730"/>
      <c r="BA25" s="730"/>
      <c r="BB25" s="730"/>
      <c r="BC25" s="730"/>
      <c r="BD25" s="730"/>
      <c r="BE25" s="730"/>
      <c r="BF25" s="725"/>
      <c r="BG25" s="630" t="s">
        <v>136</v>
      </c>
      <c r="BH25" s="631"/>
      <c r="BI25" s="631"/>
      <c r="BJ25" s="631"/>
      <c r="BK25" s="631"/>
      <c r="BL25" s="631"/>
      <c r="BM25" s="631"/>
      <c r="BN25" s="632"/>
      <c r="BO25" s="657" t="s">
        <v>136</v>
      </c>
      <c r="BP25" s="657"/>
      <c r="BQ25" s="657"/>
      <c r="BR25" s="657"/>
      <c r="BS25" s="658" t="s">
        <v>239</v>
      </c>
      <c r="BT25" s="658"/>
      <c r="BU25" s="658"/>
      <c r="BV25" s="658"/>
      <c r="BW25" s="658"/>
      <c r="BX25" s="658"/>
      <c r="BY25" s="658"/>
      <c r="BZ25" s="658"/>
      <c r="CA25" s="658"/>
      <c r="CB25" s="716"/>
      <c r="CD25" s="672" t="s">
        <v>294</v>
      </c>
      <c r="CE25" s="669"/>
      <c r="CF25" s="669"/>
      <c r="CG25" s="669"/>
      <c r="CH25" s="669"/>
      <c r="CI25" s="669"/>
      <c r="CJ25" s="669"/>
      <c r="CK25" s="669"/>
      <c r="CL25" s="669"/>
      <c r="CM25" s="669"/>
      <c r="CN25" s="669"/>
      <c r="CO25" s="669"/>
      <c r="CP25" s="669"/>
      <c r="CQ25" s="670"/>
      <c r="CR25" s="630">
        <v>12748375</v>
      </c>
      <c r="CS25" s="641"/>
      <c r="CT25" s="641"/>
      <c r="CU25" s="641"/>
      <c r="CV25" s="641"/>
      <c r="CW25" s="641"/>
      <c r="CX25" s="641"/>
      <c r="CY25" s="642"/>
      <c r="CZ25" s="633">
        <v>16</v>
      </c>
      <c r="DA25" s="643"/>
      <c r="DB25" s="643"/>
      <c r="DC25" s="644"/>
      <c r="DD25" s="636">
        <v>12118987</v>
      </c>
      <c r="DE25" s="641"/>
      <c r="DF25" s="641"/>
      <c r="DG25" s="641"/>
      <c r="DH25" s="641"/>
      <c r="DI25" s="641"/>
      <c r="DJ25" s="641"/>
      <c r="DK25" s="642"/>
      <c r="DL25" s="636">
        <v>11997245</v>
      </c>
      <c r="DM25" s="641"/>
      <c r="DN25" s="641"/>
      <c r="DO25" s="641"/>
      <c r="DP25" s="641"/>
      <c r="DQ25" s="641"/>
      <c r="DR25" s="641"/>
      <c r="DS25" s="641"/>
      <c r="DT25" s="641"/>
      <c r="DU25" s="641"/>
      <c r="DV25" s="642"/>
      <c r="DW25" s="633">
        <v>25.1</v>
      </c>
      <c r="DX25" s="643"/>
      <c r="DY25" s="643"/>
      <c r="DZ25" s="643"/>
      <c r="EA25" s="643"/>
      <c r="EB25" s="643"/>
      <c r="EC25" s="664"/>
    </row>
    <row r="26" spans="2:133" ht="11.25" customHeight="1">
      <c r="B26" s="627" t="s">
        <v>295</v>
      </c>
      <c r="C26" s="628"/>
      <c r="D26" s="628"/>
      <c r="E26" s="628"/>
      <c r="F26" s="628"/>
      <c r="G26" s="628"/>
      <c r="H26" s="628"/>
      <c r="I26" s="628"/>
      <c r="J26" s="628"/>
      <c r="K26" s="628"/>
      <c r="L26" s="628"/>
      <c r="M26" s="628"/>
      <c r="N26" s="628"/>
      <c r="O26" s="628"/>
      <c r="P26" s="628"/>
      <c r="Q26" s="629"/>
      <c r="R26" s="630" t="s">
        <v>136</v>
      </c>
      <c r="S26" s="631"/>
      <c r="T26" s="631"/>
      <c r="U26" s="631"/>
      <c r="V26" s="631"/>
      <c r="W26" s="631"/>
      <c r="X26" s="631"/>
      <c r="Y26" s="632"/>
      <c r="Z26" s="657" t="s">
        <v>136</v>
      </c>
      <c r="AA26" s="657"/>
      <c r="AB26" s="657"/>
      <c r="AC26" s="657"/>
      <c r="AD26" s="658" t="s">
        <v>136</v>
      </c>
      <c r="AE26" s="658"/>
      <c r="AF26" s="658"/>
      <c r="AG26" s="658"/>
      <c r="AH26" s="658"/>
      <c r="AI26" s="658"/>
      <c r="AJ26" s="658"/>
      <c r="AK26" s="658"/>
      <c r="AL26" s="633" t="s">
        <v>239</v>
      </c>
      <c r="AM26" s="634"/>
      <c r="AN26" s="634"/>
      <c r="AO26" s="659"/>
      <c r="AP26" s="723" t="s">
        <v>296</v>
      </c>
      <c r="AQ26" s="724"/>
      <c r="AR26" s="724"/>
      <c r="AS26" s="724"/>
      <c r="AT26" s="724"/>
      <c r="AU26" s="724"/>
      <c r="AV26" s="724"/>
      <c r="AW26" s="724"/>
      <c r="AX26" s="724"/>
      <c r="AY26" s="724"/>
      <c r="AZ26" s="724"/>
      <c r="BA26" s="724"/>
      <c r="BB26" s="724"/>
      <c r="BC26" s="724"/>
      <c r="BD26" s="724"/>
      <c r="BE26" s="724"/>
      <c r="BF26" s="725"/>
      <c r="BG26" s="630" t="s">
        <v>136</v>
      </c>
      <c r="BH26" s="631"/>
      <c r="BI26" s="631"/>
      <c r="BJ26" s="631"/>
      <c r="BK26" s="631"/>
      <c r="BL26" s="631"/>
      <c r="BM26" s="631"/>
      <c r="BN26" s="632"/>
      <c r="BO26" s="657" t="s">
        <v>239</v>
      </c>
      <c r="BP26" s="657"/>
      <c r="BQ26" s="657"/>
      <c r="BR26" s="657"/>
      <c r="BS26" s="658" t="s">
        <v>136</v>
      </c>
      <c r="BT26" s="658"/>
      <c r="BU26" s="658"/>
      <c r="BV26" s="658"/>
      <c r="BW26" s="658"/>
      <c r="BX26" s="658"/>
      <c r="BY26" s="658"/>
      <c r="BZ26" s="658"/>
      <c r="CA26" s="658"/>
      <c r="CB26" s="716"/>
      <c r="CD26" s="672" t="s">
        <v>297</v>
      </c>
      <c r="CE26" s="669"/>
      <c r="CF26" s="669"/>
      <c r="CG26" s="669"/>
      <c r="CH26" s="669"/>
      <c r="CI26" s="669"/>
      <c r="CJ26" s="669"/>
      <c r="CK26" s="669"/>
      <c r="CL26" s="669"/>
      <c r="CM26" s="669"/>
      <c r="CN26" s="669"/>
      <c r="CO26" s="669"/>
      <c r="CP26" s="669"/>
      <c r="CQ26" s="670"/>
      <c r="CR26" s="630">
        <v>8167336</v>
      </c>
      <c r="CS26" s="631"/>
      <c r="CT26" s="631"/>
      <c r="CU26" s="631"/>
      <c r="CV26" s="631"/>
      <c r="CW26" s="631"/>
      <c r="CX26" s="631"/>
      <c r="CY26" s="632"/>
      <c r="CZ26" s="633">
        <v>10.199999999999999</v>
      </c>
      <c r="DA26" s="643"/>
      <c r="DB26" s="643"/>
      <c r="DC26" s="644"/>
      <c r="DD26" s="636">
        <v>7720642</v>
      </c>
      <c r="DE26" s="631"/>
      <c r="DF26" s="631"/>
      <c r="DG26" s="631"/>
      <c r="DH26" s="631"/>
      <c r="DI26" s="631"/>
      <c r="DJ26" s="631"/>
      <c r="DK26" s="632"/>
      <c r="DL26" s="636" t="s">
        <v>136</v>
      </c>
      <c r="DM26" s="631"/>
      <c r="DN26" s="631"/>
      <c r="DO26" s="631"/>
      <c r="DP26" s="631"/>
      <c r="DQ26" s="631"/>
      <c r="DR26" s="631"/>
      <c r="DS26" s="631"/>
      <c r="DT26" s="631"/>
      <c r="DU26" s="631"/>
      <c r="DV26" s="632"/>
      <c r="DW26" s="633" t="s">
        <v>136</v>
      </c>
      <c r="DX26" s="643"/>
      <c r="DY26" s="643"/>
      <c r="DZ26" s="643"/>
      <c r="EA26" s="643"/>
      <c r="EB26" s="643"/>
      <c r="EC26" s="664"/>
    </row>
    <row r="27" spans="2:133" ht="11.25" customHeight="1">
      <c r="B27" s="627" t="s">
        <v>298</v>
      </c>
      <c r="C27" s="628"/>
      <c r="D27" s="628"/>
      <c r="E27" s="628"/>
      <c r="F27" s="628"/>
      <c r="G27" s="628"/>
      <c r="H27" s="628"/>
      <c r="I27" s="628"/>
      <c r="J27" s="628"/>
      <c r="K27" s="628"/>
      <c r="L27" s="628"/>
      <c r="M27" s="628"/>
      <c r="N27" s="628"/>
      <c r="O27" s="628"/>
      <c r="P27" s="628"/>
      <c r="Q27" s="629"/>
      <c r="R27" s="630">
        <v>47375600</v>
      </c>
      <c r="S27" s="631"/>
      <c r="T27" s="631"/>
      <c r="U27" s="631"/>
      <c r="V27" s="631"/>
      <c r="W27" s="631"/>
      <c r="X27" s="631"/>
      <c r="Y27" s="632"/>
      <c r="Z27" s="657">
        <v>55.2</v>
      </c>
      <c r="AA27" s="657"/>
      <c r="AB27" s="657"/>
      <c r="AC27" s="657"/>
      <c r="AD27" s="658">
        <v>45478447</v>
      </c>
      <c r="AE27" s="658"/>
      <c r="AF27" s="658"/>
      <c r="AG27" s="658"/>
      <c r="AH27" s="658"/>
      <c r="AI27" s="658"/>
      <c r="AJ27" s="658"/>
      <c r="AK27" s="658"/>
      <c r="AL27" s="633">
        <v>99.5</v>
      </c>
      <c r="AM27" s="634"/>
      <c r="AN27" s="634"/>
      <c r="AO27" s="659"/>
      <c r="AP27" s="627" t="s">
        <v>299</v>
      </c>
      <c r="AQ27" s="628"/>
      <c r="AR27" s="628"/>
      <c r="AS27" s="628"/>
      <c r="AT27" s="628"/>
      <c r="AU27" s="628"/>
      <c r="AV27" s="628"/>
      <c r="AW27" s="628"/>
      <c r="AX27" s="628"/>
      <c r="AY27" s="628"/>
      <c r="AZ27" s="628"/>
      <c r="BA27" s="628"/>
      <c r="BB27" s="628"/>
      <c r="BC27" s="628"/>
      <c r="BD27" s="628"/>
      <c r="BE27" s="628"/>
      <c r="BF27" s="629"/>
      <c r="BG27" s="630">
        <v>20882643</v>
      </c>
      <c r="BH27" s="631"/>
      <c r="BI27" s="631"/>
      <c r="BJ27" s="631"/>
      <c r="BK27" s="631"/>
      <c r="BL27" s="631"/>
      <c r="BM27" s="631"/>
      <c r="BN27" s="632"/>
      <c r="BO27" s="657">
        <v>100</v>
      </c>
      <c r="BP27" s="657"/>
      <c r="BQ27" s="657"/>
      <c r="BR27" s="657"/>
      <c r="BS27" s="658">
        <v>646565</v>
      </c>
      <c r="BT27" s="658"/>
      <c r="BU27" s="658"/>
      <c r="BV27" s="658"/>
      <c r="BW27" s="658"/>
      <c r="BX27" s="658"/>
      <c r="BY27" s="658"/>
      <c r="BZ27" s="658"/>
      <c r="CA27" s="658"/>
      <c r="CB27" s="716"/>
      <c r="CD27" s="672" t="s">
        <v>300</v>
      </c>
      <c r="CE27" s="669"/>
      <c r="CF27" s="669"/>
      <c r="CG27" s="669"/>
      <c r="CH27" s="669"/>
      <c r="CI27" s="669"/>
      <c r="CJ27" s="669"/>
      <c r="CK27" s="669"/>
      <c r="CL27" s="669"/>
      <c r="CM27" s="669"/>
      <c r="CN27" s="669"/>
      <c r="CO27" s="669"/>
      <c r="CP27" s="669"/>
      <c r="CQ27" s="670"/>
      <c r="CR27" s="630">
        <v>19640119</v>
      </c>
      <c r="CS27" s="641"/>
      <c r="CT27" s="641"/>
      <c r="CU27" s="641"/>
      <c r="CV27" s="641"/>
      <c r="CW27" s="641"/>
      <c r="CX27" s="641"/>
      <c r="CY27" s="642"/>
      <c r="CZ27" s="633">
        <v>24.6</v>
      </c>
      <c r="DA27" s="643"/>
      <c r="DB27" s="643"/>
      <c r="DC27" s="644"/>
      <c r="DD27" s="636">
        <v>5009267</v>
      </c>
      <c r="DE27" s="641"/>
      <c r="DF27" s="641"/>
      <c r="DG27" s="641"/>
      <c r="DH27" s="641"/>
      <c r="DI27" s="641"/>
      <c r="DJ27" s="641"/>
      <c r="DK27" s="642"/>
      <c r="DL27" s="636">
        <v>4958171</v>
      </c>
      <c r="DM27" s="641"/>
      <c r="DN27" s="641"/>
      <c r="DO27" s="641"/>
      <c r="DP27" s="641"/>
      <c r="DQ27" s="641"/>
      <c r="DR27" s="641"/>
      <c r="DS27" s="641"/>
      <c r="DT27" s="641"/>
      <c r="DU27" s="641"/>
      <c r="DV27" s="642"/>
      <c r="DW27" s="633">
        <v>10.4</v>
      </c>
      <c r="DX27" s="643"/>
      <c r="DY27" s="643"/>
      <c r="DZ27" s="643"/>
      <c r="EA27" s="643"/>
      <c r="EB27" s="643"/>
      <c r="EC27" s="664"/>
    </row>
    <row r="28" spans="2:133" ht="11.25" customHeight="1">
      <c r="B28" s="627" t="s">
        <v>301</v>
      </c>
      <c r="C28" s="628"/>
      <c r="D28" s="628"/>
      <c r="E28" s="628"/>
      <c r="F28" s="628"/>
      <c r="G28" s="628"/>
      <c r="H28" s="628"/>
      <c r="I28" s="628"/>
      <c r="J28" s="628"/>
      <c r="K28" s="628"/>
      <c r="L28" s="628"/>
      <c r="M28" s="628"/>
      <c r="N28" s="628"/>
      <c r="O28" s="628"/>
      <c r="P28" s="628"/>
      <c r="Q28" s="629"/>
      <c r="R28" s="630">
        <v>17668</v>
      </c>
      <c r="S28" s="631"/>
      <c r="T28" s="631"/>
      <c r="U28" s="631"/>
      <c r="V28" s="631"/>
      <c r="W28" s="631"/>
      <c r="X28" s="631"/>
      <c r="Y28" s="632"/>
      <c r="Z28" s="657">
        <v>0</v>
      </c>
      <c r="AA28" s="657"/>
      <c r="AB28" s="657"/>
      <c r="AC28" s="657"/>
      <c r="AD28" s="658">
        <v>17668</v>
      </c>
      <c r="AE28" s="658"/>
      <c r="AF28" s="658"/>
      <c r="AG28" s="658"/>
      <c r="AH28" s="658"/>
      <c r="AI28" s="658"/>
      <c r="AJ28" s="658"/>
      <c r="AK28" s="658"/>
      <c r="AL28" s="633">
        <v>0</v>
      </c>
      <c r="AM28" s="634"/>
      <c r="AN28" s="634"/>
      <c r="AO28" s="659"/>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57"/>
      <c r="BP28" s="657"/>
      <c r="BQ28" s="657"/>
      <c r="BR28" s="657"/>
      <c r="BS28" s="636"/>
      <c r="BT28" s="631"/>
      <c r="BU28" s="631"/>
      <c r="BV28" s="631"/>
      <c r="BW28" s="631"/>
      <c r="BX28" s="631"/>
      <c r="BY28" s="631"/>
      <c r="BZ28" s="631"/>
      <c r="CA28" s="631"/>
      <c r="CB28" s="671"/>
      <c r="CD28" s="672" t="s">
        <v>302</v>
      </c>
      <c r="CE28" s="669"/>
      <c r="CF28" s="669"/>
      <c r="CG28" s="669"/>
      <c r="CH28" s="669"/>
      <c r="CI28" s="669"/>
      <c r="CJ28" s="669"/>
      <c r="CK28" s="669"/>
      <c r="CL28" s="669"/>
      <c r="CM28" s="669"/>
      <c r="CN28" s="669"/>
      <c r="CO28" s="669"/>
      <c r="CP28" s="669"/>
      <c r="CQ28" s="670"/>
      <c r="CR28" s="630">
        <v>11078170</v>
      </c>
      <c r="CS28" s="631"/>
      <c r="CT28" s="631"/>
      <c r="CU28" s="631"/>
      <c r="CV28" s="631"/>
      <c r="CW28" s="631"/>
      <c r="CX28" s="631"/>
      <c r="CY28" s="632"/>
      <c r="CZ28" s="633">
        <v>13.9</v>
      </c>
      <c r="DA28" s="643"/>
      <c r="DB28" s="643"/>
      <c r="DC28" s="644"/>
      <c r="DD28" s="636">
        <v>10922010</v>
      </c>
      <c r="DE28" s="631"/>
      <c r="DF28" s="631"/>
      <c r="DG28" s="631"/>
      <c r="DH28" s="631"/>
      <c r="DI28" s="631"/>
      <c r="DJ28" s="631"/>
      <c r="DK28" s="632"/>
      <c r="DL28" s="636">
        <v>10922010</v>
      </c>
      <c r="DM28" s="631"/>
      <c r="DN28" s="631"/>
      <c r="DO28" s="631"/>
      <c r="DP28" s="631"/>
      <c r="DQ28" s="631"/>
      <c r="DR28" s="631"/>
      <c r="DS28" s="631"/>
      <c r="DT28" s="631"/>
      <c r="DU28" s="631"/>
      <c r="DV28" s="632"/>
      <c r="DW28" s="633">
        <v>22.9</v>
      </c>
      <c r="DX28" s="643"/>
      <c r="DY28" s="643"/>
      <c r="DZ28" s="643"/>
      <c r="EA28" s="643"/>
      <c r="EB28" s="643"/>
      <c r="EC28" s="664"/>
    </row>
    <row r="29" spans="2:133" ht="11.25" customHeight="1">
      <c r="B29" s="627" t="s">
        <v>303</v>
      </c>
      <c r="C29" s="628"/>
      <c r="D29" s="628"/>
      <c r="E29" s="628"/>
      <c r="F29" s="628"/>
      <c r="G29" s="628"/>
      <c r="H29" s="628"/>
      <c r="I29" s="628"/>
      <c r="J29" s="628"/>
      <c r="K29" s="628"/>
      <c r="L29" s="628"/>
      <c r="M29" s="628"/>
      <c r="N29" s="628"/>
      <c r="O29" s="628"/>
      <c r="P29" s="628"/>
      <c r="Q29" s="629"/>
      <c r="R29" s="630">
        <v>208548</v>
      </c>
      <c r="S29" s="631"/>
      <c r="T29" s="631"/>
      <c r="U29" s="631"/>
      <c r="V29" s="631"/>
      <c r="W29" s="631"/>
      <c r="X29" s="631"/>
      <c r="Y29" s="632"/>
      <c r="Z29" s="657">
        <v>0.2</v>
      </c>
      <c r="AA29" s="657"/>
      <c r="AB29" s="657"/>
      <c r="AC29" s="657"/>
      <c r="AD29" s="658" t="s">
        <v>136</v>
      </c>
      <c r="AE29" s="658"/>
      <c r="AF29" s="658"/>
      <c r="AG29" s="658"/>
      <c r="AH29" s="658"/>
      <c r="AI29" s="658"/>
      <c r="AJ29" s="658"/>
      <c r="AK29" s="658"/>
      <c r="AL29" s="633" t="s">
        <v>136</v>
      </c>
      <c r="AM29" s="634"/>
      <c r="AN29" s="634"/>
      <c r="AO29" s="659"/>
      <c r="AP29" s="607"/>
      <c r="AQ29" s="608"/>
      <c r="AR29" s="608"/>
      <c r="AS29" s="608"/>
      <c r="AT29" s="608"/>
      <c r="AU29" s="608"/>
      <c r="AV29" s="608"/>
      <c r="AW29" s="608"/>
      <c r="AX29" s="608"/>
      <c r="AY29" s="608"/>
      <c r="AZ29" s="608"/>
      <c r="BA29" s="608"/>
      <c r="BB29" s="608"/>
      <c r="BC29" s="608"/>
      <c r="BD29" s="608"/>
      <c r="BE29" s="608"/>
      <c r="BF29" s="609"/>
      <c r="BG29" s="630"/>
      <c r="BH29" s="631"/>
      <c r="BI29" s="631"/>
      <c r="BJ29" s="631"/>
      <c r="BK29" s="631"/>
      <c r="BL29" s="631"/>
      <c r="BM29" s="631"/>
      <c r="BN29" s="632"/>
      <c r="BO29" s="657"/>
      <c r="BP29" s="657"/>
      <c r="BQ29" s="657"/>
      <c r="BR29" s="657"/>
      <c r="BS29" s="658"/>
      <c r="BT29" s="658"/>
      <c r="BU29" s="658"/>
      <c r="BV29" s="658"/>
      <c r="BW29" s="658"/>
      <c r="BX29" s="658"/>
      <c r="BY29" s="658"/>
      <c r="BZ29" s="658"/>
      <c r="CA29" s="658"/>
      <c r="CB29" s="716"/>
      <c r="CD29" s="717" t="s">
        <v>304</v>
      </c>
      <c r="CE29" s="718"/>
      <c r="CF29" s="672" t="s">
        <v>70</v>
      </c>
      <c r="CG29" s="669"/>
      <c r="CH29" s="669"/>
      <c r="CI29" s="669"/>
      <c r="CJ29" s="669"/>
      <c r="CK29" s="669"/>
      <c r="CL29" s="669"/>
      <c r="CM29" s="669"/>
      <c r="CN29" s="669"/>
      <c r="CO29" s="669"/>
      <c r="CP29" s="669"/>
      <c r="CQ29" s="670"/>
      <c r="CR29" s="630">
        <v>11078170</v>
      </c>
      <c r="CS29" s="641"/>
      <c r="CT29" s="641"/>
      <c r="CU29" s="641"/>
      <c r="CV29" s="641"/>
      <c r="CW29" s="641"/>
      <c r="CX29" s="641"/>
      <c r="CY29" s="642"/>
      <c r="CZ29" s="633">
        <v>13.9</v>
      </c>
      <c r="DA29" s="643"/>
      <c r="DB29" s="643"/>
      <c r="DC29" s="644"/>
      <c r="DD29" s="636">
        <v>10922010</v>
      </c>
      <c r="DE29" s="641"/>
      <c r="DF29" s="641"/>
      <c r="DG29" s="641"/>
      <c r="DH29" s="641"/>
      <c r="DI29" s="641"/>
      <c r="DJ29" s="641"/>
      <c r="DK29" s="642"/>
      <c r="DL29" s="636">
        <v>10922010</v>
      </c>
      <c r="DM29" s="641"/>
      <c r="DN29" s="641"/>
      <c r="DO29" s="641"/>
      <c r="DP29" s="641"/>
      <c r="DQ29" s="641"/>
      <c r="DR29" s="641"/>
      <c r="DS29" s="641"/>
      <c r="DT29" s="641"/>
      <c r="DU29" s="641"/>
      <c r="DV29" s="642"/>
      <c r="DW29" s="633">
        <v>22.9</v>
      </c>
      <c r="DX29" s="643"/>
      <c r="DY29" s="643"/>
      <c r="DZ29" s="643"/>
      <c r="EA29" s="643"/>
      <c r="EB29" s="643"/>
      <c r="EC29" s="664"/>
    </row>
    <row r="30" spans="2:133" ht="11.25" customHeight="1">
      <c r="B30" s="627" t="s">
        <v>305</v>
      </c>
      <c r="C30" s="628"/>
      <c r="D30" s="628"/>
      <c r="E30" s="628"/>
      <c r="F30" s="628"/>
      <c r="G30" s="628"/>
      <c r="H30" s="628"/>
      <c r="I30" s="628"/>
      <c r="J30" s="628"/>
      <c r="K30" s="628"/>
      <c r="L30" s="628"/>
      <c r="M30" s="628"/>
      <c r="N30" s="628"/>
      <c r="O30" s="628"/>
      <c r="P30" s="628"/>
      <c r="Q30" s="629"/>
      <c r="R30" s="630">
        <v>979927</v>
      </c>
      <c r="S30" s="631"/>
      <c r="T30" s="631"/>
      <c r="U30" s="631"/>
      <c r="V30" s="631"/>
      <c r="W30" s="631"/>
      <c r="X30" s="631"/>
      <c r="Y30" s="632"/>
      <c r="Z30" s="657">
        <v>1.1000000000000001</v>
      </c>
      <c r="AA30" s="657"/>
      <c r="AB30" s="657"/>
      <c r="AC30" s="657"/>
      <c r="AD30" s="658">
        <v>132264</v>
      </c>
      <c r="AE30" s="658"/>
      <c r="AF30" s="658"/>
      <c r="AG30" s="658"/>
      <c r="AH30" s="658"/>
      <c r="AI30" s="658"/>
      <c r="AJ30" s="658"/>
      <c r="AK30" s="658"/>
      <c r="AL30" s="633">
        <v>0.3</v>
      </c>
      <c r="AM30" s="634"/>
      <c r="AN30" s="634"/>
      <c r="AO30" s="659"/>
      <c r="AP30" s="689" t="s">
        <v>222</v>
      </c>
      <c r="AQ30" s="690"/>
      <c r="AR30" s="690"/>
      <c r="AS30" s="690"/>
      <c r="AT30" s="690"/>
      <c r="AU30" s="690"/>
      <c r="AV30" s="690"/>
      <c r="AW30" s="690"/>
      <c r="AX30" s="690"/>
      <c r="AY30" s="690"/>
      <c r="AZ30" s="690"/>
      <c r="BA30" s="690"/>
      <c r="BB30" s="690"/>
      <c r="BC30" s="690"/>
      <c r="BD30" s="690"/>
      <c r="BE30" s="690"/>
      <c r="BF30" s="691"/>
      <c r="BG30" s="689" t="s">
        <v>306</v>
      </c>
      <c r="BH30" s="714"/>
      <c r="BI30" s="714"/>
      <c r="BJ30" s="714"/>
      <c r="BK30" s="714"/>
      <c r="BL30" s="714"/>
      <c r="BM30" s="714"/>
      <c r="BN30" s="714"/>
      <c r="BO30" s="714"/>
      <c r="BP30" s="714"/>
      <c r="BQ30" s="715"/>
      <c r="BR30" s="689" t="s">
        <v>307</v>
      </c>
      <c r="BS30" s="714"/>
      <c r="BT30" s="714"/>
      <c r="BU30" s="714"/>
      <c r="BV30" s="714"/>
      <c r="BW30" s="714"/>
      <c r="BX30" s="714"/>
      <c r="BY30" s="714"/>
      <c r="BZ30" s="714"/>
      <c r="CA30" s="714"/>
      <c r="CB30" s="715"/>
      <c r="CD30" s="719"/>
      <c r="CE30" s="720"/>
      <c r="CF30" s="672" t="s">
        <v>308</v>
      </c>
      <c r="CG30" s="669"/>
      <c r="CH30" s="669"/>
      <c r="CI30" s="669"/>
      <c r="CJ30" s="669"/>
      <c r="CK30" s="669"/>
      <c r="CL30" s="669"/>
      <c r="CM30" s="669"/>
      <c r="CN30" s="669"/>
      <c r="CO30" s="669"/>
      <c r="CP30" s="669"/>
      <c r="CQ30" s="670"/>
      <c r="CR30" s="630">
        <v>10896306</v>
      </c>
      <c r="CS30" s="631"/>
      <c r="CT30" s="631"/>
      <c r="CU30" s="631"/>
      <c r="CV30" s="631"/>
      <c r="CW30" s="631"/>
      <c r="CX30" s="631"/>
      <c r="CY30" s="632"/>
      <c r="CZ30" s="633">
        <v>13.6</v>
      </c>
      <c r="DA30" s="643"/>
      <c r="DB30" s="643"/>
      <c r="DC30" s="644"/>
      <c r="DD30" s="636">
        <v>10740146</v>
      </c>
      <c r="DE30" s="631"/>
      <c r="DF30" s="631"/>
      <c r="DG30" s="631"/>
      <c r="DH30" s="631"/>
      <c r="DI30" s="631"/>
      <c r="DJ30" s="631"/>
      <c r="DK30" s="632"/>
      <c r="DL30" s="636">
        <v>10740146</v>
      </c>
      <c r="DM30" s="631"/>
      <c r="DN30" s="631"/>
      <c r="DO30" s="631"/>
      <c r="DP30" s="631"/>
      <c r="DQ30" s="631"/>
      <c r="DR30" s="631"/>
      <c r="DS30" s="631"/>
      <c r="DT30" s="631"/>
      <c r="DU30" s="631"/>
      <c r="DV30" s="632"/>
      <c r="DW30" s="633">
        <v>22.5</v>
      </c>
      <c r="DX30" s="643"/>
      <c r="DY30" s="643"/>
      <c r="DZ30" s="643"/>
      <c r="EA30" s="643"/>
      <c r="EB30" s="643"/>
      <c r="EC30" s="664"/>
    </row>
    <row r="31" spans="2:133" ht="11.25" customHeight="1">
      <c r="B31" s="627" t="s">
        <v>309</v>
      </c>
      <c r="C31" s="628"/>
      <c r="D31" s="628"/>
      <c r="E31" s="628"/>
      <c r="F31" s="628"/>
      <c r="G31" s="628"/>
      <c r="H31" s="628"/>
      <c r="I31" s="628"/>
      <c r="J31" s="628"/>
      <c r="K31" s="628"/>
      <c r="L31" s="628"/>
      <c r="M31" s="628"/>
      <c r="N31" s="628"/>
      <c r="O31" s="628"/>
      <c r="P31" s="628"/>
      <c r="Q31" s="629"/>
      <c r="R31" s="630">
        <v>561729</v>
      </c>
      <c r="S31" s="631"/>
      <c r="T31" s="631"/>
      <c r="U31" s="631"/>
      <c r="V31" s="631"/>
      <c r="W31" s="631"/>
      <c r="X31" s="631"/>
      <c r="Y31" s="632"/>
      <c r="Z31" s="657">
        <v>0.7</v>
      </c>
      <c r="AA31" s="657"/>
      <c r="AB31" s="657"/>
      <c r="AC31" s="657"/>
      <c r="AD31" s="658" t="s">
        <v>239</v>
      </c>
      <c r="AE31" s="658"/>
      <c r="AF31" s="658"/>
      <c r="AG31" s="658"/>
      <c r="AH31" s="658"/>
      <c r="AI31" s="658"/>
      <c r="AJ31" s="658"/>
      <c r="AK31" s="658"/>
      <c r="AL31" s="633" t="s">
        <v>136</v>
      </c>
      <c r="AM31" s="634"/>
      <c r="AN31" s="634"/>
      <c r="AO31" s="659"/>
      <c r="AP31" s="703" t="s">
        <v>310</v>
      </c>
      <c r="AQ31" s="704"/>
      <c r="AR31" s="704"/>
      <c r="AS31" s="704"/>
      <c r="AT31" s="709" t="s">
        <v>311</v>
      </c>
      <c r="AU31" s="217"/>
      <c r="AV31" s="217"/>
      <c r="AW31" s="217"/>
      <c r="AX31" s="696" t="s">
        <v>187</v>
      </c>
      <c r="AY31" s="697"/>
      <c r="AZ31" s="697"/>
      <c r="BA31" s="697"/>
      <c r="BB31" s="697"/>
      <c r="BC31" s="697"/>
      <c r="BD31" s="697"/>
      <c r="BE31" s="697"/>
      <c r="BF31" s="698"/>
      <c r="BG31" s="699">
        <v>99.4</v>
      </c>
      <c r="BH31" s="700"/>
      <c r="BI31" s="700"/>
      <c r="BJ31" s="700"/>
      <c r="BK31" s="700"/>
      <c r="BL31" s="700"/>
      <c r="BM31" s="701">
        <v>98.4</v>
      </c>
      <c r="BN31" s="700"/>
      <c r="BO31" s="700"/>
      <c r="BP31" s="700"/>
      <c r="BQ31" s="702"/>
      <c r="BR31" s="699">
        <v>99.3</v>
      </c>
      <c r="BS31" s="700"/>
      <c r="BT31" s="700"/>
      <c r="BU31" s="700"/>
      <c r="BV31" s="700"/>
      <c r="BW31" s="700"/>
      <c r="BX31" s="701">
        <v>98.4</v>
      </c>
      <c r="BY31" s="700"/>
      <c r="BZ31" s="700"/>
      <c r="CA31" s="700"/>
      <c r="CB31" s="702"/>
      <c r="CD31" s="719"/>
      <c r="CE31" s="720"/>
      <c r="CF31" s="672" t="s">
        <v>312</v>
      </c>
      <c r="CG31" s="669"/>
      <c r="CH31" s="669"/>
      <c r="CI31" s="669"/>
      <c r="CJ31" s="669"/>
      <c r="CK31" s="669"/>
      <c r="CL31" s="669"/>
      <c r="CM31" s="669"/>
      <c r="CN31" s="669"/>
      <c r="CO31" s="669"/>
      <c r="CP31" s="669"/>
      <c r="CQ31" s="670"/>
      <c r="CR31" s="630">
        <v>181864</v>
      </c>
      <c r="CS31" s="641"/>
      <c r="CT31" s="641"/>
      <c r="CU31" s="641"/>
      <c r="CV31" s="641"/>
      <c r="CW31" s="641"/>
      <c r="CX31" s="641"/>
      <c r="CY31" s="642"/>
      <c r="CZ31" s="633">
        <v>0.2</v>
      </c>
      <c r="DA31" s="643"/>
      <c r="DB31" s="643"/>
      <c r="DC31" s="644"/>
      <c r="DD31" s="636">
        <v>181864</v>
      </c>
      <c r="DE31" s="641"/>
      <c r="DF31" s="641"/>
      <c r="DG31" s="641"/>
      <c r="DH31" s="641"/>
      <c r="DI31" s="641"/>
      <c r="DJ31" s="641"/>
      <c r="DK31" s="642"/>
      <c r="DL31" s="636">
        <v>181864</v>
      </c>
      <c r="DM31" s="641"/>
      <c r="DN31" s="641"/>
      <c r="DO31" s="641"/>
      <c r="DP31" s="641"/>
      <c r="DQ31" s="641"/>
      <c r="DR31" s="641"/>
      <c r="DS31" s="641"/>
      <c r="DT31" s="641"/>
      <c r="DU31" s="641"/>
      <c r="DV31" s="642"/>
      <c r="DW31" s="633">
        <v>0.4</v>
      </c>
      <c r="DX31" s="643"/>
      <c r="DY31" s="643"/>
      <c r="DZ31" s="643"/>
      <c r="EA31" s="643"/>
      <c r="EB31" s="643"/>
      <c r="EC31" s="664"/>
    </row>
    <row r="32" spans="2:133" ht="11.25" customHeight="1">
      <c r="B32" s="627" t="s">
        <v>313</v>
      </c>
      <c r="C32" s="628"/>
      <c r="D32" s="628"/>
      <c r="E32" s="628"/>
      <c r="F32" s="628"/>
      <c r="G32" s="628"/>
      <c r="H32" s="628"/>
      <c r="I32" s="628"/>
      <c r="J32" s="628"/>
      <c r="K32" s="628"/>
      <c r="L32" s="628"/>
      <c r="M32" s="628"/>
      <c r="N32" s="628"/>
      <c r="O32" s="628"/>
      <c r="P32" s="628"/>
      <c r="Q32" s="629"/>
      <c r="R32" s="630">
        <v>17483737</v>
      </c>
      <c r="S32" s="631"/>
      <c r="T32" s="631"/>
      <c r="U32" s="631"/>
      <c r="V32" s="631"/>
      <c r="W32" s="631"/>
      <c r="X32" s="631"/>
      <c r="Y32" s="632"/>
      <c r="Z32" s="657">
        <v>20.399999999999999</v>
      </c>
      <c r="AA32" s="657"/>
      <c r="AB32" s="657"/>
      <c r="AC32" s="657"/>
      <c r="AD32" s="658" t="s">
        <v>136</v>
      </c>
      <c r="AE32" s="658"/>
      <c r="AF32" s="658"/>
      <c r="AG32" s="658"/>
      <c r="AH32" s="658"/>
      <c r="AI32" s="658"/>
      <c r="AJ32" s="658"/>
      <c r="AK32" s="658"/>
      <c r="AL32" s="633" t="s">
        <v>239</v>
      </c>
      <c r="AM32" s="634"/>
      <c r="AN32" s="634"/>
      <c r="AO32" s="659"/>
      <c r="AP32" s="705"/>
      <c r="AQ32" s="706"/>
      <c r="AR32" s="706"/>
      <c r="AS32" s="706"/>
      <c r="AT32" s="710"/>
      <c r="AU32" s="216" t="s">
        <v>314</v>
      </c>
      <c r="AV32" s="216"/>
      <c r="AW32" s="216"/>
      <c r="AX32" s="627" t="s">
        <v>315</v>
      </c>
      <c r="AY32" s="628"/>
      <c r="AZ32" s="628"/>
      <c r="BA32" s="628"/>
      <c r="BB32" s="628"/>
      <c r="BC32" s="628"/>
      <c r="BD32" s="628"/>
      <c r="BE32" s="628"/>
      <c r="BF32" s="629"/>
      <c r="BG32" s="712">
        <v>99.5</v>
      </c>
      <c r="BH32" s="641"/>
      <c r="BI32" s="641"/>
      <c r="BJ32" s="641"/>
      <c r="BK32" s="641"/>
      <c r="BL32" s="641"/>
      <c r="BM32" s="634">
        <v>98.6</v>
      </c>
      <c r="BN32" s="713"/>
      <c r="BO32" s="713"/>
      <c r="BP32" s="713"/>
      <c r="BQ32" s="668"/>
      <c r="BR32" s="712">
        <v>99.5</v>
      </c>
      <c r="BS32" s="641"/>
      <c r="BT32" s="641"/>
      <c r="BU32" s="641"/>
      <c r="BV32" s="641"/>
      <c r="BW32" s="641"/>
      <c r="BX32" s="634">
        <v>98.8</v>
      </c>
      <c r="BY32" s="713"/>
      <c r="BZ32" s="713"/>
      <c r="CA32" s="713"/>
      <c r="CB32" s="668"/>
      <c r="CD32" s="721"/>
      <c r="CE32" s="722"/>
      <c r="CF32" s="672" t="s">
        <v>316</v>
      </c>
      <c r="CG32" s="669"/>
      <c r="CH32" s="669"/>
      <c r="CI32" s="669"/>
      <c r="CJ32" s="669"/>
      <c r="CK32" s="669"/>
      <c r="CL32" s="669"/>
      <c r="CM32" s="669"/>
      <c r="CN32" s="669"/>
      <c r="CO32" s="669"/>
      <c r="CP32" s="669"/>
      <c r="CQ32" s="670"/>
      <c r="CR32" s="630" t="s">
        <v>136</v>
      </c>
      <c r="CS32" s="631"/>
      <c r="CT32" s="631"/>
      <c r="CU32" s="631"/>
      <c r="CV32" s="631"/>
      <c r="CW32" s="631"/>
      <c r="CX32" s="631"/>
      <c r="CY32" s="632"/>
      <c r="CZ32" s="633" t="s">
        <v>136</v>
      </c>
      <c r="DA32" s="643"/>
      <c r="DB32" s="643"/>
      <c r="DC32" s="644"/>
      <c r="DD32" s="636" t="s">
        <v>136</v>
      </c>
      <c r="DE32" s="631"/>
      <c r="DF32" s="631"/>
      <c r="DG32" s="631"/>
      <c r="DH32" s="631"/>
      <c r="DI32" s="631"/>
      <c r="DJ32" s="631"/>
      <c r="DK32" s="632"/>
      <c r="DL32" s="636" t="s">
        <v>239</v>
      </c>
      <c r="DM32" s="631"/>
      <c r="DN32" s="631"/>
      <c r="DO32" s="631"/>
      <c r="DP32" s="631"/>
      <c r="DQ32" s="631"/>
      <c r="DR32" s="631"/>
      <c r="DS32" s="631"/>
      <c r="DT32" s="631"/>
      <c r="DU32" s="631"/>
      <c r="DV32" s="632"/>
      <c r="DW32" s="633" t="s">
        <v>239</v>
      </c>
      <c r="DX32" s="643"/>
      <c r="DY32" s="643"/>
      <c r="DZ32" s="643"/>
      <c r="EA32" s="643"/>
      <c r="EB32" s="643"/>
      <c r="EC32" s="664"/>
    </row>
    <row r="33" spans="2:133" ht="11.25" customHeight="1">
      <c r="B33" s="693" t="s">
        <v>317</v>
      </c>
      <c r="C33" s="694"/>
      <c r="D33" s="694"/>
      <c r="E33" s="694"/>
      <c r="F33" s="694"/>
      <c r="G33" s="694"/>
      <c r="H33" s="694"/>
      <c r="I33" s="694"/>
      <c r="J33" s="694"/>
      <c r="K33" s="694"/>
      <c r="L33" s="694"/>
      <c r="M33" s="694"/>
      <c r="N33" s="694"/>
      <c r="O33" s="694"/>
      <c r="P33" s="694"/>
      <c r="Q33" s="695"/>
      <c r="R33" s="630" t="s">
        <v>239</v>
      </c>
      <c r="S33" s="631"/>
      <c r="T33" s="631"/>
      <c r="U33" s="631"/>
      <c r="V33" s="631"/>
      <c r="W33" s="631"/>
      <c r="X33" s="631"/>
      <c r="Y33" s="632"/>
      <c r="Z33" s="657" t="s">
        <v>136</v>
      </c>
      <c r="AA33" s="657"/>
      <c r="AB33" s="657"/>
      <c r="AC33" s="657"/>
      <c r="AD33" s="658" t="s">
        <v>136</v>
      </c>
      <c r="AE33" s="658"/>
      <c r="AF33" s="658"/>
      <c r="AG33" s="658"/>
      <c r="AH33" s="658"/>
      <c r="AI33" s="658"/>
      <c r="AJ33" s="658"/>
      <c r="AK33" s="658"/>
      <c r="AL33" s="633" t="s">
        <v>136</v>
      </c>
      <c r="AM33" s="634"/>
      <c r="AN33" s="634"/>
      <c r="AO33" s="659"/>
      <c r="AP33" s="707"/>
      <c r="AQ33" s="708"/>
      <c r="AR33" s="708"/>
      <c r="AS33" s="708"/>
      <c r="AT33" s="711"/>
      <c r="AU33" s="218"/>
      <c r="AV33" s="218"/>
      <c r="AW33" s="218"/>
      <c r="AX33" s="607" t="s">
        <v>318</v>
      </c>
      <c r="AY33" s="608"/>
      <c r="AZ33" s="608"/>
      <c r="BA33" s="608"/>
      <c r="BB33" s="608"/>
      <c r="BC33" s="608"/>
      <c r="BD33" s="608"/>
      <c r="BE33" s="608"/>
      <c r="BF33" s="609"/>
      <c r="BG33" s="692">
        <v>99.2</v>
      </c>
      <c r="BH33" s="611"/>
      <c r="BI33" s="611"/>
      <c r="BJ33" s="611"/>
      <c r="BK33" s="611"/>
      <c r="BL33" s="611"/>
      <c r="BM33" s="649">
        <v>98</v>
      </c>
      <c r="BN33" s="611"/>
      <c r="BO33" s="611"/>
      <c r="BP33" s="611"/>
      <c r="BQ33" s="660"/>
      <c r="BR33" s="692">
        <v>99</v>
      </c>
      <c r="BS33" s="611"/>
      <c r="BT33" s="611"/>
      <c r="BU33" s="611"/>
      <c r="BV33" s="611"/>
      <c r="BW33" s="611"/>
      <c r="BX33" s="649">
        <v>97.7</v>
      </c>
      <c r="BY33" s="611"/>
      <c r="BZ33" s="611"/>
      <c r="CA33" s="611"/>
      <c r="CB33" s="660"/>
      <c r="CD33" s="672" t="s">
        <v>319</v>
      </c>
      <c r="CE33" s="669"/>
      <c r="CF33" s="669"/>
      <c r="CG33" s="669"/>
      <c r="CH33" s="669"/>
      <c r="CI33" s="669"/>
      <c r="CJ33" s="669"/>
      <c r="CK33" s="669"/>
      <c r="CL33" s="669"/>
      <c r="CM33" s="669"/>
      <c r="CN33" s="669"/>
      <c r="CO33" s="669"/>
      <c r="CP33" s="669"/>
      <c r="CQ33" s="670"/>
      <c r="CR33" s="630">
        <v>30087591</v>
      </c>
      <c r="CS33" s="641"/>
      <c r="CT33" s="641"/>
      <c r="CU33" s="641"/>
      <c r="CV33" s="641"/>
      <c r="CW33" s="641"/>
      <c r="CX33" s="641"/>
      <c r="CY33" s="642"/>
      <c r="CZ33" s="633">
        <v>37.700000000000003</v>
      </c>
      <c r="DA33" s="643"/>
      <c r="DB33" s="643"/>
      <c r="DC33" s="644"/>
      <c r="DD33" s="636">
        <v>21985512</v>
      </c>
      <c r="DE33" s="641"/>
      <c r="DF33" s="641"/>
      <c r="DG33" s="641"/>
      <c r="DH33" s="641"/>
      <c r="DI33" s="641"/>
      <c r="DJ33" s="641"/>
      <c r="DK33" s="642"/>
      <c r="DL33" s="636">
        <v>15673739</v>
      </c>
      <c r="DM33" s="641"/>
      <c r="DN33" s="641"/>
      <c r="DO33" s="641"/>
      <c r="DP33" s="641"/>
      <c r="DQ33" s="641"/>
      <c r="DR33" s="641"/>
      <c r="DS33" s="641"/>
      <c r="DT33" s="641"/>
      <c r="DU33" s="641"/>
      <c r="DV33" s="642"/>
      <c r="DW33" s="633">
        <v>32.799999999999997</v>
      </c>
      <c r="DX33" s="643"/>
      <c r="DY33" s="643"/>
      <c r="DZ33" s="643"/>
      <c r="EA33" s="643"/>
      <c r="EB33" s="643"/>
      <c r="EC33" s="664"/>
    </row>
    <row r="34" spans="2:133" ht="11.25" customHeight="1">
      <c r="B34" s="627" t="s">
        <v>320</v>
      </c>
      <c r="C34" s="628"/>
      <c r="D34" s="628"/>
      <c r="E34" s="628"/>
      <c r="F34" s="628"/>
      <c r="G34" s="628"/>
      <c r="H34" s="628"/>
      <c r="I34" s="628"/>
      <c r="J34" s="628"/>
      <c r="K34" s="628"/>
      <c r="L34" s="628"/>
      <c r="M34" s="628"/>
      <c r="N34" s="628"/>
      <c r="O34" s="628"/>
      <c r="P34" s="628"/>
      <c r="Q34" s="629"/>
      <c r="R34" s="630">
        <v>6063706</v>
      </c>
      <c r="S34" s="631"/>
      <c r="T34" s="631"/>
      <c r="U34" s="631"/>
      <c r="V34" s="631"/>
      <c r="W34" s="631"/>
      <c r="X34" s="631"/>
      <c r="Y34" s="632"/>
      <c r="Z34" s="657">
        <v>7.1</v>
      </c>
      <c r="AA34" s="657"/>
      <c r="AB34" s="657"/>
      <c r="AC34" s="657"/>
      <c r="AD34" s="658" t="s">
        <v>136</v>
      </c>
      <c r="AE34" s="658"/>
      <c r="AF34" s="658"/>
      <c r="AG34" s="658"/>
      <c r="AH34" s="658"/>
      <c r="AI34" s="658"/>
      <c r="AJ34" s="658"/>
      <c r="AK34" s="658"/>
      <c r="AL34" s="633" t="s">
        <v>136</v>
      </c>
      <c r="AM34" s="634"/>
      <c r="AN34" s="634"/>
      <c r="AO34" s="659"/>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2" t="s">
        <v>321</v>
      </c>
      <c r="CE34" s="669"/>
      <c r="CF34" s="669"/>
      <c r="CG34" s="669"/>
      <c r="CH34" s="669"/>
      <c r="CI34" s="669"/>
      <c r="CJ34" s="669"/>
      <c r="CK34" s="669"/>
      <c r="CL34" s="669"/>
      <c r="CM34" s="669"/>
      <c r="CN34" s="669"/>
      <c r="CO34" s="669"/>
      <c r="CP34" s="669"/>
      <c r="CQ34" s="670"/>
      <c r="CR34" s="630">
        <v>10600987</v>
      </c>
      <c r="CS34" s="631"/>
      <c r="CT34" s="631"/>
      <c r="CU34" s="631"/>
      <c r="CV34" s="631"/>
      <c r="CW34" s="631"/>
      <c r="CX34" s="631"/>
      <c r="CY34" s="632"/>
      <c r="CZ34" s="633">
        <v>13.3</v>
      </c>
      <c r="DA34" s="643"/>
      <c r="DB34" s="643"/>
      <c r="DC34" s="644"/>
      <c r="DD34" s="636">
        <v>7498530</v>
      </c>
      <c r="DE34" s="631"/>
      <c r="DF34" s="631"/>
      <c r="DG34" s="631"/>
      <c r="DH34" s="631"/>
      <c r="DI34" s="631"/>
      <c r="DJ34" s="631"/>
      <c r="DK34" s="632"/>
      <c r="DL34" s="636">
        <v>6610661</v>
      </c>
      <c r="DM34" s="631"/>
      <c r="DN34" s="631"/>
      <c r="DO34" s="631"/>
      <c r="DP34" s="631"/>
      <c r="DQ34" s="631"/>
      <c r="DR34" s="631"/>
      <c r="DS34" s="631"/>
      <c r="DT34" s="631"/>
      <c r="DU34" s="631"/>
      <c r="DV34" s="632"/>
      <c r="DW34" s="633">
        <v>13.9</v>
      </c>
      <c r="DX34" s="643"/>
      <c r="DY34" s="643"/>
      <c r="DZ34" s="643"/>
      <c r="EA34" s="643"/>
      <c r="EB34" s="643"/>
      <c r="EC34" s="664"/>
    </row>
    <row r="35" spans="2:133" ht="11.25" customHeight="1">
      <c r="B35" s="627" t="s">
        <v>322</v>
      </c>
      <c r="C35" s="628"/>
      <c r="D35" s="628"/>
      <c r="E35" s="628"/>
      <c r="F35" s="628"/>
      <c r="G35" s="628"/>
      <c r="H35" s="628"/>
      <c r="I35" s="628"/>
      <c r="J35" s="628"/>
      <c r="K35" s="628"/>
      <c r="L35" s="628"/>
      <c r="M35" s="628"/>
      <c r="N35" s="628"/>
      <c r="O35" s="628"/>
      <c r="P35" s="628"/>
      <c r="Q35" s="629"/>
      <c r="R35" s="630">
        <v>241629</v>
      </c>
      <c r="S35" s="631"/>
      <c r="T35" s="631"/>
      <c r="U35" s="631"/>
      <c r="V35" s="631"/>
      <c r="W35" s="631"/>
      <c r="X35" s="631"/>
      <c r="Y35" s="632"/>
      <c r="Z35" s="657">
        <v>0.3</v>
      </c>
      <c r="AA35" s="657"/>
      <c r="AB35" s="657"/>
      <c r="AC35" s="657"/>
      <c r="AD35" s="658">
        <v>65954</v>
      </c>
      <c r="AE35" s="658"/>
      <c r="AF35" s="658"/>
      <c r="AG35" s="658"/>
      <c r="AH35" s="658"/>
      <c r="AI35" s="658"/>
      <c r="AJ35" s="658"/>
      <c r="AK35" s="658"/>
      <c r="AL35" s="633">
        <v>0.1</v>
      </c>
      <c r="AM35" s="634"/>
      <c r="AN35" s="634"/>
      <c r="AO35" s="659"/>
      <c r="AP35" s="221"/>
      <c r="AQ35" s="689" t="s">
        <v>323</v>
      </c>
      <c r="AR35" s="690"/>
      <c r="AS35" s="690"/>
      <c r="AT35" s="690"/>
      <c r="AU35" s="690"/>
      <c r="AV35" s="690"/>
      <c r="AW35" s="690"/>
      <c r="AX35" s="690"/>
      <c r="AY35" s="690"/>
      <c r="AZ35" s="690"/>
      <c r="BA35" s="690"/>
      <c r="BB35" s="690"/>
      <c r="BC35" s="690"/>
      <c r="BD35" s="690"/>
      <c r="BE35" s="690"/>
      <c r="BF35" s="691"/>
      <c r="BG35" s="689" t="s">
        <v>324</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72" t="s">
        <v>325</v>
      </c>
      <c r="CE35" s="669"/>
      <c r="CF35" s="669"/>
      <c r="CG35" s="669"/>
      <c r="CH35" s="669"/>
      <c r="CI35" s="669"/>
      <c r="CJ35" s="669"/>
      <c r="CK35" s="669"/>
      <c r="CL35" s="669"/>
      <c r="CM35" s="669"/>
      <c r="CN35" s="669"/>
      <c r="CO35" s="669"/>
      <c r="CP35" s="669"/>
      <c r="CQ35" s="670"/>
      <c r="CR35" s="630">
        <v>796583</v>
      </c>
      <c r="CS35" s="641"/>
      <c r="CT35" s="641"/>
      <c r="CU35" s="641"/>
      <c r="CV35" s="641"/>
      <c r="CW35" s="641"/>
      <c r="CX35" s="641"/>
      <c r="CY35" s="642"/>
      <c r="CZ35" s="633">
        <v>1</v>
      </c>
      <c r="DA35" s="643"/>
      <c r="DB35" s="643"/>
      <c r="DC35" s="644"/>
      <c r="DD35" s="636">
        <v>532617</v>
      </c>
      <c r="DE35" s="641"/>
      <c r="DF35" s="641"/>
      <c r="DG35" s="641"/>
      <c r="DH35" s="641"/>
      <c r="DI35" s="641"/>
      <c r="DJ35" s="641"/>
      <c r="DK35" s="642"/>
      <c r="DL35" s="636">
        <v>441607</v>
      </c>
      <c r="DM35" s="641"/>
      <c r="DN35" s="641"/>
      <c r="DO35" s="641"/>
      <c r="DP35" s="641"/>
      <c r="DQ35" s="641"/>
      <c r="DR35" s="641"/>
      <c r="DS35" s="641"/>
      <c r="DT35" s="641"/>
      <c r="DU35" s="641"/>
      <c r="DV35" s="642"/>
      <c r="DW35" s="633">
        <v>0.9</v>
      </c>
      <c r="DX35" s="643"/>
      <c r="DY35" s="643"/>
      <c r="DZ35" s="643"/>
      <c r="EA35" s="643"/>
      <c r="EB35" s="643"/>
      <c r="EC35" s="664"/>
    </row>
    <row r="36" spans="2:133" ht="11.25" customHeight="1">
      <c r="B36" s="627" t="s">
        <v>326</v>
      </c>
      <c r="C36" s="628"/>
      <c r="D36" s="628"/>
      <c r="E36" s="628"/>
      <c r="F36" s="628"/>
      <c r="G36" s="628"/>
      <c r="H36" s="628"/>
      <c r="I36" s="628"/>
      <c r="J36" s="628"/>
      <c r="K36" s="628"/>
      <c r="L36" s="628"/>
      <c r="M36" s="628"/>
      <c r="N36" s="628"/>
      <c r="O36" s="628"/>
      <c r="P36" s="628"/>
      <c r="Q36" s="629"/>
      <c r="R36" s="630">
        <v>1278143</v>
      </c>
      <c r="S36" s="631"/>
      <c r="T36" s="631"/>
      <c r="U36" s="631"/>
      <c r="V36" s="631"/>
      <c r="W36" s="631"/>
      <c r="X36" s="631"/>
      <c r="Y36" s="632"/>
      <c r="Z36" s="657">
        <v>1.5</v>
      </c>
      <c r="AA36" s="657"/>
      <c r="AB36" s="657"/>
      <c r="AC36" s="657"/>
      <c r="AD36" s="658" t="s">
        <v>239</v>
      </c>
      <c r="AE36" s="658"/>
      <c r="AF36" s="658"/>
      <c r="AG36" s="658"/>
      <c r="AH36" s="658"/>
      <c r="AI36" s="658"/>
      <c r="AJ36" s="658"/>
      <c r="AK36" s="658"/>
      <c r="AL36" s="633" t="s">
        <v>136</v>
      </c>
      <c r="AM36" s="634"/>
      <c r="AN36" s="634"/>
      <c r="AO36" s="659"/>
      <c r="AP36" s="221"/>
      <c r="AQ36" s="680" t="s">
        <v>327</v>
      </c>
      <c r="AR36" s="681"/>
      <c r="AS36" s="681"/>
      <c r="AT36" s="681"/>
      <c r="AU36" s="681"/>
      <c r="AV36" s="681"/>
      <c r="AW36" s="681"/>
      <c r="AX36" s="681"/>
      <c r="AY36" s="682"/>
      <c r="AZ36" s="683">
        <v>10289962</v>
      </c>
      <c r="BA36" s="684"/>
      <c r="BB36" s="684"/>
      <c r="BC36" s="684"/>
      <c r="BD36" s="684"/>
      <c r="BE36" s="684"/>
      <c r="BF36" s="685"/>
      <c r="BG36" s="686" t="s">
        <v>328</v>
      </c>
      <c r="BH36" s="687"/>
      <c r="BI36" s="687"/>
      <c r="BJ36" s="687"/>
      <c r="BK36" s="687"/>
      <c r="BL36" s="687"/>
      <c r="BM36" s="687"/>
      <c r="BN36" s="687"/>
      <c r="BO36" s="687"/>
      <c r="BP36" s="687"/>
      <c r="BQ36" s="687"/>
      <c r="BR36" s="687"/>
      <c r="BS36" s="687"/>
      <c r="BT36" s="687"/>
      <c r="BU36" s="688"/>
      <c r="BV36" s="683">
        <v>263485</v>
      </c>
      <c r="BW36" s="684"/>
      <c r="BX36" s="684"/>
      <c r="BY36" s="684"/>
      <c r="BZ36" s="684"/>
      <c r="CA36" s="684"/>
      <c r="CB36" s="685"/>
      <c r="CD36" s="672" t="s">
        <v>329</v>
      </c>
      <c r="CE36" s="669"/>
      <c r="CF36" s="669"/>
      <c r="CG36" s="669"/>
      <c r="CH36" s="669"/>
      <c r="CI36" s="669"/>
      <c r="CJ36" s="669"/>
      <c r="CK36" s="669"/>
      <c r="CL36" s="669"/>
      <c r="CM36" s="669"/>
      <c r="CN36" s="669"/>
      <c r="CO36" s="669"/>
      <c r="CP36" s="669"/>
      <c r="CQ36" s="670"/>
      <c r="CR36" s="630">
        <v>7169055</v>
      </c>
      <c r="CS36" s="631"/>
      <c r="CT36" s="631"/>
      <c r="CU36" s="631"/>
      <c r="CV36" s="631"/>
      <c r="CW36" s="631"/>
      <c r="CX36" s="631"/>
      <c r="CY36" s="632"/>
      <c r="CZ36" s="633">
        <v>9</v>
      </c>
      <c r="DA36" s="643"/>
      <c r="DB36" s="643"/>
      <c r="DC36" s="644"/>
      <c r="DD36" s="636">
        <v>5122284</v>
      </c>
      <c r="DE36" s="631"/>
      <c r="DF36" s="631"/>
      <c r="DG36" s="631"/>
      <c r="DH36" s="631"/>
      <c r="DI36" s="631"/>
      <c r="DJ36" s="631"/>
      <c r="DK36" s="632"/>
      <c r="DL36" s="636">
        <v>2742360</v>
      </c>
      <c r="DM36" s="631"/>
      <c r="DN36" s="631"/>
      <c r="DO36" s="631"/>
      <c r="DP36" s="631"/>
      <c r="DQ36" s="631"/>
      <c r="DR36" s="631"/>
      <c r="DS36" s="631"/>
      <c r="DT36" s="631"/>
      <c r="DU36" s="631"/>
      <c r="DV36" s="632"/>
      <c r="DW36" s="633">
        <v>5.7</v>
      </c>
      <c r="DX36" s="643"/>
      <c r="DY36" s="643"/>
      <c r="DZ36" s="643"/>
      <c r="EA36" s="643"/>
      <c r="EB36" s="643"/>
      <c r="EC36" s="664"/>
    </row>
    <row r="37" spans="2:133" ht="11.25" customHeight="1">
      <c r="B37" s="627" t="s">
        <v>330</v>
      </c>
      <c r="C37" s="628"/>
      <c r="D37" s="628"/>
      <c r="E37" s="628"/>
      <c r="F37" s="628"/>
      <c r="G37" s="628"/>
      <c r="H37" s="628"/>
      <c r="I37" s="628"/>
      <c r="J37" s="628"/>
      <c r="K37" s="628"/>
      <c r="L37" s="628"/>
      <c r="M37" s="628"/>
      <c r="N37" s="628"/>
      <c r="O37" s="628"/>
      <c r="P37" s="628"/>
      <c r="Q37" s="629"/>
      <c r="R37" s="630">
        <v>276145</v>
      </c>
      <c r="S37" s="631"/>
      <c r="T37" s="631"/>
      <c r="U37" s="631"/>
      <c r="V37" s="631"/>
      <c r="W37" s="631"/>
      <c r="X37" s="631"/>
      <c r="Y37" s="632"/>
      <c r="Z37" s="657">
        <v>0.3</v>
      </c>
      <c r="AA37" s="657"/>
      <c r="AB37" s="657"/>
      <c r="AC37" s="657"/>
      <c r="AD37" s="658" t="s">
        <v>136</v>
      </c>
      <c r="AE37" s="658"/>
      <c r="AF37" s="658"/>
      <c r="AG37" s="658"/>
      <c r="AH37" s="658"/>
      <c r="AI37" s="658"/>
      <c r="AJ37" s="658"/>
      <c r="AK37" s="658"/>
      <c r="AL37" s="633" t="s">
        <v>136</v>
      </c>
      <c r="AM37" s="634"/>
      <c r="AN37" s="634"/>
      <c r="AO37" s="659"/>
      <c r="AQ37" s="665" t="s">
        <v>331</v>
      </c>
      <c r="AR37" s="666"/>
      <c r="AS37" s="666"/>
      <c r="AT37" s="666"/>
      <c r="AU37" s="666"/>
      <c r="AV37" s="666"/>
      <c r="AW37" s="666"/>
      <c r="AX37" s="666"/>
      <c r="AY37" s="667"/>
      <c r="AZ37" s="630">
        <v>1936015</v>
      </c>
      <c r="BA37" s="631"/>
      <c r="BB37" s="631"/>
      <c r="BC37" s="631"/>
      <c r="BD37" s="641"/>
      <c r="BE37" s="641"/>
      <c r="BF37" s="668"/>
      <c r="BG37" s="672" t="s">
        <v>332</v>
      </c>
      <c r="BH37" s="669"/>
      <c r="BI37" s="669"/>
      <c r="BJ37" s="669"/>
      <c r="BK37" s="669"/>
      <c r="BL37" s="669"/>
      <c r="BM37" s="669"/>
      <c r="BN37" s="669"/>
      <c r="BO37" s="669"/>
      <c r="BP37" s="669"/>
      <c r="BQ37" s="669"/>
      <c r="BR37" s="669"/>
      <c r="BS37" s="669"/>
      <c r="BT37" s="669"/>
      <c r="BU37" s="670"/>
      <c r="BV37" s="630">
        <v>-154114</v>
      </c>
      <c r="BW37" s="631"/>
      <c r="BX37" s="631"/>
      <c r="BY37" s="631"/>
      <c r="BZ37" s="631"/>
      <c r="CA37" s="631"/>
      <c r="CB37" s="671"/>
      <c r="CD37" s="672" t="s">
        <v>333</v>
      </c>
      <c r="CE37" s="669"/>
      <c r="CF37" s="669"/>
      <c r="CG37" s="669"/>
      <c r="CH37" s="669"/>
      <c r="CI37" s="669"/>
      <c r="CJ37" s="669"/>
      <c r="CK37" s="669"/>
      <c r="CL37" s="669"/>
      <c r="CM37" s="669"/>
      <c r="CN37" s="669"/>
      <c r="CO37" s="669"/>
      <c r="CP37" s="669"/>
      <c r="CQ37" s="670"/>
      <c r="CR37" s="630">
        <v>13852</v>
      </c>
      <c r="CS37" s="641"/>
      <c r="CT37" s="641"/>
      <c r="CU37" s="641"/>
      <c r="CV37" s="641"/>
      <c r="CW37" s="641"/>
      <c r="CX37" s="641"/>
      <c r="CY37" s="642"/>
      <c r="CZ37" s="633">
        <v>0</v>
      </c>
      <c r="DA37" s="643"/>
      <c r="DB37" s="643"/>
      <c r="DC37" s="644"/>
      <c r="DD37" s="636">
        <v>6877</v>
      </c>
      <c r="DE37" s="641"/>
      <c r="DF37" s="641"/>
      <c r="DG37" s="641"/>
      <c r="DH37" s="641"/>
      <c r="DI37" s="641"/>
      <c r="DJ37" s="641"/>
      <c r="DK37" s="642"/>
      <c r="DL37" s="636">
        <v>6877</v>
      </c>
      <c r="DM37" s="641"/>
      <c r="DN37" s="641"/>
      <c r="DO37" s="641"/>
      <c r="DP37" s="641"/>
      <c r="DQ37" s="641"/>
      <c r="DR37" s="641"/>
      <c r="DS37" s="641"/>
      <c r="DT37" s="641"/>
      <c r="DU37" s="641"/>
      <c r="DV37" s="642"/>
      <c r="DW37" s="633">
        <v>0</v>
      </c>
      <c r="DX37" s="643"/>
      <c r="DY37" s="643"/>
      <c r="DZ37" s="643"/>
      <c r="EA37" s="643"/>
      <c r="EB37" s="643"/>
      <c r="EC37" s="664"/>
    </row>
    <row r="38" spans="2:133" ht="11.25" customHeight="1">
      <c r="B38" s="627" t="s">
        <v>334</v>
      </c>
      <c r="C38" s="628"/>
      <c r="D38" s="628"/>
      <c r="E38" s="628"/>
      <c r="F38" s="628"/>
      <c r="G38" s="628"/>
      <c r="H38" s="628"/>
      <c r="I38" s="628"/>
      <c r="J38" s="628"/>
      <c r="K38" s="628"/>
      <c r="L38" s="628"/>
      <c r="M38" s="628"/>
      <c r="N38" s="628"/>
      <c r="O38" s="628"/>
      <c r="P38" s="628"/>
      <c r="Q38" s="629"/>
      <c r="R38" s="630">
        <v>4501618</v>
      </c>
      <c r="S38" s="631"/>
      <c r="T38" s="631"/>
      <c r="U38" s="631"/>
      <c r="V38" s="631"/>
      <c r="W38" s="631"/>
      <c r="X38" s="631"/>
      <c r="Y38" s="632"/>
      <c r="Z38" s="657">
        <v>5.2</v>
      </c>
      <c r="AA38" s="657"/>
      <c r="AB38" s="657"/>
      <c r="AC38" s="657"/>
      <c r="AD38" s="658" t="s">
        <v>136</v>
      </c>
      <c r="AE38" s="658"/>
      <c r="AF38" s="658"/>
      <c r="AG38" s="658"/>
      <c r="AH38" s="658"/>
      <c r="AI38" s="658"/>
      <c r="AJ38" s="658"/>
      <c r="AK38" s="658"/>
      <c r="AL38" s="633" t="s">
        <v>136</v>
      </c>
      <c r="AM38" s="634"/>
      <c r="AN38" s="634"/>
      <c r="AO38" s="659"/>
      <c r="AQ38" s="665" t="s">
        <v>335</v>
      </c>
      <c r="AR38" s="666"/>
      <c r="AS38" s="666"/>
      <c r="AT38" s="666"/>
      <c r="AU38" s="666"/>
      <c r="AV38" s="666"/>
      <c r="AW38" s="666"/>
      <c r="AX38" s="666"/>
      <c r="AY38" s="667"/>
      <c r="AZ38" s="630">
        <v>699990</v>
      </c>
      <c r="BA38" s="631"/>
      <c r="BB38" s="631"/>
      <c r="BC38" s="631"/>
      <c r="BD38" s="641"/>
      <c r="BE38" s="641"/>
      <c r="BF38" s="668"/>
      <c r="BG38" s="672" t="s">
        <v>336</v>
      </c>
      <c r="BH38" s="669"/>
      <c r="BI38" s="669"/>
      <c r="BJ38" s="669"/>
      <c r="BK38" s="669"/>
      <c r="BL38" s="669"/>
      <c r="BM38" s="669"/>
      <c r="BN38" s="669"/>
      <c r="BO38" s="669"/>
      <c r="BP38" s="669"/>
      <c r="BQ38" s="669"/>
      <c r="BR38" s="669"/>
      <c r="BS38" s="669"/>
      <c r="BT38" s="669"/>
      <c r="BU38" s="670"/>
      <c r="BV38" s="630">
        <v>22792</v>
      </c>
      <c r="BW38" s="631"/>
      <c r="BX38" s="631"/>
      <c r="BY38" s="631"/>
      <c r="BZ38" s="631"/>
      <c r="CA38" s="631"/>
      <c r="CB38" s="671"/>
      <c r="CD38" s="672" t="s">
        <v>337</v>
      </c>
      <c r="CE38" s="669"/>
      <c r="CF38" s="669"/>
      <c r="CG38" s="669"/>
      <c r="CH38" s="669"/>
      <c r="CI38" s="669"/>
      <c r="CJ38" s="669"/>
      <c r="CK38" s="669"/>
      <c r="CL38" s="669"/>
      <c r="CM38" s="669"/>
      <c r="CN38" s="669"/>
      <c r="CO38" s="669"/>
      <c r="CP38" s="669"/>
      <c r="CQ38" s="670"/>
      <c r="CR38" s="630">
        <v>8149107</v>
      </c>
      <c r="CS38" s="631"/>
      <c r="CT38" s="631"/>
      <c r="CU38" s="631"/>
      <c r="CV38" s="631"/>
      <c r="CW38" s="631"/>
      <c r="CX38" s="631"/>
      <c r="CY38" s="632"/>
      <c r="CZ38" s="633">
        <v>10.199999999999999</v>
      </c>
      <c r="DA38" s="643"/>
      <c r="DB38" s="643"/>
      <c r="DC38" s="644"/>
      <c r="DD38" s="636">
        <v>6570104</v>
      </c>
      <c r="DE38" s="631"/>
      <c r="DF38" s="631"/>
      <c r="DG38" s="631"/>
      <c r="DH38" s="631"/>
      <c r="DI38" s="631"/>
      <c r="DJ38" s="631"/>
      <c r="DK38" s="632"/>
      <c r="DL38" s="636">
        <v>5783617</v>
      </c>
      <c r="DM38" s="631"/>
      <c r="DN38" s="631"/>
      <c r="DO38" s="631"/>
      <c r="DP38" s="631"/>
      <c r="DQ38" s="631"/>
      <c r="DR38" s="631"/>
      <c r="DS38" s="631"/>
      <c r="DT38" s="631"/>
      <c r="DU38" s="631"/>
      <c r="DV38" s="632"/>
      <c r="DW38" s="633">
        <v>12.1</v>
      </c>
      <c r="DX38" s="643"/>
      <c r="DY38" s="643"/>
      <c r="DZ38" s="643"/>
      <c r="EA38" s="643"/>
      <c r="EB38" s="643"/>
      <c r="EC38" s="664"/>
    </row>
    <row r="39" spans="2:133" ht="11.25" customHeight="1">
      <c r="B39" s="627" t="s">
        <v>338</v>
      </c>
      <c r="C39" s="628"/>
      <c r="D39" s="628"/>
      <c r="E39" s="628"/>
      <c r="F39" s="628"/>
      <c r="G39" s="628"/>
      <c r="H39" s="628"/>
      <c r="I39" s="628"/>
      <c r="J39" s="628"/>
      <c r="K39" s="628"/>
      <c r="L39" s="628"/>
      <c r="M39" s="628"/>
      <c r="N39" s="628"/>
      <c r="O39" s="628"/>
      <c r="P39" s="628"/>
      <c r="Q39" s="629"/>
      <c r="R39" s="630">
        <v>1618165</v>
      </c>
      <c r="S39" s="631"/>
      <c r="T39" s="631"/>
      <c r="U39" s="631"/>
      <c r="V39" s="631"/>
      <c r="W39" s="631"/>
      <c r="X39" s="631"/>
      <c r="Y39" s="632"/>
      <c r="Z39" s="657">
        <v>1.9</v>
      </c>
      <c r="AA39" s="657"/>
      <c r="AB39" s="657"/>
      <c r="AC39" s="657"/>
      <c r="AD39" s="658">
        <v>33073</v>
      </c>
      <c r="AE39" s="658"/>
      <c r="AF39" s="658"/>
      <c r="AG39" s="658"/>
      <c r="AH39" s="658"/>
      <c r="AI39" s="658"/>
      <c r="AJ39" s="658"/>
      <c r="AK39" s="658"/>
      <c r="AL39" s="633">
        <v>0.1</v>
      </c>
      <c r="AM39" s="634"/>
      <c r="AN39" s="634"/>
      <c r="AO39" s="659"/>
      <c r="AQ39" s="665" t="s">
        <v>339</v>
      </c>
      <c r="AR39" s="666"/>
      <c r="AS39" s="666"/>
      <c r="AT39" s="666"/>
      <c r="AU39" s="666"/>
      <c r="AV39" s="666"/>
      <c r="AW39" s="666"/>
      <c r="AX39" s="666"/>
      <c r="AY39" s="667"/>
      <c r="AZ39" s="630">
        <v>90300</v>
      </c>
      <c r="BA39" s="631"/>
      <c r="BB39" s="631"/>
      <c r="BC39" s="631"/>
      <c r="BD39" s="641"/>
      <c r="BE39" s="641"/>
      <c r="BF39" s="668"/>
      <c r="BG39" s="672" t="s">
        <v>340</v>
      </c>
      <c r="BH39" s="669"/>
      <c r="BI39" s="669"/>
      <c r="BJ39" s="669"/>
      <c r="BK39" s="669"/>
      <c r="BL39" s="669"/>
      <c r="BM39" s="669"/>
      <c r="BN39" s="669"/>
      <c r="BO39" s="669"/>
      <c r="BP39" s="669"/>
      <c r="BQ39" s="669"/>
      <c r="BR39" s="669"/>
      <c r="BS39" s="669"/>
      <c r="BT39" s="669"/>
      <c r="BU39" s="670"/>
      <c r="BV39" s="630">
        <v>35044</v>
      </c>
      <c r="BW39" s="631"/>
      <c r="BX39" s="631"/>
      <c r="BY39" s="631"/>
      <c r="BZ39" s="631"/>
      <c r="CA39" s="631"/>
      <c r="CB39" s="671"/>
      <c r="CD39" s="672" t="s">
        <v>341</v>
      </c>
      <c r="CE39" s="669"/>
      <c r="CF39" s="669"/>
      <c r="CG39" s="669"/>
      <c r="CH39" s="669"/>
      <c r="CI39" s="669"/>
      <c r="CJ39" s="669"/>
      <c r="CK39" s="669"/>
      <c r="CL39" s="669"/>
      <c r="CM39" s="669"/>
      <c r="CN39" s="669"/>
      <c r="CO39" s="669"/>
      <c r="CP39" s="669"/>
      <c r="CQ39" s="670"/>
      <c r="CR39" s="630">
        <v>2159419</v>
      </c>
      <c r="CS39" s="641"/>
      <c r="CT39" s="641"/>
      <c r="CU39" s="641"/>
      <c r="CV39" s="641"/>
      <c r="CW39" s="641"/>
      <c r="CX39" s="641"/>
      <c r="CY39" s="642"/>
      <c r="CZ39" s="633">
        <v>2.7</v>
      </c>
      <c r="DA39" s="643"/>
      <c r="DB39" s="643"/>
      <c r="DC39" s="644"/>
      <c r="DD39" s="636">
        <v>1928537</v>
      </c>
      <c r="DE39" s="641"/>
      <c r="DF39" s="641"/>
      <c r="DG39" s="641"/>
      <c r="DH39" s="641"/>
      <c r="DI39" s="641"/>
      <c r="DJ39" s="641"/>
      <c r="DK39" s="642"/>
      <c r="DL39" s="636" t="s">
        <v>239</v>
      </c>
      <c r="DM39" s="641"/>
      <c r="DN39" s="641"/>
      <c r="DO39" s="641"/>
      <c r="DP39" s="641"/>
      <c r="DQ39" s="641"/>
      <c r="DR39" s="641"/>
      <c r="DS39" s="641"/>
      <c r="DT39" s="641"/>
      <c r="DU39" s="641"/>
      <c r="DV39" s="642"/>
      <c r="DW39" s="633" t="s">
        <v>136</v>
      </c>
      <c r="DX39" s="643"/>
      <c r="DY39" s="643"/>
      <c r="DZ39" s="643"/>
      <c r="EA39" s="643"/>
      <c r="EB39" s="643"/>
      <c r="EC39" s="664"/>
    </row>
    <row r="40" spans="2:133" ht="11.25" customHeight="1">
      <c r="B40" s="627" t="s">
        <v>342</v>
      </c>
      <c r="C40" s="628"/>
      <c r="D40" s="628"/>
      <c r="E40" s="628"/>
      <c r="F40" s="628"/>
      <c r="G40" s="628"/>
      <c r="H40" s="628"/>
      <c r="I40" s="628"/>
      <c r="J40" s="628"/>
      <c r="K40" s="628"/>
      <c r="L40" s="628"/>
      <c r="M40" s="628"/>
      <c r="N40" s="628"/>
      <c r="O40" s="628"/>
      <c r="P40" s="628"/>
      <c r="Q40" s="629"/>
      <c r="R40" s="630">
        <v>5215000</v>
      </c>
      <c r="S40" s="631"/>
      <c r="T40" s="631"/>
      <c r="U40" s="631"/>
      <c r="V40" s="631"/>
      <c r="W40" s="631"/>
      <c r="X40" s="631"/>
      <c r="Y40" s="632"/>
      <c r="Z40" s="657">
        <v>6.1</v>
      </c>
      <c r="AA40" s="657"/>
      <c r="AB40" s="657"/>
      <c r="AC40" s="657"/>
      <c r="AD40" s="658" t="s">
        <v>239</v>
      </c>
      <c r="AE40" s="658"/>
      <c r="AF40" s="658"/>
      <c r="AG40" s="658"/>
      <c r="AH40" s="658"/>
      <c r="AI40" s="658"/>
      <c r="AJ40" s="658"/>
      <c r="AK40" s="658"/>
      <c r="AL40" s="633" t="s">
        <v>136</v>
      </c>
      <c r="AM40" s="634"/>
      <c r="AN40" s="634"/>
      <c r="AO40" s="659"/>
      <c r="AQ40" s="665" t="s">
        <v>343</v>
      </c>
      <c r="AR40" s="666"/>
      <c r="AS40" s="666"/>
      <c r="AT40" s="666"/>
      <c r="AU40" s="666"/>
      <c r="AV40" s="666"/>
      <c r="AW40" s="666"/>
      <c r="AX40" s="666"/>
      <c r="AY40" s="667"/>
      <c r="AZ40" s="630">
        <v>75377</v>
      </c>
      <c r="BA40" s="631"/>
      <c r="BB40" s="631"/>
      <c r="BC40" s="631"/>
      <c r="BD40" s="641"/>
      <c r="BE40" s="641"/>
      <c r="BF40" s="668"/>
      <c r="BG40" s="673" t="s">
        <v>344</v>
      </c>
      <c r="BH40" s="674"/>
      <c r="BI40" s="674"/>
      <c r="BJ40" s="674"/>
      <c r="BK40" s="674"/>
      <c r="BL40" s="222"/>
      <c r="BM40" s="669" t="s">
        <v>345</v>
      </c>
      <c r="BN40" s="669"/>
      <c r="BO40" s="669"/>
      <c r="BP40" s="669"/>
      <c r="BQ40" s="669"/>
      <c r="BR40" s="669"/>
      <c r="BS40" s="669"/>
      <c r="BT40" s="669"/>
      <c r="BU40" s="670"/>
      <c r="BV40" s="630">
        <v>85</v>
      </c>
      <c r="BW40" s="631"/>
      <c r="BX40" s="631"/>
      <c r="BY40" s="631"/>
      <c r="BZ40" s="631"/>
      <c r="CA40" s="631"/>
      <c r="CB40" s="671"/>
      <c r="CD40" s="672" t="s">
        <v>346</v>
      </c>
      <c r="CE40" s="669"/>
      <c r="CF40" s="669"/>
      <c r="CG40" s="669"/>
      <c r="CH40" s="669"/>
      <c r="CI40" s="669"/>
      <c r="CJ40" s="669"/>
      <c r="CK40" s="669"/>
      <c r="CL40" s="669"/>
      <c r="CM40" s="669"/>
      <c r="CN40" s="669"/>
      <c r="CO40" s="669"/>
      <c r="CP40" s="669"/>
      <c r="CQ40" s="670"/>
      <c r="CR40" s="630">
        <v>1212440</v>
      </c>
      <c r="CS40" s="631"/>
      <c r="CT40" s="631"/>
      <c r="CU40" s="631"/>
      <c r="CV40" s="631"/>
      <c r="CW40" s="631"/>
      <c r="CX40" s="631"/>
      <c r="CY40" s="632"/>
      <c r="CZ40" s="633">
        <v>1.5</v>
      </c>
      <c r="DA40" s="643"/>
      <c r="DB40" s="643"/>
      <c r="DC40" s="644"/>
      <c r="DD40" s="636">
        <v>333440</v>
      </c>
      <c r="DE40" s="631"/>
      <c r="DF40" s="631"/>
      <c r="DG40" s="631"/>
      <c r="DH40" s="631"/>
      <c r="DI40" s="631"/>
      <c r="DJ40" s="631"/>
      <c r="DK40" s="632"/>
      <c r="DL40" s="636">
        <v>95494</v>
      </c>
      <c r="DM40" s="631"/>
      <c r="DN40" s="631"/>
      <c r="DO40" s="631"/>
      <c r="DP40" s="631"/>
      <c r="DQ40" s="631"/>
      <c r="DR40" s="631"/>
      <c r="DS40" s="631"/>
      <c r="DT40" s="631"/>
      <c r="DU40" s="631"/>
      <c r="DV40" s="632"/>
      <c r="DW40" s="633">
        <v>0.2</v>
      </c>
      <c r="DX40" s="643"/>
      <c r="DY40" s="643"/>
      <c r="DZ40" s="643"/>
      <c r="EA40" s="643"/>
      <c r="EB40" s="643"/>
      <c r="EC40" s="664"/>
    </row>
    <row r="41" spans="2:133" ht="11.25" customHeight="1">
      <c r="B41" s="627" t="s">
        <v>347</v>
      </c>
      <c r="C41" s="628"/>
      <c r="D41" s="628"/>
      <c r="E41" s="628"/>
      <c r="F41" s="628"/>
      <c r="G41" s="628"/>
      <c r="H41" s="628"/>
      <c r="I41" s="628"/>
      <c r="J41" s="628"/>
      <c r="K41" s="628"/>
      <c r="L41" s="628"/>
      <c r="M41" s="628"/>
      <c r="N41" s="628"/>
      <c r="O41" s="628"/>
      <c r="P41" s="628"/>
      <c r="Q41" s="629"/>
      <c r="R41" s="630" t="s">
        <v>239</v>
      </c>
      <c r="S41" s="631"/>
      <c r="T41" s="631"/>
      <c r="U41" s="631"/>
      <c r="V41" s="631"/>
      <c r="W41" s="631"/>
      <c r="X41" s="631"/>
      <c r="Y41" s="632"/>
      <c r="Z41" s="657" t="s">
        <v>136</v>
      </c>
      <c r="AA41" s="657"/>
      <c r="AB41" s="657"/>
      <c r="AC41" s="657"/>
      <c r="AD41" s="658" t="s">
        <v>239</v>
      </c>
      <c r="AE41" s="658"/>
      <c r="AF41" s="658"/>
      <c r="AG41" s="658"/>
      <c r="AH41" s="658"/>
      <c r="AI41" s="658"/>
      <c r="AJ41" s="658"/>
      <c r="AK41" s="658"/>
      <c r="AL41" s="633" t="s">
        <v>136</v>
      </c>
      <c r="AM41" s="634"/>
      <c r="AN41" s="634"/>
      <c r="AO41" s="659"/>
      <c r="AQ41" s="665" t="s">
        <v>348</v>
      </c>
      <c r="AR41" s="666"/>
      <c r="AS41" s="666"/>
      <c r="AT41" s="666"/>
      <c r="AU41" s="666"/>
      <c r="AV41" s="666"/>
      <c r="AW41" s="666"/>
      <c r="AX41" s="666"/>
      <c r="AY41" s="667"/>
      <c r="AZ41" s="630">
        <v>1712339</v>
      </c>
      <c r="BA41" s="631"/>
      <c r="BB41" s="631"/>
      <c r="BC41" s="631"/>
      <c r="BD41" s="641"/>
      <c r="BE41" s="641"/>
      <c r="BF41" s="668"/>
      <c r="BG41" s="673"/>
      <c r="BH41" s="674"/>
      <c r="BI41" s="674"/>
      <c r="BJ41" s="674"/>
      <c r="BK41" s="674"/>
      <c r="BL41" s="222"/>
      <c r="BM41" s="669" t="s">
        <v>349</v>
      </c>
      <c r="BN41" s="669"/>
      <c r="BO41" s="669"/>
      <c r="BP41" s="669"/>
      <c r="BQ41" s="669"/>
      <c r="BR41" s="669"/>
      <c r="BS41" s="669"/>
      <c r="BT41" s="669"/>
      <c r="BU41" s="670"/>
      <c r="BV41" s="630" t="s">
        <v>136</v>
      </c>
      <c r="BW41" s="631"/>
      <c r="BX41" s="631"/>
      <c r="BY41" s="631"/>
      <c r="BZ41" s="631"/>
      <c r="CA41" s="631"/>
      <c r="CB41" s="671"/>
      <c r="CD41" s="672" t="s">
        <v>350</v>
      </c>
      <c r="CE41" s="669"/>
      <c r="CF41" s="669"/>
      <c r="CG41" s="669"/>
      <c r="CH41" s="669"/>
      <c r="CI41" s="669"/>
      <c r="CJ41" s="669"/>
      <c r="CK41" s="669"/>
      <c r="CL41" s="669"/>
      <c r="CM41" s="669"/>
      <c r="CN41" s="669"/>
      <c r="CO41" s="669"/>
      <c r="CP41" s="669"/>
      <c r="CQ41" s="670"/>
      <c r="CR41" s="630" t="s">
        <v>239</v>
      </c>
      <c r="CS41" s="641"/>
      <c r="CT41" s="641"/>
      <c r="CU41" s="641"/>
      <c r="CV41" s="641"/>
      <c r="CW41" s="641"/>
      <c r="CX41" s="641"/>
      <c r="CY41" s="642"/>
      <c r="CZ41" s="633" t="s">
        <v>239</v>
      </c>
      <c r="DA41" s="643"/>
      <c r="DB41" s="643"/>
      <c r="DC41" s="644"/>
      <c r="DD41" s="636" t="s">
        <v>136</v>
      </c>
      <c r="DE41" s="641"/>
      <c r="DF41" s="641"/>
      <c r="DG41" s="641"/>
      <c r="DH41" s="641"/>
      <c r="DI41" s="641"/>
      <c r="DJ41" s="641"/>
      <c r="DK41" s="642"/>
      <c r="DL41" s="637"/>
      <c r="DM41" s="638"/>
      <c r="DN41" s="638"/>
      <c r="DO41" s="638"/>
      <c r="DP41" s="638"/>
      <c r="DQ41" s="638"/>
      <c r="DR41" s="638"/>
      <c r="DS41" s="638"/>
      <c r="DT41" s="638"/>
      <c r="DU41" s="638"/>
      <c r="DV41" s="639"/>
      <c r="DW41" s="623"/>
      <c r="DX41" s="624"/>
      <c r="DY41" s="624"/>
      <c r="DZ41" s="624"/>
      <c r="EA41" s="624"/>
      <c r="EB41" s="624"/>
      <c r="EC41" s="625"/>
    </row>
    <row r="42" spans="2:133" ht="11.25" customHeight="1">
      <c r="B42" s="627" t="s">
        <v>351</v>
      </c>
      <c r="C42" s="628"/>
      <c r="D42" s="628"/>
      <c r="E42" s="628"/>
      <c r="F42" s="628"/>
      <c r="G42" s="628"/>
      <c r="H42" s="628"/>
      <c r="I42" s="628"/>
      <c r="J42" s="628"/>
      <c r="K42" s="628"/>
      <c r="L42" s="628"/>
      <c r="M42" s="628"/>
      <c r="N42" s="628"/>
      <c r="O42" s="628"/>
      <c r="P42" s="628"/>
      <c r="Q42" s="629"/>
      <c r="R42" s="630" t="s">
        <v>136</v>
      </c>
      <c r="S42" s="631"/>
      <c r="T42" s="631"/>
      <c r="U42" s="631"/>
      <c r="V42" s="631"/>
      <c r="W42" s="631"/>
      <c r="X42" s="631"/>
      <c r="Y42" s="632"/>
      <c r="Z42" s="657" t="s">
        <v>136</v>
      </c>
      <c r="AA42" s="657"/>
      <c r="AB42" s="657"/>
      <c r="AC42" s="657"/>
      <c r="AD42" s="658" t="s">
        <v>136</v>
      </c>
      <c r="AE42" s="658"/>
      <c r="AF42" s="658"/>
      <c r="AG42" s="658"/>
      <c r="AH42" s="658"/>
      <c r="AI42" s="658"/>
      <c r="AJ42" s="658"/>
      <c r="AK42" s="658"/>
      <c r="AL42" s="633" t="s">
        <v>136</v>
      </c>
      <c r="AM42" s="634"/>
      <c r="AN42" s="634"/>
      <c r="AO42" s="659"/>
      <c r="AQ42" s="677" t="s">
        <v>352</v>
      </c>
      <c r="AR42" s="678"/>
      <c r="AS42" s="678"/>
      <c r="AT42" s="678"/>
      <c r="AU42" s="678"/>
      <c r="AV42" s="678"/>
      <c r="AW42" s="678"/>
      <c r="AX42" s="678"/>
      <c r="AY42" s="679"/>
      <c r="AZ42" s="610">
        <v>5775941</v>
      </c>
      <c r="BA42" s="645"/>
      <c r="BB42" s="645"/>
      <c r="BC42" s="645"/>
      <c r="BD42" s="611"/>
      <c r="BE42" s="611"/>
      <c r="BF42" s="660"/>
      <c r="BG42" s="675"/>
      <c r="BH42" s="676"/>
      <c r="BI42" s="676"/>
      <c r="BJ42" s="676"/>
      <c r="BK42" s="676"/>
      <c r="BL42" s="223"/>
      <c r="BM42" s="661" t="s">
        <v>353</v>
      </c>
      <c r="BN42" s="661"/>
      <c r="BO42" s="661"/>
      <c r="BP42" s="661"/>
      <c r="BQ42" s="661"/>
      <c r="BR42" s="661"/>
      <c r="BS42" s="661"/>
      <c r="BT42" s="661"/>
      <c r="BU42" s="662"/>
      <c r="BV42" s="610">
        <v>360</v>
      </c>
      <c r="BW42" s="645"/>
      <c r="BX42" s="645"/>
      <c r="BY42" s="645"/>
      <c r="BZ42" s="645"/>
      <c r="CA42" s="645"/>
      <c r="CB42" s="663"/>
      <c r="CD42" s="627" t="s">
        <v>354</v>
      </c>
      <c r="CE42" s="628"/>
      <c r="CF42" s="628"/>
      <c r="CG42" s="628"/>
      <c r="CH42" s="628"/>
      <c r="CI42" s="628"/>
      <c r="CJ42" s="628"/>
      <c r="CK42" s="628"/>
      <c r="CL42" s="628"/>
      <c r="CM42" s="628"/>
      <c r="CN42" s="628"/>
      <c r="CO42" s="628"/>
      <c r="CP42" s="628"/>
      <c r="CQ42" s="629"/>
      <c r="CR42" s="630">
        <v>6342094</v>
      </c>
      <c r="CS42" s="641"/>
      <c r="CT42" s="641"/>
      <c r="CU42" s="641"/>
      <c r="CV42" s="641"/>
      <c r="CW42" s="641"/>
      <c r="CX42" s="641"/>
      <c r="CY42" s="642"/>
      <c r="CZ42" s="633">
        <v>7.9</v>
      </c>
      <c r="DA42" s="643"/>
      <c r="DB42" s="643"/>
      <c r="DC42" s="644"/>
      <c r="DD42" s="636">
        <v>1142259</v>
      </c>
      <c r="DE42" s="641"/>
      <c r="DF42" s="641"/>
      <c r="DG42" s="641"/>
      <c r="DH42" s="641"/>
      <c r="DI42" s="641"/>
      <c r="DJ42" s="641"/>
      <c r="DK42" s="642"/>
      <c r="DL42" s="637"/>
      <c r="DM42" s="638"/>
      <c r="DN42" s="638"/>
      <c r="DO42" s="638"/>
      <c r="DP42" s="638"/>
      <c r="DQ42" s="638"/>
      <c r="DR42" s="638"/>
      <c r="DS42" s="638"/>
      <c r="DT42" s="638"/>
      <c r="DU42" s="638"/>
      <c r="DV42" s="639"/>
      <c r="DW42" s="623"/>
      <c r="DX42" s="624"/>
      <c r="DY42" s="624"/>
      <c r="DZ42" s="624"/>
      <c r="EA42" s="624"/>
      <c r="EB42" s="624"/>
      <c r="EC42" s="625"/>
    </row>
    <row r="43" spans="2:133" ht="11.25" customHeight="1">
      <c r="B43" s="627" t="s">
        <v>355</v>
      </c>
      <c r="C43" s="628"/>
      <c r="D43" s="628"/>
      <c r="E43" s="628"/>
      <c r="F43" s="628"/>
      <c r="G43" s="628"/>
      <c r="H43" s="628"/>
      <c r="I43" s="628"/>
      <c r="J43" s="628"/>
      <c r="K43" s="628"/>
      <c r="L43" s="628"/>
      <c r="M43" s="628"/>
      <c r="N43" s="628"/>
      <c r="O43" s="628"/>
      <c r="P43" s="628"/>
      <c r="Q43" s="629"/>
      <c r="R43" s="630">
        <v>2002800</v>
      </c>
      <c r="S43" s="631"/>
      <c r="T43" s="631"/>
      <c r="U43" s="631"/>
      <c r="V43" s="631"/>
      <c r="W43" s="631"/>
      <c r="X43" s="631"/>
      <c r="Y43" s="632"/>
      <c r="Z43" s="657">
        <v>2.2999999999999998</v>
      </c>
      <c r="AA43" s="657"/>
      <c r="AB43" s="657"/>
      <c r="AC43" s="657"/>
      <c r="AD43" s="658" t="s">
        <v>136</v>
      </c>
      <c r="AE43" s="658"/>
      <c r="AF43" s="658"/>
      <c r="AG43" s="658"/>
      <c r="AH43" s="658"/>
      <c r="AI43" s="658"/>
      <c r="AJ43" s="658"/>
      <c r="AK43" s="658"/>
      <c r="AL43" s="633" t="s">
        <v>239</v>
      </c>
      <c r="AM43" s="634"/>
      <c r="AN43" s="634"/>
      <c r="AO43" s="659"/>
      <c r="BV43" s="224"/>
      <c r="BW43" s="224"/>
      <c r="BX43" s="224"/>
      <c r="BY43" s="224"/>
      <c r="BZ43" s="224"/>
      <c r="CA43" s="224"/>
      <c r="CB43" s="224"/>
      <c r="CD43" s="627" t="s">
        <v>356</v>
      </c>
      <c r="CE43" s="628"/>
      <c r="CF43" s="628"/>
      <c r="CG43" s="628"/>
      <c r="CH43" s="628"/>
      <c r="CI43" s="628"/>
      <c r="CJ43" s="628"/>
      <c r="CK43" s="628"/>
      <c r="CL43" s="628"/>
      <c r="CM43" s="628"/>
      <c r="CN43" s="628"/>
      <c r="CO43" s="628"/>
      <c r="CP43" s="628"/>
      <c r="CQ43" s="629"/>
      <c r="CR43" s="630">
        <v>33670</v>
      </c>
      <c r="CS43" s="641"/>
      <c r="CT43" s="641"/>
      <c r="CU43" s="641"/>
      <c r="CV43" s="641"/>
      <c r="CW43" s="641"/>
      <c r="CX43" s="641"/>
      <c r="CY43" s="642"/>
      <c r="CZ43" s="633">
        <v>0</v>
      </c>
      <c r="DA43" s="643"/>
      <c r="DB43" s="643"/>
      <c r="DC43" s="644"/>
      <c r="DD43" s="636">
        <v>7583</v>
      </c>
      <c r="DE43" s="641"/>
      <c r="DF43" s="641"/>
      <c r="DG43" s="641"/>
      <c r="DH43" s="641"/>
      <c r="DI43" s="641"/>
      <c r="DJ43" s="641"/>
      <c r="DK43" s="642"/>
      <c r="DL43" s="637"/>
      <c r="DM43" s="638"/>
      <c r="DN43" s="638"/>
      <c r="DO43" s="638"/>
      <c r="DP43" s="638"/>
      <c r="DQ43" s="638"/>
      <c r="DR43" s="638"/>
      <c r="DS43" s="638"/>
      <c r="DT43" s="638"/>
      <c r="DU43" s="638"/>
      <c r="DV43" s="639"/>
      <c r="DW43" s="623"/>
      <c r="DX43" s="624"/>
      <c r="DY43" s="624"/>
      <c r="DZ43" s="624"/>
      <c r="EA43" s="624"/>
      <c r="EB43" s="624"/>
      <c r="EC43" s="625"/>
    </row>
    <row r="44" spans="2:133" ht="11.25" customHeight="1">
      <c r="B44" s="607" t="s">
        <v>357</v>
      </c>
      <c r="C44" s="608"/>
      <c r="D44" s="608"/>
      <c r="E44" s="608"/>
      <c r="F44" s="608"/>
      <c r="G44" s="608"/>
      <c r="H44" s="608"/>
      <c r="I44" s="608"/>
      <c r="J44" s="608"/>
      <c r="K44" s="608"/>
      <c r="L44" s="608"/>
      <c r="M44" s="608"/>
      <c r="N44" s="608"/>
      <c r="O44" s="608"/>
      <c r="P44" s="608"/>
      <c r="Q44" s="609"/>
      <c r="R44" s="610">
        <v>85821615</v>
      </c>
      <c r="S44" s="645"/>
      <c r="T44" s="645"/>
      <c r="U44" s="645"/>
      <c r="V44" s="645"/>
      <c r="W44" s="645"/>
      <c r="X44" s="645"/>
      <c r="Y44" s="646"/>
      <c r="Z44" s="647">
        <v>100</v>
      </c>
      <c r="AA44" s="647"/>
      <c r="AB44" s="647"/>
      <c r="AC44" s="647"/>
      <c r="AD44" s="648">
        <v>45727406</v>
      </c>
      <c r="AE44" s="648"/>
      <c r="AF44" s="648"/>
      <c r="AG44" s="648"/>
      <c r="AH44" s="648"/>
      <c r="AI44" s="648"/>
      <c r="AJ44" s="648"/>
      <c r="AK44" s="648"/>
      <c r="AL44" s="613">
        <v>100</v>
      </c>
      <c r="AM44" s="649"/>
      <c r="AN44" s="649"/>
      <c r="AO44" s="650"/>
      <c r="CD44" s="651" t="s">
        <v>304</v>
      </c>
      <c r="CE44" s="652"/>
      <c r="CF44" s="627" t="s">
        <v>358</v>
      </c>
      <c r="CG44" s="628"/>
      <c r="CH44" s="628"/>
      <c r="CI44" s="628"/>
      <c r="CJ44" s="628"/>
      <c r="CK44" s="628"/>
      <c r="CL44" s="628"/>
      <c r="CM44" s="628"/>
      <c r="CN44" s="628"/>
      <c r="CO44" s="628"/>
      <c r="CP44" s="628"/>
      <c r="CQ44" s="629"/>
      <c r="CR44" s="630">
        <v>6163543</v>
      </c>
      <c r="CS44" s="631"/>
      <c r="CT44" s="631"/>
      <c r="CU44" s="631"/>
      <c r="CV44" s="631"/>
      <c r="CW44" s="631"/>
      <c r="CX44" s="631"/>
      <c r="CY44" s="632"/>
      <c r="CZ44" s="633">
        <v>7.7</v>
      </c>
      <c r="DA44" s="634"/>
      <c r="DB44" s="634"/>
      <c r="DC44" s="635"/>
      <c r="DD44" s="636">
        <v>1111269</v>
      </c>
      <c r="DE44" s="631"/>
      <c r="DF44" s="631"/>
      <c r="DG44" s="631"/>
      <c r="DH44" s="631"/>
      <c r="DI44" s="631"/>
      <c r="DJ44" s="631"/>
      <c r="DK44" s="632"/>
      <c r="DL44" s="637"/>
      <c r="DM44" s="638"/>
      <c r="DN44" s="638"/>
      <c r="DO44" s="638"/>
      <c r="DP44" s="638"/>
      <c r="DQ44" s="638"/>
      <c r="DR44" s="638"/>
      <c r="DS44" s="638"/>
      <c r="DT44" s="638"/>
      <c r="DU44" s="638"/>
      <c r="DV44" s="639"/>
      <c r="DW44" s="623"/>
      <c r="DX44" s="624"/>
      <c r="DY44" s="624"/>
      <c r="DZ44" s="624"/>
      <c r="EA44" s="624"/>
      <c r="EB44" s="624"/>
      <c r="EC44" s="625"/>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3"/>
      <c r="CE45" s="654"/>
      <c r="CF45" s="627" t="s">
        <v>359</v>
      </c>
      <c r="CG45" s="628"/>
      <c r="CH45" s="628"/>
      <c r="CI45" s="628"/>
      <c r="CJ45" s="628"/>
      <c r="CK45" s="628"/>
      <c r="CL45" s="628"/>
      <c r="CM45" s="628"/>
      <c r="CN45" s="628"/>
      <c r="CO45" s="628"/>
      <c r="CP45" s="628"/>
      <c r="CQ45" s="629"/>
      <c r="CR45" s="630">
        <v>3206239</v>
      </c>
      <c r="CS45" s="641"/>
      <c r="CT45" s="641"/>
      <c r="CU45" s="641"/>
      <c r="CV45" s="641"/>
      <c r="CW45" s="641"/>
      <c r="CX45" s="641"/>
      <c r="CY45" s="642"/>
      <c r="CZ45" s="633">
        <v>4</v>
      </c>
      <c r="DA45" s="643"/>
      <c r="DB45" s="643"/>
      <c r="DC45" s="644"/>
      <c r="DD45" s="636">
        <v>147770</v>
      </c>
      <c r="DE45" s="641"/>
      <c r="DF45" s="641"/>
      <c r="DG45" s="641"/>
      <c r="DH45" s="641"/>
      <c r="DI45" s="641"/>
      <c r="DJ45" s="641"/>
      <c r="DK45" s="642"/>
      <c r="DL45" s="637"/>
      <c r="DM45" s="638"/>
      <c r="DN45" s="638"/>
      <c r="DO45" s="638"/>
      <c r="DP45" s="638"/>
      <c r="DQ45" s="638"/>
      <c r="DR45" s="638"/>
      <c r="DS45" s="638"/>
      <c r="DT45" s="638"/>
      <c r="DU45" s="638"/>
      <c r="DV45" s="639"/>
      <c r="DW45" s="623"/>
      <c r="DX45" s="624"/>
      <c r="DY45" s="624"/>
      <c r="DZ45" s="624"/>
      <c r="EA45" s="624"/>
      <c r="EB45" s="624"/>
      <c r="EC45" s="625"/>
    </row>
    <row r="46" spans="2:133" ht="11.25" customHeight="1">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3"/>
      <c r="CE46" s="654"/>
      <c r="CF46" s="627" t="s">
        <v>361</v>
      </c>
      <c r="CG46" s="628"/>
      <c r="CH46" s="628"/>
      <c r="CI46" s="628"/>
      <c r="CJ46" s="628"/>
      <c r="CK46" s="628"/>
      <c r="CL46" s="628"/>
      <c r="CM46" s="628"/>
      <c r="CN46" s="628"/>
      <c r="CO46" s="628"/>
      <c r="CP46" s="628"/>
      <c r="CQ46" s="629"/>
      <c r="CR46" s="630">
        <v>2690088</v>
      </c>
      <c r="CS46" s="631"/>
      <c r="CT46" s="631"/>
      <c r="CU46" s="631"/>
      <c r="CV46" s="631"/>
      <c r="CW46" s="631"/>
      <c r="CX46" s="631"/>
      <c r="CY46" s="632"/>
      <c r="CZ46" s="633">
        <v>3.4</v>
      </c>
      <c r="DA46" s="634"/>
      <c r="DB46" s="634"/>
      <c r="DC46" s="635"/>
      <c r="DD46" s="636">
        <v>911063</v>
      </c>
      <c r="DE46" s="631"/>
      <c r="DF46" s="631"/>
      <c r="DG46" s="631"/>
      <c r="DH46" s="631"/>
      <c r="DI46" s="631"/>
      <c r="DJ46" s="631"/>
      <c r="DK46" s="632"/>
      <c r="DL46" s="637"/>
      <c r="DM46" s="638"/>
      <c r="DN46" s="638"/>
      <c r="DO46" s="638"/>
      <c r="DP46" s="638"/>
      <c r="DQ46" s="638"/>
      <c r="DR46" s="638"/>
      <c r="DS46" s="638"/>
      <c r="DT46" s="638"/>
      <c r="DU46" s="638"/>
      <c r="DV46" s="639"/>
      <c r="DW46" s="623"/>
      <c r="DX46" s="624"/>
      <c r="DY46" s="624"/>
      <c r="DZ46" s="624"/>
      <c r="EA46" s="624"/>
      <c r="EB46" s="624"/>
      <c r="EC46" s="625"/>
    </row>
    <row r="47" spans="2:133" ht="11.25" customHeight="1">
      <c r="B47" s="640" t="s">
        <v>362</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653"/>
      <c r="CE47" s="654"/>
      <c r="CF47" s="627" t="s">
        <v>363</v>
      </c>
      <c r="CG47" s="628"/>
      <c r="CH47" s="628"/>
      <c r="CI47" s="628"/>
      <c r="CJ47" s="628"/>
      <c r="CK47" s="628"/>
      <c r="CL47" s="628"/>
      <c r="CM47" s="628"/>
      <c r="CN47" s="628"/>
      <c r="CO47" s="628"/>
      <c r="CP47" s="628"/>
      <c r="CQ47" s="629"/>
      <c r="CR47" s="630">
        <v>178551</v>
      </c>
      <c r="CS47" s="641"/>
      <c r="CT47" s="641"/>
      <c r="CU47" s="641"/>
      <c r="CV47" s="641"/>
      <c r="CW47" s="641"/>
      <c r="CX47" s="641"/>
      <c r="CY47" s="642"/>
      <c r="CZ47" s="633">
        <v>0.2</v>
      </c>
      <c r="DA47" s="643"/>
      <c r="DB47" s="643"/>
      <c r="DC47" s="644"/>
      <c r="DD47" s="636">
        <v>30990</v>
      </c>
      <c r="DE47" s="641"/>
      <c r="DF47" s="641"/>
      <c r="DG47" s="641"/>
      <c r="DH47" s="641"/>
      <c r="DI47" s="641"/>
      <c r="DJ47" s="641"/>
      <c r="DK47" s="642"/>
      <c r="DL47" s="637"/>
      <c r="DM47" s="638"/>
      <c r="DN47" s="638"/>
      <c r="DO47" s="638"/>
      <c r="DP47" s="638"/>
      <c r="DQ47" s="638"/>
      <c r="DR47" s="638"/>
      <c r="DS47" s="638"/>
      <c r="DT47" s="638"/>
      <c r="DU47" s="638"/>
      <c r="DV47" s="639"/>
      <c r="DW47" s="623"/>
      <c r="DX47" s="624"/>
      <c r="DY47" s="624"/>
      <c r="DZ47" s="624"/>
      <c r="EA47" s="624"/>
      <c r="EB47" s="624"/>
      <c r="EC47" s="625"/>
    </row>
    <row r="48" spans="2:133">
      <c r="B48" s="626" t="s">
        <v>364</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26"/>
      <c r="AZ48" s="626"/>
      <c r="BA48" s="626"/>
      <c r="BB48" s="626"/>
      <c r="BC48" s="626"/>
      <c r="BD48" s="626"/>
      <c r="BE48" s="626"/>
      <c r="BF48" s="626"/>
      <c r="BG48" s="626"/>
      <c r="BH48" s="626"/>
      <c r="BI48" s="626"/>
      <c r="BJ48" s="626"/>
      <c r="BK48" s="626"/>
      <c r="BL48" s="626"/>
      <c r="BM48" s="626"/>
      <c r="BN48" s="626"/>
      <c r="BO48" s="626"/>
      <c r="BP48" s="626"/>
      <c r="BQ48" s="626"/>
      <c r="BR48" s="626"/>
      <c r="BS48" s="626"/>
      <c r="BT48" s="626"/>
      <c r="BU48" s="626"/>
      <c r="BV48" s="626"/>
      <c r="BW48" s="626"/>
      <c r="BX48" s="626"/>
      <c r="BY48" s="626"/>
      <c r="BZ48" s="626"/>
      <c r="CA48" s="626"/>
      <c r="CB48" s="626"/>
      <c r="CD48" s="655"/>
      <c r="CE48" s="656"/>
      <c r="CF48" s="627" t="s">
        <v>365</v>
      </c>
      <c r="CG48" s="628"/>
      <c r="CH48" s="628"/>
      <c r="CI48" s="628"/>
      <c r="CJ48" s="628"/>
      <c r="CK48" s="628"/>
      <c r="CL48" s="628"/>
      <c r="CM48" s="628"/>
      <c r="CN48" s="628"/>
      <c r="CO48" s="628"/>
      <c r="CP48" s="628"/>
      <c r="CQ48" s="629"/>
      <c r="CR48" s="630" t="s">
        <v>136</v>
      </c>
      <c r="CS48" s="631"/>
      <c r="CT48" s="631"/>
      <c r="CU48" s="631"/>
      <c r="CV48" s="631"/>
      <c r="CW48" s="631"/>
      <c r="CX48" s="631"/>
      <c r="CY48" s="632"/>
      <c r="CZ48" s="633" t="s">
        <v>136</v>
      </c>
      <c r="DA48" s="634"/>
      <c r="DB48" s="634"/>
      <c r="DC48" s="635"/>
      <c r="DD48" s="636" t="s">
        <v>136</v>
      </c>
      <c r="DE48" s="631"/>
      <c r="DF48" s="631"/>
      <c r="DG48" s="631"/>
      <c r="DH48" s="631"/>
      <c r="DI48" s="631"/>
      <c r="DJ48" s="631"/>
      <c r="DK48" s="632"/>
      <c r="DL48" s="637"/>
      <c r="DM48" s="638"/>
      <c r="DN48" s="638"/>
      <c r="DO48" s="638"/>
      <c r="DP48" s="638"/>
      <c r="DQ48" s="638"/>
      <c r="DR48" s="638"/>
      <c r="DS48" s="638"/>
      <c r="DT48" s="638"/>
      <c r="DU48" s="638"/>
      <c r="DV48" s="639"/>
      <c r="DW48" s="623"/>
      <c r="DX48" s="624"/>
      <c r="DY48" s="624"/>
      <c r="DZ48" s="624"/>
      <c r="EA48" s="624"/>
      <c r="EB48" s="624"/>
      <c r="EC48" s="625"/>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7" t="s">
        <v>366</v>
      </c>
      <c r="CE49" s="608"/>
      <c r="CF49" s="608"/>
      <c r="CG49" s="608"/>
      <c r="CH49" s="608"/>
      <c r="CI49" s="608"/>
      <c r="CJ49" s="608"/>
      <c r="CK49" s="608"/>
      <c r="CL49" s="608"/>
      <c r="CM49" s="608"/>
      <c r="CN49" s="608"/>
      <c r="CO49" s="608"/>
      <c r="CP49" s="608"/>
      <c r="CQ49" s="609"/>
      <c r="CR49" s="610">
        <v>79896349</v>
      </c>
      <c r="CS49" s="611"/>
      <c r="CT49" s="611"/>
      <c r="CU49" s="611"/>
      <c r="CV49" s="611"/>
      <c r="CW49" s="611"/>
      <c r="CX49" s="611"/>
      <c r="CY49" s="612"/>
      <c r="CZ49" s="613">
        <v>100</v>
      </c>
      <c r="DA49" s="614"/>
      <c r="DB49" s="614"/>
      <c r="DC49" s="615"/>
      <c r="DD49" s="616">
        <v>51178035</v>
      </c>
      <c r="DE49" s="611"/>
      <c r="DF49" s="611"/>
      <c r="DG49" s="611"/>
      <c r="DH49" s="611"/>
      <c r="DI49" s="611"/>
      <c r="DJ49" s="611"/>
      <c r="DK49" s="612"/>
      <c r="DL49" s="617"/>
      <c r="DM49" s="618"/>
      <c r="DN49" s="618"/>
      <c r="DO49" s="618"/>
      <c r="DP49" s="618"/>
      <c r="DQ49" s="618"/>
      <c r="DR49" s="618"/>
      <c r="DS49" s="618"/>
      <c r="DT49" s="618"/>
      <c r="DU49" s="618"/>
      <c r="DV49" s="619"/>
      <c r="DW49" s="620"/>
      <c r="DX49" s="621"/>
      <c r="DY49" s="621"/>
      <c r="DZ49" s="621"/>
      <c r="EA49" s="621"/>
      <c r="EB49" s="621"/>
      <c r="EC49" s="622"/>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B4wOS8EsU6aa+Q+oKME1EaYu/0ZHoWWz/ToGSsr6Ay/pv4uFajV4tgUzjfnbUx5r4jBCW6BnrluKAEZ3j/jK2Q==" saltValue="AeAAMMUJcygEUt1SwEMfp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20" t="s">
        <v>367</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1" t="s">
        <v>368</v>
      </c>
      <c r="DK2" s="1122"/>
      <c r="DL2" s="1122"/>
      <c r="DM2" s="1122"/>
      <c r="DN2" s="1122"/>
      <c r="DO2" s="1123"/>
      <c r="DP2" s="231"/>
      <c r="DQ2" s="1121" t="s">
        <v>369</v>
      </c>
      <c r="DR2" s="1122"/>
      <c r="DS2" s="1122"/>
      <c r="DT2" s="1122"/>
      <c r="DU2" s="1122"/>
      <c r="DV2" s="1122"/>
      <c r="DW2" s="1122"/>
      <c r="DX2" s="1122"/>
      <c r="DY2" s="1122"/>
      <c r="DZ2" s="1123"/>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9" t="s">
        <v>370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35"/>
      <c r="BA4" s="235"/>
      <c r="BB4" s="235"/>
      <c r="BC4" s="235"/>
      <c r="BD4" s="235"/>
      <c r="BE4" s="236"/>
      <c r="BF4" s="236"/>
      <c r="BG4" s="236"/>
      <c r="BH4" s="236"/>
      <c r="BI4" s="236"/>
      <c r="BJ4" s="236"/>
      <c r="BK4" s="236"/>
      <c r="BL4" s="236"/>
      <c r="BM4" s="236"/>
      <c r="BN4" s="236"/>
      <c r="BO4" s="236"/>
      <c r="BP4" s="236"/>
      <c r="BQ4" s="760" t="s">
        <v>371</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37"/>
    </row>
    <row r="5" spans="1:131" s="238" customFormat="1" ht="26.25" customHeight="1">
      <c r="A5" s="1025" t="s">
        <v>372</v>
      </c>
      <c r="B5" s="1026"/>
      <c r="C5" s="1026"/>
      <c r="D5" s="1026"/>
      <c r="E5" s="1026"/>
      <c r="F5" s="1026"/>
      <c r="G5" s="1026"/>
      <c r="H5" s="1026"/>
      <c r="I5" s="1026"/>
      <c r="J5" s="1026"/>
      <c r="K5" s="1026"/>
      <c r="L5" s="1026"/>
      <c r="M5" s="1026"/>
      <c r="N5" s="1026"/>
      <c r="O5" s="1026"/>
      <c r="P5" s="1027"/>
      <c r="Q5" s="1031" t="s">
        <v>373</v>
      </c>
      <c r="R5" s="1032"/>
      <c r="S5" s="1032"/>
      <c r="T5" s="1032"/>
      <c r="U5" s="1033"/>
      <c r="V5" s="1031" t="s">
        <v>374</v>
      </c>
      <c r="W5" s="1032"/>
      <c r="X5" s="1032"/>
      <c r="Y5" s="1032"/>
      <c r="Z5" s="1033"/>
      <c r="AA5" s="1031" t="s">
        <v>375</v>
      </c>
      <c r="AB5" s="1032"/>
      <c r="AC5" s="1032"/>
      <c r="AD5" s="1032"/>
      <c r="AE5" s="1032"/>
      <c r="AF5" s="1124" t="s">
        <v>376</v>
      </c>
      <c r="AG5" s="1032"/>
      <c r="AH5" s="1032"/>
      <c r="AI5" s="1032"/>
      <c r="AJ5" s="1045"/>
      <c r="AK5" s="1032" t="s">
        <v>377</v>
      </c>
      <c r="AL5" s="1032"/>
      <c r="AM5" s="1032"/>
      <c r="AN5" s="1032"/>
      <c r="AO5" s="1033"/>
      <c r="AP5" s="1031" t="s">
        <v>378</v>
      </c>
      <c r="AQ5" s="1032"/>
      <c r="AR5" s="1032"/>
      <c r="AS5" s="1032"/>
      <c r="AT5" s="1033"/>
      <c r="AU5" s="1031" t="s">
        <v>379</v>
      </c>
      <c r="AV5" s="1032"/>
      <c r="AW5" s="1032"/>
      <c r="AX5" s="1032"/>
      <c r="AY5" s="1045"/>
      <c r="AZ5" s="235"/>
      <c r="BA5" s="235"/>
      <c r="BB5" s="235"/>
      <c r="BC5" s="235"/>
      <c r="BD5" s="235"/>
      <c r="BE5" s="236"/>
      <c r="BF5" s="236"/>
      <c r="BG5" s="236"/>
      <c r="BH5" s="236"/>
      <c r="BI5" s="236"/>
      <c r="BJ5" s="236"/>
      <c r="BK5" s="236"/>
      <c r="BL5" s="236"/>
      <c r="BM5" s="236"/>
      <c r="BN5" s="236"/>
      <c r="BO5" s="236"/>
      <c r="BP5" s="236"/>
      <c r="BQ5" s="1025" t="s">
        <v>380</v>
      </c>
      <c r="BR5" s="1026"/>
      <c r="BS5" s="1026"/>
      <c r="BT5" s="1026"/>
      <c r="BU5" s="1026"/>
      <c r="BV5" s="1026"/>
      <c r="BW5" s="1026"/>
      <c r="BX5" s="1026"/>
      <c r="BY5" s="1026"/>
      <c r="BZ5" s="1026"/>
      <c r="CA5" s="1026"/>
      <c r="CB5" s="1026"/>
      <c r="CC5" s="1026"/>
      <c r="CD5" s="1026"/>
      <c r="CE5" s="1026"/>
      <c r="CF5" s="1026"/>
      <c r="CG5" s="1027"/>
      <c r="CH5" s="1031" t="s">
        <v>381</v>
      </c>
      <c r="CI5" s="1032"/>
      <c r="CJ5" s="1032"/>
      <c r="CK5" s="1032"/>
      <c r="CL5" s="1033"/>
      <c r="CM5" s="1031" t="s">
        <v>382</v>
      </c>
      <c r="CN5" s="1032"/>
      <c r="CO5" s="1032"/>
      <c r="CP5" s="1032"/>
      <c r="CQ5" s="1033"/>
      <c r="CR5" s="1031" t="s">
        <v>383</v>
      </c>
      <c r="CS5" s="1032"/>
      <c r="CT5" s="1032"/>
      <c r="CU5" s="1032"/>
      <c r="CV5" s="1033"/>
      <c r="CW5" s="1031" t="s">
        <v>384</v>
      </c>
      <c r="CX5" s="1032"/>
      <c r="CY5" s="1032"/>
      <c r="CZ5" s="1032"/>
      <c r="DA5" s="1033"/>
      <c r="DB5" s="1031" t="s">
        <v>385</v>
      </c>
      <c r="DC5" s="1032"/>
      <c r="DD5" s="1032"/>
      <c r="DE5" s="1032"/>
      <c r="DF5" s="1033"/>
      <c r="DG5" s="1114" t="s">
        <v>386</v>
      </c>
      <c r="DH5" s="1115"/>
      <c r="DI5" s="1115"/>
      <c r="DJ5" s="1115"/>
      <c r="DK5" s="1116"/>
      <c r="DL5" s="1114" t="s">
        <v>387</v>
      </c>
      <c r="DM5" s="1115"/>
      <c r="DN5" s="1115"/>
      <c r="DO5" s="1115"/>
      <c r="DP5" s="1116"/>
      <c r="DQ5" s="1031" t="s">
        <v>388</v>
      </c>
      <c r="DR5" s="1032"/>
      <c r="DS5" s="1032"/>
      <c r="DT5" s="1032"/>
      <c r="DU5" s="1033"/>
      <c r="DV5" s="1031" t="s">
        <v>379</v>
      </c>
      <c r="DW5" s="1032"/>
      <c r="DX5" s="1032"/>
      <c r="DY5" s="1032"/>
      <c r="DZ5" s="1045"/>
      <c r="EA5" s="237"/>
    </row>
    <row r="6" spans="1:131" s="23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5"/>
      <c r="AG6" s="1035"/>
      <c r="AH6" s="1035"/>
      <c r="AI6" s="1035"/>
      <c r="AJ6" s="1046"/>
      <c r="AK6" s="1035"/>
      <c r="AL6" s="1035"/>
      <c r="AM6" s="1035"/>
      <c r="AN6" s="1035"/>
      <c r="AO6" s="1036"/>
      <c r="AP6" s="1034"/>
      <c r="AQ6" s="1035"/>
      <c r="AR6" s="1035"/>
      <c r="AS6" s="1035"/>
      <c r="AT6" s="1036"/>
      <c r="AU6" s="1034"/>
      <c r="AV6" s="1035"/>
      <c r="AW6" s="1035"/>
      <c r="AX6" s="1035"/>
      <c r="AY6" s="1046"/>
      <c r="AZ6" s="235"/>
      <c r="BA6" s="235"/>
      <c r="BB6" s="235"/>
      <c r="BC6" s="235"/>
      <c r="BD6" s="235"/>
      <c r="BE6" s="236"/>
      <c r="BF6" s="236"/>
      <c r="BG6" s="236"/>
      <c r="BH6" s="236"/>
      <c r="BI6" s="236"/>
      <c r="BJ6" s="236"/>
      <c r="BK6" s="236"/>
      <c r="BL6" s="236"/>
      <c r="BM6" s="236"/>
      <c r="BN6" s="236"/>
      <c r="BO6" s="236"/>
      <c r="BP6" s="23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7"/>
      <c r="DH6" s="1118"/>
      <c r="DI6" s="1118"/>
      <c r="DJ6" s="1118"/>
      <c r="DK6" s="1119"/>
      <c r="DL6" s="1117"/>
      <c r="DM6" s="1118"/>
      <c r="DN6" s="1118"/>
      <c r="DO6" s="1118"/>
      <c r="DP6" s="1119"/>
      <c r="DQ6" s="1034"/>
      <c r="DR6" s="1035"/>
      <c r="DS6" s="1035"/>
      <c r="DT6" s="1035"/>
      <c r="DU6" s="1036"/>
      <c r="DV6" s="1034"/>
      <c r="DW6" s="1035"/>
      <c r="DX6" s="1035"/>
      <c r="DY6" s="1035"/>
      <c r="DZ6" s="1046"/>
      <c r="EA6" s="237"/>
    </row>
    <row r="7" spans="1:131" s="238" customFormat="1" ht="26.25" customHeight="1" thickTop="1">
      <c r="A7" s="239">
        <v>1</v>
      </c>
      <c r="B7" s="1077" t="s">
        <v>389</v>
      </c>
      <c r="C7" s="1078"/>
      <c r="D7" s="1078"/>
      <c r="E7" s="1078"/>
      <c r="F7" s="1078"/>
      <c r="G7" s="1078"/>
      <c r="H7" s="1078"/>
      <c r="I7" s="1078"/>
      <c r="J7" s="1078"/>
      <c r="K7" s="1078"/>
      <c r="L7" s="1078"/>
      <c r="M7" s="1078"/>
      <c r="N7" s="1078"/>
      <c r="O7" s="1078"/>
      <c r="P7" s="1079"/>
      <c r="Q7" s="1132">
        <v>85838</v>
      </c>
      <c r="R7" s="1133"/>
      <c r="S7" s="1133"/>
      <c r="T7" s="1133"/>
      <c r="U7" s="1133"/>
      <c r="V7" s="1133">
        <v>79918</v>
      </c>
      <c r="W7" s="1133"/>
      <c r="X7" s="1133"/>
      <c r="Y7" s="1133"/>
      <c r="Z7" s="1133"/>
      <c r="AA7" s="1133">
        <v>5920</v>
      </c>
      <c r="AB7" s="1133"/>
      <c r="AC7" s="1133"/>
      <c r="AD7" s="1133"/>
      <c r="AE7" s="1134"/>
      <c r="AF7" s="1135">
        <v>5598</v>
      </c>
      <c r="AG7" s="1136"/>
      <c r="AH7" s="1136"/>
      <c r="AI7" s="1136"/>
      <c r="AJ7" s="1137"/>
      <c r="AK7" s="1138">
        <v>309</v>
      </c>
      <c r="AL7" s="1139"/>
      <c r="AM7" s="1139"/>
      <c r="AN7" s="1139"/>
      <c r="AO7" s="1139"/>
      <c r="AP7" s="1139">
        <v>67269</v>
      </c>
      <c r="AQ7" s="1139"/>
      <c r="AR7" s="1139"/>
      <c r="AS7" s="1139"/>
      <c r="AT7" s="1139"/>
      <c r="AU7" s="1140"/>
      <c r="AV7" s="1140"/>
      <c r="AW7" s="1140"/>
      <c r="AX7" s="1140"/>
      <c r="AY7" s="1141"/>
      <c r="AZ7" s="235"/>
      <c r="BA7" s="235"/>
      <c r="BB7" s="235"/>
      <c r="BC7" s="235"/>
      <c r="BD7" s="235"/>
      <c r="BE7" s="236"/>
      <c r="BF7" s="236"/>
      <c r="BG7" s="236"/>
      <c r="BH7" s="236"/>
      <c r="BI7" s="236"/>
      <c r="BJ7" s="236"/>
      <c r="BK7" s="236"/>
      <c r="BL7" s="236"/>
      <c r="BM7" s="236"/>
      <c r="BN7" s="236"/>
      <c r="BO7" s="236"/>
      <c r="BP7" s="236"/>
      <c r="BQ7" s="239">
        <v>1</v>
      </c>
      <c r="BR7" s="240"/>
      <c r="BS7" s="1129" t="s">
        <v>604</v>
      </c>
      <c r="BT7" s="1130"/>
      <c r="BU7" s="1130"/>
      <c r="BV7" s="1130"/>
      <c r="BW7" s="1130"/>
      <c r="BX7" s="1130"/>
      <c r="BY7" s="1130"/>
      <c r="BZ7" s="1130"/>
      <c r="CA7" s="1130"/>
      <c r="CB7" s="1130"/>
      <c r="CC7" s="1130"/>
      <c r="CD7" s="1130"/>
      <c r="CE7" s="1130"/>
      <c r="CF7" s="1130"/>
      <c r="CG7" s="1142"/>
      <c r="CH7" s="1126">
        <v>17</v>
      </c>
      <c r="CI7" s="1127"/>
      <c r="CJ7" s="1127"/>
      <c r="CK7" s="1127"/>
      <c r="CL7" s="1128"/>
      <c r="CM7" s="1126">
        <v>74</v>
      </c>
      <c r="CN7" s="1127"/>
      <c r="CO7" s="1127"/>
      <c r="CP7" s="1127"/>
      <c r="CQ7" s="1128"/>
      <c r="CR7" s="1126">
        <v>36</v>
      </c>
      <c r="CS7" s="1127"/>
      <c r="CT7" s="1127"/>
      <c r="CU7" s="1127"/>
      <c r="CV7" s="1128"/>
      <c r="CW7" s="1126" t="s">
        <v>600</v>
      </c>
      <c r="CX7" s="1127"/>
      <c r="CY7" s="1127"/>
      <c r="CZ7" s="1127"/>
      <c r="DA7" s="1128"/>
      <c r="DB7" s="1126" t="s">
        <v>600</v>
      </c>
      <c r="DC7" s="1127"/>
      <c r="DD7" s="1127"/>
      <c r="DE7" s="1127"/>
      <c r="DF7" s="1128"/>
      <c r="DG7" s="1126" t="s">
        <v>600</v>
      </c>
      <c r="DH7" s="1127"/>
      <c r="DI7" s="1127"/>
      <c r="DJ7" s="1127"/>
      <c r="DK7" s="1128"/>
      <c r="DL7" s="1126" t="s">
        <v>600</v>
      </c>
      <c r="DM7" s="1127"/>
      <c r="DN7" s="1127"/>
      <c r="DO7" s="1127"/>
      <c r="DP7" s="1128"/>
      <c r="DQ7" s="1126" t="s">
        <v>600</v>
      </c>
      <c r="DR7" s="1127"/>
      <c r="DS7" s="1127"/>
      <c r="DT7" s="1127"/>
      <c r="DU7" s="1128"/>
      <c r="DV7" s="1129"/>
      <c r="DW7" s="1130"/>
      <c r="DX7" s="1130"/>
      <c r="DY7" s="1130"/>
      <c r="DZ7" s="1131"/>
      <c r="EA7" s="237"/>
    </row>
    <row r="8" spans="1:131" s="238" customFormat="1" ht="26.25" customHeight="1">
      <c r="A8" s="241">
        <v>2</v>
      </c>
      <c r="B8" s="1060" t="s">
        <v>390</v>
      </c>
      <c r="C8" s="1061"/>
      <c r="D8" s="1061"/>
      <c r="E8" s="1061"/>
      <c r="F8" s="1061"/>
      <c r="G8" s="1061"/>
      <c r="H8" s="1061"/>
      <c r="I8" s="1061"/>
      <c r="J8" s="1061"/>
      <c r="K8" s="1061"/>
      <c r="L8" s="1061"/>
      <c r="M8" s="1061"/>
      <c r="N8" s="1061"/>
      <c r="O8" s="1061"/>
      <c r="P8" s="1062"/>
      <c r="Q8" s="1068">
        <v>36</v>
      </c>
      <c r="R8" s="1069"/>
      <c r="S8" s="1069"/>
      <c r="T8" s="1069"/>
      <c r="U8" s="1069"/>
      <c r="V8" s="1069">
        <v>36</v>
      </c>
      <c r="W8" s="1069"/>
      <c r="X8" s="1069"/>
      <c r="Y8" s="1069"/>
      <c r="Z8" s="1069"/>
      <c r="AA8" s="1069" t="s">
        <v>600</v>
      </c>
      <c r="AB8" s="1069"/>
      <c r="AC8" s="1069"/>
      <c r="AD8" s="1069"/>
      <c r="AE8" s="1070"/>
      <c r="AF8" s="1065" t="s">
        <v>128</v>
      </c>
      <c r="AG8" s="1066"/>
      <c r="AH8" s="1066"/>
      <c r="AI8" s="1066"/>
      <c r="AJ8" s="1067"/>
      <c r="AK8" s="1110" t="s">
        <v>600</v>
      </c>
      <c r="AL8" s="1111"/>
      <c r="AM8" s="1111"/>
      <c r="AN8" s="1111"/>
      <c r="AO8" s="1111"/>
      <c r="AP8" s="1111" t="s">
        <v>600</v>
      </c>
      <c r="AQ8" s="1111"/>
      <c r="AR8" s="1111"/>
      <c r="AS8" s="1111"/>
      <c r="AT8" s="1111"/>
      <c r="AU8" s="1112"/>
      <c r="AV8" s="1112"/>
      <c r="AW8" s="1112"/>
      <c r="AX8" s="1112"/>
      <c r="AY8" s="1113"/>
      <c r="AZ8" s="235"/>
      <c r="BA8" s="235"/>
      <c r="BB8" s="235"/>
      <c r="BC8" s="235"/>
      <c r="BD8" s="235"/>
      <c r="BE8" s="236"/>
      <c r="BF8" s="236"/>
      <c r="BG8" s="236"/>
      <c r="BH8" s="236"/>
      <c r="BI8" s="236"/>
      <c r="BJ8" s="236"/>
      <c r="BK8" s="236"/>
      <c r="BL8" s="236"/>
      <c r="BM8" s="236"/>
      <c r="BN8" s="236"/>
      <c r="BO8" s="236"/>
      <c r="BP8" s="236"/>
      <c r="BQ8" s="241">
        <v>2</v>
      </c>
      <c r="BR8" s="242"/>
      <c r="BS8" s="1022" t="s">
        <v>605</v>
      </c>
      <c r="BT8" s="1023"/>
      <c r="BU8" s="1023"/>
      <c r="BV8" s="1023"/>
      <c r="BW8" s="1023"/>
      <c r="BX8" s="1023"/>
      <c r="BY8" s="1023"/>
      <c r="BZ8" s="1023"/>
      <c r="CA8" s="1023"/>
      <c r="CB8" s="1023"/>
      <c r="CC8" s="1023"/>
      <c r="CD8" s="1023"/>
      <c r="CE8" s="1023"/>
      <c r="CF8" s="1023"/>
      <c r="CG8" s="1044"/>
      <c r="CH8" s="1019">
        <v>0</v>
      </c>
      <c r="CI8" s="1020"/>
      <c r="CJ8" s="1020"/>
      <c r="CK8" s="1020"/>
      <c r="CL8" s="1021"/>
      <c r="CM8" s="1019">
        <v>18</v>
      </c>
      <c r="CN8" s="1020"/>
      <c r="CO8" s="1020"/>
      <c r="CP8" s="1020"/>
      <c r="CQ8" s="1021"/>
      <c r="CR8" s="1019">
        <v>10</v>
      </c>
      <c r="CS8" s="1020"/>
      <c r="CT8" s="1020"/>
      <c r="CU8" s="1020"/>
      <c r="CV8" s="1021"/>
      <c r="CW8" s="1019" t="s">
        <v>600</v>
      </c>
      <c r="CX8" s="1020"/>
      <c r="CY8" s="1020"/>
      <c r="CZ8" s="1020"/>
      <c r="DA8" s="1021"/>
      <c r="DB8" s="1019" t="s">
        <v>600</v>
      </c>
      <c r="DC8" s="1020"/>
      <c r="DD8" s="1020"/>
      <c r="DE8" s="1020"/>
      <c r="DF8" s="1021"/>
      <c r="DG8" s="1019" t="s">
        <v>600</v>
      </c>
      <c r="DH8" s="1020"/>
      <c r="DI8" s="1020"/>
      <c r="DJ8" s="1020"/>
      <c r="DK8" s="1021"/>
      <c r="DL8" s="1019" t="s">
        <v>600</v>
      </c>
      <c r="DM8" s="1020"/>
      <c r="DN8" s="1020"/>
      <c r="DO8" s="1020"/>
      <c r="DP8" s="1021"/>
      <c r="DQ8" s="1019" t="s">
        <v>600</v>
      </c>
      <c r="DR8" s="1020"/>
      <c r="DS8" s="1020"/>
      <c r="DT8" s="1020"/>
      <c r="DU8" s="1021"/>
      <c r="DV8" s="1022"/>
      <c r="DW8" s="1023"/>
      <c r="DX8" s="1023"/>
      <c r="DY8" s="1023"/>
      <c r="DZ8" s="1024"/>
      <c r="EA8" s="237"/>
    </row>
    <row r="9" spans="1:131" s="238" customFormat="1" ht="26.25" customHeight="1">
      <c r="A9" s="241">
        <v>3</v>
      </c>
      <c r="B9" s="1060" t="s">
        <v>391</v>
      </c>
      <c r="C9" s="1061"/>
      <c r="D9" s="1061"/>
      <c r="E9" s="1061"/>
      <c r="F9" s="1061"/>
      <c r="G9" s="1061"/>
      <c r="H9" s="1061"/>
      <c r="I9" s="1061"/>
      <c r="J9" s="1061"/>
      <c r="K9" s="1061"/>
      <c r="L9" s="1061"/>
      <c r="M9" s="1061"/>
      <c r="N9" s="1061"/>
      <c r="O9" s="1061"/>
      <c r="P9" s="1062"/>
      <c r="Q9" s="1068">
        <v>46</v>
      </c>
      <c r="R9" s="1069"/>
      <c r="S9" s="1069"/>
      <c r="T9" s="1069"/>
      <c r="U9" s="1069"/>
      <c r="V9" s="1069">
        <v>40</v>
      </c>
      <c r="W9" s="1069"/>
      <c r="X9" s="1069"/>
      <c r="Y9" s="1069"/>
      <c r="Z9" s="1069"/>
      <c r="AA9" s="1069">
        <v>6</v>
      </c>
      <c r="AB9" s="1069"/>
      <c r="AC9" s="1069"/>
      <c r="AD9" s="1069"/>
      <c r="AE9" s="1070"/>
      <c r="AF9" s="1065">
        <v>6</v>
      </c>
      <c r="AG9" s="1066"/>
      <c r="AH9" s="1066"/>
      <c r="AI9" s="1066"/>
      <c r="AJ9" s="1067"/>
      <c r="AK9" s="1110">
        <v>8</v>
      </c>
      <c r="AL9" s="1111"/>
      <c r="AM9" s="1111"/>
      <c r="AN9" s="1111"/>
      <c r="AO9" s="1111"/>
      <c r="AP9" s="1111" t="s">
        <v>600</v>
      </c>
      <c r="AQ9" s="1111"/>
      <c r="AR9" s="1111"/>
      <c r="AS9" s="1111"/>
      <c r="AT9" s="1111"/>
      <c r="AU9" s="1112"/>
      <c r="AV9" s="1112"/>
      <c r="AW9" s="1112"/>
      <c r="AX9" s="1112"/>
      <c r="AY9" s="1113"/>
      <c r="AZ9" s="235"/>
      <c r="BA9" s="235"/>
      <c r="BB9" s="235"/>
      <c r="BC9" s="235"/>
      <c r="BD9" s="235"/>
      <c r="BE9" s="236"/>
      <c r="BF9" s="236"/>
      <c r="BG9" s="236"/>
      <c r="BH9" s="236"/>
      <c r="BI9" s="236"/>
      <c r="BJ9" s="236"/>
      <c r="BK9" s="236"/>
      <c r="BL9" s="236"/>
      <c r="BM9" s="236"/>
      <c r="BN9" s="236"/>
      <c r="BO9" s="236"/>
      <c r="BP9" s="236"/>
      <c r="BQ9" s="241">
        <v>3</v>
      </c>
      <c r="BR9" s="242"/>
      <c r="BS9" s="1022" t="s">
        <v>606</v>
      </c>
      <c r="BT9" s="1023"/>
      <c r="BU9" s="1023"/>
      <c r="BV9" s="1023"/>
      <c r="BW9" s="1023"/>
      <c r="BX9" s="1023"/>
      <c r="BY9" s="1023"/>
      <c r="BZ9" s="1023"/>
      <c r="CA9" s="1023"/>
      <c r="CB9" s="1023"/>
      <c r="CC9" s="1023"/>
      <c r="CD9" s="1023"/>
      <c r="CE9" s="1023"/>
      <c r="CF9" s="1023"/>
      <c r="CG9" s="1044"/>
      <c r="CH9" s="1019">
        <v>0</v>
      </c>
      <c r="CI9" s="1020"/>
      <c r="CJ9" s="1020"/>
      <c r="CK9" s="1020"/>
      <c r="CL9" s="1021"/>
      <c r="CM9" s="1019">
        <v>39</v>
      </c>
      <c r="CN9" s="1020"/>
      <c r="CO9" s="1020"/>
      <c r="CP9" s="1020"/>
      <c r="CQ9" s="1021"/>
      <c r="CR9" s="1019">
        <v>10</v>
      </c>
      <c r="CS9" s="1020"/>
      <c r="CT9" s="1020"/>
      <c r="CU9" s="1020"/>
      <c r="CV9" s="1021"/>
      <c r="CW9" s="1019" t="s">
        <v>600</v>
      </c>
      <c r="CX9" s="1020"/>
      <c r="CY9" s="1020"/>
      <c r="CZ9" s="1020"/>
      <c r="DA9" s="1021"/>
      <c r="DB9" s="1019" t="s">
        <v>600</v>
      </c>
      <c r="DC9" s="1020"/>
      <c r="DD9" s="1020"/>
      <c r="DE9" s="1020"/>
      <c r="DF9" s="1021"/>
      <c r="DG9" s="1019" t="s">
        <v>600</v>
      </c>
      <c r="DH9" s="1020"/>
      <c r="DI9" s="1020"/>
      <c r="DJ9" s="1020"/>
      <c r="DK9" s="1021"/>
      <c r="DL9" s="1019" t="s">
        <v>600</v>
      </c>
      <c r="DM9" s="1020"/>
      <c r="DN9" s="1020"/>
      <c r="DO9" s="1020"/>
      <c r="DP9" s="1021"/>
      <c r="DQ9" s="1019" t="s">
        <v>600</v>
      </c>
      <c r="DR9" s="1020"/>
      <c r="DS9" s="1020"/>
      <c r="DT9" s="1020"/>
      <c r="DU9" s="1021"/>
      <c r="DV9" s="1022"/>
      <c r="DW9" s="1023"/>
      <c r="DX9" s="1023"/>
      <c r="DY9" s="1023"/>
      <c r="DZ9" s="1024"/>
      <c r="EA9" s="237"/>
    </row>
    <row r="10" spans="1:131" s="238" customFormat="1" ht="26.25" customHeight="1">
      <c r="A10" s="241">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35"/>
      <c r="BA10" s="235"/>
      <c r="BB10" s="235"/>
      <c r="BC10" s="235"/>
      <c r="BD10" s="235"/>
      <c r="BE10" s="236"/>
      <c r="BF10" s="236"/>
      <c r="BG10" s="236"/>
      <c r="BH10" s="236"/>
      <c r="BI10" s="236"/>
      <c r="BJ10" s="236"/>
      <c r="BK10" s="236"/>
      <c r="BL10" s="236"/>
      <c r="BM10" s="236"/>
      <c r="BN10" s="236"/>
      <c r="BO10" s="236"/>
      <c r="BP10" s="236"/>
      <c r="BQ10" s="241">
        <v>4</v>
      </c>
      <c r="BR10" s="242"/>
      <c r="BS10" s="1022" t="s">
        <v>607</v>
      </c>
      <c r="BT10" s="1023"/>
      <c r="BU10" s="1023"/>
      <c r="BV10" s="1023"/>
      <c r="BW10" s="1023"/>
      <c r="BX10" s="1023"/>
      <c r="BY10" s="1023"/>
      <c r="BZ10" s="1023"/>
      <c r="CA10" s="1023"/>
      <c r="CB10" s="1023"/>
      <c r="CC10" s="1023"/>
      <c r="CD10" s="1023"/>
      <c r="CE10" s="1023"/>
      <c r="CF10" s="1023"/>
      <c r="CG10" s="1044"/>
      <c r="CH10" s="1019">
        <v>0</v>
      </c>
      <c r="CI10" s="1020"/>
      <c r="CJ10" s="1020"/>
      <c r="CK10" s="1020"/>
      <c r="CL10" s="1021"/>
      <c r="CM10" s="1019">
        <v>78</v>
      </c>
      <c r="CN10" s="1020"/>
      <c r="CO10" s="1020"/>
      <c r="CP10" s="1020"/>
      <c r="CQ10" s="1021"/>
      <c r="CR10" s="1019">
        <v>40</v>
      </c>
      <c r="CS10" s="1020"/>
      <c r="CT10" s="1020"/>
      <c r="CU10" s="1020"/>
      <c r="CV10" s="1021"/>
      <c r="CW10" s="1019" t="s">
        <v>600</v>
      </c>
      <c r="CX10" s="1020"/>
      <c r="CY10" s="1020"/>
      <c r="CZ10" s="1020"/>
      <c r="DA10" s="1021"/>
      <c r="DB10" s="1019" t="s">
        <v>600</v>
      </c>
      <c r="DC10" s="1020"/>
      <c r="DD10" s="1020"/>
      <c r="DE10" s="1020"/>
      <c r="DF10" s="1021"/>
      <c r="DG10" s="1019" t="s">
        <v>600</v>
      </c>
      <c r="DH10" s="1020"/>
      <c r="DI10" s="1020"/>
      <c r="DJ10" s="1020"/>
      <c r="DK10" s="1021"/>
      <c r="DL10" s="1019" t="s">
        <v>600</v>
      </c>
      <c r="DM10" s="1020"/>
      <c r="DN10" s="1020"/>
      <c r="DO10" s="1020"/>
      <c r="DP10" s="1021"/>
      <c r="DQ10" s="1019" t="s">
        <v>600</v>
      </c>
      <c r="DR10" s="1020"/>
      <c r="DS10" s="1020"/>
      <c r="DT10" s="1020"/>
      <c r="DU10" s="1021"/>
      <c r="DV10" s="1022"/>
      <c r="DW10" s="1023"/>
      <c r="DX10" s="1023"/>
      <c r="DY10" s="1023"/>
      <c r="DZ10" s="1024"/>
      <c r="EA10" s="237"/>
    </row>
    <row r="11" spans="1:131" s="238" customFormat="1" ht="26.25" customHeight="1">
      <c r="A11" s="241">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35"/>
      <c r="BA11" s="235"/>
      <c r="BB11" s="235"/>
      <c r="BC11" s="235"/>
      <c r="BD11" s="235"/>
      <c r="BE11" s="236"/>
      <c r="BF11" s="236"/>
      <c r="BG11" s="236"/>
      <c r="BH11" s="236"/>
      <c r="BI11" s="236"/>
      <c r="BJ11" s="236"/>
      <c r="BK11" s="236"/>
      <c r="BL11" s="236"/>
      <c r="BM11" s="236"/>
      <c r="BN11" s="236"/>
      <c r="BO11" s="236"/>
      <c r="BP11" s="236"/>
      <c r="BQ11" s="241">
        <v>5</v>
      </c>
      <c r="BR11" s="242"/>
      <c r="BS11" s="1022" t="s">
        <v>608</v>
      </c>
      <c r="BT11" s="1023"/>
      <c r="BU11" s="1023"/>
      <c r="BV11" s="1023"/>
      <c r="BW11" s="1023"/>
      <c r="BX11" s="1023"/>
      <c r="BY11" s="1023"/>
      <c r="BZ11" s="1023"/>
      <c r="CA11" s="1023"/>
      <c r="CB11" s="1023"/>
      <c r="CC11" s="1023"/>
      <c r="CD11" s="1023"/>
      <c r="CE11" s="1023"/>
      <c r="CF11" s="1023"/>
      <c r="CG11" s="1044"/>
      <c r="CH11" s="1019">
        <v>5</v>
      </c>
      <c r="CI11" s="1020"/>
      <c r="CJ11" s="1020"/>
      <c r="CK11" s="1020"/>
      <c r="CL11" s="1021"/>
      <c r="CM11" s="1019">
        <v>258</v>
      </c>
      <c r="CN11" s="1020"/>
      <c r="CO11" s="1020"/>
      <c r="CP11" s="1020"/>
      <c r="CQ11" s="1021"/>
      <c r="CR11" s="1019">
        <v>100</v>
      </c>
      <c r="CS11" s="1020"/>
      <c r="CT11" s="1020"/>
      <c r="CU11" s="1020"/>
      <c r="CV11" s="1021"/>
      <c r="CW11" s="1019" t="s">
        <v>600</v>
      </c>
      <c r="CX11" s="1020"/>
      <c r="CY11" s="1020"/>
      <c r="CZ11" s="1020"/>
      <c r="DA11" s="1021"/>
      <c r="DB11" s="1019" t="s">
        <v>600</v>
      </c>
      <c r="DC11" s="1020"/>
      <c r="DD11" s="1020"/>
      <c r="DE11" s="1020"/>
      <c r="DF11" s="1021"/>
      <c r="DG11" s="1019" t="s">
        <v>600</v>
      </c>
      <c r="DH11" s="1020"/>
      <c r="DI11" s="1020"/>
      <c r="DJ11" s="1020"/>
      <c r="DK11" s="1021"/>
      <c r="DL11" s="1019" t="s">
        <v>600</v>
      </c>
      <c r="DM11" s="1020"/>
      <c r="DN11" s="1020"/>
      <c r="DO11" s="1020"/>
      <c r="DP11" s="1021"/>
      <c r="DQ11" s="1019" t="s">
        <v>600</v>
      </c>
      <c r="DR11" s="1020"/>
      <c r="DS11" s="1020"/>
      <c r="DT11" s="1020"/>
      <c r="DU11" s="1021"/>
      <c r="DV11" s="1022"/>
      <c r="DW11" s="1023"/>
      <c r="DX11" s="1023"/>
      <c r="DY11" s="1023"/>
      <c r="DZ11" s="1024"/>
      <c r="EA11" s="237"/>
    </row>
    <row r="12" spans="1:131" s="238" customFormat="1" ht="26.25" customHeight="1">
      <c r="A12" s="241">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35"/>
      <c r="BA12" s="235"/>
      <c r="BB12" s="235"/>
      <c r="BC12" s="235"/>
      <c r="BD12" s="235"/>
      <c r="BE12" s="236"/>
      <c r="BF12" s="236"/>
      <c r="BG12" s="236"/>
      <c r="BH12" s="236"/>
      <c r="BI12" s="236"/>
      <c r="BJ12" s="236"/>
      <c r="BK12" s="236"/>
      <c r="BL12" s="236"/>
      <c r="BM12" s="236"/>
      <c r="BN12" s="236"/>
      <c r="BO12" s="236"/>
      <c r="BP12" s="236"/>
      <c r="BQ12" s="241">
        <v>6</v>
      </c>
      <c r="BR12" s="242"/>
      <c r="BS12" s="1022" t="s">
        <v>609</v>
      </c>
      <c r="BT12" s="1023"/>
      <c r="BU12" s="1023"/>
      <c r="BV12" s="1023"/>
      <c r="BW12" s="1023"/>
      <c r="BX12" s="1023"/>
      <c r="BY12" s="1023"/>
      <c r="BZ12" s="1023"/>
      <c r="CA12" s="1023"/>
      <c r="CB12" s="1023"/>
      <c r="CC12" s="1023"/>
      <c r="CD12" s="1023"/>
      <c r="CE12" s="1023"/>
      <c r="CF12" s="1023"/>
      <c r="CG12" s="1044"/>
      <c r="CH12" s="1019">
        <v>-95</v>
      </c>
      <c r="CI12" s="1020"/>
      <c r="CJ12" s="1020"/>
      <c r="CK12" s="1020"/>
      <c r="CL12" s="1021"/>
      <c r="CM12" s="1019">
        <v>-14</v>
      </c>
      <c r="CN12" s="1020"/>
      <c r="CO12" s="1020"/>
      <c r="CP12" s="1020"/>
      <c r="CQ12" s="1021"/>
      <c r="CR12" s="1019">
        <v>6</v>
      </c>
      <c r="CS12" s="1020"/>
      <c r="CT12" s="1020"/>
      <c r="CU12" s="1020"/>
      <c r="CV12" s="1021"/>
      <c r="CW12" s="1019">
        <v>62</v>
      </c>
      <c r="CX12" s="1020"/>
      <c r="CY12" s="1020"/>
      <c r="CZ12" s="1020"/>
      <c r="DA12" s="1021"/>
      <c r="DB12" s="1019">
        <v>86</v>
      </c>
      <c r="DC12" s="1020"/>
      <c r="DD12" s="1020"/>
      <c r="DE12" s="1020"/>
      <c r="DF12" s="1021"/>
      <c r="DG12" s="1019" t="s">
        <v>600</v>
      </c>
      <c r="DH12" s="1020"/>
      <c r="DI12" s="1020"/>
      <c r="DJ12" s="1020"/>
      <c r="DK12" s="1021"/>
      <c r="DL12" s="1019" t="s">
        <v>600</v>
      </c>
      <c r="DM12" s="1020"/>
      <c r="DN12" s="1020"/>
      <c r="DO12" s="1020"/>
      <c r="DP12" s="1021"/>
      <c r="DQ12" s="1019" t="s">
        <v>600</v>
      </c>
      <c r="DR12" s="1020"/>
      <c r="DS12" s="1020"/>
      <c r="DT12" s="1020"/>
      <c r="DU12" s="1021"/>
      <c r="DV12" s="1022"/>
      <c r="DW12" s="1023"/>
      <c r="DX12" s="1023"/>
      <c r="DY12" s="1023"/>
      <c r="DZ12" s="1024"/>
      <c r="EA12" s="237"/>
    </row>
    <row r="13" spans="1:131" s="238" customFormat="1" ht="26.25" customHeight="1">
      <c r="A13" s="241">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35"/>
      <c r="BA13" s="235"/>
      <c r="BB13" s="235"/>
      <c r="BC13" s="235"/>
      <c r="BD13" s="235"/>
      <c r="BE13" s="236"/>
      <c r="BF13" s="236"/>
      <c r="BG13" s="236"/>
      <c r="BH13" s="236"/>
      <c r="BI13" s="236"/>
      <c r="BJ13" s="236"/>
      <c r="BK13" s="236"/>
      <c r="BL13" s="236"/>
      <c r="BM13" s="236"/>
      <c r="BN13" s="236"/>
      <c r="BO13" s="236"/>
      <c r="BP13" s="236"/>
      <c r="BQ13" s="241">
        <v>7</v>
      </c>
      <c r="BR13" s="242"/>
      <c r="BS13" s="1022" t="s">
        <v>610</v>
      </c>
      <c r="BT13" s="1023"/>
      <c r="BU13" s="1023"/>
      <c r="BV13" s="1023"/>
      <c r="BW13" s="1023"/>
      <c r="BX13" s="1023"/>
      <c r="BY13" s="1023"/>
      <c r="BZ13" s="1023"/>
      <c r="CA13" s="1023"/>
      <c r="CB13" s="1023"/>
      <c r="CC13" s="1023"/>
      <c r="CD13" s="1023"/>
      <c r="CE13" s="1023"/>
      <c r="CF13" s="1023"/>
      <c r="CG13" s="1044"/>
      <c r="CH13" s="1019">
        <v>-104</v>
      </c>
      <c r="CI13" s="1020"/>
      <c r="CJ13" s="1020"/>
      <c r="CK13" s="1020"/>
      <c r="CL13" s="1021"/>
      <c r="CM13" s="1019">
        <v>24</v>
      </c>
      <c r="CN13" s="1020"/>
      <c r="CO13" s="1020"/>
      <c r="CP13" s="1020"/>
      <c r="CQ13" s="1021"/>
      <c r="CR13" s="1019">
        <v>5</v>
      </c>
      <c r="CS13" s="1020"/>
      <c r="CT13" s="1020"/>
      <c r="CU13" s="1020"/>
      <c r="CV13" s="1021"/>
      <c r="CW13" s="1019">
        <v>18</v>
      </c>
      <c r="CX13" s="1020"/>
      <c r="CY13" s="1020"/>
      <c r="CZ13" s="1020"/>
      <c r="DA13" s="1021"/>
      <c r="DB13" s="1019" t="s">
        <v>600</v>
      </c>
      <c r="DC13" s="1020"/>
      <c r="DD13" s="1020"/>
      <c r="DE13" s="1020"/>
      <c r="DF13" s="1021"/>
      <c r="DG13" s="1019" t="s">
        <v>600</v>
      </c>
      <c r="DH13" s="1020"/>
      <c r="DI13" s="1020"/>
      <c r="DJ13" s="1020"/>
      <c r="DK13" s="1021"/>
      <c r="DL13" s="1019" t="s">
        <v>600</v>
      </c>
      <c r="DM13" s="1020"/>
      <c r="DN13" s="1020"/>
      <c r="DO13" s="1020"/>
      <c r="DP13" s="1021"/>
      <c r="DQ13" s="1019" t="s">
        <v>600</v>
      </c>
      <c r="DR13" s="1020"/>
      <c r="DS13" s="1020"/>
      <c r="DT13" s="1020"/>
      <c r="DU13" s="1021"/>
      <c r="DV13" s="1022"/>
      <c r="DW13" s="1023"/>
      <c r="DX13" s="1023"/>
      <c r="DY13" s="1023"/>
      <c r="DZ13" s="1024"/>
      <c r="EA13" s="237"/>
    </row>
    <row r="14" spans="1:131" s="238" customFormat="1" ht="26.25" customHeight="1">
      <c r="A14" s="241">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35"/>
      <c r="BA14" s="235"/>
      <c r="BB14" s="235"/>
      <c r="BC14" s="235"/>
      <c r="BD14" s="235"/>
      <c r="BE14" s="236"/>
      <c r="BF14" s="236"/>
      <c r="BG14" s="236"/>
      <c r="BH14" s="236"/>
      <c r="BI14" s="236"/>
      <c r="BJ14" s="236"/>
      <c r="BK14" s="236"/>
      <c r="BL14" s="236"/>
      <c r="BM14" s="236"/>
      <c r="BN14" s="236"/>
      <c r="BO14" s="236"/>
      <c r="BP14" s="236"/>
      <c r="BQ14" s="241">
        <v>8</v>
      </c>
      <c r="BR14" s="242"/>
      <c r="BS14" s="1022" t="s">
        <v>611</v>
      </c>
      <c r="BT14" s="1023"/>
      <c r="BU14" s="1023"/>
      <c r="BV14" s="1023"/>
      <c r="BW14" s="1023"/>
      <c r="BX14" s="1023"/>
      <c r="BY14" s="1023"/>
      <c r="BZ14" s="1023"/>
      <c r="CA14" s="1023"/>
      <c r="CB14" s="1023"/>
      <c r="CC14" s="1023"/>
      <c r="CD14" s="1023"/>
      <c r="CE14" s="1023"/>
      <c r="CF14" s="1023"/>
      <c r="CG14" s="1044"/>
      <c r="CH14" s="1019">
        <v>109</v>
      </c>
      <c r="CI14" s="1020"/>
      <c r="CJ14" s="1020"/>
      <c r="CK14" s="1020"/>
      <c r="CL14" s="1021"/>
      <c r="CM14" s="1019">
        <v>1834</v>
      </c>
      <c r="CN14" s="1020"/>
      <c r="CO14" s="1020"/>
      <c r="CP14" s="1020"/>
      <c r="CQ14" s="1021"/>
      <c r="CR14" s="1019">
        <v>14</v>
      </c>
      <c r="CS14" s="1020"/>
      <c r="CT14" s="1020"/>
      <c r="CU14" s="1020"/>
      <c r="CV14" s="1021"/>
      <c r="CW14" s="1019" t="s">
        <v>600</v>
      </c>
      <c r="CX14" s="1020"/>
      <c r="CY14" s="1020"/>
      <c r="CZ14" s="1020"/>
      <c r="DA14" s="1021"/>
      <c r="DB14" s="1019" t="s">
        <v>600</v>
      </c>
      <c r="DC14" s="1020"/>
      <c r="DD14" s="1020"/>
      <c r="DE14" s="1020"/>
      <c r="DF14" s="1021"/>
      <c r="DG14" s="1019" t="s">
        <v>600</v>
      </c>
      <c r="DH14" s="1020"/>
      <c r="DI14" s="1020"/>
      <c r="DJ14" s="1020"/>
      <c r="DK14" s="1021"/>
      <c r="DL14" s="1019" t="s">
        <v>600</v>
      </c>
      <c r="DM14" s="1020"/>
      <c r="DN14" s="1020"/>
      <c r="DO14" s="1020"/>
      <c r="DP14" s="1021"/>
      <c r="DQ14" s="1019" t="s">
        <v>600</v>
      </c>
      <c r="DR14" s="1020"/>
      <c r="DS14" s="1020"/>
      <c r="DT14" s="1020"/>
      <c r="DU14" s="1021"/>
      <c r="DV14" s="1022"/>
      <c r="DW14" s="1023"/>
      <c r="DX14" s="1023"/>
      <c r="DY14" s="1023"/>
      <c r="DZ14" s="1024"/>
      <c r="EA14" s="237"/>
    </row>
    <row r="15" spans="1:131" s="238" customFormat="1" ht="26.25" customHeight="1">
      <c r="A15" s="241">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35"/>
      <c r="BA15" s="235"/>
      <c r="BB15" s="235"/>
      <c r="BC15" s="235"/>
      <c r="BD15" s="235"/>
      <c r="BE15" s="236"/>
      <c r="BF15" s="236"/>
      <c r="BG15" s="236"/>
      <c r="BH15" s="236"/>
      <c r="BI15" s="236"/>
      <c r="BJ15" s="236"/>
      <c r="BK15" s="236"/>
      <c r="BL15" s="236"/>
      <c r="BM15" s="236"/>
      <c r="BN15" s="236"/>
      <c r="BO15" s="236"/>
      <c r="BP15" s="236"/>
      <c r="BQ15" s="241">
        <v>9</v>
      </c>
      <c r="BR15" s="242"/>
      <c r="BS15" s="1022" t="s">
        <v>612</v>
      </c>
      <c r="BT15" s="1023"/>
      <c r="BU15" s="1023"/>
      <c r="BV15" s="1023"/>
      <c r="BW15" s="1023"/>
      <c r="BX15" s="1023"/>
      <c r="BY15" s="1023"/>
      <c r="BZ15" s="1023"/>
      <c r="CA15" s="1023"/>
      <c r="CB15" s="1023"/>
      <c r="CC15" s="1023"/>
      <c r="CD15" s="1023"/>
      <c r="CE15" s="1023"/>
      <c r="CF15" s="1023"/>
      <c r="CG15" s="1044"/>
      <c r="CH15" s="1019">
        <v>-8</v>
      </c>
      <c r="CI15" s="1020"/>
      <c r="CJ15" s="1020"/>
      <c r="CK15" s="1020"/>
      <c r="CL15" s="1021"/>
      <c r="CM15" s="1019">
        <v>43</v>
      </c>
      <c r="CN15" s="1020"/>
      <c r="CO15" s="1020"/>
      <c r="CP15" s="1020"/>
      <c r="CQ15" s="1021"/>
      <c r="CR15" s="1019">
        <v>26</v>
      </c>
      <c r="CS15" s="1020"/>
      <c r="CT15" s="1020"/>
      <c r="CU15" s="1020"/>
      <c r="CV15" s="1021"/>
      <c r="CW15" s="1019" t="s">
        <v>600</v>
      </c>
      <c r="CX15" s="1020"/>
      <c r="CY15" s="1020"/>
      <c r="CZ15" s="1020"/>
      <c r="DA15" s="1021"/>
      <c r="DB15" s="1019" t="s">
        <v>600</v>
      </c>
      <c r="DC15" s="1020"/>
      <c r="DD15" s="1020"/>
      <c r="DE15" s="1020"/>
      <c r="DF15" s="1021"/>
      <c r="DG15" s="1019" t="s">
        <v>600</v>
      </c>
      <c r="DH15" s="1020"/>
      <c r="DI15" s="1020"/>
      <c r="DJ15" s="1020"/>
      <c r="DK15" s="1021"/>
      <c r="DL15" s="1019" t="s">
        <v>600</v>
      </c>
      <c r="DM15" s="1020"/>
      <c r="DN15" s="1020"/>
      <c r="DO15" s="1020"/>
      <c r="DP15" s="1021"/>
      <c r="DQ15" s="1019" t="s">
        <v>600</v>
      </c>
      <c r="DR15" s="1020"/>
      <c r="DS15" s="1020"/>
      <c r="DT15" s="1020"/>
      <c r="DU15" s="1021"/>
      <c r="DV15" s="1022"/>
      <c r="DW15" s="1023"/>
      <c r="DX15" s="1023"/>
      <c r="DY15" s="1023"/>
      <c r="DZ15" s="1024"/>
      <c r="EA15" s="237"/>
    </row>
    <row r="16" spans="1:131" s="238" customFormat="1" ht="26.25" customHeight="1">
      <c r="A16" s="241">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35"/>
      <c r="BA16" s="235"/>
      <c r="BB16" s="235"/>
      <c r="BC16" s="235"/>
      <c r="BD16" s="235"/>
      <c r="BE16" s="236"/>
      <c r="BF16" s="236"/>
      <c r="BG16" s="236"/>
      <c r="BH16" s="236"/>
      <c r="BI16" s="236"/>
      <c r="BJ16" s="236"/>
      <c r="BK16" s="236"/>
      <c r="BL16" s="236"/>
      <c r="BM16" s="236"/>
      <c r="BN16" s="236"/>
      <c r="BO16" s="236"/>
      <c r="BP16" s="236"/>
      <c r="BQ16" s="241">
        <v>10</v>
      </c>
      <c r="BR16" s="242"/>
      <c r="BS16" s="1022" t="s">
        <v>613</v>
      </c>
      <c r="BT16" s="1023"/>
      <c r="BU16" s="1023"/>
      <c r="BV16" s="1023"/>
      <c r="BW16" s="1023"/>
      <c r="BX16" s="1023"/>
      <c r="BY16" s="1023"/>
      <c r="BZ16" s="1023"/>
      <c r="CA16" s="1023"/>
      <c r="CB16" s="1023"/>
      <c r="CC16" s="1023"/>
      <c r="CD16" s="1023"/>
      <c r="CE16" s="1023"/>
      <c r="CF16" s="1023"/>
      <c r="CG16" s="1044"/>
      <c r="CH16" s="1019">
        <v>108</v>
      </c>
      <c r="CI16" s="1020"/>
      <c r="CJ16" s="1020"/>
      <c r="CK16" s="1020"/>
      <c r="CL16" s="1021"/>
      <c r="CM16" s="1019">
        <v>248</v>
      </c>
      <c r="CN16" s="1020"/>
      <c r="CO16" s="1020"/>
      <c r="CP16" s="1020"/>
      <c r="CQ16" s="1021"/>
      <c r="CR16" s="1019">
        <v>3</v>
      </c>
      <c r="CS16" s="1020"/>
      <c r="CT16" s="1020"/>
      <c r="CU16" s="1020"/>
      <c r="CV16" s="1021"/>
      <c r="CW16" s="1019">
        <v>93</v>
      </c>
      <c r="CX16" s="1020"/>
      <c r="CY16" s="1020"/>
      <c r="CZ16" s="1020"/>
      <c r="DA16" s="1021"/>
      <c r="DB16" s="1019" t="s">
        <v>600</v>
      </c>
      <c r="DC16" s="1020"/>
      <c r="DD16" s="1020"/>
      <c r="DE16" s="1020"/>
      <c r="DF16" s="1021"/>
      <c r="DG16" s="1019" t="s">
        <v>600</v>
      </c>
      <c r="DH16" s="1020"/>
      <c r="DI16" s="1020"/>
      <c r="DJ16" s="1020"/>
      <c r="DK16" s="1021"/>
      <c r="DL16" s="1019" t="s">
        <v>600</v>
      </c>
      <c r="DM16" s="1020"/>
      <c r="DN16" s="1020"/>
      <c r="DO16" s="1020"/>
      <c r="DP16" s="1021"/>
      <c r="DQ16" s="1019" t="s">
        <v>600</v>
      </c>
      <c r="DR16" s="1020"/>
      <c r="DS16" s="1020"/>
      <c r="DT16" s="1020"/>
      <c r="DU16" s="1021"/>
      <c r="DV16" s="1022"/>
      <c r="DW16" s="1023"/>
      <c r="DX16" s="1023"/>
      <c r="DY16" s="1023"/>
      <c r="DZ16" s="1024"/>
      <c r="EA16" s="237"/>
    </row>
    <row r="17" spans="1:131" s="238" customFormat="1" ht="26.25" customHeight="1">
      <c r="A17" s="241">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35"/>
      <c r="BA17" s="235"/>
      <c r="BB17" s="235"/>
      <c r="BC17" s="235"/>
      <c r="BD17" s="235"/>
      <c r="BE17" s="236"/>
      <c r="BF17" s="236"/>
      <c r="BG17" s="236"/>
      <c r="BH17" s="236"/>
      <c r="BI17" s="236"/>
      <c r="BJ17" s="236"/>
      <c r="BK17" s="236"/>
      <c r="BL17" s="236"/>
      <c r="BM17" s="236"/>
      <c r="BN17" s="236"/>
      <c r="BO17" s="236"/>
      <c r="BP17" s="236"/>
      <c r="BQ17" s="241">
        <v>11</v>
      </c>
      <c r="BR17" s="242"/>
      <c r="BS17" s="1022" t="s">
        <v>614</v>
      </c>
      <c r="BT17" s="1023"/>
      <c r="BU17" s="1023"/>
      <c r="BV17" s="1023"/>
      <c r="BW17" s="1023"/>
      <c r="BX17" s="1023"/>
      <c r="BY17" s="1023"/>
      <c r="BZ17" s="1023"/>
      <c r="CA17" s="1023"/>
      <c r="CB17" s="1023"/>
      <c r="CC17" s="1023"/>
      <c r="CD17" s="1023"/>
      <c r="CE17" s="1023"/>
      <c r="CF17" s="1023"/>
      <c r="CG17" s="1044"/>
      <c r="CH17" s="1019">
        <v>1</v>
      </c>
      <c r="CI17" s="1020"/>
      <c r="CJ17" s="1020"/>
      <c r="CK17" s="1020"/>
      <c r="CL17" s="1021"/>
      <c r="CM17" s="1019">
        <v>181</v>
      </c>
      <c r="CN17" s="1020"/>
      <c r="CO17" s="1020"/>
      <c r="CP17" s="1020"/>
      <c r="CQ17" s="1021"/>
      <c r="CR17" s="1019">
        <v>100</v>
      </c>
      <c r="CS17" s="1020"/>
      <c r="CT17" s="1020"/>
      <c r="CU17" s="1020"/>
      <c r="CV17" s="1021"/>
      <c r="CW17" s="1019" t="s">
        <v>600</v>
      </c>
      <c r="CX17" s="1020"/>
      <c r="CY17" s="1020"/>
      <c r="CZ17" s="1020"/>
      <c r="DA17" s="1021"/>
      <c r="DB17" s="1019" t="s">
        <v>600</v>
      </c>
      <c r="DC17" s="1020"/>
      <c r="DD17" s="1020"/>
      <c r="DE17" s="1020"/>
      <c r="DF17" s="1021"/>
      <c r="DG17" s="1019" t="s">
        <v>600</v>
      </c>
      <c r="DH17" s="1020"/>
      <c r="DI17" s="1020"/>
      <c r="DJ17" s="1020"/>
      <c r="DK17" s="1021"/>
      <c r="DL17" s="1019" t="s">
        <v>600</v>
      </c>
      <c r="DM17" s="1020"/>
      <c r="DN17" s="1020"/>
      <c r="DO17" s="1020"/>
      <c r="DP17" s="1021"/>
      <c r="DQ17" s="1019" t="s">
        <v>600</v>
      </c>
      <c r="DR17" s="1020"/>
      <c r="DS17" s="1020"/>
      <c r="DT17" s="1020"/>
      <c r="DU17" s="1021"/>
      <c r="DV17" s="1022"/>
      <c r="DW17" s="1023"/>
      <c r="DX17" s="1023"/>
      <c r="DY17" s="1023"/>
      <c r="DZ17" s="1024"/>
      <c r="EA17" s="237"/>
    </row>
    <row r="18" spans="1:131" s="238" customFormat="1" ht="26.25" customHeight="1">
      <c r="A18" s="241">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35"/>
      <c r="BA18" s="235"/>
      <c r="BB18" s="235"/>
      <c r="BC18" s="235"/>
      <c r="BD18" s="235"/>
      <c r="BE18" s="236"/>
      <c r="BF18" s="236"/>
      <c r="BG18" s="236"/>
      <c r="BH18" s="236"/>
      <c r="BI18" s="236"/>
      <c r="BJ18" s="236"/>
      <c r="BK18" s="236"/>
      <c r="BL18" s="236"/>
      <c r="BM18" s="236"/>
      <c r="BN18" s="236"/>
      <c r="BO18" s="236"/>
      <c r="BP18" s="236"/>
      <c r="BQ18" s="241">
        <v>12</v>
      </c>
      <c r="BR18" s="242"/>
      <c r="BS18" s="1022" t="s">
        <v>615</v>
      </c>
      <c r="BT18" s="1023"/>
      <c r="BU18" s="1023"/>
      <c r="BV18" s="1023"/>
      <c r="BW18" s="1023"/>
      <c r="BX18" s="1023"/>
      <c r="BY18" s="1023"/>
      <c r="BZ18" s="1023"/>
      <c r="CA18" s="1023"/>
      <c r="CB18" s="1023"/>
      <c r="CC18" s="1023"/>
      <c r="CD18" s="1023"/>
      <c r="CE18" s="1023"/>
      <c r="CF18" s="1023"/>
      <c r="CG18" s="1044"/>
      <c r="CH18" s="1019">
        <v>44</v>
      </c>
      <c r="CI18" s="1020"/>
      <c r="CJ18" s="1020"/>
      <c r="CK18" s="1020"/>
      <c r="CL18" s="1021"/>
      <c r="CM18" s="1019">
        <v>969</v>
      </c>
      <c r="CN18" s="1020"/>
      <c r="CO18" s="1020"/>
      <c r="CP18" s="1020"/>
      <c r="CQ18" s="1021"/>
      <c r="CR18" s="1019">
        <v>50</v>
      </c>
      <c r="CS18" s="1020"/>
      <c r="CT18" s="1020"/>
      <c r="CU18" s="1020"/>
      <c r="CV18" s="1021"/>
      <c r="CW18" s="1019" t="s">
        <v>600</v>
      </c>
      <c r="CX18" s="1020"/>
      <c r="CY18" s="1020"/>
      <c r="CZ18" s="1020"/>
      <c r="DA18" s="1021"/>
      <c r="DB18" s="1019" t="s">
        <v>600</v>
      </c>
      <c r="DC18" s="1020"/>
      <c r="DD18" s="1020"/>
      <c r="DE18" s="1020"/>
      <c r="DF18" s="1021"/>
      <c r="DG18" s="1019" t="s">
        <v>600</v>
      </c>
      <c r="DH18" s="1020"/>
      <c r="DI18" s="1020"/>
      <c r="DJ18" s="1020"/>
      <c r="DK18" s="1021"/>
      <c r="DL18" s="1019" t="s">
        <v>600</v>
      </c>
      <c r="DM18" s="1020"/>
      <c r="DN18" s="1020"/>
      <c r="DO18" s="1020"/>
      <c r="DP18" s="1021"/>
      <c r="DQ18" s="1019" t="s">
        <v>600</v>
      </c>
      <c r="DR18" s="1020"/>
      <c r="DS18" s="1020"/>
      <c r="DT18" s="1020"/>
      <c r="DU18" s="1021"/>
      <c r="DV18" s="1022"/>
      <c r="DW18" s="1023"/>
      <c r="DX18" s="1023"/>
      <c r="DY18" s="1023"/>
      <c r="DZ18" s="1024"/>
      <c r="EA18" s="237"/>
    </row>
    <row r="19" spans="1:131" s="238" customFormat="1" ht="26.25" customHeight="1">
      <c r="A19" s="241">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35"/>
      <c r="BA19" s="235"/>
      <c r="BB19" s="235"/>
      <c r="BC19" s="235"/>
      <c r="BD19" s="235"/>
      <c r="BE19" s="236"/>
      <c r="BF19" s="236"/>
      <c r="BG19" s="236"/>
      <c r="BH19" s="236"/>
      <c r="BI19" s="236"/>
      <c r="BJ19" s="236"/>
      <c r="BK19" s="236"/>
      <c r="BL19" s="236"/>
      <c r="BM19" s="236"/>
      <c r="BN19" s="236"/>
      <c r="BO19" s="236"/>
      <c r="BP19" s="236"/>
      <c r="BQ19" s="241">
        <v>13</v>
      </c>
      <c r="BR19" s="242"/>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37"/>
    </row>
    <row r="20" spans="1:131" s="238" customFormat="1" ht="26.25" customHeight="1">
      <c r="A20" s="241">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35"/>
      <c r="BA20" s="235"/>
      <c r="BB20" s="235"/>
      <c r="BC20" s="235"/>
      <c r="BD20" s="235"/>
      <c r="BE20" s="236"/>
      <c r="BF20" s="236"/>
      <c r="BG20" s="236"/>
      <c r="BH20" s="236"/>
      <c r="BI20" s="236"/>
      <c r="BJ20" s="236"/>
      <c r="BK20" s="236"/>
      <c r="BL20" s="236"/>
      <c r="BM20" s="236"/>
      <c r="BN20" s="236"/>
      <c r="BO20" s="236"/>
      <c r="BP20" s="236"/>
      <c r="BQ20" s="241">
        <v>14</v>
      </c>
      <c r="BR20" s="242"/>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37"/>
    </row>
    <row r="21" spans="1:131" s="238" customFormat="1" ht="26.25" customHeight="1" thickBot="1">
      <c r="A21" s="241">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35"/>
      <c r="BA21" s="235"/>
      <c r="BB21" s="235"/>
      <c r="BC21" s="235"/>
      <c r="BD21" s="235"/>
      <c r="BE21" s="236"/>
      <c r="BF21" s="236"/>
      <c r="BG21" s="236"/>
      <c r="BH21" s="236"/>
      <c r="BI21" s="236"/>
      <c r="BJ21" s="236"/>
      <c r="BK21" s="236"/>
      <c r="BL21" s="236"/>
      <c r="BM21" s="236"/>
      <c r="BN21" s="236"/>
      <c r="BO21" s="236"/>
      <c r="BP21" s="236"/>
      <c r="BQ21" s="241">
        <v>15</v>
      </c>
      <c r="BR21" s="242"/>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37"/>
    </row>
    <row r="22" spans="1:131" s="238" customFormat="1" ht="26.25" customHeight="1">
      <c r="A22" s="241">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392</v>
      </c>
      <c r="BA22" s="1058"/>
      <c r="BB22" s="1058"/>
      <c r="BC22" s="1058"/>
      <c r="BD22" s="1059"/>
      <c r="BE22" s="236"/>
      <c r="BF22" s="236"/>
      <c r="BG22" s="236"/>
      <c r="BH22" s="236"/>
      <c r="BI22" s="236"/>
      <c r="BJ22" s="236"/>
      <c r="BK22" s="236"/>
      <c r="BL22" s="236"/>
      <c r="BM22" s="236"/>
      <c r="BN22" s="236"/>
      <c r="BO22" s="236"/>
      <c r="BP22" s="236"/>
      <c r="BQ22" s="241">
        <v>16</v>
      </c>
      <c r="BR22" s="242"/>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37"/>
    </row>
    <row r="23" spans="1:131" s="238" customFormat="1" ht="26.25" customHeight="1" thickBot="1">
      <c r="A23" s="243" t="s">
        <v>393</v>
      </c>
      <c r="B23" s="967" t="s">
        <v>394</v>
      </c>
      <c r="C23" s="968"/>
      <c r="D23" s="968"/>
      <c r="E23" s="968"/>
      <c r="F23" s="968"/>
      <c r="G23" s="968"/>
      <c r="H23" s="968"/>
      <c r="I23" s="968"/>
      <c r="J23" s="968"/>
      <c r="K23" s="968"/>
      <c r="L23" s="968"/>
      <c r="M23" s="968"/>
      <c r="N23" s="968"/>
      <c r="O23" s="968"/>
      <c r="P23" s="978"/>
      <c r="Q23" s="1097">
        <f>SUM(Q7:U22)</f>
        <v>85920</v>
      </c>
      <c r="R23" s="1091"/>
      <c r="S23" s="1091"/>
      <c r="T23" s="1091"/>
      <c r="U23" s="1091"/>
      <c r="V23" s="1091">
        <f>SUM(V7:Z22)</f>
        <v>79994</v>
      </c>
      <c r="W23" s="1091"/>
      <c r="X23" s="1091"/>
      <c r="Y23" s="1091"/>
      <c r="Z23" s="1091"/>
      <c r="AA23" s="1091">
        <f>SUM(AA7:AE22)</f>
        <v>5926</v>
      </c>
      <c r="AB23" s="1091"/>
      <c r="AC23" s="1091"/>
      <c r="AD23" s="1091"/>
      <c r="AE23" s="1098"/>
      <c r="AF23" s="1099">
        <v>5604</v>
      </c>
      <c r="AG23" s="1091"/>
      <c r="AH23" s="1091"/>
      <c r="AI23" s="1091"/>
      <c r="AJ23" s="1100"/>
      <c r="AK23" s="1101"/>
      <c r="AL23" s="1102"/>
      <c r="AM23" s="1102"/>
      <c r="AN23" s="1102"/>
      <c r="AO23" s="1102"/>
      <c r="AP23" s="1091">
        <f>SUM(AP7:AT22)</f>
        <v>67269</v>
      </c>
      <c r="AQ23" s="1091"/>
      <c r="AR23" s="1091"/>
      <c r="AS23" s="1091"/>
      <c r="AT23" s="1091"/>
      <c r="AU23" s="1092"/>
      <c r="AV23" s="1092"/>
      <c r="AW23" s="1092"/>
      <c r="AX23" s="1092"/>
      <c r="AY23" s="1093"/>
      <c r="AZ23" s="1094" t="s">
        <v>395</v>
      </c>
      <c r="BA23" s="1095"/>
      <c r="BB23" s="1095"/>
      <c r="BC23" s="1095"/>
      <c r="BD23" s="1096"/>
      <c r="BE23" s="236"/>
      <c r="BF23" s="236"/>
      <c r="BG23" s="236"/>
      <c r="BH23" s="236"/>
      <c r="BI23" s="236"/>
      <c r="BJ23" s="236"/>
      <c r="BK23" s="236"/>
      <c r="BL23" s="236"/>
      <c r="BM23" s="236"/>
      <c r="BN23" s="236"/>
      <c r="BO23" s="236"/>
      <c r="BP23" s="236"/>
      <c r="BQ23" s="241">
        <v>17</v>
      </c>
      <c r="BR23" s="242"/>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37"/>
    </row>
    <row r="24" spans="1:131" s="238" customFormat="1" ht="26.25" customHeight="1">
      <c r="A24" s="1090" t="s">
        <v>396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35"/>
      <c r="BA24" s="235"/>
      <c r="BB24" s="235"/>
      <c r="BC24" s="235"/>
      <c r="BD24" s="235"/>
      <c r="BE24" s="236"/>
      <c r="BF24" s="236"/>
      <c r="BG24" s="236"/>
      <c r="BH24" s="236"/>
      <c r="BI24" s="236"/>
      <c r="BJ24" s="236"/>
      <c r="BK24" s="236"/>
      <c r="BL24" s="236"/>
      <c r="BM24" s="236"/>
      <c r="BN24" s="236"/>
      <c r="BO24" s="236"/>
      <c r="BP24" s="236"/>
      <c r="BQ24" s="241">
        <v>18</v>
      </c>
      <c r="BR24" s="242"/>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37"/>
    </row>
    <row r="25" spans="1:131" ht="26.25" customHeight="1" thickBot="1">
      <c r="A25" s="1089" t="s">
        <v>397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35"/>
      <c r="BK25" s="235"/>
      <c r="BL25" s="235"/>
      <c r="BM25" s="235"/>
      <c r="BN25" s="235"/>
      <c r="BO25" s="244"/>
      <c r="BP25" s="244"/>
      <c r="BQ25" s="241">
        <v>19</v>
      </c>
      <c r="BR25" s="242"/>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33"/>
    </row>
    <row r="26" spans="1:131" ht="26.25" customHeight="1">
      <c r="A26" s="1025" t="s">
        <v>372</v>
      </c>
      <c r="B26" s="1026"/>
      <c r="C26" s="1026"/>
      <c r="D26" s="1026"/>
      <c r="E26" s="1026"/>
      <c r="F26" s="1026"/>
      <c r="G26" s="1026"/>
      <c r="H26" s="1026"/>
      <c r="I26" s="1026"/>
      <c r="J26" s="1026"/>
      <c r="K26" s="1026"/>
      <c r="L26" s="1026"/>
      <c r="M26" s="1026"/>
      <c r="N26" s="1026"/>
      <c r="O26" s="1026"/>
      <c r="P26" s="1027"/>
      <c r="Q26" s="1031" t="s">
        <v>398</v>
      </c>
      <c r="R26" s="1032"/>
      <c r="S26" s="1032"/>
      <c r="T26" s="1032"/>
      <c r="U26" s="1033"/>
      <c r="V26" s="1031" t="s">
        <v>399</v>
      </c>
      <c r="W26" s="1032"/>
      <c r="X26" s="1032"/>
      <c r="Y26" s="1032"/>
      <c r="Z26" s="1033"/>
      <c r="AA26" s="1031" t="s">
        <v>400</v>
      </c>
      <c r="AB26" s="1032"/>
      <c r="AC26" s="1032"/>
      <c r="AD26" s="1032"/>
      <c r="AE26" s="1032"/>
      <c r="AF26" s="1085" t="s">
        <v>401</v>
      </c>
      <c r="AG26" s="1038"/>
      <c r="AH26" s="1038"/>
      <c r="AI26" s="1038"/>
      <c r="AJ26" s="1086"/>
      <c r="AK26" s="1032" t="s">
        <v>402</v>
      </c>
      <c r="AL26" s="1032"/>
      <c r="AM26" s="1032"/>
      <c r="AN26" s="1032"/>
      <c r="AO26" s="1033"/>
      <c r="AP26" s="1031" t="s">
        <v>403</v>
      </c>
      <c r="AQ26" s="1032"/>
      <c r="AR26" s="1032"/>
      <c r="AS26" s="1032"/>
      <c r="AT26" s="1033"/>
      <c r="AU26" s="1031" t="s">
        <v>404</v>
      </c>
      <c r="AV26" s="1032"/>
      <c r="AW26" s="1032"/>
      <c r="AX26" s="1032"/>
      <c r="AY26" s="1033"/>
      <c r="AZ26" s="1031" t="s">
        <v>405</v>
      </c>
      <c r="BA26" s="1032"/>
      <c r="BB26" s="1032"/>
      <c r="BC26" s="1032"/>
      <c r="BD26" s="1033"/>
      <c r="BE26" s="1031" t="s">
        <v>379</v>
      </c>
      <c r="BF26" s="1032"/>
      <c r="BG26" s="1032"/>
      <c r="BH26" s="1032"/>
      <c r="BI26" s="1045"/>
      <c r="BJ26" s="235"/>
      <c r="BK26" s="235"/>
      <c r="BL26" s="235"/>
      <c r="BM26" s="235"/>
      <c r="BN26" s="235"/>
      <c r="BO26" s="244"/>
      <c r="BP26" s="244"/>
      <c r="BQ26" s="241">
        <v>20</v>
      </c>
      <c r="BR26" s="242"/>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33"/>
    </row>
    <row r="27" spans="1:13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35"/>
      <c r="BK27" s="235"/>
      <c r="BL27" s="235"/>
      <c r="BM27" s="235"/>
      <c r="BN27" s="235"/>
      <c r="BO27" s="244"/>
      <c r="BP27" s="244"/>
      <c r="BQ27" s="241">
        <v>21</v>
      </c>
      <c r="BR27" s="242"/>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33"/>
    </row>
    <row r="28" spans="1:131" ht="26.25" customHeight="1" thickTop="1">
      <c r="A28" s="245">
        <v>1</v>
      </c>
      <c r="B28" s="1077" t="s">
        <v>406</v>
      </c>
      <c r="C28" s="1078"/>
      <c r="D28" s="1078"/>
      <c r="E28" s="1078"/>
      <c r="F28" s="1078"/>
      <c r="G28" s="1078"/>
      <c r="H28" s="1078"/>
      <c r="I28" s="1078"/>
      <c r="J28" s="1078"/>
      <c r="K28" s="1078"/>
      <c r="L28" s="1078"/>
      <c r="M28" s="1078"/>
      <c r="N28" s="1078"/>
      <c r="O28" s="1078"/>
      <c r="P28" s="1079"/>
      <c r="Q28" s="1080">
        <v>17858</v>
      </c>
      <c r="R28" s="1081"/>
      <c r="S28" s="1081"/>
      <c r="T28" s="1081"/>
      <c r="U28" s="1081"/>
      <c r="V28" s="1081">
        <v>17595</v>
      </c>
      <c r="W28" s="1081"/>
      <c r="X28" s="1081"/>
      <c r="Y28" s="1081"/>
      <c r="Z28" s="1081"/>
      <c r="AA28" s="1081">
        <v>263</v>
      </c>
      <c r="AB28" s="1081"/>
      <c r="AC28" s="1081"/>
      <c r="AD28" s="1081"/>
      <c r="AE28" s="1082"/>
      <c r="AF28" s="1083">
        <v>263</v>
      </c>
      <c r="AG28" s="1081"/>
      <c r="AH28" s="1081"/>
      <c r="AI28" s="1081"/>
      <c r="AJ28" s="1084"/>
      <c r="AK28" s="1072">
        <v>1712</v>
      </c>
      <c r="AL28" s="1073"/>
      <c r="AM28" s="1073"/>
      <c r="AN28" s="1073"/>
      <c r="AO28" s="1073"/>
      <c r="AP28" s="1073" t="s">
        <v>600</v>
      </c>
      <c r="AQ28" s="1073"/>
      <c r="AR28" s="1073"/>
      <c r="AS28" s="1073"/>
      <c r="AT28" s="1073"/>
      <c r="AU28" s="1073" t="s">
        <v>600</v>
      </c>
      <c r="AV28" s="1073"/>
      <c r="AW28" s="1073"/>
      <c r="AX28" s="1073"/>
      <c r="AY28" s="1073"/>
      <c r="AZ28" s="1074" t="s">
        <v>600</v>
      </c>
      <c r="BA28" s="1074"/>
      <c r="BB28" s="1074"/>
      <c r="BC28" s="1074"/>
      <c r="BD28" s="1074"/>
      <c r="BE28" s="1075"/>
      <c r="BF28" s="1075"/>
      <c r="BG28" s="1075"/>
      <c r="BH28" s="1075"/>
      <c r="BI28" s="1076"/>
      <c r="BJ28" s="235"/>
      <c r="BK28" s="235"/>
      <c r="BL28" s="235"/>
      <c r="BM28" s="235"/>
      <c r="BN28" s="235"/>
      <c r="BO28" s="244"/>
      <c r="BP28" s="244"/>
      <c r="BQ28" s="241">
        <v>22</v>
      </c>
      <c r="BR28" s="242"/>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33"/>
    </row>
    <row r="29" spans="1:131" ht="26.25" customHeight="1">
      <c r="A29" s="245">
        <v>2</v>
      </c>
      <c r="B29" s="1060" t="s">
        <v>407</v>
      </c>
      <c r="C29" s="1061"/>
      <c r="D29" s="1061"/>
      <c r="E29" s="1061"/>
      <c r="F29" s="1061"/>
      <c r="G29" s="1061"/>
      <c r="H29" s="1061"/>
      <c r="I29" s="1061"/>
      <c r="J29" s="1061"/>
      <c r="K29" s="1061"/>
      <c r="L29" s="1061"/>
      <c r="M29" s="1061"/>
      <c r="N29" s="1061"/>
      <c r="O29" s="1061"/>
      <c r="P29" s="1062"/>
      <c r="Q29" s="1068">
        <v>19201</v>
      </c>
      <c r="R29" s="1069"/>
      <c r="S29" s="1069"/>
      <c r="T29" s="1069"/>
      <c r="U29" s="1069"/>
      <c r="V29" s="1069">
        <v>18512</v>
      </c>
      <c r="W29" s="1069"/>
      <c r="X29" s="1069"/>
      <c r="Y29" s="1069"/>
      <c r="Z29" s="1069"/>
      <c r="AA29" s="1069">
        <v>689</v>
      </c>
      <c r="AB29" s="1069"/>
      <c r="AC29" s="1069"/>
      <c r="AD29" s="1069"/>
      <c r="AE29" s="1070"/>
      <c r="AF29" s="1065">
        <v>689</v>
      </c>
      <c r="AG29" s="1066"/>
      <c r="AH29" s="1066"/>
      <c r="AI29" s="1066"/>
      <c r="AJ29" s="1067"/>
      <c r="AK29" s="1010">
        <v>2826</v>
      </c>
      <c r="AL29" s="1001"/>
      <c r="AM29" s="1001"/>
      <c r="AN29" s="1001"/>
      <c r="AO29" s="1001"/>
      <c r="AP29" s="1001" t="s">
        <v>600</v>
      </c>
      <c r="AQ29" s="1001"/>
      <c r="AR29" s="1001"/>
      <c r="AS29" s="1001"/>
      <c r="AT29" s="1001"/>
      <c r="AU29" s="1001" t="s">
        <v>600</v>
      </c>
      <c r="AV29" s="1001"/>
      <c r="AW29" s="1001"/>
      <c r="AX29" s="1001"/>
      <c r="AY29" s="1001"/>
      <c r="AZ29" s="1071" t="s">
        <v>600</v>
      </c>
      <c r="BA29" s="1071"/>
      <c r="BB29" s="1071"/>
      <c r="BC29" s="1071"/>
      <c r="BD29" s="1071"/>
      <c r="BE29" s="1002"/>
      <c r="BF29" s="1002"/>
      <c r="BG29" s="1002"/>
      <c r="BH29" s="1002"/>
      <c r="BI29" s="1003"/>
      <c r="BJ29" s="235"/>
      <c r="BK29" s="235"/>
      <c r="BL29" s="235"/>
      <c r="BM29" s="235"/>
      <c r="BN29" s="235"/>
      <c r="BO29" s="244"/>
      <c r="BP29" s="244"/>
      <c r="BQ29" s="241">
        <v>23</v>
      </c>
      <c r="BR29" s="242"/>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33"/>
    </row>
    <row r="30" spans="1:131" ht="26.25" customHeight="1">
      <c r="A30" s="245">
        <v>3</v>
      </c>
      <c r="B30" s="1060" t="s">
        <v>408</v>
      </c>
      <c r="C30" s="1061"/>
      <c r="D30" s="1061"/>
      <c r="E30" s="1061"/>
      <c r="F30" s="1061"/>
      <c r="G30" s="1061"/>
      <c r="H30" s="1061"/>
      <c r="I30" s="1061"/>
      <c r="J30" s="1061"/>
      <c r="K30" s="1061"/>
      <c r="L30" s="1061"/>
      <c r="M30" s="1061"/>
      <c r="N30" s="1061"/>
      <c r="O30" s="1061"/>
      <c r="P30" s="1062"/>
      <c r="Q30" s="1068">
        <v>2533</v>
      </c>
      <c r="R30" s="1069"/>
      <c r="S30" s="1069"/>
      <c r="T30" s="1069"/>
      <c r="U30" s="1069"/>
      <c r="V30" s="1069">
        <v>2469</v>
      </c>
      <c r="W30" s="1069"/>
      <c r="X30" s="1069"/>
      <c r="Y30" s="1069"/>
      <c r="Z30" s="1069"/>
      <c r="AA30" s="1069">
        <v>64</v>
      </c>
      <c r="AB30" s="1069"/>
      <c r="AC30" s="1069"/>
      <c r="AD30" s="1069"/>
      <c r="AE30" s="1070"/>
      <c r="AF30" s="1065">
        <v>64</v>
      </c>
      <c r="AG30" s="1066"/>
      <c r="AH30" s="1066"/>
      <c r="AI30" s="1066"/>
      <c r="AJ30" s="1067"/>
      <c r="AK30" s="1010">
        <v>733</v>
      </c>
      <c r="AL30" s="1001"/>
      <c r="AM30" s="1001"/>
      <c r="AN30" s="1001"/>
      <c r="AO30" s="1001"/>
      <c r="AP30" s="1001" t="s">
        <v>600</v>
      </c>
      <c r="AQ30" s="1001"/>
      <c r="AR30" s="1001"/>
      <c r="AS30" s="1001"/>
      <c r="AT30" s="1001"/>
      <c r="AU30" s="1001" t="s">
        <v>600</v>
      </c>
      <c r="AV30" s="1001"/>
      <c r="AW30" s="1001"/>
      <c r="AX30" s="1001"/>
      <c r="AY30" s="1001"/>
      <c r="AZ30" s="1071" t="s">
        <v>600</v>
      </c>
      <c r="BA30" s="1071"/>
      <c r="BB30" s="1071"/>
      <c r="BC30" s="1071"/>
      <c r="BD30" s="1071"/>
      <c r="BE30" s="1002"/>
      <c r="BF30" s="1002"/>
      <c r="BG30" s="1002"/>
      <c r="BH30" s="1002"/>
      <c r="BI30" s="1003"/>
      <c r="BJ30" s="235"/>
      <c r="BK30" s="235"/>
      <c r="BL30" s="235"/>
      <c r="BM30" s="235"/>
      <c r="BN30" s="235"/>
      <c r="BO30" s="244"/>
      <c r="BP30" s="244"/>
      <c r="BQ30" s="241">
        <v>24</v>
      </c>
      <c r="BR30" s="242"/>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33"/>
    </row>
    <row r="31" spans="1:131" ht="26.25" customHeight="1">
      <c r="A31" s="245">
        <v>4</v>
      </c>
      <c r="B31" s="1060" t="s">
        <v>409</v>
      </c>
      <c r="C31" s="1061"/>
      <c r="D31" s="1061"/>
      <c r="E31" s="1061"/>
      <c r="F31" s="1061"/>
      <c r="G31" s="1061"/>
      <c r="H31" s="1061"/>
      <c r="I31" s="1061"/>
      <c r="J31" s="1061"/>
      <c r="K31" s="1061"/>
      <c r="L31" s="1061"/>
      <c r="M31" s="1061"/>
      <c r="N31" s="1061"/>
      <c r="O31" s="1061"/>
      <c r="P31" s="1062"/>
      <c r="Q31" s="1068">
        <v>10</v>
      </c>
      <c r="R31" s="1069"/>
      <c r="S31" s="1069"/>
      <c r="T31" s="1069"/>
      <c r="U31" s="1069"/>
      <c r="V31" s="1069">
        <v>10</v>
      </c>
      <c r="W31" s="1069"/>
      <c r="X31" s="1069"/>
      <c r="Y31" s="1069"/>
      <c r="Z31" s="1069"/>
      <c r="AA31" s="1069">
        <v>0</v>
      </c>
      <c r="AB31" s="1069"/>
      <c r="AC31" s="1069"/>
      <c r="AD31" s="1069"/>
      <c r="AE31" s="1070"/>
      <c r="AF31" s="1065" t="s">
        <v>128</v>
      </c>
      <c r="AG31" s="1066"/>
      <c r="AH31" s="1066"/>
      <c r="AI31" s="1066"/>
      <c r="AJ31" s="1067"/>
      <c r="AK31" s="1010">
        <v>4</v>
      </c>
      <c r="AL31" s="1001"/>
      <c r="AM31" s="1001"/>
      <c r="AN31" s="1001"/>
      <c r="AO31" s="1001"/>
      <c r="AP31" s="1001" t="s">
        <v>600</v>
      </c>
      <c r="AQ31" s="1001"/>
      <c r="AR31" s="1001"/>
      <c r="AS31" s="1001"/>
      <c r="AT31" s="1001"/>
      <c r="AU31" s="1001" t="s">
        <v>600</v>
      </c>
      <c r="AV31" s="1001"/>
      <c r="AW31" s="1001"/>
      <c r="AX31" s="1001"/>
      <c r="AY31" s="1001"/>
      <c r="AZ31" s="1071" t="s">
        <v>600</v>
      </c>
      <c r="BA31" s="1071"/>
      <c r="BB31" s="1071"/>
      <c r="BC31" s="1071"/>
      <c r="BD31" s="1071"/>
      <c r="BE31" s="1002"/>
      <c r="BF31" s="1002"/>
      <c r="BG31" s="1002"/>
      <c r="BH31" s="1002"/>
      <c r="BI31" s="1003"/>
      <c r="BJ31" s="235"/>
      <c r="BK31" s="235"/>
      <c r="BL31" s="235"/>
      <c r="BM31" s="235"/>
      <c r="BN31" s="235"/>
      <c r="BO31" s="244"/>
      <c r="BP31" s="244"/>
      <c r="BQ31" s="241">
        <v>25</v>
      </c>
      <c r="BR31" s="242"/>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33"/>
    </row>
    <row r="32" spans="1:131" ht="26.25" customHeight="1">
      <c r="A32" s="245">
        <v>5</v>
      </c>
      <c r="B32" s="1060" t="s">
        <v>411</v>
      </c>
      <c r="C32" s="1061"/>
      <c r="D32" s="1061"/>
      <c r="E32" s="1061"/>
      <c r="F32" s="1061"/>
      <c r="G32" s="1061"/>
      <c r="H32" s="1061"/>
      <c r="I32" s="1061"/>
      <c r="J32" s="1061"/>
      <c r="K32" s="1061"/>
      <c r="L32" s="1061"/>
      <c r="M32" s="1061"/>
      <c r="N32" s="1061"/>
      <c r="O32" s="1061"/>
      <c r="P32" s="1062"/>
      <c r="Q32" s="1068">
        <v>3564</v>
      </c>
      <c r="R32" s="1069"/>
      <c r="S32" s="1069"/>
      <c r="T32" s="1069"/>
      <c r="U32" s="1069"/>
      <c r="V32" s="1069">
        <v>3313</v>
      </c>
      <c r="W32" s="1069"/>
      <c r="X32" s="1069"/>
      <c r="Y32" s="1069"/>
      <c r="Z32" s="1069"/>
      <c r="AA32" s="1069">
        <v>251</v>
      </c>
      <c r="AB32" s="1069"/>
      <c r="AC32" s="1069"/>
      <c r="AD32" s="1069"/>
      <c r="AE32" s="1070"/>
      <c r="AF32" s="1065">
        <v>3765</v>
      </c>
      <c r="AG32" s="1066"/>
      <c r="AH32" s="1066"/>
      <c r="AI32" s="1066"/>
      <c r="AJ32" s="1067"/>
      <c r="AK32" s="1010">
        <v>700</v>
      </c>
      <c r="AL32" s="1001"/>
      <c r="AM32" s="1001"/>
      <c r="AN32" s="1001"/>
      <c r="AO32" s="1001"/>
      <c r="AP32" s="1001">
        <v>12144</v>
      </c>
      <c r="AQ32" s="1001"/>
      <c r="AR32" s="1001"/>
      <c r="AS32" s="1001"/>
      <c r="AT32" s="1001"/>
      <c r="AU32" s="1001">
        <v>2319</v>
      </c>
      <c r="AV32" s="1001"/>
      <c r="AW32" s="1001"/>
      <c r="AX32" s="1001"/>
      <c r="AY32" s="1001"/>
      <c r="AZ32" s="1071" t="s">
        <v>600</v>
      </c>
      <c r="BA32" s="1071"/>
      <c r="BB32" s="1071"/>
      <c r="BC32" s="1071"/>
      <c r="BD32" s="1071"/>
      <c r="BE32" s="1002" t="s">
        <v>412</v>
      </c>
      <c r="BF32" s="1002"/>
      <c r="BG32" s="1002"/>
      <c r="BH32" s="1002"/>
      <c r="BI32" s="1003"/>
      <c r="BJ32" s="235"/>
      <c r="BK32" s="235"/>
      <c r="BL32" s="235"/>
      <c r="BM32" s="235"/>
      <c r="BN32" s="235"/>
      <c r="BO32" s="244"/>
      <c r="BP32" s="244"/>
      <c r="BQ32" s="241">
        <v>26</v>
      </c>
      <c r="BR32" s="242"/>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33"/>
    </row>
    <row r="33" spans="1:131" ht="26.25" customHeight="1">
      <c r="A33" s="245">
        <v>6</v>
      </c>
      <c r="B33" s="1060" t="s">
        <v>413</v>
      </c>
      <c r="C33" s="1061"/>
      <c r="D33" s="1061"/>
      <c r="E33" s="1061"/>
      <c r="F33" s="1061"/>
      <c r="G33" s="1061"/>
      <c r="H33" s="1061"/>
      <c r="I33" s="1061"/>
      <c r="J33" s="1061"/>
      <c r="K33" s="1061"/>
      <c r="L33" s="1061"/>
      <c r="M33" s="1061"/>
      <c r="N33" s="1061"/>
      <c r="O33" s="1061"/>
      <c r="P33" s="1062"/>
      <c r="Q33" s="1068">
        <v>23</v>
      </c>
      <c r="R33" s="1069"/>
      <c r="S33" s="1069"/>
      <c r="T33" s="1069"/>
      <c r="U33" s="1069"/>
      <c r="V33" s="1069">
        <v>18</v>
      </c>
      <c r="W33" s="1069"/>
      <c r="X33" s="1069"/>
      <c r="Y33" s="1069"/>
      <c r="Z33" s="1069"/>
      <c r="AA33" s="1069">
        <v>4</v>
      </c>
      <c r="AB33" s="1069"/>
      <c r="AC33" s="1069"/>
      <c r="AD33" s="1069"/>
      <c r="AE33" s="1070"/>
      <c r="AF33" s="1065">
        <v>131</v>
      </c>
      <c r="AG33" s="1066"/>
      <c r="AH33" s="1066"/>
      <c r="AI33" s="1066"/>
      <c r="AJ33" s="1067"/>
      <c r="AK33" s="1010">
        <v>0</v>
      </c>
      <c r="AL33" s="1001"/>
      <c r="AM33" s="1001"/>
      <c r="AN33" s="1001"/>
      <c r="AO33" s="1001"/>
      <c r="AP33" s="1001">
        <v>75</v>
      </c>
      <c r="AQ33" s="1001"/>
      <c r="AR33" s="1001"/>
      <c r="AS33" s="1001"/>
      <c r="AT33" s="1001"/>
      <c r="AU33" s="1001" t="s">
        <v>600</v>
      </c>
      <c r="AV33" s="1001"/>
      <c r="AW33" s="1001"/>
      <c r="AX33" s="1001"/>
      <c r="AY33" s="1001"/>
      <c r="AZ33" s="1071" t="s">
        <v>600</v>
      </c>
      <c r="BA33" s="1071"/>
      <c r="BB33" s="1071"/>
      <c r="BC33" s="1071"/>
      <c r="BD33" s="1071"/>
      <c r="BE33" s="1002" t="s">
        <v>412</v>
      </c>
      <c r="BF33" s="1002"/>
      <c r="BG33" s="1002"/>
      <c r="BH33" s="1002"/>
      <c r="BI33" s="1003"/>
      <c r="BJ33" s="235"/>
      <c r="BK33" s="235"/>
      <c r="BL33" s="235"/>
      <c r="BM33" s="235"/>
      <c r="BN33" s="235"/>
      <c r="BO33" s="244"/>
      <c r="BP33" s="244"/>
      <c r="BQ33" s="241">
        <v>27</v>
      </c>
      <c r="BR33" s="242"/>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33"/>
    </row>
    <row r="34" spans="1:131" ht="26.25" customHeight="1">
      <c r="A34" s="245">
        <v>7</v>
      </c>
      <c r="B34" s="1060" t="s">
        <v>414</v>
      </c>
      <c r="C34" s="1061"/>
      <c r="D34" s="1061"/>
      <c r="E34" s="1061"/>
      <c r="F34" s="1061"/>
      <c r="G34" s="1061"/>
      <c r="H34" s="1061"/>
      <c r="I34" s="1061"/>
      <c r="J34" s="1061"/>
      <c r="K34" s="1061"/>
      <c r="L34" s="1061"/>
      <c r="M34" s="1061"/>
      <c r="N34" s="1061"/>
      <c r="O34" s="1061"/>
      <c r="P34" s="1062"/>
      <c r="Q34" s="1068">
        <v>70</v>
      </c>
      <c r="R34" s="1069"/>
      <c r="S34" s="1069"/>
      <c r="T34" s="1069"/>
      <c r="U34" s="1069"/>
      <c r="V34" s="1069">
        <v>72</v>
      </c>
      <c r="W34" s="1069"/>
      <c r="X34" s="1069"/>
      <c r="Y34" s="1069"/>
      <c r="Z34" s="1069"/>
      <c r="AA34" s="1069">
        <v>-2</v>
      </c>
      <c r="AB34" s="1069"/>
      <c r="AC34" s="1069"/>
      <c r="AD34" s="1069"/>
      <c r="AE34" s="1070"/>
      <c r="AF34" s="1065">
        <v>20</v>
      </c>
      <c r="AG34" s="1066"/>
      <c r="AH34" s="1066"/>
      <c r="AI34" s="1066"/>
      <c r="AJ34" s="1067"/>
      <c r="AK34" s="1010">
        <v>75</v>
      </c>
      <c r="AL34" s="1001"/>
      <c r="AM34" s="1001"/>
      <c r="AN34" s="1001"/>
      <c r="AO34" s="1001"/>
      <c r="AP34" s="1001">
        <v>523</v>
      </c>
      <c r="AQ34" s="1001"/>
      <c r="AR34" s="1001"/>
      <c r="AS34" s="1001"/>
      <c r="AT34" s="1001"/>
      <c r="AU34" s="1001">
        <v>492</v>
      </c>
      <c r="AV34" s="1001"/>
      <c r="AW34" s="1001"/>
      <c r="AX34" s="1001"/>
      <c r="AY34" s="1001"/>
      <c r="AZ34" s="1071" t="s">
        <v>600</v>
      </c>
      <c r="BA34" s="1071"/>
      <c r="BB34" s="1071"/>
      <c r="BC34" s="1071"/>
      <c r="BD34" s="1071"/>
      <c r="BE34" s="1002" t="s">
        <v>412</v>
      </c>
      <c r="BF34" s="1002"/>
      <c r="BG34" s="1002"/>
      <c r="BH34" s="1002"/>
      <c r="BI34" s="1003"/>
      <c r="BJ34" s="235"/>
      <c r="BK34" s="235"/>
      <c r="BL34" s="235"/>
      <c r="BM34" s="235"/>
      <c r="BN34" s="235"/>
      <c r="BO34" s="244"/>
      <c r="BP34" s="244"/>
      <c r="BQ34" s="241">
        <v>28</v>
      </c>
      <c r="BR34" s="242"/>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33"/>
    </row>
    <row r="35" spans="1:131" ht="26.25" customHeight="1">
      <c r="A35" s="245">
        <v>8</v>
      </c>
      <c r="B35" s="1060" t="s">
        <v>415</v>
      </c>
      <c r="C35" s="1061"/>
      <c r="D35" s="1061"/>
      <c r="E35" s="1061"/>
      <c r="F35" s="1061"/>
      <c r="G35" s="1061"/>
      <c r="H35" s="1061"/>
      <c r="I35" s="1061"/>
      <c r="J35" s="1061"/>
      <c r="K35" s="1061"/>
      <c r="L35" s="1061"/>
      <c r="M35" s="1061"/>
      <c r="N35" s="1061"/>
      <c r="O35" s="1061"/>
      <c r="P35" s="1062"/>
      <c r="Q35" s="1068">
        <v>4477</v>
      </c>
      <c r="R35" s="1069"/>
      <c r="S35" s="1069"/>
      <c r="T35" s="1069"/>
      <c r="U35" s="1069"/>
      <c r="V35" s="1069">
        <v>4476</v>
      </c>
      <c r="W35" s="1069"/>
      <c r="X35" s="1069"/>
      <c r="Y35" s="1069"/>
      <c r="Z35" s="1069"/>
      <c r="AA35" s="1069">
        <v>1</v>
      </c>
      <c r="AB35" s="1069"/>
      <c r="AC35" s="1069"/>
      <c r="AD35" s="1069"/>
      <c r="AE35" s="1070"/>
      <c r="AF35" s="1065">
        <v>632</v>
      </c>
      <c r="AG35" s="1066"/>
      <c r="AH35" s="1066"/>
      <c r="AI35" s="1066"/>
      <c r="AJ35" s="1067"/>
      <c r="AK35" s="1010">
        <v>1365</v>
      </c>
      <c r="AL35" s="1001"/>
      <c r="AM35" s="1001"/>
      <c r="AN35" s="1001"/>
      <c r="AO35" s="1001"/>
      <c r="AP35" s="1001">
        <v>25296</v>
      </c>
      <c r="AQ35" s="1001"/>
      <c r="AR35" s="1001"/>
      <c r="AS35" s="1001"/>
      <c r="AT35" s="1001"/>
      <c r="AU35" s="1001">
        <v>11105</v>
      </c>
      <c r="AV35" s="1001"/>
      <c r="AW35" s="1001"/>
      <c r="AX35" s="1001"/>
      <c r="AY35" s="1001"/>
      <c r="AZ35" s="1071" t="s">
        <v>600</v>
      </c>
      <c r="BA35" s="1071"/>
      <c r="BB35" s="1071"/>
      <c r="BC35" s="1071"/>
      <c r="BD35" s="1071"/>
      <c r="BE35" s="1002" t="s">
        <v>412</v>
      </c>
      <c r="BF35" s="1002"/>
      <c r="BG35" s="1002"/>
      <c r="BH35" s="1002"/>
      <c r="BI35" s="1003"/>
      <c r="BJ35" s="235"/>
      <c r="BK35" s="235"/>
      <c r="BL35" s="235"/>
      <c r="BM35" s="235"/>
      <c r="BN35" s="235"/>
      <c r="BO35" s="244"/>
      <c r="BP35" s="244"/>
      <c r="BQ35" s="241">
        <v>29</v>
      </c>
      <c r="BR35" s="242"/>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33"/>
    </row>
    <row r="36" spans="1:131" ht="26.25" customHeight="1">
      <c r="A36" s="245">
        <v>9</v>
      </c>
      <c r="B36" s="1060" t="s">
        <v>416</v>
      </c>
      <c r="C36" s="1061"/>
      <c r="D36" s="1061"/>
      <c r="E36" s="1061"/>
      <c r="F36" s="1061"/>
      <c r="G36" s="1061"/>
      <c r="H36" s="1061"/>
      <c r="I36" s="1061"/>
      <c r="J36" s="1061"/>
      <c r="K36" s="1061"/>
      <c r="L36" s="1061"/>
      <c r="M36" s="1061"/>
      <c r="N36" s="1061"/>
      <c r="O36" s="1061"/>
      <c r="P36" s="1062"/>
      <c r="Q36" s="1068">
        <v>261</v>
      </c>
      <c r="R36" s="1069"/>
      <c r="S36" s="1069"/>
      <c r="T36" s="1069"/>
      <c r="U36" s="1069"/>
      <c r="V36" s="1069">
        <v>261</v>
      </c>
      <c r="W36" s="1069"/>
      <c r="X36" s="1069"/>
      <c r="Y36" s="1069"/>
      <c r="Z36" s="1069"/>
      <c r="AA36" s="1069" t="s">
        <v>600</v>
      </c>
      <c r="AB36" s="1069"/>
      <c r="AC36" s="1069"/>
      <c r="AD36" s="1069"/>
      <c r="AE36" s="1070"/>
      <c r="AF36" s="1065" t="s">
        <v>128</v>
      </c>
      <c r="AG36" s="1066"/>
      <c r="AH36" s="1066"/>
      <c r="AI36" s="1066"/>
      <c r="AJ36" s="1067"/>
      <c r="AK36" s="1010">
        <v>66</v>
      </c>
      <c r="AL36" s="1001"/>
      <c r="AM36" s="1001"/>
      <c r="AN36" s="1001"/>
      <c r="AO36" s="1001"/>
      <c r="AP36" s="1001" t="s">
        <v>600</v>
      </c>
      <c r="AQ36" s="1001"/>
      <c r="AR36" s="1001"/>
      <c r="AS36" s="1001"/>
      <c r="AT36" s="1001"/>
      <c r="AU36" s="1001" t="s">
        <v>600</v>
      </c>
      <c r="AV36" s="1001"/>
      <c r="AW36" s="1001"/>
      <c r="AX36" s="1001"/>
      <c r="AY36" s="1001"/>
      <c r="AZ36" s="1071" t="s">
        <v>600</v>
      </c>
      <c r="BA36" s="1071"/>
      <c r="BB36" s="1071"/>
      <c r="BC36" s="1071"/>
      <c r="BD36" s="1071"/>
      <c r="BE36" s="1002" t="s">
        <v>417</v>
      </c>
      <c r="BF36" s="1002"/>
      <c r="BG36" s="1002"/>
      <c r="BH36" s="1002"/>
      <c r="BI36" s="1003"/>
      <c r="BJ36" s="235"/>
      <c r="BK36" s="235"/>
      <c r="BL36" s="235"/>
      <c r="BM36" s="235"/>
      <c r="BN36" s="235"/>
      <c r="BO36" s="244"/>
      <c r="BP36" s="244"/>
      <c r="BQ36" s="241">
        <v>30</v>
      </c>
      <c r="BR36" s="242"/>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33"/>
    </row>
    <row r="37" spans="1:131" ht="26.25" customHeight="1">
      <c r="A37" s="245">
        <v>10</v>
      </c>
      <c r="B37" s="1060" t="s">
        <v>418</v>
      </c>
      <c r="C37" s="1061"/>
      <c r="D37" s="1061"/>
      <c r="E37" s="1061"/>
      <c r="F37" s="1061"/>
      <c r="G37" s="1061"/>
      <c r="H37" s="1061"/>
      <c r="I37" s="1061"/>
      <c r="J37" s="1061"/>
      <c r="K37" s="1061"/>
      <c r="L37" s="1061"/>
      <c r="M37" s="1061"/>
      <c r="N37" s="1061"/>
      <c r="O37" s="1061"/>
      <c r="P37" s="1062"/>
      <c r="Q37" s="1068">
        <v>322</v>
      </c>
      <c r="R37" s="1069"/>
      <c r="S37" s="1069"/>
      <c r="T37" s="1069"/>
      <c r="U37" s="1069"/>
      <c r="V37" s="1069">
        <v>322</v>
      </c>
      <c r="W37" s="1069"/>
      <c r="X37" s="1069"/>
      <c r="Y37" s="1069"/>
      <c r="Z37" s="1069"/>
      <c r="AA37" s="1069">
        <v>0</v>
      </c>
      <c r="AB37" s="1069"/>
      <c r="AC37" s="1069"/>
      <c r="AD37" s="1069"/>
      <c r="AE37" s="1070"/>
      <c r="AF37" s="1065">
        <v>0</v>
      </c>
      <c r="AG37" s="1066"/>
      <c r="AH37" s="1066"/>
      <c r="AI37" s="1066"/>
      <c r="AJ37" s="1067"/>
      <c r="AK37" s="1010">
        <v>90</v>
      </c>
      <c r="AL37" s="1001"/>
      <c r="AM37" s="1001"/>
      <c r="AN37" s="1001"/>
      <c r="AO37" s="1001"/>
      <c r="AP37" s="1001">
        <v>612</v>
      </c>
      <c r="AQ37" s="1001"/>
      <c r="AR37" s="1001"/>
      <c r="AS37" s="1001"/>
      <c r="AT37" s="1001"/>
      <c r="AU37" s="1001">
        <v>229</v>
      </c>
      <c r="AV37" s="1001"/>
      <c r="AW37" s="1001"/>
      <c r="AX37" s="1001"/>
      <c r="AY37" s="1001"/>
      <c r="AZ37" s="1071" t="s">
        <v>600</v>
      </c>
      <c r="BA37" s="1071"/>
      <c r="BB37" s="1071"/>
      <c r="BC37" s="1071"/>
      <c r="BD37" s="1071"/>
      <c r="BE37" s="1002" t="s">
        <v>417</v>
      </c>
      <c r="BF37" s="1002"/>
      <c r="BG37" s="1002"/>
      <c r="BH37" s="1002"/>
      <c r="BI37" s="1003"/>
      <c r="BJ37" s="235"/>
      <c r="BK37" s="235"/>
      <c r="BL37" s="235"/>
      <c r="BM37" s="235"/>
      <c r="BN37" s="235"/>
      <c r="BO37" s="244"/>
      <c r="BP37" s="244"/>
      <c r="BQ37" s="241">
        <v>31</v>
      </c>
      <c r="BR37" s="242"/>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33"/>
    </row>
    <row r="38" spans="1:131" ht="26.25" customHeight="1">
      <c r="A38" s="245">
        <v>11</v>
      </c>
      <c r="B38" s="1060" t="s">
        <v>419</v>
      </c>
      <c r="C38" s="1061"/>
      <c r="D38" s="1061"/>
      <c r="E38" s="1061"/>
      <c r="F38" s="1061"/>
      <c r="G38" s="1061"/>
      <c r="H38" s="1061"/>
      <c r="I38" s="1061"/>
      <c r="J38" s="1061"/>
      <c r="K38" s="1061"/>
      <c r="L38" s="1061"/>
      <c r="M38" s="1061"/>
      <c r="N38" s="1061"/>
      <c r="O38" s="1061"/>
      <c r="P38" s="1062"/>
      <c r="Q38" s="1068">
        <v>953</v>
      </c>
      <c r="R38" s="1069"/>
      <c r="S38" s="1069"/>
      <c r="T38" s="1069"/>
      <c r="U38" s="1069"/>
      <c r="V38" s="1069">
        <v>942</v>
      </c>
      <c r="W38" s="1069"/>
      <c r="X38" s="1069"/>
      <c r="Y38" s="1069"/>
      <c r="Z38" s="1069"/>
      <c r="AA38" s="1069">
        <v>0</v>
      </c>
      <c r="AB38" s="1069"/>
      <c r="AC38" s="1069"/>
      <c r="AD38" s="1069"/>
      <c r="AE38" s="1070"/>
      <c r="AF38" s="1065">
        <v>1</v>
      </c>
      <c r="AG38" s="1066"/>
      <c r="AH38" s="1066"/>
      <c r="AI38" s="1066"/>
      <c r="AJ38" s="1067"/>
      <c r="AK38" s="1010">
        <v>576</v>
      </c>
      <c r="AL38" s="1001"/>
      <c r="AM38" s="1001"/>
      <c r="AN38" s="1001"/>
      <c r="AO38" s="1001"/>
      <c r="AP38" s="1001">
        <v>4187</v>
      </c>
      <c r="AQ38" s="1001"/>
      <c r="AR38" s="1001"/>
      <c r="AS38" s="1001"/>
      <c r="AT38" s="1001"/>
      <c r="AU38" s="1001">
        <v>3827</v>
      </c>
      <c r="AV38" s="1001"/>
      <c r="AW38" s="1001"/>
      <c r="AX38" s="1001"/>
      <c r="AY38" s="1001"/>
      <c r="AZ38" s="1071" t="s">
        <v>600</v>
      </c>
      <c r="BA38" s="1071"/>
      <c r="BB38" s="1071"/>
      <c r="BC38" s="1071"/>
      <c r="BD38" s="1071"/>
      <c r="BE38" s="1002" t="s">
        <v>417</v>
      </c>
      <c r="BF38" s="1002"/>
      <c r="BG38" s="1002"/>
      <c r="BH38" s="1002"/>
      <c r="BI38" s="1003"/>
      <c r="BJ38" s="235"/>
      <c r="BK38" s="235"/>
      <c r="BL38" s="235"/>
      <c r="BM38" s="235"/>
      <c r="BN38" s="235"/>
      <c r="BO38" s="244"/>
      <c r="BP38" s="244"/>
      <c r="BQ38" s="241">
        <v>32</v>
      </c>
      <c r="BR38" s="242"/>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33"/>
    </row>
    <row r="39" spans="1:131" ht="26.25" customHeight="1">
      <c r="A39" s="245">
        <v>12</v>
      </c>
      <c r="B39" s="1060" t="s">
        <v>420</v>
      </c>
      <c r="C39" s="1061"/>
      <c r="D39" s="1061"/>
      <c r="E39" s="1061"/>
      <c r="F39" s="1061"/>
      <c r="G39" s="1061"/>
      <c r="H39" s="1061"/>
      <c r="I39" s="1061"/>
      <c r="J39" s="1061"/>
      <c r="K39" s="1061"/>
      <c r="L39" s="1061"/>
      <c r="M39" s="1061"/>
      <c r="N39" s="1061"/>
      <c r="O39" s="1061"/>
      <c r="P39" s="1062"/>
      <c r="Q39" s="1068">
        <v>15</v>
      </c>
      <c r="R39" s="1069"/>
      <c r="S39" s="1069"/>
      <c r="T39" s="1069"/>
      <c r="U39" s="1069"/>
      <c r="V39" s="1069">
        <v>11</v>
      </c>
      <c r="W39" s="1069"/>
      <c r="X39" s="1069"/>
      <c r="Y39" s="1069"/>
      <c r="Z39" s="1069"/>
      <c r="AA39" s="1069">
        <v>4</v>
      </c>
      <c r="AB39" s="1069"/>
      <c r="AC39" s="1069"/>
      <c r="AD39" s="1069"/>
      <c r="AE39" s="1070"/>
      <c r="AF39" s="1065">
        <v>4</v>
      </c>
      <c r="AG39" s="1066"/>
      <c r="AH39" s="1066"/>
      <c r="AI39" s="1066"/>
      <c r="AJ39" s="1067"/>
      <c r="AK39" s="1010" t="s">
        <v>600</v>
      </c>
      <c r="AL39" s="1001"/>
      <c r="AM39" s="1001"/>
      <c r="AN39" s="1001"/>
      <c r="AO39" s="1001"/>
      <c r="AP39" s="1001" t="s">
        <v>600</v>
      </c>
      <c r="AQ39" s="1001"/>
      <c r="AR39" s="1001"/>
      <c r="AS39" s="1001"/>
      <c r="AT39" s="1001"/>
      <c r="AU39" s="1001" t="s">
        <v>600</v>
      </c>
      <c r="AV39" s="1001"/>
      <c r="AW39" s="1001"/>
      <c r="AX39" s="1001"/>
      <c r="AY39" s="1001"/>
      <c r="AZ39" s="1071" t="s">
        <v>600</v>
      </c>
      <c r="BA39" s="1071"/>
      <c r="BB39" s="1071"/>
      <c r="BC39" s="1071"/>
      <c r="BD39" s="1071"/>
      <c r="BE39" s="1002" t="s">
        <v>417</v>
      </c>
      <c r="BF39" s="1002"/>
      <c r="BG39" s="1002"/>
      <c r="BH39" s="1002"/>
      <c r="BI39" s="1003"/>
      <c r="BJ39" s="235"/>
      <c r="BK39" s="235"/>
      <c r="BL39" s="235"/>
      <c r="BM39" s="235"/>
      <c r="BN39" s="235"/>
      <c r="BO39" s="244"/>
      <c r="BP39" s="244"/>
      <c r="BQ39" s="241">
        <v>33</v>
      </c>
      <c r="BR39" s="242"/>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33"/>
    </row>
    <row r="40" spans="1:131" ht="26.25" customHeight="1">
      <c r="A40" s="241">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10"/>
      <c r="AL40" s="1001"/>
      <c r="AM40" s="1001"/>
      <c r="AN40" s="1001"/>
      <c r="AO40" s="1001"/>
      <c r="AP40" s="1001"/>
      <c r="AQ40" s="1001"/>
      <c r="AR40" s="1001"/>
      <c r="AS40" s="1001"/>
      <c r="AT40" s="1001"/>
      <c r="AU40" s="1001"/>
      <c r="AV40" s="1001"/>
      <c r="AW40" s="1001"/>
      <c r="AX40" s="1001"/>
      <c r="AY40" s="1001"/>
      <c r="AZ40" s="1071"/>
      <c r="BA40" s="1071"/>
      <c r="BB40" s="1071"/>
      <c r="BC40" s="1071"/>
      <c r="BD40" s="1071"/>
      <c r="BE40" s="1002"/>
      <c r="BF40" s="1002"/>
      <c r="BG40" s="1002"/>
      <c r="BH40" s="1002"/>
      <c r="BI40" s="1003"/>
      <c r="BJ40" s="235"/>
      <c r="BK40" s="235"/>
      <c r="BL40" s="235"/>
      <c r="BM40" s="235"/>
      <c r="BN40" s="235"/>
      <c r="BO40" s="244"/>
      <c r="BP40" s="244"/>
      <c r="BQ40" s="241">
        <v>34</v>
      </c>
      <c r="BR40" s="242"/>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33"/>
    </row>
    <row r="41" spans="1:131" ht="26.25" customHeight="1">
      <c r="A41" s="241">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10"/>
      <c r="AL41" s="1001"/>
      <c r="AM41" s="1001"/>
      <c r="AN41" s="1001"/>
      <c r="AO41" s="1001"/>
      <c r="AP41" s="1001"/>
      <c r="AQ41" s="1001"/>
      <c r="AR41" s="1001"/>
      <c r="AS41" s="1001"/>
      <c r="AT41" s="1001"/>
      <c r="AU41" s="1001"/>
      <c r="AV41" s="1001"/>
      <c r="AW41" s="1001"/>
      <c r="AX41" s="1001"/>
      <c r="AY41" s="1001"/>
      <c r="AZ41" s="1071"/>
      <c r="BA41" s="1071"/>
      <c r="BB41" s="1071"/>
      <c r="BC41" s="1071"/>
      <c r="BD41" s="1071"/>
      <c r="BE41" s="1002"/>
      <c r="BF41" s="1002"/>
      <c r="BG41" s="1002"/>
      <c r="BH41" s="1002"/>
      <c r="BI41" s="1003"/>
      <c r="BJ41" s="235"/>
      <c r="BK41" s="235"/>
      <c r="BL41" s="235"/>
      <c r="BM41" s="235"/>
      <c r="BN41" s="235"/>
      <c r="BO41" s="244"/>
      <c r="BP41" s="244"/>
      <c r="BQ41" s="241">
        <v>35</v>
      </c>
      <c r="BR41" s="242"/>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33"/>
    </row>
    <row r="42" spans="1:131" ht="26.25" customHeight="1">
      <c r="A42" s="241">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10"/>
      <c r="AL42" s="1001"/>
      <c r="AM42" s="1001"/>
      <c r="AN42" s="1001"/>
      <c r="AO42" s="1001"/>
      <c r="AP42" s="1001"/>
      <c r="AQ42" s="1001"/>
      <c r="AR42" s="1001"/>
      <c r="AS42" s="1001"/>
      <c r="AT42" s="1001"/>
      <c r="AU42" s="1001"/>
      <c r="AV42" s="1001"/>
      <c r="AW42" s="1001"/>
      <c r="AX42" s="1001"/>
      <c r="AY42" s="1001"/>
      <c r="AZ42" s="1071"/>
      <c r="BA42" s="1071"/>
      <c r="BB42" s="1071"/>
      <c r="BC42" s="1071"/>
      <c r="BD42" s="1071"/>
      <c r="BE42" s="1002"/>
      <c r="BF42" s="1002"/>
      <c r="BG42" s="1002"/>
      <c r="BH42" s="1002"/>
      <c r="BI42" s="1003"/>
      <c r="BJ42" s="235"/>
      <c r="BK42" s="235"/>
      <c r="BL42" s="235"/>
      <c r="BM42" s="235"/>
      <c r="BN42" s="235"/>
      <c r="BO42" s="244"/>
      <c r="BP42" s="244"/>
      <c r="BQ42" s="241">
        <v>36</v>
      </c>
      <c r="BR42" s="242"/>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33"/>
    </row>
    <row r="43" spans="1:131" ht="26.25" customHeight="1">
      <c r="A43" s="241">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10"/>
      <c r="AL43" s="1001"/>
      <c r="AM43" s="1001"/>
      <c r="AN43" s="1001"/>
      <c r="AO43" s="1001"/>
      <c r="AP43" s="1001"/>
      <c r="AQ43" s="1001"/>
      <c r="AR43" s="1001"/>
      <c r="AS43" s="1001"/>
      <c r="AT43" s="1001"/>
      <c r="AU43" s="1001"/>
      <c r="AV43" s="1001"/>
      <c r="AW43" s="1001"/>
      <c r="AX43" s="1001"/>
      <c r="AY43" s="1001"/>
      <c r="AZ43" s="1071"/>
      <c r="BA43" s="1071"/>
      <c r="BB43" s="1071"/>
      <c r="BC43" s="1071"/>
      <c r="BD43" s="1071"/>
      <c r="BE43" s="1002"/>
      <c r="BF43" s="1002"/>
      <c r="BG43" s="1002"/>
      <c r="BH43" s="1002"/>
      <c r="BI43" s="1003"/>
      <c r="BJ43" s="235"/>
      <c r="BK43" s="235"/>
      <c r="BL43" s="235"/>
      <c r="BM43" s="235"/>
      <c r="BN43" s="235"/>
      <c r="BO43" s="244"/>
      <c r="BP43" s="244"/>
      <c r="BQ43" s="241">
        <v>37</v>
      </c>
      <c r="BR43" s="242"/>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33"/>
    </row>
    <row r="44" spans="1:131" ht="26.25" customHeight="1">
      <c r="A44" s="241">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10"/>
      <c r="AL44" s="1001"/>
      <c r="AM44" s="1001"/>
      <c r="AN44" s="1001"/>
      <c r="AO44" s="1001"/>
      <c r="AP44" s="1001"/>
      <c r="AQ44" s="1001"/>
      <c r="AR44" s="1001"/>
      <c r="AS44" s="1001"/>
      <c r="AT44" s="1001"/>
      <c r="AU44" s="1001"/>
      <c r="AV44" s="1001"/>
      <c r="AW44" s="1001"/>
      <c r="AX44" s="1001"/>
      <c r="AY44" s="1001"/>
      <c r="AZ44" s="1071"/>
      <c r="BA44" s="1071"/>
      <c r="BB44" s="1071"/>
      <c r="BC44" s="1071"/>
      <c r="BD44" s="1071"/>
      <c r="BE44" s="1002"/>
      <c r="BF44" s="1002"/>
      <c r="BG44" s="1002"/>
      <c r="BH44" s="1002"/>
      <c r="BI44" s="1003"/>
      <c r="BJ44" s="235"/>
      <c r="BK44" s="235"/>
      <c r="BL44" s="235"/>
      <c r="BM44" s="235"/>
      <c r="BN44" s="235"/>
      <c r="BO44" s="244"/>
      <c r="BP44" s="244"/>
      <c r="BQ44" s="241">
        <v>38</v>
      </c>
      <c r="BR44" s="242"/>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33"/>
    </row>
    <row r="45" spans="1:131" ht="26.25" customHeight="1">
      <c r="A45" s="241">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10"/>
      <c r="AL45" s="1001"/>
      <c r="AM45" s="1001"/>
      <c r="AN45" s="1001"/>
      <c r="AO45" s="1001"/>
      <c r="AP45" s="1001"/>
      <c r="AQ45" s="1001"/>
      <c r="AR45" s="1001"/>
      <c r="AS45" s="1001"/>
      <c r="AT45" s="1001"/>
      <c r="AU45" s="1001"/>
      <c r="AV45" s="1001"/>
      <c r="AW45" s="1001"/>
      <c r="AX45" s="1001"/>
      <c r="AY45" s="1001"/>
      <c r="AZ45" s="1071"/>
      <c r="BA45" s="1071"/>
      <c r="BB45" s="1071"/>
      <c r="BC45" s="1071"/>
      <c r="BD45" s="1071"/>
      <c r="BE45" s="1002"/>
      <c r="BF45" s="1002"/>
      <c r="BG45" s="1002"/>
      <c r="BH45" s="1002"/>
      <c r="BI45" s="1003"/>
      <c r="BJ45" s="235"/>
      <c r="BK45" s="235"/>
      <c r="BL45" s="235"/>
      <c r="BM45" s="235"/>
      <c r="BN45" s="235"/>
      <c r="BO45" s="244"/>
      <c r="BP45" s="244"/>
      <c r="BQ45" s="241">
        <v>39</v>
      </c>
      <c r="BR45" s="242"/>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33"/>
    </row>
    <row r="46" spans="1:131" ht="26.25" customHeight="1">
      <c r="A46" s="241">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10"/>
      <c r="AL46" s="1001"/>
      <c r="AM46" s="1001"/>
      <c r="AN46" s="1001"/>
      <c r="AO46" s="1001"/>
      <c r="AP46" s="1001"/>
      <c r="AQ46" s="1001"/>
      <c r="AR46" s="1001"/>
      <c r="AS46" s="1001"/>
      <c r="AT46" s="1001"/>
      <c r="AU46" s="1001"/>
      <c r="AV46" s="1001"/>
      <c r="AW46" s="1001"/>
      <c r="AX46" s="1001"/>
      <c r="AY46" s="1001"/>
      <c r="AZ46" s="1071"/>
      <c r="BA46" s="1071"/>
      <c r="BB46" s="1071"/>
      <c r="BC46" s="1071"/>
      <c r="BD46" s="1071"/>
      <c r="BE46" s="1002"/>
      <c r="BF46" s="1002"/>
      <c r="BG46" s="1002"/>
      <c r="BH46" s="1002"/>
      <c r="BI46" s="1003"/>
      <c r="BJ46" s="235"/>
      <c r="BK46" s="235"/>
      <c r="BL46" s="235"/>
      <c r="BM46" s="235"/>
      <c r="BN46" s="235"/>
      <c r="BO46" s="244"/>
      <c r="BP46" s="244"/>
      <c r="BQ46" s="241">
        <v>40</v>
      </c>
      <c r="BR46" s="242"/>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33"/>
    </row>
    <row r="47" spans="1:131" ht="26.25" customHeight="1">
      <c r="A47" s="241">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10"/>
      <c r="AL47" s="1001"/>
      <c r="AM47" s="1001"/>
      <c r="AN47" s="1001"/>
      <c r="AO47" s="1001"/>
      <c r="AP47" s="1001"/>
      <c r="AQ47" s="1001"/>
      <c r="AR47" s="1001"/>
      <c r="AS47" s="1001"/>
      <c r="AT47" s="1001"/>
      <c r="AU47" s="1001"/>
      <c r="AV47" s="1001"/>
      <c r="AW47" s="1001"/>
      <c r="AX47" s="1001"/>
      <c r="AY47" s="1001"/>
      <c r="AZ47" s="1071"/>
      <c r="BA47" s="1071"/>
      <c r="BB47" s="1071"/>
      <c r="BC47" s="1071"/>
      <c r="BD47" s="1071"/>
      <c r="BE47" s="1002"/>
      <c r="BF47" s="1002"/>
      <c r="BG47" s="1002"/>
      <c r="BH47" s="1002"/>
      <c r="BI47" s="1003"/>
      <c r="BJ47" s="235"/>
      <c r="BK47" s="235"/>
      <c r="BL47" s="235"/>
      <c r="BM47" s="235"/>
      <c r="BN47" s="235"/>
      <c r="BO47" s="244"/>
      <c r="BP47" s="244"/>
      <c r="BQ47" s="241">
        <v>41</v>
      </c>
      <c r="BR47" s="242"/>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33"/>
    </row>
    <row r="48" spans="1:131" ht="26.25" customHeight="1">
      <c r="A48" s="241">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10"/>
      <c r="AL48" s="1001"/>
      <c r="AM48" s="1001"/>
      <c r="AN48" s="1001"/>
      <c r="AO48" s="1001"/>
      <c r="AP48" s="1001"/>
      <c r="AQ48" s="1001"/>
      <c r="AR48" s="1001"/>
      <c r="AS48" s="1001"/>
      <c r="AT48" s="1001"/>
      <c r="AU48" s="1001"/>
      <c r="AV48" s="1001"/>
      <c r="AW48" s="1001"/>
      <c r="AX48" s="1001"/>
      <c r="AY48" s="1001"/>
      <c r="AZ48" s="1071"/>
      <c r="BA48" s="1071"/>
      <c r="BB48" s="1071"/>
      <c r="BC48" s="1071"/>
      <c r="BD48" s="1071"/>
      <c r="BE48" s="1002"/>
      <c r="BF48" s="1002"/>
      <c r="BG48" s="1002"/>
      <c r="BH48" s="1002"/>
      <c r="BI48" s="1003"/>
      <c r="BJ48" s="235"/>
      <c r="BK48" s="235"/>
      <c r="BL48" s="235"/>
      <c r="BM48" s="235"/>
      <c r="BN48" s="235"/>
      <c r="BO48" s="244"/>
      <c r="BP48" s="244"/>
      <c r="BQ48" s="241">
        <v>42</v>
      </c>
      <c r="BR48" s="242"/>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33"/>
    </row>
    <row r="49" spans="1:131" ht="26.25" customHeight="1">
      <c r="A49" s="241">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10"/>
      <c r="AL49" s="1001"/>
      <c r="AM49" s="1001"/>
      <c r="AN49" s="1001"/>
      <c r="AO49" s="1001"/>
      <c r="AP49" s="1001"/>
      <c r="AQ49" s="1001"/>
      <c r="AR49" s="1001"/>
      <c r="AS49" s="1001"/>
      <c r="AT49" s="1001"/>
      <c r="AU49" s="1001"/>
      <c r="AV49" s="1001"/>
      <c r="AW49" s="1001"/>
      <c r="AX49" s="1001"/>
      <c r="AY49" s="1001"/>
      <c r="AZ49" s="1071"/>
      <c r="BA49" s="1071"/>
      <c r="BB49" s="1071"/>
      <c r="BC49" s="1071"/>
      <c r="BD49" s="1071"/>
      <c r="BE49" s="1002"/>
      <c r="BF49" s="1002"/>
      <c r="BG49" s="1002"/>
      <c r="BH49" s="1002"/>
      <c r="BI49" s="1003"/>
      <c r="BJ49" s="235"/>
      <c r="BK49" s="235"/>
      <c r="BL49" s="235"/>
      <c r="BM49" s="235"/>
      <c r="BN49" s="235"/>
      <c r="BO49" s="244"/>
      <c r="BP49" s="244"/>
      <c r="BQ49" s="241">
        <v>43</v>
      </c>
      <c r="BR49" s="242"/>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33"/>
    </row>
    <row r="50" spans="1:131" ht="26.25" customHeight="1">
      <c r="A50" s="241">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2"/>
      <c r="BF50" s="1002"/>
      <c r="BG50" s="1002"/>
      <c r="BH50" s="1002"/>
      <c r="BI50" s="1003"/>
      <c r="BJ50" s="235"/>
      <c r="BK50" s="235"/>
      <c r="BL50" s="235"/>
      <c r="BM50" s="235"/>
      <c r="BN50" s="235"/>
      <c r="BO50" s="244"/>
      <c r="BP50" s="244"/>
      <c r="BQ50" s="241">
        <v>44</v>
      </c>
      <c r="BR50" s="242"/>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33"/>
    </row>
    <row r="51" spans="1:131" ht="26.25" customHeight="1">
      <c r="A51" s="241">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2"/>
      <c r="BF51" s="1002"/>
      <c r="BG51" s="1002"/>
      <c r="BH51" s="1002"/>
      <c r="BI51" s="1003"/>
      <c r="BJ51" s="235"/>
      <c r="BK51" s="235"/>
      <c r="BL51" s="235"/>
      <c r="BM51" s="235"/>
      <c r="BN51" s="235"/>
      <c r="BO51" s="244"/>
      <c r="BP51" s="244"/>
      <c r="BQ51" s="241">
        <v>45</v>
      </c>
      <c r="BR51" s="242"/>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33"/>
    </row>
    <row r="52" spans="1:131" ht="26.25" customHeight="1">
      <c r="A52" s="241">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2"/>
      <c r="BF52" s="1002"/>
      <c r="BG52" s="1002"/>
      <c r="BH52" s="1002"/>
      <c r="BI52" s="1003"/>
      <c r="BJ52" s="235"/>
      <c r="BK52" s="235"/>
      <c r="BL52" s="235"/>
      <c r="BM52" s="235"/>
      <c r="BN52" s="235"/>
      <c r="BO52" s="244"/>
      <c r="BP52" s="244"/>
      <c r="BQ52" s="241">
        <v>46</v>
      </c>
      <c r="BR52" s="242"/>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33"/>
    </row>
    <row r="53" spans="1:131" ht="26.25" customHeight="1">
      <c r="A53" s="241">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2"/>
      <c r="BF53" s="1002"/>
      <c r="BG53" s="1002"/>
      <c r="BH53" s="1002"/>
      <c r="BI53" s="1003"/>
      <c r="BJ53" s="235"/>
      <c r="BK53" s="235"/>
      <c r="BL53" s="235"/>
      <c r="BM53" s="235"/>
      <c r="BN53" s="235"/>
      <c r="BO53" s="244"/>
      <c r="BP53" s="244"/>
      <c r="BQ53" s="241">
        <v>47</v>
      </c>
      <c r="BR53" s="242"/>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33"/>
    </row>
    <row r="54" spans="1:131" ht="26.25" customHeight="1">
      <c r="A54" s="241">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2"/>
      <c r="BF54" s="1002"/>
      <c r="BG54" s="1002"/>
      <c r="BH54" s="1002"/>
      <c r="BI54" s="1003"/>
      <c r="BJ54" s="235"/>
      <c r="BK54" s="235"/>
      <c r="BL54" s="235"/>
      <c r="BM54" s="235"/>
      <c r="BN54" s="235"/>
      <c r="BO54" s="244"/>
      <c r="BP54" s="244"/>
      <c r="BQ54" s="241">
        <v>48</v>
      </c>
      <c r="BR54" s="242"/>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33"/>
    </row>
    <row r="55" spans="1:131" ht="26.25" customHeight="1">
      <c r="A55" s="241">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2"/>
      <c r="BF55" s="1002"/>
      <c r="BG55" s="1002"/>
      <c r="BH55" s="1002"/>
      <c r="BI55" s="1003"/>
      <c r="BJ55" s="235"/>
      <c r="BK55" s="235"/>
      <c r="BL55" s="235"/>
      <c r="BM55" s="235"/>
      <c r="BN55" s="235"/>
      <c r="BO55" s="244"/>
      <c r="BP55" s="244"/>
      <c r="BQ55" s="241">
        <v>49</v>
      </c>
      <c r="BR55" s="242"/>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33"/>
    </row>
    <row r="56" spans="1:131" ht="26.25" customHeight="1">
      <c r="A56" s="241">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2"/>
      <c r="BF56" s="1002"/>
      <c r="BG56" s="1002"/>
      <c r="BH56" s="1002"/>
      <c r="BI56" s="1003"/>
      <c r="BJ56" s="235"/>
      <c r="BK56" s="235"/>
      <c r="BL56" s="235"/>
      <c r="BM56" s="235"/>
      <c r="BN56" s="235"/>
      <c r="BO56" s="244"/>
      <c r="BP56" s="244"/>
      <c r="BQ56" s="241">
        <v>50</v>
      </c>
      <c r="BR56" s="242"/>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33"/>
    </row>
    <row r="57" spans="1:131" ht="26.25" customHeight="1">
      <c r="A57" s="241">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2"/>
      <c r="BF57" s="1002"/>
      <c r="BG57" s="1002"/>
      <c r="BH57" s="1002"/>
      <c r="BI57" s="1003"/>
      <c r="BJ57" s="235"/>
      <c r="BK57" s="235"/>
      <c r="BL57" s="235"/>
      <c r="BM57" s="235"/>
      <c r="BN57" s="235"/>
      <c r="BO57" s="244"/>
      <c r="BP57" s="244"/>
      <c r="BQ57" s="241">
        <v>51</v>
      </c>
      <c r="BR57" s="242"/>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33"/>
    </row>
    <row r="58" spans="1:131" ht="26.25" customHeight="1">
      <c r="A58" s="241">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2"/>
      <c r="BF58" s="1002"/>
      <c r="BG58" s="1002"/>
      <c r="BH58" s="1002"/>
      <c r="BI58" s="1003"/>
      <c r="BJ58" s="235"/>
      <c r="BK58" s="235"/>
      <c r="BL58" s="235"/>
      <c r="BM58" s="235"/>
      <c r="BN58" s="235"/>
      <c r="BO58" s="244"/>
      <c r="BP58" s="244"/>
      <c r="BQ58" s="241">
        <v>52</v>
      </c>
      <c r="BR58" s="242"/>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33"/>
    </row>
    <row r="59" spans="1:131" ht="26.25" customHeight="1">
      <c r="A59" s="241">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2"/>
      <c r="BF59" s="1002"/>
      <c r="BG59" s="1002"/>
      <c r="BH59" s="1002"/>
      <c r="BI59" s="1003"/>
      <c r="BJ59" s="235"/>
      <c r="BK59" s="235"/>
      <c r="BL59" s="235"/>
      <c r="BM59" s="235"/>
      <c r="BN59" s="235"/>
      <c r="BO59" s="244"/>
      <c r="BP59" s="244"/>
      <c r="BQ59" s="241">
        <v>53</v>
      </c>
      <c r="BR59" s="242"/>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33"/>
    </row>
    <row r="60" spans="1:131" ht="26.25" customHeight="1">
      <c r="A60" s="241">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2"/>
      <c r="BF60" s="1002"/>
      <c r="BG60" s="1002"/>
      <c r="BH60" s="1002"/>
      <c r="BI60" s="1003"/>
      <c r="BJ60" s="235"/>
      <c r="BK60" s="235"/>
      <c r="BL60" s="235"/>
      <c r="BM60" s="235"/>
      <c r="BN60" s="235"/>
      <c r="BO60" s="244"/>
      <c r="BP60" s="244"/>
      <c r="BQ60" s="241">
        <v>54</v>
      </c>
      <c r="BR60" s="242"/>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33"/>
    </row>
    <row r="61" spans="1:131" ht="26.25" customHeight="1" thickBot="1">
      <c r="A61" s="241">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2"/>
      <c r="BF61" s="1002"/>
      <c r="BG61" s="1002"/>
      <c r="BH61" s="1002"/>
      <c r="BI61" s="1003"/>
      <c r="BJ61" s="235"/>
      <c r="BK61" s="235"/>
      <c r="BL61" s="235"/>
      <c r="BM61" s="235"/>
      <c r="BN61" s="235"/>
      <c r="BO61" s="244"/>
      <c r="BP61" s="244"/>
      <c r="BQ61" s="241">
        <v>55</v>
      </c>
      <c r="BR61" s="242"/>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33"/>
    </row>
    <row r="62" spans="1:131" ht="26.25" customHeight="1">
      <c r="A62" s="241">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2"/>
      <c r="BF62" s="1002"/>
      <c r="BG62" s="1002"/>
      <c r="BH62" s="1002"/>
      <c r="BI62" s="1003"/>
      <c r="BJ62" s="1057" t="s">
        <v>421</v>
      </c>
      <c r="BK62" s="1058"/>
      <c r="BL62" s="1058"/>
      <c r="BM62" s="1058"/>
      <c r="BN62" s="1059"/>
      <c r="BO62" s="244"/>
      <c r="BP62" s="244"/>
      <c r="BQ62" s="241">
        <v>56</v>
      </c>
      <c r="BR62" s="242"/>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33"/>
    </row>
    <row r="63" spans="1:131" ht="26.25" customHeight="1" thickBot="1">
      <c r="A63" s="243" t="s">
        <v>393</v>
      </c>
      <c r="B63" s="967" t="s">
        <v>422</v>
      </c>
      <c r="C63" s="968"/>
      <c r="D63" s="968"/>
      <c r="E63" s="968"/>
      <c r="F63" s="968"/>
      <c r="G63" s="968"/>
      <c r="H63" s="968"/>
      <c r="I63" s="968"/>
      <c r="J63" s="968"/>
      <c r="K63" s="968"/>
      <c r="L63" s="968"/>
      <c r="M63" s="968"/>
      <c r="N63" s="968"/>
      <c r="O63" s="968"/>
      <c r="P63" s="978"/>
      <c r="Q63" s="992"/>
      <c r="R63" s="993"/>
      <c r="S63" s="993"/>
      <c r="T63" s="993"/>
      <c r="U63" s="993"/>
      <c r="V63" s="993"/>
      <c r="W63" s="993"/>
      <c r="X63" s="993"/>
      <c r="Y63" s="993"/>
      <c r="Z63" s="993"/>
      <c r="AA63" s="993"/>
      <c r="AB63" s="993"/>
      <c r="AC63" s="993"/>
      <c r="AD63" s="993"/>
      <c r="AE63" s="1050"/>
      <c r="AF63" s="1051">
        <v>5569</v>
      </c>
      <c r="AG63" s="989"/>
      <c r="AH63" s="989"/>
      <c r="AI63" s="989"/>
      <c r="AJ63" s="1052"/>
      <c r="AK63" s="1053"/>
      <c r="AL63" s="993"/>
      <c r="AM63" s="993"/>
      <c r="AN63" s="993"/>
      <c r="AO63" s="993"/>
      <c r="AP63" s="989">
        <f>SUM(AP28:AT62)</f>
        <v>42837</v>
      </c>
      <c r="AQ63" s="989"/>
      <c r="AR63" s="989"/>
      <c r="AS63" s="989"/>
      <c r="AT63" s="989"/>
      <c r="AU63" s="989">
        <f>SUM(AU28:AY62)</f>
        <v>17972</v>
      </c>
      <c r="AV63" s="989"/>
      <c r="AW63" s="989"/>
      <c r="AX63" s="989"/>
      <c r="AY63" s="989"/>
      <c r="AZ63" s="1047"/>
      <c r="BA63" s="1047"/>
      <c r="BB63" s="1047"/>
      <c r="BC63" s="1047"/>
      <c r="BD63" s="1047"/>
      <c r="BE63" s="990"/>
      <c r="BF63" s="990"/>
      <c r="BG63" s="990"/>
      <c r="BH63" s="990"/>
      <c r="BI63" s="991"/>
      <c r="BJ63" s="1048" t="s">
        <v>423</v>
      </c>
      <c r="BK63" s="983"/>
      <c r="BL63" s="983"/>
      <c r="BM63" s="983"/>
      <c r="BN63" s="1049"/>
      <c r="BO63" s="244"/>
      <c r="BP63" s="244"/>
      <c r="BQ63" s="241">
        <v>57</v>
      </c>
      <c r="BR63" s="242"/>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33"/>
    </row>
    <row r="65" spans="1:131" ht="26.25" customHeight="1" thickBot="1">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33"/>
    </row>
    <row r="66" spans="1:131" ht="26.25" customHeight="1">
      <c r="A66" s="1025" t="s">
        <v>425</v>
      </c>
      <c r="B66" s="1026"/>
      <c r="C66" s="1026"/>
      <c r="D66" s="1026"/>
      <c r="E66" s="1026"/>
      <c r="F66" s="1026"/>
      <c r="G66" s="1026"/>
      <c r="H66" s="1026"/>
      <c r="I66" s="1026"/>
      <c r="J66" s="1026"/>
      <c r="K66" s="1026"/>
      <c r="L66" s="1026"/>
      <c r="M66" s="1026"/>
      <c r="N66" s="1026"/>
      <c r="O66" s="1026"/>
      <c r="P66" s="1027"/>
      <c r="Q66" s="1031" t="s">
        <v>426</v>
      </c>
      <c r="R66" s="1032"/>
      <c r="S66" s="1032"/>
      <c r="T66" s="1032"/>
      <c r="U66" s="1033"/>
      <c r="V66" s="1031" t="s">
        <v>427</v>
      </c>
      <c r="W66" s="1032"/>
      <c r="X66" s="1032"/>
      <c r="Y66" s="1032"/>
      <c r="Z66" s="1033"/>
      <c r="AA66" s="1031" t="s">
        <v>428</v>
      </c>
      <c r="AB66" s="1032"/>
      <c r="AC66" s="1032"/>
      <c r="AD66" s="1032"/>
      <c r="AE66" s="1033"/>
      <c r="AF66" s="1037" t="s">
        <v>429</v>
      </c>
      <c r="AG66" s="1038"/>
      <c r="AH66" s="1038"/>
      <c r="AI66" s="1038"/>
      <c r="AJ66" s="1039"/>
      <c r="AK66" s="1031" t="s">
        <v>430</v>
      </c>
      <c r="AL66" s="1026"/>
      <c r="AM66" s="1026"/>
      <c r="AN66" s="1026"/>
      <c r="AO66" s="1027"/>
      <c r="AP66" s="1031" t="s">
        <v>431</v>
      </c>
      <c r="AQ66" s="1032"/>
      <c r="AR66" s="1032"/>
      <c r="AS66" s="1032"/>
      <c r="AT66" s="1033"/>
      <c r="AU66" s="1031" t="s">
        <v>432</v>
      </c>
      <c r="AV66" s="1032"/>
      <c r="AW66" s="1032"/>
      <c r="AX66" s="1032"/>
      <c r="AY66" s="1033"/>
      <c r="AZ66" s="1031" t="s">
        <v>379</v>
      </c>
      <c r="BA66" s="1032"/>
      <c r="BB66" s="1032"/>
      <c r="BC66" s="1032"/>
      <c r="BD66" s="1045"/>
      <c r="BE66" s="244"/>
      <c r="BF66" s="244"/>
      <c r="BG66" s="244"/>
      <c r="BH66" s="244"/>
      <c r="BI66" s="244"/>
      <c r="BJ66" s="244"/>
      <c r="BK66" s="244"/>
      <c r="BL66" s="244"/>
      <c r="BM66" s="244"/>
      <c r="BN66" s="244"/>
      <c r="BO66" s="244"/>
      <c r="BP66" s="244"/>
      <c r="BQ66" s="241">
        <v>60</v>
      </c>
      <c r="BR66" s="246"/>
      <c r="BS66" s="975"/>
      <c r="BT66" s="976"/>
      <c r="BU66" s="976"/>
      <c r="BV66" s="976"/>
      <c r="BW66" s="976"/>
      <c r="BX66" s="976"/>
      <c r="BY66" s="976"/>
      <c r="BZ66" s="976"/>
      <c r="CA66" s="976"/>
      <c r="CB66" s="976"/>
      <c r="CC66" s="976"/>
      <c r="CD66" s="976"/>
      <c r="CE66" s="976"/>
      <c r="CF66" s="976"/>
      <c r="CG66" s="985"/>
      <c r="CH66" s="986"/>
      <c r="CI66" s="987"/>
      <c r="CJ66" s="987"/>
      <c r="CK66" s="987"/>
      <c r="CL66" s="988"/>
      <c r="CM66" s="986"/>
      <c r="CN66" s="987"/>
      <c r="CO66" s="987"/>
      <c r="CP66" s="987"/>
      <c r="CQ66" s="988"/>
      <c r="CR66" s="986"/>
      <c r="CS66" s="987"/>
      <c r="CT66" s="987"/>
      <c r="CU66" s="987"/>
      <c r="CV66" s="988"/>
      <c r="CW66" s="986"/>
      <c r="CX66" s="987"/>
      <c r="CY66" s="987"/>
      <c r="CZ66" s="987"/>
      <c r="DA66" s="988"/>
      <c r="DB66" s="986"/>
      <c r="DC66" s="987"/>
      <c r="DD66" s="987"/>
      <c r="DE66" s="987"/>
      <c r="DF66" s="988"/>
      <c r="DG66" s="986"/>
      <c r="DH66" s="987"/>
      <c r="DI66" s="987"/>
      <c r="DJ66" s="987"/>
      <c r="DK66" s="988"/>
      <c r="DL66" s="986"/>
      <c r="DM66" s="987"/>
      <c r="DN66" s="987"/>
      <c r="DO66" s="987"/>
      <c r="DP66" s="988"/>
      <c r="DQ66" s="986"/>
      <c r="DR66" s="987"/>
      <c r="DS66" s="987"/>
      <c r="DT66" s="987"/>
      <c r="DU66" s="988"/>
      <c r="DV66" s="975"/>
      <c r="DW66" s="976"/>
      <c r="DX66" s="976"/>
      <c r="DY66" s="976"/>
      <c r="DZ66" s="977"/>
      <c r="EA66" s="233"/>
    </row>
    <row r="67" spans="1:13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44"/>
      <c r="BF67" s="244"/>
      <c r="BG67" s="244"/>
      <c r="BH67" s="244"/>
      <c r="BI67" s="244"/>
      <c r="BJ67" s="244"/>
      <c r="BK67" s="244"/>
      <c r="BL67" s="244"/>
      <c r="BM67" s="244"/>
      <c r="BN67" s="244"/>
      <c r="BO67" s="244"/>
      <c r="BP67" s="244"/>
      <c r="BQ67" s="241">
        <v>61</v>
      </c>
      <c r="BR67" s="246"/>
      <c r="BS67" s="975"/>
      <c r="BT67" s="976"/>
      <c r="BU67" s="976"/>
      <c r="BV67" s="976"/>
      <c r="BW67" s="976"/>
      <c r="BX67" s="976"/>
      <c r="BY67" s="976"/>
      <c r="BZ67" s="976"/>
      <c r="CA67" s="976"/>
      <c r="CB67" s="976"/>
      <c r="CC67" s="976"/>
      <c r="CD67" s="976"/>
      <c r="CE67" s="976"/>
      <c r="CF67" s="976"/>
      <c r="CG67" s="985"/>
      <c r="CH67" s="986"/>
      <c r="CI67" s="987"/>
      <c r="CJ67" s="987"/>
      <c r="CK67" s="987"/>
      <c r="CL67" s="988"/>
      <c r="CM67" s="986"/>
      <c r="CN67" s="987"/>
      <c r="CO67" s="987"/>
      <c r="CP67" s="987"/>
      <c r="CQ67" s="988"/>
      <c r="CR67" s="986"/>
      <c r="CS67" s="987"/>
      <c r="CT67" s="987"/>
      <c r="CU67" s="987"/>
      <c r="CV67" s="988"/>
      <c r="CW67" s="986"/>
      <c r="CX67" s="987"/>
      <c r="CY67" s="987"/>
      <c r="CZ67" s="987"/>
      <c r="DA67" s="988"/>
      <c r="DB67" s="986"/>
      <c r="DC67" s="987"/>
      <c r="DD67" s="987"/>
      <c r="DE67" s="987"/>
      <c r="DF67" s="988"/>
      <c r="DG67" s="986"/>
      <c r="DH67" s="987"/>
      <c r="DI67" s="987"/>
      <c r="DJ67" s="987"/>
      <c r="DK67" s="988"/>
      <c r="DL67" s="986"/>
      <c r="DM67" s="987"/>
      <c r="DN67" s="987"/>
      <c r="DO67" s="987"/>
      <c r="DP67" s="988"/>
      <c r="DQ67" s="986"/>
      <c r="DR67" s="987"/>
      <c r="DS67" s="987"/>
      <c r="DT67" s="987"/>
      <c r="DU67" s="988"/>
      <c r="DV67" s="975"/>
      <c r="DW67" s="976"/>
      <c r="DX67" s="976"/>
      <c r="DY67" s="976"/>
      <c r="DZ67" s="977"/>
      <c r="EA67" s="233"/>
    </row>
    <row r="68" spans="1:131" ht="26.25" customHeight="1" thickTop="1">
      <c r="A68" s="239">
        <v>1</v>
      </c>
      <c r="B68" s="1015" t="s">
        <v>601</v>
      </c>
      <c r="C68" s="1016"/>
      <c r="D68" s="1016"/>
      <c r="E68" s="1016"/>
      <c r="F68" s="1016"/>
      <c r="G68" s="1016"/>
      <c r="H68" s="1016"/>
      <c r="I68" s="1016"/>
      <c r="J68" s="1016"/>
      <c r="K68" s="1016"/>
      <c r="L68" s="1016"/>
      <c r="M68" s="1016"/>
      <c r="N68" s="1016"/>
      <c r="O68" s="1016"/>
      <c r="P68" s="1017"/>
      <c r="Q68" s="1018">
        <v>163</v>
      </c>
      <c r="R68" s="1012"/>
      <c r="S68" s="1012"/>
      <c r="T68" s="1012"/>
      <c r="U68" s="1012"/>
      <c r="V68" s="1012">
        <v>96</v>
      </c>
      <c r="W68" s="1012"/>
      <c r="X68" s="1012"/>
      <c r="Y68" s="1012"/>
      <c r="Z68" s="1012"/>
      <c r="AA68" s="1012">
        <v>68</v>
      </c>
      <c r="AB68" s="1012"/>
      <c r="AC68" s="1012"/>
      <c r="AD68" s="1012"/>
      <c r="AE68" s="1012"/>
      <c r="AF68" s="1012">
        <v>68</v>
      </c>
      <c r="AG68" s="1012"/>
      <c r="AH68" s="1012"/>
      <c r="AI68" s="1012"/>
      <c r="AJ68" s="1012"/>
      <c r="AK68" s="1012" t="s">
        <v>600</v>
      </c>
      <c r="AL68" s="1012"/>
      <c r="AM68" s="1012"/>
      <c r="AN68" s="1012"/>
      <c r="AO68" s="1012"/>
      <c r="AP68" s="1012" t="s">
        <v>600</v>
      </c>
      <c r="AQ68" s="1012"/>
      <c r="AR68" s="1012"/>
      <c r="AS68" s="1012"/>
      <c r="AT68" s="1012"/>
      <c r="AU68" s="1012" t="s">
        <v>600</v>
      </c>
      <c r="AV68" s="1012"/>
      <c r="AW68" s="1012"/>
      <c r="AX68" s="1012"/>
      <c r="AY68" s="1012"/>
      <c r="AZ68" s="1013"/>
      <c r="BA68" s="1013"/>
      <c r="BB68" s="1013"/>
      <c r="BC68" s="1013"/>
      <c r="BD68" s="1014"/>
      <c r="BE68" s="244"/>
      <c r="BF68" s="244"/>
      <c r="BG68" s="244"/>
      <c r="BH68" s="244"/>
      <c r="BI68" s="244"/>
      <c r="BJ68" s="244"/>
      <c r="BK68" s="244"/>
      <c r="BL68" s="244"/>
      <c r="BM68" s="244"/>
      <c r="BN68" s="244"/>
      <c r="BO68" s="244"/>
      <c r="BP68" s="244"/>
      <c r="BQ68" s="241">
        <v>62</v>
      </c>
      <c r="BR68" s="246"/>
      <c r="BS68" s="975"/>
      <c r="BT68" s="976"/>
      <c r="BU68" s="976"/>
      <c r="BV68" s="976"/>
      <c r="BW68" s="976"/>
      <c r="BX68" s="976"/>
      <c r="BY68" s="976"/>
      <c r="BZ68" s="976"/>
      <c r="CA68" s="976"/>
      <c r="CB68" s="976"/>
      <c r="CC68" s="976"/>
      <c r="CD68" s="976"/>
      <c r="CE68" s="976"/>
      <c r="CF68" s="976"/>
      <c r="CG68" s="985"/>
      <c r="CH68" s="986"/>
      <c r="CI68" s="987"/>
      <c r="CJ68" s="987"/>
      <c r="CK68" s="987"/>
      <c r="CL68" s="988"/>
      <c r="CM68" s="986"/>
      <c r="CN68" s="987"/>
      <c r="CO68" s="987"/>
      <c r="CP68" s="987"/>
      <c r="CQ68" s="988"/>
      <c r="CR68" s="986"/>
      <c r="CS68" s="987"/>
      <c r="CT68" s="987"/>
      <c r="CU68" s="987"/>
      <c r="CV68" s="988"/>
      <c r="CW68" s="986"/>
      <c r="CX68" s="987"/>
      <c r="CY68" s="987"/>
      <c r="CZ68" s="987"/>
      <c r="DA68" s="988"/>
      <c r="DB68" s="986"/>
      <c r="DC68" s="987"/>
      <c r="DD68" s="987"/>
      <c r="DE68" s="987"/>
      <c r="DF68" s="988"/>
      <c r="DG68" s="986"/>
      <c r="DH68" s="987"/>
      <c r="DI68" s="987"/>
      <c r="DJ68" s="987"/>
      <c r="DK68" s="988"/>
      <c r="DL68" s="986"/>
      <c r="DM68" s="987"/>
      <c r="DN68" s="987"/>
      <c r="DO68" s="987"/>
      <c r="DP68" s="988"/>
      <c r="DQ68" s="986"/>
      <c r="DR68" s="987"/>
      <c r="DS68" s="987"/>
      <c r="DT68" s="987"/>
      <c r="DU68" s="988"/>
      <c r="DV68" s="975"/>
      <c r="DW68" s="976"/>
      <c r="DX68" s="976"/>
      <c r="DY68" s="976"/>
      <c r="DZ68" s="977"/>
      <c r="EA68" s="233"/>
    </row>
    <row r="69" spans="1:131" ht="26.25" customHeight="1">
      <c r="A69" s="241">
        <v>2</v>
      </c>
      <c r="B69" s="1004" t="s">
        <v>602</v>
      </c>
      <c r="C69" s="1005"/>
      <c r="D69" s="1005"/>
      <c r="E69" s="1005"/>
      <c r="F69" s="1005"/>
      <c r="G69" s="1005"/>
      <c r="H69" s="1005"/>
      <c r="I69" s="1005"/>
      <c r="J69" s="1005"/>
      <c r="K69" s="1005"/>
      <c r="L69" s="1005"/>
      <c r="M69" s="1005"/>
      <c r="N69" s="1005"/>
      <c r="O69" s="1005"/>
      <c r="P69" s="1006"/>
      <c r="Q69" s="1007">
        <v>82</v>
      </c>
      <c r="R69" s="1001"/>
      <c r="S69" s="1001"/>
      <c r="T69" s="1001"/>
      <c r="U69" s="1001"/>
      <c r="V69" s="1001">
        <v>68</v>
      </c>
      <c r="W69" s="1001"/>
      <c r="X69" s="1001"/>
      <c r="Y69" s="1001"/>
      <c r="Z69" s="1001"/>
      <c r="AA69" s="1001">
        <v>14</v>
      </c>
      <c r="AB69" s="1001"/>
      <c r="AC69" s="1001"/>
      <c r="AD69" s="1001"/>
      <c r="AE69" s="1001"/>
      <c r="AF69" s="1001">
        <v>14</v>
      </c>
      <c r="AG69" s="1001"/>
      <c r="AH69" s="1001"/>
      <c r="AI69" s="1001"/>
      <c r="AJ69" s="1001"/>
      <c r="AK69" s="1001" t="s">
        <v>600</v>
      </c>
      <c r="AL69" s="1001"/>
      <c r="AM69" s="1001"/>
      <c r="AN69" s="1001"/>
      <c r="AO69" s="1001"/>
      <c r="AP69" s="1001" t="s">
        <v>600</v>
      </c>
      <c r="AQ69" s="1001"/>
      <c r="AR69" s="1001"/>
      <c r="AS69" s="1001"/>
      <c r="AT69" s="1001"/>
      <c r="AU69" s="1001" t="s">
        <v>600</v>
      </c>
      <c r="AV69" s="1001"/>
      <c r="AW69" s="1001"/>
      <c r="AX69" s="1001"/>
      <c r="AY69" s="1001"/>
      <c r="AZ69" s="1002"/>
      <c r="BA69" s="1002"/>
      <c r="BB69" s="1002"/>
      <c r="BC69" s="1002"/>
      <c r="BD69" s="1003"/>
      <c r="BE69" s="244"/>
      <c r="BF69" s="244"/>
      <c r="BG69" s="244"/>
      <c r="BH69" s="244"/>
      <c r="BI69" s="244"/>
      <c r="BJ69" s="244"/>
      <c r="BK69" s="244"/>
      <c r="BL69" s="244"/>
      <c r="BM69" s="244"/>
      <c r="BN69" s="244"/>
      <c r="BO69" s="244"/>
      <c r="BP69" s="244"/>
      <c r="BQ69" s="241">
        <v>63</v>
      </c>
      <c r="BR69" s="246"/>
      <c r="BS69" s="975"/>
      <c r="BT69" s="976"/>
      <c r="BU69" s="976"/>
      <c r="BV69" s="976"/>
      <c r="BW69" s="976"/>
      <c r="BX69" s="976"/>
      <c r="BY69" s="976"/>
      <c r="BZ69" s="976"/>
      <c r="CA69" s="976"/>
      <c r="CB69" s="976"/>
      <c r="CC69" s="976"/>
      <c r="CD69" s="976"/>
      <c r="CE69" s="976"/>
      <c r="CF69" s="976"/>
      <c r="CG69" s="985"/>
      <c r="CH69" s="986"/>
      <c r="CI69" s="987"/>
      <c r="CJ69" s="987"/>
      <c r="CK69" s="987"/>
      <c r="CL69" s="988"/>
      <c r="CM69" s="986"/>
      <c r="CN69" s="987"/>
      <c r="CO69" s="987"/>
      <c r="CP69" s="987"/>
      <c r="CQ69" s="988"/>
      <c r="CR69" s="986"/>
      <c r="CS69" s="987"/>
      <c r="CT69" s="987"/>
      <c r="CU69" s="987"/>
      <c r="CV69" s="988"/>
      <c r="CW69" s="986"/>
      <c r="CX69" s="987"/>
      <c r="CY69" s="987"/>
      <c r="CZ69" s="987"/>
      <c r="DA69" s="988"/>
      <c r="DB69" s="986"/>
      <c r="DC69" s="987"/>
      <c r="DD69" s="987"/>
      <c r="DE69" s="987"/>
      <c r="DF69" s="988"/>
      <c r="DG69" s="986"/>
      <c r="DH69" s="987"/>
      <c r="DI69" s="987"/>
      <c r="DJ69" s="987"/>
      <c r="DK69" s="988"/>
      <c r="DL69" s="986"/>
      <c r="DM69" s="987"/>
      <c r="DN69" s="987"/>
      <c r="DO69" s="987"/>
      <c r="DP69" s="988"/>
      <c r="DQ69" s="986"/>
      <c r="DR69" s="987"/>
      <c r="DS69" s="987"/>
      <c r="DT69" s="987"/>
      <c r="DU69" s="988"/>
      <c r="DV69" s="975"/>
      <c r="DW69" s="976"/>
      <c r="DX69" s="976"/>
      <c r="DY69" s="976"/>
      <c r="DZ69" s="977"/>
      <c r="EA69" s="233"/>
    </row>
    <row r="70" spans="1:131" ht="26.25" customHeight="1">
      <c r="A70" s="241">
        <v>3</v>
      </c>
      <c r="B70" s="1004" t="s">
        <v>603</v>
      </c>
      <c r="C70" s="1005"/>
      <c r="D70" s="1005"/>
      <c r="E70" s="1005"/>
      <c r="F70" s="1005"/>
      <c r="G70" s="1005"/>
      <c r="H70" s="1005"/>
      <c r="I70" s="1005"/>
      <c r="J70" s="1005"/>
      <c r="K70" s="1005"/>
      <c r="L70" s="1005"/>
      <c r="M70" s="1005"/>
      <c r="N70" s="1005"/>
      <c r="O70" s="1005"/>
      <c r="P70" s="1006"/>
      <c r="Q70" s="1007">
        <v>225844</v>
      </c>
      <c r="R70" s="1001"/>
      <c r="S70" s="1001"/>
      <c r="T70" s="1001"/>
      <c r="U70" s="1001"/>
      <c r="V70" s="1001">
        <v>215538</v>
      </c>
      <c r="W70" s="1001"/>
      <c r="X70" s="1001"/>
      <c r="Y70" s="1001"/>
      <c r="Z70" s="1001"/>
      <c r="AA70" s="1001">
        <v>10306</v>
      </c>
      <c r="AB70" s="1001"/>
      <c r="AC70" s="1001"/>
      <c r="AD70" s="1001"/>
      <c r="AE70" s="1001"/>
      <c r="AF70" s="1001">
        <v>10306</v>
      </c>
      <c r="AG70" s="1001"/>
      <c r="AH70" s="1001"/>
      <c r="AI70" s="1001"/>
      <c r="AJ70" s="1001"/>
      <c r="AK70" s="1001" t="s">
        <v>600</v>
      </c>
      <c r="AL70" s="1001"/>
      <c r="AM70" s="1001"/>
      <c r="AN70" s="1001"/>
      <c r="AO70" s="1001"/>
      <c r="AP70" s="1001" t="s">
        <v>600</v>
      </c>
      <c r="AQ70" s="1001"/>
      <c r="AR70" s="1001"/>
      <c r="AS70" s="1001"/>
      <c r="AT70" s="1001"/>
      <c r="AU70" s="1001" t="s">
        <v>600</v>
      </c>
      <c r="AV70" s="1001"/>
      <c r="AW70" s="1001"/>
      <c r="AX70" s="1001"/>
      <c r="AY70" s="1001"/>
      <c r="AZ70" s="1002"/>
      <c r="BA70" s="1002"/>
      <c r="BB70" s="1002"/>
      <c r="BC70" s="1002"/>
      <c r="BD70" s="1003"/>
      <c r="BE70" s="244"/>
      <c r="BF70" s="244"/>
      <c r="BG70" s="244"/>
      <c r="BH70" s="244"/>
      <c r="BI70" s="244"/>
      <c r="BJ70" s="244"/>
      <c r="BK70" s="244"/>
      <c r="BL70" s="244"/>
      <c r="BM70" s="244"/>
      <c r="BN70" s="244"/>
      <c r="BO70" s="244"/>
      <c r="BP70" s="244"/>
      <c r="BQ70" s="241">
        <v>64</v>
      </c>
      <c r="BR70" s="246"/>
      <c r="BS70" s="975"/>
      <c r="BT70" s="976"/>
      <c r="BU70" s="976"/>
      <c r="BV70" s="976"/>
      <c r="BW70" s="976"/>
      <c r="BX70" s="976"/>
      <c r="BY70" s="976"/>
      <c r="BZ70" s="976"/>
      <c r="CA70" s="976"/>
      <c r="CB70" s="976"/>
      <c r="CC70" s="976"/>
      <c r="CD70" s="976"/>
      <c r="CE70" s="976"/>
      <c r="CF70" s="976"/>
      <c r="CG70" s="985"/>
      <c r="CH70" s="986"/>
      <c r="CI70" s="987"/>
      <c r="CJ70" s="987"/>
      <c r="CK70" s="987"/>
      <c r="CL70" s="988"/>
      <c r="CM70" s="986"/>
      <c r="CN70" s="987"/>
      <c r="CO70" s="987"/>
      <c r="CP70" s="987"/>
      <c r="CQ70" s="988"/>
      <c r="CR70" s="986"/>
      <c r="CS70" s="987"/>
      <c r="CT70" s="987"/>
      <c r="CU70" s="987"/>
      <c r="CV70" s="988"/>
      <c r="CW70" s="986"/>
      <c r="CX70" s="987"/>
      <c r="CY70" s="987"/>
      <c r="CZ70" s="987"/>
      <c r="DA70" s="988"/>
      <c r="DB70" s="986"/>
      <c r="DC70" s="987"/>
      <c r="DD70" s="987"/>
      <c r="DE70" s="987"/>
      <c r="DF70" s="988"/>
      <c r="DG70" s="986"/>
      <c r="DH70" s="987"/>
      <c r="DI70" s="987"/>
      <c r="DJ70" s="987"/>
      <c r="DK70" s="988"/>
      <c r="DL70" s="986"/>
      <c r="DM70" s="987"/>
      <c r="DN70" s="987"/>
      <c r="DO70" s="987"/>
      <c r="DP70" s="988"/>
      <c r="DQ70" s="986"/>
      <c r="DR70" s="987"/>
      <c r="DS70" s="987"/>
      <c r="DT70" s="987"/>
      <c r="DU70" s="988"/>
      <c r="DV70" s="975"/>
      <c r="DW70" s="976"/>
      <c r="DX70" s="976"/>
      <c r="DY70" s="976"/>
      <c r="DZ70" s="977"/>
      <c r="EA70" s="233"/>
    </row>
    <row r="71" spans="1:131" ht="26.25" customHeight="1">
      <c r="A71" s="241">
        <v>4</v>
      </c>
      <c r="B71" s="1004"/>
      <c r="C71" s="1005"/>
      <c r="D71" s="1005"/>
      <c r="E71" s="1005"/>
      <c r="F71" s="1005"/>
      <c r="G71" s="1005"/>
      <c r="H71" s="1005"/>
      <c r="I71" s="1005"/>
      <c r="J71" s="1005"/>
      <c r="K71" s="1005"/>
      <c r="L71" s="1005"/>
      <c r="M71" s="1005"/>
      <c r="N71" s="1005"/>
      <c r="O71" s="1005"/>
      <c r="P71" s="1006"/>
      <c r="Q71" s="1007"/>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1"/>
      <c r="AY71" s="1001"/>
      <c r="AZ71" s="1002"/>
      <c r="BA71" s="1002"/>
      <c r="BB71" s="1002"/>
      <c r="BC71" s="1002"/>
      <c r="BD71" s="1003"/>
      <c r="BE71" s="244"/>
      <c r="BF71" s="244"/>
      <c r="BG71" s="244"/>
      <c r="BH71" s="244"/>
      <c r="BI71" s="244"/>
      <c r="BJ71" s="244"/>
      <c r="BK71" s="244"/>
      <c r="BL71" s="244"/>
      <c r="BM71" s="244"/>
      <c r="BN71" s="244"/>
      <c r="BO71" s="244"/>
      <c r="BP71" s="244"/>
      <c r="BQ71" s="241">
        <v>65</v>
      </c>
      <c r="BR71" s="246"/>
      <c r="BS71" s="975"/>
      <c r="BT71" s="976"/>
      <c r="BU71" s="976"/>
      <c r="BV71" s="976"/>
      <c r="BW71" s="976"/>
      <c r="BX71" s="976"/>
      <c r="BY71" s="976"/>
      <c r="BZ71" s="976"/>
      <c r="CA71" s="976"/>
      <c r="CB71" s="976"/>
      <c r="CC71" s="976"/>
      <c r="CD71" s="976"/>
      <c r="CE71" s="976"/>
      <c r="CF71" s="976"/>
      <c r="CG71" s="985"/>
      <c r="CH71" s="986"/>
      <c r="CI71" s="987"/>
      <c r="CJ71" s="987"/>
      <c r="CK71" s="987"/>
      <c r="CL71" s="988"/>
      <c r="CM71" s="986"/>
      <c r="CN71" s="987"/>
      <c r="CO71" s="987"/>
      <c r="CP71" s="987"/>
      <c r="CQ71" s="988"/>
      <c r="CR71" s="986"/>
      <c r="CS71" s="987"/>
      <c r="CT71" s="987"/>
      <c r="CU71" s="987"/>
      <c r="CV71" s="988"/>
      <c r="CW71" s="986"/>
      <c r="CX71" s="987"/>
      <c r="CY71" s="987"/>
      <c r="CZ71" s="987"/>
      <c r="DA71" s="988"/>
      <c r="DB71" s="986"/>
      <c r="DC71" s="987"/>
      <c r="DD71" s="987"/>
      <c r="DE71" s="987"/>
      <c r="DF71" s="988"/>
      <c r="DG71" s="986"/>
      <c r="DH71" s="987"/>
      <c r="DI71" s="987"/>
      <c r="DJ71" s="987"/>
      <c r="DK71" s="988"/>
      <c r="DL71" s="986"/>
      <c r="DM71" s="987"/>
      <c r="DN71" s="987"/>
      <c r="DO71" s="987"/>
      <c r="DP71" s="988"/>
      <c r="DQ71" s="986"/>
      <c r="DR71" s="987"/>
      <c r="DS71" s="987"/>
      <c r="DT71" s="987"/>
      <c r="DU71" s="988"/>
      <c r="DV71" s="975"/>
      <c r="DW71" s="976"/>
      <c r="DX71" s="976"/>
      <c r="DY71" s="976"/>
      <c r="DZ71" s="977"/>
      <c r="EA71" s="233"/>
    </row>
    <row r="72" spans="1:131" ht="26.25" customHeight="1">
      <c r="A72" s="241">
        <v>5</v>
      </c>
      <c r="B72" s="1004"/>
      <c r="C72" s="1005"/>
      <c r="D72" s="1005"/>
      <c r="E72" s="1005"/>
      <c r="F72" s="1005"/>
      <c r="G72" s="1005"/>
      <c r="H72" s="1005"/>
      <c r="I72" s="1005"/>
      <c r="J72" s="1005"/>
      <c r="K72" s="1005"/>
      <c r="L72" s="1005"/>
      <c r="M72" s="1005"/>
      <c r="N72" s="1005"/>
      <c r="O72" s="1005"/>
      <c r="P72" s="1006"/>
      <c r="Q72" s="1007"/>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1"/>
      <c r="AN72" s="1001"/>
      <c r="AO72" s="1001"/>
      <c r="AP72" s="1001"/>
      <c r="AQ72" s="1001"/>
      <c r="AR72" s="1001"/>
      <c r="AS72" s="1001"/>
      <c r="AT72" s="1001"/>
      <c r="AU72" s="1001"/>
      <c r="AV72" s="1001"/>
      <c r="AW72" s="1001"/>
      <c r="AX72" s="1001"/>
      <c r="AY72" s="1001"/>
      <c r="AZ72" s="1002"/>
      <c r="BA72" s="1002"/>
      <c r="BB72" s="1002"/>
      <c r="BC72" s="1002"/>
      <c r="BD72" s="1003"/>
      <c r="BE72" s="244"/>
      <c r="BF72" s="244"/>
      <c r="BG72" s="244"/>
      <c r="BH72" s="244"/>
      <c r="BI72" s="244"/>
      <c r="BJ72" s="244"/>
      <c r="BK72" s="244"/>
      <c r="BL72" s="244"/>
      <c r="BM72" s="244"/>
      <c r="BN72" s="244"/>
      <c r="BO72" s="244"/>
      <c r="BP72" s="244"/>
      <c r="BQ72" s="241">
        <v>66</v>
      </c>
      <c r="BR72" s="246"/>
      <c r="BS72" s="975"/>
      <c r="BT72" s="976"/>
      <c r="BU72" s="976"/>
      <c r="BV72" s="976"/>
      <c r="BW72" s="976"/>
      <c r="BX72" s="976"/>
      <c r="BY72" s="976"/>
      <c r="BZ72" s="976"/>
      <c r="CA72" s="976"/>
      <c r="CB72" s="976"/>
      <c r="CC72" s="976"/>
      <c r="CD72" s="976"/>
      <c r="CE72" s="976"/>
      <c r="CF72" s="976"/>
      <c r="CG72" s="985"/>
      <c r="CH72" s="986"/>
      <c r="CI72" s="987"/>
      <c r="CJ72" s="987"/>
      <c r="CK72" s="987"/>
      <c r="CL72" s="988"/>
      <c r="CM72" s="986"/>
      <c r="CN72" s="987"/>
      <c r="CO72" s="987"/>
      <c r="CP72" s="987"/>
      <c r="CQ72" s="988"/>
      <c r="CR72" s="986"/>
      <c r="CS72" s="987"/>
      <c r="CT72" s="987"/>
      <c r="CU72" s="987"/>
      <c r="CV72" s="988"/>
      <c r="CW72" s="986"/>
      <c r="CX72" s="987"/>
      <c r="CY72" s="987"/>
      <c r="CZ72" s="987"/>
      <c r="DA72" s="988"/>
      <c r="DB72" s="986"/>
      <c r="DC72" s="987"/>
      <c r="DD72" s="987"/>
      <c r="DE72" s="987"/>
      <c r="DF72" s="988"/>
      <c r="DG72" s="986"/>
      <c r="DH72" s="987"/>
      <c r="DI72" s="987"/>
      <c r="DJ72" s="987"/>
      <c r="DK72" s="988"/>
      <c r="DL72" s="986"/>
      <c r="DM72" s="987"/>
      <c r="DN72" s="987"/>
      <c r="DO72" s="987"/>
      <c r="DP72" s="988"/>
      <c r="DQ72" s="986"/>
      <c r="DR72" s="987"/>
      <c r="DS72" s="987"/>
      <c r="DT72" s="987"/>
      <c r="DU72" s="988"/>
      <c r="DV72" s="975"/>
      <c r="DW72" s="976"/>
      <c r="DX72" s="976"/>
      <c r="DY72" s="976"/>
      <c r="DZ72" s="977"/>
      <c r="EA72" s="233"/>
    </row>
    <row r="73" spans="1:131" ht="26.25" customHeight="1">
      <c r="A73" s="241">
        <v>6</v>
      </c>
      <c r="B73" s="1004"/>
      <c r="C73" s="1005"/>
      <c r="D73" s="1005"/>
      <c r="E73" s="1005"/>
      <c r="F73" s="1005"/>
      <c r="G73" s="1005"/>
      <c r="H73" s="1005"/>
      <c r="I73" s="1005"/>
      <c r="J73" s="1005"/>
      <c r="K73" s="1005"/>
      <c r="L73" s="1005"/>
      <c r="M73" s="1005"/>
      <c r="N73" s="1005"/>
      <c r="O73" s="1005"/>
      <c r="P73" s="1006"/>
      <c r="Q73" s="1007"/>
      <c r="R73" s="1001"/>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1"/>
      <c r="AN73" s="1001"/>
      <c r="AO73" s="1001"/>
      <c r="AP73" s="1001"/>
      <c r="AQ73" s="1001"/>
      <c r="AR73" s="1001"/>
      <c r="AS73" s="1001"/>
      <c r="AT73" s="1001"/>
      <c r="AU73" s="1001"/>
      <c r="AV73" s="1001"/>
      <c r="AW73" s="1001"/>
      <c r="AX73" s="1001"/>
      <c r="AY73" s="1001"/>
      <c r="AZ73" s="1002"/>
      <c r="BA73" s="1002"/>
      <c r="BB73" s="1002"/>
      <c r="BC73" s="1002"/>
      <c r="BD73" s="1003"/>
      <c r="BE73" s="244"/>
      <c r="BF73" s="244"/>
      <c r="BG73" s="244"/>
      <c r="BH73" s="244"/>
      <c r="BI73" s="244"/>
      <c r="BJ73" s="244"/>
      <c r="BK73" s="244"/>
      <c r="BL73" s="244"/>
      <c r="BM73" s="244"/>
      <c r="BN73" s="244"/>
      <c r="BO73" s="244"/>
      <c r="BP73" s="244"/>
      <c r="BQ73" s="241">
        <v>67</v>
      </c>
      <c r="BR73" s="246"/>
      <c r="BS73" s="975"/>
      <c r="BT73" s="976"/>
      <c r="BU73" s="976"/>
      <c r="BV73" s="976"/>
      <c r="BW73" s="976"/>
      <c r="BX73" s="976"/>
      <c r="BY73" s="976"/>
      <c r="BZ73" s="976"/>
      <c r="CA73" s="976"/>
      <c r="CB73" s="976"/>
      <c r="CC73" s="976"/>
      <c r="CD73" s="976"/>
      <c r="CE73" s="976"/>
      <c r="CF73" s="976"/>
      <c r="CG73" s="985"/>
      <c r="CH73" s="986"/>
      <c r="CI73" s="987"/>
      <c r="CJ73" s="987"/>
      <c r="CK73" s="987"/>
      <c r="CL73" s="988"/>
      <c r="CM73" s="986"/>
      <c r="CN73" s="987"/>
      <c r="CO73" s="987"/>
      <c r="CP73" s="987"/>
      <c r="CQ73" s="988"/>
      <c r="CR73" s="986"/>
      <c r="CS73" s="987"/>
      <c r="CT73" s="987"/>
      <c r="CU73" s="987"/>
      <c r="CV73" s="988"/>
      <c r="CW73" s="986"/>
      <c r="CX73" s="987"/>
      <c r="CY73" s="987"/>
      <c r="CZ73" s="987"/>
      <c r="DA73" s="988"/>
      <c r="DB73" s="986"/>
      <c r="DC73" s="987"/>
      <c r="DD73" s="987"/>
      <c r="DE73" s="987"/>
      <c r="DF73" s="988"/>
      <c r="DG73" s="986"/>
      <c r="DH73" s="987"/>
      <c r="DI73" s="987"/>
      <c r="DJ73" s="987"/>
      <c r="DK73" s="988"/>
      <c r="DL73" s="986"/>
      <c r="DM73" s="987"/>
      <c r="DN73" s="987"/>
      <c r="DO73" s="987"/>
      <c r="DP73" s="988"/>
      <c r="DQ73" s="986"/>
      <c r="DR73" s="987"/>
      <c r="DS73" s="987"/>
      <c r="DT73" s="987"/>
      <c r="DU73" s="988"/>
      <c r="DV73" s="975"/>
      <c r="DW73" s="976"/>
      <c r="DX73" s="976"/>
      <c r="DY73" s="976"/>
      <c r="DZ73" s="977"/>
      <c r="EA73" s="233"/>
    </row>
    <row r="74" spans="1:131" ht="26.25" customHeight="1">
      <c r="A74" s="241">
        <v>7</v>
      </c>
      <c r="B74" s="1004"/>
      <c r="C74" s="1005"/>
      <c r="D74" s="1005"/>
      <c r="E74" s="1005"/>
      <c r="F74" s="1005"/>
      <c r="G74" s="1005"/>
      <c r="H74" s="1005"/>
      <c r="I74" s="1005"/>
      <c r="J74" s="1005"/>
      <c r="K74" s="1005"/>
      <c r="L74" s="1005"/>
      <c r="M74" s="1005"/>
      <c r="N74" s="1005"/>
      <c r="O74" s="1005"/>
      <c r="P74" s="1006"/>
      <c r="Q74" s="1007"/>
      <c r="R74" s="1001"/>
      <c r="S74" s="1001"/>
      <c r="T74" s="1001"/>
      <c r="U74" s="1001"/>
      <c r="V74" s="1001"/>
      <c r="W74" s="1001"/>
      <c r="X74" s="1001"/>
      <c r="Y74" s="1001"/>
      <c r="Z74" s="1001"/>
      <c r="AA74" s="1001"/>
      <c r="AB74" s="1001"/>
      <c r="AC74" s="1001"/>
      <c r="AD74" s="1001"/>
      <c r="AE74" s="1001"/>
      <c r="AF74" s="1001"/>
      <c r="AG74" s="1001"/>
      <c r="AH74" s="1001"/>
      <c r="AI74" s="1001"/>
      <c r="AJ74" s="1001"/>
      <c r="AK74" s="1001"/>
      <c r="AL74" s="1001"/>
      <c r="AM74" s="1001"/>
      <c r="AN74" s="1001"/>
      <c r="AO74" s="1001"/>
      <c r="AP74" s="1001"/>
      <c r="AQ74" s="1001"/>
      <c r="AR74" s="1001"/>
      <c r="AS74" s="1001"/>
      <c r="AT74" s="1001"/>
      <c r="AU74" s="1001"/>
      <c r="AV74" s="1001"/>
      <c r="AW74" s="1001"/>
      <c r="AX74" s="1001"/>
      <c r="AY74" s="1001"/>
      <c r="AZ74" s="1002"/>
      <c r="BA74" s="1002"/>
      <c r="BB74" s="1002"/>
      <c r="BC74" s="1002"/>
      <c r="BD74" s="1003"/>
      <c r="BE74" s="244"/>
      <c r="BF74" s="244"/>
      <c r="BG74" s="244"/>
      <c r="BH74" s="244"/>
      <c r="BI74" s="244"/>
      <c r="BJ74" s="244"/>
      <c r="BK74" s="244"/>
      <c r="BL74" s="244"/>
      <c r="BM74" s="244"/>
      <c r="BN74" s="244"/>
      <c r="BO74" s="244"/>
      <c r="BP74" s="244"/>
      <c r="BQ74" s="241">
        <v>68</v>
      </c>
      <c r="BR74" s="246"/>
      <c r="BS74" s="975"/>
      <c r="BT74" s="976"/>
      <c r="BU74" s="976"/>
      <c r="BV74" s="976"/>
      <c r="BW74" s="976"/>
      <c r="BX74" s="976"/>
      <c r="BY74" s="976"/>
      <c r="BZ74" s="976"/>
      <c r="CA74" s="976"/>
      <c r="CB74" s="976"/>
      <c r="CC74" s="976"/>
      <c r="CD74" s="976"/>
      <c r="CE74" s="976"/>
      <c r="CF74" s="976"/>
      <c r="CG74" s="985"/>
      <c r="CH74" s="986"/>
      <c r="CI74" s="987"/>
      <c r="CJ74" s="987"/>
      <c r="CK74" s="987"/>
      <c r="CL74" s="988"/>
      <c r="CM74" s="986"/>
      <c r="CN74" s="987"/>
      <c r="CO74" s="987"/>
      <c r="CP74" s="987"/>
      <c r="CQ74" s="988"/>
      <c r="CR74" s="986"/>
      <c r="CS74" s="987"/>
      <c r="CT74" s="987"/>
      <c r="CU74" s="987"/>
      <c r="CV74" s="988"/>
      <c r="CW74" s="986"/>
      <c r="CX74" s="987"/>
      <c r="CY74" s="987"/>
      <c r="CZ74" s="987"/>
      <c r="DA74" s="988"/>
      <c r="DB74" s="986"/>
      <c r="DC74" s="987"/>
      <c r="DD74" s="987"/>
      <c r="DE74" s="987"/>
      <c r="DF74" s="988"/>
      <c r="DG74" s="986"/>
      <c r="DH74" s="987"/>
      <c r="DI74" s="987"/>
      <c r="DJ74" s="987"/>
      <c r="DK74" s="988"/>
      <c r="DL74" s="986"/>
      <c r="DM74" s="987"/>
      <c r="DN74" s="987"/>
      <c r="DO74" s="987"/>
      <c r="DP74" s="988"/>
      <c r="DQ74" s="986"/>
      <c r="DR74" s="987"/>
      <c r="DS74" s="987"/>
      <c r="DT74" s="987"/>
      <c r="DU74" s="988"/>
      <c r="DV74" s="975"/>
      <c r="DW74" s="976"/>
      <c r="DX74" s="976"/>
      <c r="DY74" s="976"/>
      <c r="DZ74" s="977"/>
      <c r="EA74" s="233"/>
    </row>
    <row r="75" spans="1:131" ht="26.25" customHeight="1">
      <c r="A75" s="241">
        <v>8</v>
      </c>
      <c r="B75" s="1004"/>
      <c r="C75" s="1005"/>
      <c r="D75" s="1005"/>
      <c r="E75" s="1005"/>
      <c r="F75" s="1005"/>
      <c r="G75" s="1005"/>
      <c r="H75" s="1005"/>
      <c r="I75" s="1005"/>
      <c r="J75" s="1005"/>
      <c r="K75" s="1005"/>
      <c r="L75" s="1005"/>
      <c r="M75" s="1005"/>
      <c r="N75" s="1005"/>
      <c r="O75" s="1005"/>
      <c r="P75" s="1006"/>
      <c r="Q75" s="1008"/>
      <c r="R75" s="1009"/>
      <c r="S75" s="1009"/>
      <c r="T75" s="1009"/>
      <c r="U75" s="1010"/>
      <c r="V75" s="1011"/>
      <c r="W75" s="1009"/>
      <c r="X75" s="1009"/>
      <c r="Y75" s="1009"/>
      <c r="Z75" s="1010"/>
      <c r="AA75" s="1011"/>
      <c r="AB75" s="1009"/>
      <c r="AC75" s="1009"/>
      <c r="AD75" s="1009"/>
      <c r="AE75" s="1010"/>
      <c r="AF75" s="1011"/>
      <c r="AG75" s="1009"/>
      <c r="AH75" s="1009"/>
      <c r="AI75" s="1009"/>
      <c r="AJ75" s="1010"/>
      <c r="AK75" s="1011"/>
      <c r="AL75" s="1009"/>
      <c r="AM75" s="1009"/>
      <c r="AN75" s="1009"/>
      <c r="AO75" s="1010"/>
      <c r="AP75" s="1011"/>
      <c r="AQ75" s="1009"/>
      <c r="AR75" s="1009"/>
      <c r="AS75" s="1009"/>
      <c r="AT75" s="1010"/>
      <c r="AU75" s="1011"/>
      <c r="AV75" s="1009"/>
      <c r="AW75" s="1009"/>
      <c r="AX75" s="1009"/>
      <c r="AY75" s="1010"/>
      <c r="AZ75" s="1002"/>
      <c r="BA75" s="1002"/>
      <c r="BB75" s="1002"/>
      <c r="BC75" s="1002"/>
      <c r="BD75" s="1003"/>
      <c r="BE75" s="244"/>
      <c r="BF75" s="244"/>
      <c r="BG75" s="244"/>
      <c r="BH75" s="244"/>
      <c r="BI75" s="244"/>
      <c r="BJ75" s="244"/>
      <c r="BK75" s="244"/>
      <c r="BL75" s="244"/>
      <c r="BM75" s="244"/>
      <c r="BN75" s="244"/>
      <c r="BO75" s="244"/>
      <c r="BP75" s="244"/>
      <c r="BQ75" s="241">
        <v>69</v>
      </c>
      <c r="BR75" s="246"/>
      <c r="BS75" s="975"/>
      <c r="BT75" s="976"/>
      <c r="BU75" s="976"/>
      <c r="BV75" s="976"/>
      <c r="BW75" s="976"/>
      <c r="BX75" s="976"/>
      <c r="BY75" s="976"/>
      <c r="BZ75" s="976"/>
      <c r="CA75" s="976"/>
      <c r="CB75" s="976"/>
      <c r="CC75" s="976"/>
      <c r="CD75" s="976"/>
      <c r="CE75" s="976"/>
      <c r="CF75" s="976"/>
      <c r="CG75" s="985"/>
      <c r="CH75" s="986"/>
      <c r="CI75" s="987"/>
      <c r="CJ75" s="987"/>
      <c r="CK75" s="987"/>
      <c r="CL75" s="988"/>
      <c r="CM75" s="986"/>
      <c r="CN75" s="987"/>
      <c r="CO75" s="987"/>
      <c r="CP75" s="987"/>
      <c r="CQ75" s="988"/>
      <c r="CR75" s="986"/>
      <c r="CS75" s="987"/>
      <c r="CT75" s="987"/>
      <c r="CU75" s="987"/>
      <c r="CV75" s="988"/>
      <c r="CW75" s="986"/>
      <c r="CX75" s="987"/>
      <c r="CY75" s="987"/>
      <c r="CZ75" s="987"/>
      <c r="DA75" s="988"/>
      <c r="DB75" s="986"/>
      <c r="DC75" s="987"/>
      <c r="DD75" s="987"/>
      <c r="DE75" s="987"/>
      <c r="DF75" s="988"/>
      <c r="DG75" s="986"/>
      <c r="DH75" s="987"/>
      <c r="DI75" s="987"/>
      <c r="DJ75" s="987"/>
      <c r="DK75" s="988"/>
      <c r="DL75" s="986"/>
      <c r="DM75" s="987"/>
      <c r="DN75" s="987"/>
      <c r="DO75" s="987"/>
      <c r="DP75" s="988"/>
      <c r="DQ75" s="986"/>
      <c r="DR75" s="987"/>
      <c r="DS75" s="987"/>
      <c r="DT75" s="987"/>
      <c r="DU75" s="988"/>
      <c r="DV75" s="975"/>
      <c r="DW75" s="976"/>
      <c r="DX75" s="976"/>
      <c r="DY75" s="976"/>
      <c r="DZ75" s="977"/>
      <c r="EA75" s="233"/>
    </row>
    <row r="76" spans="1:131" ht="26.25" customHeight="1">
      <c r="A76" s="241">
        <v>9</v>
      </c>
      <c r="B76" s="1004"/>
      <c r="C76" s="1005"/>
      <c r="D76" s="1005"/>
      <c r="E76" s="1005"/>
      <c r="F76" s="1005"/>
      <c r="G76" s="1005"/>
      <c r="H76" s="1005"/>
      <c r="I76" s="1005"/>
      <c r="J76" s="1005"/>
      <c r="K76" s="1005"/>
      <c r="L76" s="1005"/>
      <c r="M76" s="1005"/>
      <c r="N76" s="1005"/>
      <c r="O76" s="1005"/>
      <c r="P76" s="1006"/>
      <c r="Q76" s="1008"/>
      <c r="R76" s="1009"/>
      <c r="S76" s="1009"/>
      <c r="T76" s="1009"/>
      <c r="U76" s="1010"/>
      <c r="V76" s="1011"/>
      <c r="W76" s="1009"/>
      <c r="X76" s="1009"/>
      <c r="Y76" s="1009"/>
      <c r="Z76" s="1010"/>
      <c r="AA76" s="1011"/>
      <c r="AB76" s="1009"/>
      <c r="AC76" s="1009"/>
      <c r="AD76" s="1009"/>
      <c r="AE76" s="1010"/>
      <c r="AF76" s="1011"/>
      <c r="AG76" s="1009"/>
      <c r="AH76" s="1009"/>
      <c r="AI76" s="1009"/>
      <c r="AJ76" s="1010"/>
      <c r="AK76" s="1011"/>
      <c r="AL76" s="1009"/>
      <c r="AM76" s="1009"/>
      <c r="AN76" s="1009"/>
      <c r="AO76" s="1010"/>
      <c r="AP76" s="1011"/>
      <c r="AQ76" s="1009"/>
      <c r="AR76" s="1009"/>
      <c r="AS76" s="1009"/>
      <c r="AT76" s="1010"/>
      <c r="AU76" s="1011"/>
      <c r="AV76" s="1009"/>
      <c r="AW76" s="1009"/>
      <c r="AX76" s="1009"/>
      <c r="AY76" s="1010"/>
      <c r="AZ76" s="1002"/>
      <c r="BA76" s="1002"/>
      <c r="BB76" s="1002"/>
      <c r="BC76" s="1002"/>
      <c r="BD76" s="1003"/>
      <c r="BE76" s="244"/>
      <c r="BF76" s="244"/>
      <c r="BG76" s="244"/>
      <c r="BH76" s="244"/>
      <c r="BI76" s="244"/>
      <c r="BJ76" s="244"/>
      <c r="BK76" s="244"/>
      <c r="BL76" s="244"/>
      <c r="BM76" s="244"/>
      <c r="BN76" s="244"/>
      <c r="BO76" s="244"/>
      <c r="BP76" s="244"/>
      <c r="BQ76" s="241">
        <v>70</v>
      </c>
      <c r="BR76" s="246"/>
      <c r="BS76" s="975"/>
      <c r="BT76" s="976"/>
      <c r="BU76" s="976"/>
      <c r="BV76" s="976"/>
      <c r="BW76" s="976"/>
      <c r="BX76" s="976"/>
      <c r="BY76" s="976"/>
      <c r="BZ76" s="976"/>
      <c r="CA76" s="976"/>
      <c r="CB76" s="976"/>
      <c r="CC76" s="976"/>
      <c r="CD76" s="976"/>
      <c r="CE76" s="976"/>
      <c r="CF76" s="976"/>
      <c r="CG76" s="985"/>
      <c r="CH76" s="986"/>
      <c r="CI76" s="987"/>
      <c r="CJ76" s="987"/>
      <c r="CK76" s="987"/>
      <c r="CL76" s="988"/>
      <c r="CM76" s="986"/>
      <c r="CN76" s="987"/>
      <c r="CO76" s="987"/>
      <c r="CP76" s="987"/>
      <c r="CQ76" s="988"/>
      <c r="CR76" s="986"/>
      <c r="CS76" s="987"/>
      <c r="CT76" s="987"/>
      <c r="CU76" s="987"/>
      <c r="CV76" s="988"/>
      <c r="CW76" s="986"/>
      <c r="CX76" s="987"/>
      <c r="CY76" s="987"/>
      <c r="CZ76" s="987"/>
      <c r="DA76" s="988"/>
      <c r="DB76" s="986"/>
      <c r="DC76" s="987"/>
      <c r="DD76" s="987"/>
      <c r="DE76" s="987"/>
      <c r="DF76" s="988"/>
      <c r="DG76" s="986"/>
      <c r="DH76" s="987"/>
      <c r="DI76" s="987"/>
      <c r="DJ76" s="987"/>
      <c r="DK76" s="988"/>
      <c r="DL76" s="986"/>
      <c r="DM76" s="987"/>
      <c r="DN76" s="987"/>
      <c r="DO76" s="987"/>
      <c r="DP76" s="988"/>
      <c r="DQ76" s="986"/>
      <c r="DR76" s="987"/>
      <c r="DS76" s="987"/>
      <c r="DT76" s="987"/>
      <c r="DU76" s="988"/>
      <c r="DV76" s="975"/>
      <c r="DW76" s="976"/>
      <c r="DX76" s="976"/>
      <c r="DY76" s="976"/>
      <c r="DZ76" s="977"/>
      <c r="EA76" s="233"/>
    </row>
    <row r="77" spans="1:131" ht="26.25" customHeight="1">
      <c r="A77" s="241">
        <v>10</v>
      </c>
      <c r="B77" s="1004"/>
      <c r="C77" s="1005"/>
      <c r="D77" s="1005"/>
      <c r="E77" s="1005"/>
      <c r="F77" s="1005"/>
      <c r="G77" s="1005"/>
      <c r="H77" s="1005"/>
      <c r="I77" s="1005"/>
      <c r="J77" s="1005"/>
      <c r="K77" s="1005"/>
      <c r="L77" s="1005"/>
      <c r="M77" s="1005"/>
      <c r="N77" s="1005"/>
      <c r="O77" s="1005"/>
      <c r="P77" s="1006"/>
      <c r="Q77" s="1008"/>
      <c r="R77" s="1009"/>
      <c r="S77" s="1009"/>
      <c r="T77" s="1009"/>
      <c r="U77" s="1010"/>
      <c r="V77" s="1011"/>
      <c r="W77" s="1009"/>
      <c r="X77" s="1009"/>
      <c r="Y77" s="1009"/>
      <c r="Z77" s="1010"/>
      <c r="AA77" s="1011"/>
      <c r="AB77" s="1009"/>
      <c r="AC77" s="1009"/>
      <c r="AD77" s="1009"/>
      <c r="AE77" s="1010"/>
      <c r="AF77" s="1011"/>
      <c r="AG77" s="1009"/>
      <c r="AH77" s="1009"/>
      <c r="AI77" s="1009"/>
      <c r="AJ77" s="1010"/>
      <c r="AK77" s="1011"/>
      <c r="AL77" s="1009"/>
      <c r="AM77" s="1009"/>
      <c r="AN77" s="1009"/>
      <c r="AO77" s="1010"/>
      <c r="AP77" s="1011"/>
      <c r="AQ77" s="1009"/>
      <c r="AR77" s="1009"/>
      <c r="AS77" s="1009"/>
      <c r="AT77" s="1010"/>
      <c r="AU77" s="1011"/>
      <c r="AV77" s="1009"/>
      <c r="AW77" s="1009"/>
      <c r="AX77" s="1009"/>
      <c r="AY77" s="1010"/>
      <c r="AZ77" s="1002"/>
      <c r="BA77" s="1002"/>
      <c r="BB77" s="1002"/>
      <c r="BC77" s="1002"/>
      <c r="BD77" s="1003"/>
      <c r="BE77" s="244"/>
      <c r="BF77" s="244"/>
      <c r="BG77" s="244"/>
      <c r="BH77" s="244"/>
      <c r="BI77" s="244"/>
      <c r="BJ77" s="244"/>
      <c r="BK77" s="244"/>
      <c r="BL77" s="244"/>
      <c r="BM77" s="244"/>
      <c r="BN77" s="244"/>
      <c r="BO77" s="244"/>
      <c r="BP77" s="244"/>
      <c r="BQ77" s="241">
        <v>71</v>
      </c>
      <c r="BR77" s="246"/>
      <c r="BS77" s="975"/>
      <c r="BT77" s="976"/>
      <c r="BU77" s="976"/>
      <c r="BV77" s="976"/>
      <c r="BW77" s="976"/>
      <c r="BX77" s="976"/>
      <c r="BY77" s="976"/>
      <c r="BZ77" s="976"/>
      <c r="CA77" s="976"/>
      <c r="CB77" s="976"/>
      <c r="CC77" s="976"/>
      <c r="CD77" s="976"/>
      <c r="CE77" s="976"/>
      <c r="CF77" s="976"/>
      <c r="CG77" s="985"/>
      <c r="CH77" s="986"/>
      <c r="CI77" s="987"/>
      <c r="CJ77" s="987"/>
      <c r="CK77" s="987"/>
      <c r="CL77" s="988"/>
      <c r="CM77" s="986"/>
      <c r="CN77" s="987"/>
      <c r="CO77" s="987"/>
      <c r="CP77" s="987"/>
      <c r="CQ77" s="988"/>
      <c r="CR77" s="986"/>
      <c r="CS77" s="987"/>
      <c r="CT77" s="987"/>
      <c r="CU77" s="987"/>
      <c r="CV77" s="988"/>
      <c r="CW77" s="986"/>
      <c r="CX77" s="987"/>
      <c r="CY77" s="987"/>
      <c r="CZ77" s="987"/>
      <c r="DA77" s="988"/>
      <c r="DB77" s="986"/>
      <c r="DC77" s="987"/>
      <c r="DD77" s="987"/>
      <c r="DE77" s="987"/>
      <c r="DF77" s="988"/>
      <c r="DG77" s="986"/>
      <c r="DH77" s="987"/>
      <c r="DI77" s="987"/>
      <c r="DJ77" s="987"/>
      <c r="DK77" s="988"/>
      <c r="DL77" s="986"/>
      <c r="DM77" s="987"/>
      <c r="DN77" s="987"/>
      <c r="DO77" s="987"/>
      <c r="DP77" s="988"/>
      <c r="DQ77" s="986"/>
      <c r="DR77" s="987"/>
      <c r="DS77" s="987"/>
      <c r="DT77" s="987"/>
      <c r="DU77" s="988"/>
      <c r="DV77" s="975"/>
      <c r="DW77" s="976"/>
      <c r="DX77" s="976"/>
      <c r="DY77" s="976"/>
      <c r="DZ77" s="977"/>
      <c r="EA77" s="233"/>
    </row>
    <row r="78" spans="1:131" ht="26.25" customHeight="1">
      <c r="A78" s="241">
        <v>11</v>
      </c>
      <c r="B78" s="1004"/>
      <c r="C78" s="1005"/>
      <c r="D78" s="1005"/>
      <c r="E78" s="1005"/>
      <c r="F78" s="1005"/>
      <c r="G78" s="1005"/>
      <c r="H78" s="1005"/>
      <c r="I78" s="1005"/>
      <c r="J78" s="1005"/>
      <c r="K78" s="1005"/>
      <c r="L78" s="1005"/>
      <c r="M78" s="1005"/>
      <c r="N78" s="1005"/>
      <c r="O78" s="1005"/>
      <c r="P78" s="1006"/>
      <c r="Q78" s="1007"/>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1"/>
      <c r="AY78" s="1001"/>
      <c r="AZ78" s="1002"/>
      <c r="BA78" s="1002"/>
      <c r="BB78" s="1002"/>
      <c r="BC78" s="1002"/>
      <c r="BD78" s="1003"/>
      <c r="BE78" s="244"/>
      <c r="BF78" s="244"/>
      <c r="BG78" s="244"/>
      <c r="BH78" s="244"/>
      <c r="BI78" s="244"/>
      <c r="BJ78" s="233"/>
      <c r="BK78" s="233"/>
      <c r="BL78" s="233"/>
      <c r="BM78" s="233"/>
      <c r="BN78" s="233"/>
      <c r="BO78" s="244"/>
      <c r="BP78" s="244"/>
      <c r="BQ78" s="241">
        <v>72</v>
      </c>
      <c r="BR78" s="246"/>
      <c r="BS78" s="975"/>
      <c r="BT78" s="976"/>
      <c r="BU78" s="976"/>
      <c r="BV78" s="976"/>
      <c r="BW78" s="976"/>
      <c r="BX78" s="976"/>
      <c r="BY78" s="976"/>
      <c r="BZ78" s="976"/>
      <c r="CA78" s="976"/>
      <c r="CB78" s="976"/>
      <c r="CC78" s="976"/>
      <c r="CD78" s="976"/>
      <c r="CE78" s="976"/>
      <c r="CF78" s="976"/>
      <c r="CG78" s="985"/>
      <c r="CH78" s="986"/>
      <c r="CI78" s="987"/>
      <c r="CJ78" s="987"/>
      <c r="CK78" s="987"/>
      <c r="CL78" s="988"/>
      <c r="CM78" s="986"/>
      <c r="CN78" s="987"/>
      <c r="CO78" s="987"/>
      <c r="CP78" s="987"/>
      <c r="CQ78" s="988"/>
      <c r="CR78" s="986"/>
      <c r="CS78" s="987"/>
      <c r="CT78" s="987"/>
      <c r="CU78" s="987"/>
      <c r="CV78" s="988"/>
      <c r="CW78" s="986"/>
      <c r="CX78" s="987"/>
      <c r="CY78" s="987"/>
      <c r="CZ78" s="987"/>
      <c r="DA78" s="988"/>
      <c r="DB78" s="986"/>
      <c r="DC78" s="987"/>
      <c r="DD78" s="987"/>
      <c r="DE78" s="987"/>
      <c r="DF78" s="988"/>
      <c r="DG78" s="986"/>
      <c r="DH78" s="987"/>
      <c r="DI78" s="987"/>
      <c r="DJ78" s="987"/>
      <c r="DK78" s="988"/>
      <c r="DL78" s="986"/>
      <c r="DM78" s="987"/>
      <c r="DN78" s="987"/>
      <c r="DO78" s="987"/>
      <c r="DP78" s="988"/>
      <c r="DQ78" s="986"/>
      <c r="DR78" s="987"/>
      <c r="DS78" s="987"/>
      <c r="DT78" s="987"/>
      <c r="DU78" s="988"/>
      <c r="DV78" s="975"/>
      <c r="DW78" s="976"/>
      <c r="DX78" s="976"/>
      <c r="DY78" s="976"/>
      <c r="DZ78" s="977"/>
      <c r="EA78" s="233"/>
    </row>
    <row r="79" spans="1:131" ht="26.25" customHeight="1">
      <c r="A79" s="241">
        <v>12</v>
      </c>
      <c r="B79" s="1004"/>
      <c r="C79" s="1005"/>
      <c r="D79" s="1005"/>
      <c r="E79" s="1005"/>
      <c r="F79" s="1005"/>
      <c r="G79" s="1005"/>
      <c r="H79" s="1005"/>
      <c r="I79" s="1005"/>
      <c r="J79" s="1005"/>
      <c r="K79" s="1005"/>
      <c r="L79" s="1005"/>
      <c r="M79" s="1005"/>
      <c r="N79" s="1005"/>
      <c r="O79" s="1005"/>
      <c r="P79" s="1006"/>
      <c r="Q79" s="1007"/>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1"/>
      <c r="AN79" s="1001"/>
      <c r="AO79" s="1001"/>
      <c r="AP79" s="1001"/>
      <c r="AQ79" s="1001"/>
      <c r="AR79" s="1001"/>
      <c r="AS79" s="1001"/>
      <c r="AT79" s="1001"/>
      <c r="AU79" s="1001"/>
      <c r="AV79" s="1001"/>
      <c r="AW79" s="1001"/>
      <c r="AX79" s="1001"/>
      <c r="AY79" s="1001"/>
      <c r="AZ79" s="1002"/>
      <c r="BA79" s="1002"/>
      <c r="BB79" s="1002"/>
      <c r="BC79" s="1002"/>
      <c r="BD79" s="1003"/>
      <c r="BE79" s="244"/>
      <c r="BF79" s="244"/>
      <c r="BG79" s="244"/>
      <c r="BH79" s="244"/>
      <c r="BI79" s="244"/>
      <c r="BJ79" s="233"/>
      <c r="BK79" s="233"/>
      <c r="BL79" s="233"/>
      <c r="BM79" s="233"/>
      <c r="BN79" s="233"/>
      <c r="BO79" s="244"/>
      <c r="BP79" s="244"/>
      <c r="BQ79" s="241">
        <v>73</v>
      </c>
      <c r="BR79" s="246"/>
      <c r="BS79" s="975"/>
      <c r="BT79" s="976"/>
      <c r="BU79" s="976"/>
      <c r="BV79" s="976"/>
      <c r="BW79" s="976"/>
      <c r="BX79" s="976"/>
      <c r="BY79" s="976"/>
      <c r="BZ79" s="976"/>
      <c r="CA79" s="976"/>
      <c r="CB79" s="976"/>
      <c r="CC79" s="976"/>
      <c r="CD79" s="976"/>
      <c r="CE79" s="976"/>
      <c r="CF79" s="976"/>
      <c r="CG79" s="985"/>
      <c r="CH79" s="986"/>
      <c r="CI79" s="987"/>
      <c r="CJ79" s="987"/>
      <c r="CK79" s="987"/>
      <c r="CL79" s="988"/>
      <c r="CM79" s="986"/>
      <c r="CN79" s="987"/>
      <c r="CO79" s="987"/>
      <c r="CP79" s="987"/>
      <c r="CQ79" s="988"/>
      <c r="CR79" s="986"/>
      <c r="CS79" s="987"/>
      <c r="CT79" s="987"/>
      <c r="CU79" s="987"/>
      <c r="CV79" s="988"/>
      <c r="CW79" s="986"/>
      <c r="CX79" s="987"/>
      <c r="CY79" s="987"/>
      <c r="CZ79" s="987"/>
      <c r="DA79" s="988"/>
      <c r="DB79" s="986"/>
      <c r="DC79" s="987"/>
      <c r="DD79" s="987"/>
      <c r="DE79" s="987"/>
      <c r="DF79" s="988"/>
      <c r="DG79" s="986"/>
      <c r="DH79" s="987"/>
      <c r="DI79" s="987"/>
      <c r="DJ79" s="987"/>
      <c r="DK79" s="988"/>
      <c r="DL79" s="986"/>
      <c r="DM79" s="987"/>
      <c r="DN79" s="987"/>
      <c r="DO79" s="987"/>
      <c r="DP79" s="988"/>
      <c r="DQ79" s="986"/>
      <c r="DR79" s="987"/>
      <c r="DS79" s="987"/>
      <c r="DT79" s="987"/>
      <c r="DU79" s="988"/>
      <c r="DV79" s="975"/>
      <c r="DW79" s="976"/>
      <c r="DX79" s="976"/>
      <c r="DY79" s="976"/>
      <c r="DZ79" s="977"/>
      <c r="EA79" s="233"/>
    </row>
    <row r="80" spans="1:131" ht="26.25" customHeight="1">
      <c r="A80" s="241">
        <v>13</v>
      </c>
      <c r="B80" s="1004"/>
      <c r="C80" s="1005"/>
      <c r="D80" s="1005"/>
      <c r="E80" s="1005"/>
      <c r="F80" s="1005"/>
      <c r="G80" s="1005"/>
      <c r="H80" s="1005"/>
      <c r="I80" s="1005"/>
      <c r="J80" s="1005"/>
      <c r="K80" s="1005"/>
      <c r="L80" s="1005"/>
      <c r="M80" s="1005"/>
      <c r="N80" s="1005"/>
      <c r="O80" s="1005"/>
      <c r="P80" s="1006"/>
      <c r="Q80" s="1007"/>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1"/>
      <c r="AY80" s="1001"/>
      <c r="AZ80" s="1002"/>
      <c r="BA80" s="1002"/>
      <c r="BB80" s="1002"/>
      <c r="BC80" s="1002"/>
      <c r="BD80" s="1003"/>
      <c r="BE80" s="244"/>
      <c r="BF80" s="244"/>
      <c r="BG80" s="244"/>
      <c r="BH80" s="244"/>
      <c r="BI80" s="244"/>
      <c r="BJ80" s="244"/>
      <c r="BK80" s="244"/>
      <c r="BL80" s="244"/>
      <c r="BM80" s="244"/>
      <c r="BN80" s="244"/>
      <c r="BO80" s="244"/>
      <c r="BP80" s="244"/>
      <c r="BQ80" s="241">
        <v>74</v>
      </c>
      <c r="BR80" s="246"/>
      <c r="BS80" s="975"/>
      <c r="BT80" s="976"/>
      <c r="BU80" s="976"/>
      <c r="BV80" s="976"/>
      <c r="BW80" s="976"/>
      <c r="BX80" s="976"/>
      <c r="BY80" s="976"/>
      <c r="BZ80" s="976"/>
      <c r="CA80" s="976"/>
      <c r="CB80" s="976"/>
      <c r="CC80" s="976"/>
      <c r="CD80" s="976"/>
      <c r="CE80" s="976"/>
      <c r="CF80" s="976"/>
      <c r="CG80" s="985"/>
      <c r="CH80" s="986"/>
      <c r="CI80" s="987"/>
      <c r="CJ80" s="987"/>
      <c r="CK80" s="987"/>
      <c r="CL80" s="988"/>
      <c r="CM80" s="986"/>
      <c r="CN80" s="987"/>
      <c r="CO80" s="987"/>
      <c r="CP80" s="987"/>
      <c r="CQ80" s="988"/>
      <c r="CR80" s="986"/>
      <c r="CS80" s="987"/>
      <c r="CT80" s="987"/>
      <c r="CU80" s="987"/>
      <c r="CV80" s="988"/>
      <c r="CW80" s="986"/>
      <c r="CX80" s="987"/>
      <c r="CY80" s="987"/>
      <c r="CZ80" s="987"/>
      <c r="DA80" s="988"/>
      <c r="DB80" s="986"/>
      <c r="DC80" s="987"/>
      <c r="DD80" s="987"/>
      <c r="DE80" s="987"/>
      <c r="DF80" s="988"/>
      <c r="DG80" s="986"/>
      <c r="DH80" s="987"/>
      <c r="DI80" s="987"/>
      <c r="DJ80" s="987"/>
      <c r="DK80" s="988"/>
      <c r="DL80" s="986"/>
      <c r="DM80" s="987"/>
      <c r="DN80" s="987"/>
      <c r="DO80" s="987"/>
      <c r="DP80" s="988"/>
      <c r="DQ80" s="986"/>
      <c r="DR80" s="987"/>
      <c r="DS80" s="987"/>
      <c r="DT80" s="987"/>
      <c r="DU80" s="988"/>
      <c r="DV80" s="975"/>
      <c r="DW80" s="976"/>
      <c r="DX80" s="976"/>
      <c r="DY80" s="976"/>
      <c r="DZ80" s="977"/>
      <c r="EA80" s="233"/>
    </row>
    <row r="81" spans="1:131" ht="26.25" customHeight="1">
      <c r="A81" s="241">
        <v>14</v>
      </c>
      <c r="B81" s="1004"/>
      <c r="C81" s="1005"/>
      <c r="D81" s="1005"/>
      <c r="E81" s="1005"/>
      <c r="F81" s="1005"/>
      <c r="G81" s="1005"/>
      <c r="H81" s="1005"/>
      <c r="I81" s="1005"/>
      <c r="J81" s="1005"/>
      <c r="K81" s="1005"/>
      <c r="L81" s="1005"/>
      <c r="M81" s="1005"/>
      <c r="N81" s="1005"/>
      <c r="O81" s="1005"/>
      <c r="P81" s="1006"/>
      <c r="Q81" s="1007"/>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1"/>
      <c r="AN81" s="1001"/>
      <c r="AO81" s="1001"/>
      <c r="AP81" s="1001"/>
      <c r="AQ81" s="1001"/>
      <c r="AR81" s="1001"/>
      <c r="AS81" s="1001"/>
      <c r="AT81" s="1001"/>
      <c r="AU81" s="1001"/>
      <c r="AV81" s="1001"/>
      <c r="AW81" s="1001"/>
      <c r="AX81" s="1001"/>
      <c r="AY81" s="1001"/>
      <c r="AZ81" s="1002"/>
      <c r="BA81" s="1002"/>
      <c r="BB81" s="1002"/>
      <c r="BC81" s="1002"/>
      <c r="BD81" s="1003"/>
      <c r="BE81" s="244"/>
      <c r="BF81" s="244"/>
      <c r="BG81" s="244"/>
      <c r="BH81" s="244"/>
      <c r="BI81" s="244"/>
      <c r="BJ81" s="244"/>
      <c r="BK81" s="244"/>
      <c r="BL81" s="244"/>
      <c r="BM81" s="244"/>
      <c r="BN81" s="244"/>
      <c r="BO81" s="244"/>
      <c r="BP81" s="244"/>
      <c r="BQ81" s="241">
        <v>75</v>
      </c>
      <c r="BR81" s="246"/>
      <c r="BS81" s="975"/>
      <c r="BT81" s="976"/>
      <c r="BU81" s="976"/>
      <c r="BV81" s="976"/>
      <c r="BW81" s="976"/>
      <c r="BX81" s="976"/>
      <c r="BY81" s="976"/>
      <c r="BZ81" s="976"/>
      <c r="CA81" s="976"/>
      <c r="CB81" s="976"/>
      <c r="CC81" s="976"/>
      <c r="CD81" s="976"/>
      <c r="CE81" s="976"/>
      <c r="CF81" s="976"/>
      <c r="CG81" s="985"/>
      <c r="CH81" s="986"/>
      <c r="CI81" s="987"/>
      <c r="CJ81" s="987"/>
      <c r="CK81" s="987"/>
      <c r="CL81" s="988"/>
      <c r="CM81" s="986"/>
      <c r="CN81" s="987"/>
      <c r="CO81" s="987"/>
      <c r="CP81" s="987"/>
      <c r="CQ81" s="988"/>
      <c r="CR81" s="986"/>
      <c r="CS81" s="987"/>
      <c r="CT81" s="987"/>
      <c r="CU81" s="987"/>
      <c r="CV81" s="988"/>
      <c r="CW81" s="986"/>
      <c r="CX81" s="987"/>
      <c r="CY81" s="987"/>
      <c r="CZ81" s="987"/>
      <c r="DA81" s="988"/>
      <c r="DB81" s="986"/>
      <c r="DC81" s="987"/>
      <c r="DD81" s="987"/>
      <c r="DE81" s="987"/>
      <c r="DF81" s="988"/>
      <c r="DG81" s="986"/>
      <c r="DH81" s="987"/>
      <c r="DI81" s="987"/>
      <c r="DJ81" s="987"/>
      <c r="DK81" s="988"/>
      <c r="DL81" s="986"/>
      <c r="DM81" s="987"/>
      <c r="DN81" s="987"/>
      <c r="DO81" s="987"/>
      <c r="DP81" s="988"/>
      <c r="DQ81" s="986"/>
      <c r="DR81" s="987"/>
      <c r="DS81" s="987"/>
      <c r="DT81" s="987"/>
      <c r="DU81" s="988"/>
      <c r="DV81" s="975"/>
      <c r="DW81" s="976"/>
      <c r="DX81" s="976"/>
      <c r="DY81" s="976"/>
      <c r="DZ81" s="977"/>
      <c r="EA81" s="233"/>
    </row>
    <row r="82" spans="1:131" ht="26.25" customHeight="1">
      <c r="A82" s="241">
        <v>15</v>
      </c>
      <c r="B82" s="1004"/>
      <c r="C82" s="1005"/>
      <c r="D82" s="1005"/>
      <c r="E82" s="1005"/>
      <c r="F82" s="1005"/>
      <c r="G82" s="1005"/>
      <c r="H82" s="1005"/>
      <c r="I82" s="1005"/>
      <c r="J82" s="1005"/>
      <c r="K82" s="1005"/>
      <c r="L82" s="1005"/>
      <c r="M82" s="1005"/>
      <c r="N82" s="1005"/>
      <c r="O82" s="1005"/>
      <c r="P82" s="1006"/>
      <c r="Q82" s="1007"/>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1"/>
      <c r="AZ82" s="1002"/>
      <c r="BA82" s="1002"/>
      <c r="BB82" s="1002"/>
      <c r="BC82" s="1002"/>
      <c r="BD82" s="1003"/>
      <c r="BE82" s="244"/>
      <c r="BF82" s="244"/>
      <c r="BG82" s="244"/>
      <c r="BH82" s="244"/>
      <c r="BI82" s="244"/>
      <c r="BJ82" s="244"/>
      <c r="BK82" s="244"/>
      <c r="BL82" s="244"/>
      <c r="BM82" s="244"/>
      <c r="BN82" s="244"/>
      <c r="BO82" s="244"/>
      <c r="BP82" s="244"/>
      <c r="BQ82" s="241">
        <v>76</v>
      </c>
      <c r="BR82" s="246"/>
      <c r="BS82" s="975"/>
      <c r="BT82" s="976"/>
      <c r="BU82" s="976"/>
      <c r="BV82" s="976"/>
      <c r="BW82" s="976"/>
      <c r="BX82" s="976"/>
      <c r="BY82" s="976"/>
      <c r="BZ82" s="976"/>
      <c r="CA82" s="976"/>
      <c r="CB82" s="976"/>
      <c r="CC82" s="976"/>
      <c r="CD82" s="976"/>
      <c r="CE82" s="976"/>
      <c r="CF82" s="976"/>
      <c r="CG82" s="985"/>
      <c r="CH82" s="986"/>
      <c r="CI82" s="987"/>
      <c r="CJ82" s="987"/>
      <c r="CK82" s="987"/>
      <c r="CL82" s="988"/>
      <c r="CM82" s="986"/>
      <c r="CN82" s="987"/>
      <c r="CO82" s="987"/>
      <c r="CP82" s="987"/>
      <c r="CQ82" s="988"/>
      <c r="CR82" s="986"/>
      <c r="CS82" s="987"/>
      <c r="CT82" s="987"/>
      <c r="CU82" s="987"/>
      <c r="CV82" s="988"/>
      <c r="CW82" s="986"/>
      <c r="CX82" s="987"/>
      <c r="CY82" s="987"/>
      <c r="CZ82" s="987"/>
      <c r="DA82" s="988"/>
      <c r="DB82" s="986"/>
      <c r="DC82" s="987"/>
      <c r="DD82" s="987"/>
      <c r="DE82" s="987"/>
      <c r="DF82" s="988"/>
      <c r="DG82" s="986"/>
      <c r="DH82" s="987"/>
      <c r="DI82" s="987"/>
      <c r="DJ82" s="987"/>
      <c r="DK82" s="988"/>
      <c r="DL82" s="986"/>
      <c r="DM82" s="987"/>
      <c r="DN82" s="987"/>
      <c r="DO82" s="987"/>
      <c r="DP82" s="988"/>
      <c r="DQ82" s="986"/>
      <c r="DR82" s="987"/>
      <c r="DS82" s="987"/>
      <c r="DT82" s="987"/>
      <c r="DU82" s="988"/>
      <c r="DV82" s="975"/>
      <c r="DW82" s="976"/>
      <c r="DX82" s="976"/>
      <c r="DY82" s="976"/>
      <c r="DZ82" s="977"/>
      <c r="EA82" s="233"/>
    </row>
    <row r="83" spans="1:131" ht="26.25" customHeight="1">
      <c r="A83" s="241">
        <v>16</v>
      </c>
      <c r="B83" s="1004"/>
      <c r="C83" s="1005"/>
      <c r="D83" s="1005"/>
      <c r="E83" s="1005"/>
      <c r="F83" s="1005"/>
      <c r="G83" s="1005"/>
      <c r="H83" s="1005"/>
      <c r="I83" s="1005"/>
      <c r="J83" s="1005"/>
      <c r="K83" s="1005"/>
      <c r="L83" s="1005"/>
      <c r="M83" s="1005"/>
      <c r="N83" s="1005"/>
      <c r="O83" s="1005"/>
      <c r="P83" s="1006"/>
      <c r="Q83" s="1007"/>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2"/>
      <c r="BA83" s="1002"/>
      <c r="BB83" s="1002"/>
      <c r="BC83" s="1002"/>
      <c r="BD83" s="1003"/>
      <c r="BE83" s="244"/>
      <c r="BF83" s="244"/>
      <c r="BG83" s="244"/>
      <c r="BH83" s="244"/>
      <c r="BI83" s="244"/>
      <c r="BJ83" s="244"/>
      <c r="BK83" s="244"/>
      <c r="BL83" s="244"/>
      <c r="BM83" s="244"/>
      <c r="BN83" s="244"/>
      <c r="BO83" s="244"/>
      <c r="BP83" s="244"/>
      <c r="BQ83" s="241">
        <v>77</v>
      </c>
      <c r="BR83" s="246"/>
      <c r="BS83" s="975"/>
      <c r="BT83" s="976"/>
      <c r="BU83" s="976"/>
      <c r="BV83" s="976"/>
      <c r="BW83" s="976"/>
      <c r="BX83" s="976"/>
      <c r="BY83" s="976"/>
      <c r="BZ83" s="976"/>
      <c r="CA83" s="976"/>
      <c r="CB83" s="976"/>
      <c r="CC83" s="976"/>
      <c r="CD83" s="976"/>
      <c r="CE83" s="976"/>
      <c r="CF83" s="976"/>
      <c r="CG83" s="985"/>
      <c r="CH83" s="986"/>
      <c r="CI83" s="987"/>
      <c r="CJ83" s="987"/>
      <c r="CK83" s="987"/>
      <c r="CL83" s="988"/>
      <c r="CM83" s="986"/>
      <c r="CN83" s="987"/>
      <c r="CO83" s="987"/>
      <c r="CP83" s="987"/>
      <c r="CQ83" s="988"/>
      <c r="CR83" s="986"/>
      <c r="CS83" s="987"/>
      <c r="CT83" s="987"/>
      <c r="CU83" s="987"/>
      <c r="CV83" s="988"/>
      <c r="CW83" s="986"/>
      <c r="CX83" s="987"/>
      <c r="CY83" s="987"/>
      <c r="CZ83" s="987"/>
      <c r="DA83" s="988"/>
      <c r="DB83" s="986"/>
      <c r="DC83" s="987"/>
      <c r="DD83" s="987"/>
      <c r="DE83" s="987"/>
      <c r="DF83" s="988"/>
      <c r="DG83" s="986"/>
      <c r="DH83" s="987"/>
      <c r="DI83" s="987"/>
      <c r="DJ83" s="987"/>
      <c r="DK83" s="988"/>
      <c r="DL83" s="986"/>
      <c r="DM83" s="987"/>
      <c r="DN83" s="987"/>
      <c r="DO83" s="987"/>
      <c r="DP83" s="988"/>
      <c r="DQ83" s="986"/>
      <c r="DR83" s="987"/>
      <c r="DS83" s="987"/>
      <c r="DT83" s="987"/>
      <c r="DU83" s="988"/>
      <c r="DV83" s="975"/>
      <c r="DW83" s="976"/>
      <c r="DX83" s="976"/>
      <c r="DY83" s="976"/>
      <c r="DZ83" s="977"/>
      <c r="EA83" s="233"/>
    </row>
    <row r="84" spans="1:131" ht="26.25" customHeight="1">
      <c r="A84" s="241">
        <v>17</v>
      </c>
      <c r="B84" s="1004"/>
      <c r="C84" s="1005"/>
      <c r="D84" s="1005"/>
      <c r="E84" s="1005"/>
      <c r="F84" s="1005"/>
      <c r="G84" s="1005"/>
      <c r="H84" s="1005"/>
      <c r="I84" s="1005"/>
      <c r="J84" s="1005"/>
      <c r="K84" s="1005"/>
      <c r="L84" s="1005"/>
      <c r="M84" s="1005"/>
      <c r="N84" s="1005"/>
      <c r="O84" s="1005"/>
      <c r="P84" s="1006"/>
      <c r="Q84" s="1007"/>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2"/>
      <c r="BA84" s="1002"/>
      <c r="BB84" s="1002"/>
      <c r="BC84" s="1002"/>
      <c r="BD84" s="1003"/>
      <c r="BE84" s="244"/>
      <c r="BF84" s="244"/>
      <c r="BG84" s="244"/>
      <c r="BH84" s="244"/>
      <c r="BI84" s="244"/>
      <c r="BJ84" s="244"/>
      <c r="BK84" s="244"/>
      <c r="BL84" s="244"/>
      <c r="BM84" s="244"/>
      <c r="BN84" s="244"/>
      <c r="BO84" s="244"/>
      <c r="BP84" s="244"/>
      <c r="BQ84" s="241">
        <v>78</v>
      </c>
      <c r="BR84" s="246"/>
      <c r="BS84" s="975"/>
      <c r="BT84" s="976"/>
      <c r="BU84" s="976"/>
      <c r="BV84" s="976"/>
      <c r="BW84" s="976"/>
      <c r="BX84" s="976"/>
      <c r="BY84" s="976"/>
      <c r="BZ84" s="976"/>
      <c r="CA84" s="976"/>
      <c r="CB84" s="976"/>
      <c r="CC84" s="976"/>
      <c r="CD84" s="976"/>
      <c r="CE84" s="976"/>
      <c r="CF84" s="976"/>
      <c r="CG84" s="985"/>
      <c r="CH84" s="986"/>
      <c r="CI84" s="987"/>
      <c r="CJ84" s="987"/>
      <c r="CK84" s="987"/>
      <c r="CL84" s="988"/>
      <c r="CM84" s="986"/>
      <c r="CN84" s="987"/>
      <c r="CO84" s="987"/>
      <c r="CP84" s="987"/>
      <c r="CQ84" s="988"/>
      <c r="CR84" s="986"/>
      <c r="CS84" s="987"/>
      <c r="CT84" s="987"/>
      <c r="CU84" s="987"/>
      <c r="CV84" s="988"/>
      <c r="CW84" s="986"/>
      <c r="CX84" s="987"/>
      <c r="CY84" s="987"/>
      <c r="CZ84" s="987"/>
      <c r="DA84" s="988"/>
      <c r="DB84" s="986"/>
      <c r="DC84" s="987"/>
      <c r="DD84" s="987"/>
      <c r="DE84" s="987"/>
      <c r="DF84" s="988"/>
      <c r="DG84" s="986"/>
      <c r="DH84" s="987"/>
      <c r="DI84" s="987"/>
      <c r="DJ84" s="987"/>
      <c r="DK84" s="988"/>
      <c r="DL84" s="986"/>
      <c r="DM84" s="987"/>
      <c r="DN84" s="987"/>
      <c r="DO84" s="987"/>
      <c r="DP84" s="988"/>
      <c r="DQ84" s="986"/>
      <c r="DR84" s="987"/>
      <c r="DS84" s="987"/>
      <c r="DT84" s="987"/>
      <c r="DU84" s="988"/>
      <c r="DV84" s="975"/>
      <c r="DW84" s="976"/>
      <c r="DX84" s="976"/>
      <c r="DY84" s="976"/>
      <c r="DZ84" s="977"/>
      <c r="EA84" s="233"/>
    </row>
    <row r="85" spans="1:131" ht="26.25" customHeight="1">
      <c r="A85" s="241">
        <v>18</v>
      </c>
      <c r="B85" s="1004"/>
      <c r="C85" s="1005"/>
      <c r="D85" s="1005"/>
      <c r="E85" s="1005"/>
      <c r="F85" s="1005"/>
      <c r="G85" s="1005"/>
      <c r="H85" s="1005"/>
      <c r="I85" s="1005"/>
      <c r="J85" s="1005"/>
      <c r="K85" s="1005"/>
      <c r="L85" s="1005"/>
      <c r="M85" s="1005"/>
      <c r="N85" s="1005"/>
      <c r="O85" s="1005"/>
      <c r="P85" s="1006"/>
      <c r="Q85" s="1007"/>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44"/>
      <c r="BF85" s="244"/>
      <c r="BG85" s="244"/>
      <c r="BH85" s="244"/>
      <c r="BI85" s="244"/>
      <c r="BJ85" s="244"/>
      <c r="BK85" s="244"/>
      <c r="BL85" s="244"/>
      <c r="BM85" s="244"/>
      <c r="BN85" s="244"/>
      <c r="BO85" s="244"/>
      <c r="BP85" s="244"/>
      <c r="BQ85" s="241">
        <v>79</v>
      </c>
      <c r="BR85" s="246"/>
      <c r="BS85" s="975"/>
      <c r="BT85" s="976"/>
      <c r="BU85" s="976"/>
      <c r="BV85" s="976"/>
      <c r="BW85" s="976"/>
      <c r="BX85" s="976"/>
      <c r="BY85" s="976"/>
      <c r="BZ85" s="976"/>
      <c r="CA85" s="976"/>
      <c r="CB85" s="976"/>
      <c r="CC85" s="976"/>
      <c r="CD85" s="976"/>
      <c r="CE85" s="976"/>
      <c r="CF85" s="976"/>
      <c r="CG85" s="985"/>
      <c r="CH85" s="986"/>
      <c r="CI85" s="987"/>
      <c r="CJ85" s="987"/>
      <c r="CK85" s="987"/>
      <c r="CL85" s="988"/>
      <c r="CM85" s="986"/>
      <c r="CN85" s="987"/>
      <c r="CO85" s="987"/>
      <c r="CP85" s="987"/>
      <c r="CQ85" s="988"/>
      <c r="CR85" s="986"/>
      <c r="CS85" s="987"/>
      <c r="CT85" s="987"/>
      <c r="CU85" s="987"/>
      <c r="CV85" s="988"/>
      <c r="CW85" s="986"/>
      <c r="CX85" s="987"/>
      <c r="CY85" s="987"/>
      <c r="CZ85" s="987"/>
      <c r="DA85" s="988"/>
      <c r="DB85" s="986"/>
      <c r="DC85" s="987"/>
      <c r="DD85" s="987"/>
      <c r="DE85" s="987"/>
      <c r="DF85" s="988"/>
      <c r="DG85" s="986"/>
      <c r="DH85" s="987"/>
      <c r="DI85" s="987"/>
      <c r="DJ85" s="987"/>
      <c r="DK85" s="988"/>
      <c r="DL85" s="986"/>
      <c r="DM85" s="987"/>
      <c r="DN85" s="987"/>
      <c r="DO85" s="987"/>
      <c r="DP85" s="988"/>
      <c r="DQ85" s="986"/>
      <c r="DR85" s="987"/>
      <c r="DS85" s="987"/>
      <c r="DT85" s="987"/>
      <c r="DU85" s="988"/>
      <c r="DV85" s="975"/>
      <c r="DW85" s="976"/>
      <c r="DX85" s="976"/>
      <c r="DY85" s="976"/>
      <c r="DZ85" s="977"/>
      <c r="EA85" s="233"/>
    </row>
    <row r="86" spans="1:131" ht="26.25" customHeight="1">
      <c r="A86" s="241">
        <v>19</v>
      </c>
      <c r="B86" s="1004"/>
      <c r="C86" s="1005"/>
      <c r="D86" s="1005"/>
      <c r="E86" s="1005"/>
      <c r="F86" s="1005"/>
      <c r="G86" s="1005"/>
      <c r="H86" s="1005"/>
      <c r="I86" s="1005"/>
      <c r="J86" s="1005"/>
      <c r="K86" s="1005"/>
      <c r="L86" s="1005"/>
      <c r="M86" s="1005"/>
      <c r="N86" s="1005"/>
      <c r="O86" s="1005"/>
      <c r="P86" s="1006"/>
      <c r="Q86" s="1007"/>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44"/>
      <c r="BF86" s="244"/>
      <c r="BG86" s="244"/>
      <c r="BH86" s="244"/>
      <c r="BI86" s="244"/>
      <c r="BJ86" s="244"/>
      <c r="BK86" s="244"/>
      <c r="BL86" s="244"/>
      <c r="BM86" s="244"/>
      <c r="BN86" s="244"/>
      <c r="BO86" s="244"/>
      <c r="BP86" s="244"/>
      <c r="BQ86" s="241">
        <v>80</v>
      </c>
      <c r="BR86" s="246"/>
      <c r="BS86" s="975"/>
      <c r="BT86" s="976"/>
      <c r="BU86" s="976"/>
      <c r="BV86" s="976"/>
      <c r="BW86" s="976"/>
      <c r="BX86" s="976"/>
      <c r="BY86" s="976"/>
      <c r="BZ86" s="976"/>
      <c r="CA86" s="976"/>
      <c r="CB86" s="976"/>
      <c r="CC86" s="976"/>
      <c r="CD86" s="976"/>
      <c r="CE86" s="976"/>
      <c r="CF86" s="976"/>
      <c r="CG86" s="985"/>
      <c r="CH86" s="986"/>
      <c r="CI86" s="987"/>
      <c r="CJ86" s="987"/>
      <c r="CK86" s="987"/>
      <c r="CL86" s="988"/>
      <c r="CM86" s="986"/>
      <c r="CN86" s="987"/>
      <c r="CO86" s="987"/>
      <c r="CP86" s="987"/>
      <c r="CQ86" s="988"/>
      <c r="CR86" s="986"/>
      <c r="CS86" s="987"/>
      <c r="CT86" s="987"/>
      <c r="CU86" s="987"/>
      <c r="CV86" s="988"/>
      <c r="CW86" s="986"/>
      <c r="CX86" s="987"/>
      <c r="CY86" s="987"/>
      <c r="CZ86" s="987"/>
      <c r="DA86" s="988"/>
      <c r="DB86" s="986"/>
      <c r="DC86" s="987"/>
      <c r="DD86" s="987"/>
      <c r="DE86" s="987"/>
      <c r="DF86" s="988"/>
      <c r="DG86" s="986"/>
      <c r="DH86" s="987"/>
      <c r="DI86" s="987"/>
      <c r="DJ86" s="987"/>
      <c r="DK86" s="988"/>
      <c r="DL86" s="986"/>
      <c r="DM86" s="987"/>
      <c r="DN86" s="987"/>
      <c r="DO86" s="987"/>
      <c r="DP86" s="988"/>
      <c r="DQ86" s="986"/>
      <c r="DR86" s="987"/>
      <c r="DS86" s="987"/>
      <c r="DT86" s="987"/>
      <c r="DU86" s="988"/>
      <c r="DV86" s="975"/>
      <c r="DW86" s="976"/>
      <c r="DX86" s="976"/>
      <c r="DY86" s="976"/>
      <c r="DZ86" s="977"/>
      <c r="EA86" s="233"/>
    </row>
    <row r="87" spans="1:131" ht="26.25" customHeight="1">
      <c r="A87" s="247">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244"/>
      <c r="BF87" s="244"/>
      <c r="BG87" s="244"/>
      <c r="BH87" s="244"/>
      <c r="BI87" s="244"/>
      <c r="BJ87" s="244"/>
      <c r="BK87" s="244"/>
      <c r="BL87" s="244"/>
      <c r="BM87" s="244"/>
      <c r="BN87" s="244"/>
      <c r="BO87" s="244"/>
      <c r="BP87" s="244"/>
      <c r="BQ87" s="241">
        <v>81</v>
      </c>
      <c r="BR87" s="246"/>
      <c r="BS87" s="975"/>
      <c r="BT87" s="976"/>
      <c r="BU87" s="976"/>
      <c r="BV87" s="976"/>
      <c r="BW87" s="976"/>
      <c r="BX87" s="976"/>
      <c r="BY87" s="976"/>
      <c r="BZ87" s="976"/>
      <c r="CA87" s="976"/>
      <c r="CB87" s="976"/>
      <c r="CC87" s="976"/>
      <c r="CD87" s="976"/>
      <c r="CE87" s="976"/>
      <c r="CF87" s="976"/>
      <c r="CG87" s="985"/>
      <c r="CH87" s="986"/>
      <c r="CI87" s="987"/>
      <c r="CJ87" s="987"/>
      <c r="CK87" s="987"/>
      <c r="CL87" s="988"/>
      <c r="CM87" s="986"/>
      <c r="CN87" s="987"/>
      <c r="CO87" s="987"/>
      <c r="CP87" s="987"/>
      <c r="CQ87" s="988"/>
      <c r="CR87" s="986"/>
      <c r="CS87" s="987"/>
      <c r="CT87" s="987"/>
      <c r="CU87" s="987"/>
      <c r="CV87" s="988"/>
      <c r="CW87" s="986"/>
      <c r="CX87" s="987"/>
      <c r="CY87" s="987"/>
      <c r="CZ87" s="987"/>
      <c r="DA87" s="988"/>
      <c r="DB87" s="986"/>
      <c r="DC87" s="987"/>
      <c r="DD87" s="987"/>
      <c r="DE87" s="987"/>
      <c r="DF87" s="988"/>
      <c r="DG87" s="986"/>
      <c r="DH87" s="987"/>
      <c r="DI87" s="987"/>
      <c r="DJ87" s="987"/>
      <c r="DK87" s="988"/>
      <c r="DL87" s="986"/>
      <c r="DM87" s="987"/>
      <c r="DN87" s="987"/>
      <c r="DO87" s="987"/>
      <c r="DP87" s="988"/>
      <c r="DQ87" s="986"/>
      <c r="DR87" s="987"/>
      <c r="DS87" s="987"/>
      <c r="DT87" s="987"/>
      <c r="DU87" s="988"/>
      <c r="DV87" s="975"/>
      <c r="DW87" s="976"/>
      <c r="DX87" s="976"/>
      <c r="DY87" s="976"/>
      <c r="DZ87" s="977"/>
      <c r="EA87" s="233"/>
    </row>
    <row r="88" spans="1:131" ht="26.25" customHeight="1" thickBot="1">
      <c r="A88" s="243" t="s">
        <v>393</v>
      </c>
      <c r="B88" s="967" t="s">
        <v>433</v>
      </c>
      <c r="C88" s="968"/>
      <c r="D88" s="968"/>
      <c r="E88" s="968"/>
      <c r="F88" s="968"/>
      <c r="G88" s="968"/>
      <c r="H88" s="968"/>
      <c r="I88" s="968"/>
      <c r="J88" s="968"/>
      <c r="K88" s="968"/>
      <c r="L88" s="968"/>
      <c r="M88" s="968"/>
      <c r="N88" s="968"/>
      <c r="O88" s="968"/>
      <c r="P88" s="978"/>
      <c r="Q88" s="992"/>
      <c r="R88" s="993"/>
      <c r="S88" s="993"/>
      <c r="T88" s="993"/>
      <c r="U88" s="993"/>
      <c r="V88" s="993"/>
      <c r="W88" s="993"/>
      <c r="X88" s="993"/>
      <c r="Y88" s="993"/>
      <c r="Z88" s="993"/>
      <c r="AA88" s="993"/>
      <c r="AB88" s="993"/>
      <c r="AC88" s="993"/>
      <c r="AD88" s="993"/>
      <c r="AE88" s="993"/>
      <c r="AF88" s="989">
        <f>SUM(AF68:AJ87)</f>
        <v>10388</v>
      </c>
      <c r="AG88" s="989"/>
      <c r="AH88" s="989"/>
      <c r="AI88" s="989"/>
      <c r="AJ88" s="989"/>
      <c r="AK88" s="993"/>
      <c r="AL88" s="993"/>
      <c r="AM88" s="993"/>
      <c r="AN88" s="993"/>
      <c r="AO88" s="993"/>
      <c r="AP88" s="989"/>
      <c r="AQ88" s="989"/>
      <c r="AR88" s="989"/>
      <c r="AS88" s="989"/>
      <c r="AT88" s="989"/>
      <c r="AU88" s="989"/>
      <c r="AV88" s="989"/>
      <c r="AW88" s="989"/>
      <c r="AX88" s="989"/>
      <c r="AY88" s="989"/>
      <c r="AZ88" s="990"/>
      <c r="BA88" s="990"/>
      <c r="BB88" s="990"/>
      <c r="BC88" s="990"/>
      <c r="BD88" s="991"/>
      <c r="BE88" s="244"/>
      <c r="BF88" s="244"/>
      <c r="BG88" s="244"/>
      <c r="BH88" s="244"/>
      <c r="BI88" s="244"/>
      <c r="BJ88" s="244"/>
      <c r="BK88" s="244"/>
      <c r="BL88" s="244"/>
      <c r="BM88" s="244"/>
      <c r="BN88" s="244"/>
      <c r="BO88" s="244"/>
      <c r="BP88" s="244"/>
      <c r="BQ88" s="241">
        <v>82</v>
      </c>
      <c r="BR88" s="246"/>
      <c r="BS88" s="975"/>
      <c r="BT88" s="976"/>
      <c r="BU88" s="976"/>
      <c r="BV88" s="976"/>
      <c r="BW88" s="976"/>
      <c r="BX88" s="976"/>
      <c r="BY88" s="976"/>
      <c r="BZ88" s="976"/>
      <c r="CA88" s="976"/>
      <c r="CB88" s="976"/>
      <c r="CC88" s="976"/>
      <c r="CD88" s="976"/>
      <c r="CE88" s="976"/>
      <c r="CF88" s="976"/>
      <c r="CG88" s="985"/>
      <c r="CH88" s="986"/>
      <c r="CI88" s="987"/>
      <c r="CJ88" s="987"/>
      <c r="CK88" s="987"/>
      <c r="CL88" s="988"/>
      <c r="CM88" s="986"/>
      <c r="CN88" s="987"/>
      <c r="CO88" s="987"/>
      <c r="CP88" s="987"/>
      <c r="CQ88" s="988"/>
      <c r="CR88" s="986"/>
      <c r="CS88" s="987"/>
      <c r="CT88" s="987"/>
      <c r="CU88" s="987"/>
      <c r="CV88" s="988"/>
      <c r="CW88" s="986"/>
      <c r="CX88" s="987"/>
      <c r="CY88" s="987"/>
      <c r="CZ88" s="987"/>
      <c r="DA88" s="988"/>
      <c r="DB88" s="986"/>
      <c r="DC88" s="987"/>
      <c r="DD88" s="987"/>
      <c r="DE88" s="987"/>
      <c r="DF88" s="988"/>
      <c r="DG88" s="986"/>
      <c r="DH88" s="987"/>
      <c r="DI88" s="987"/>
      <c r="DJ88" s="987"/>
      <c r="DK88" s="988"/>
      <c r="DL88" s="986"/>
      <c r="DM88" s="987"/>
      <c r="DN88" s="987"/>
      <c r="DO88" s="987"/>
      <c r="DP88" s="988"/>
      <c r="DQ88" s="986"/>
      <c r="DR88" s="987"/>
      <c r="DS88" s="987"/>
      <c r="DT88" s="987"/>
      <c r="DU88" s="988"/>
      <c r="DV88" s="975"/>
      <c r="DW88" s="976"/>
      <c r="DX88" s="976"/>
      <c r="DY88" s="976"/>
      <c r="DZ88" s="977"/>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5"/>
      <c r="BT89" s="976"/>
      <c r="BU89" s="976"/>
      <c r="BV89" s="976"/>
      <c r="BW89" s="976"/>
      <c r="BX89" s="976"/>
      <c r="BY89" s="976"/>
      <c r="BZ89" s="976"/>
      <c r="CA89" s="976"/>
      <c r="CB89" s="976"/>
      <c r="CC89" s="976"/>
      <c r="CD89" s="976"/>
      <c r="CE89" s="976"/>
      <c r="CF89" s="976"/>
      <c r="CG89" s="985"/>
      <c r="CH89" s="986"/>
      <c r="CI89" s="987"/>
      <c r="CJ89" s="987"/>
      <c r="CK89" s="987"/>
      <c r="CL89" s="988"/>
      <c r="CM89" s="986"/>
      <c r="CN89" s="987"/>
      <c r="CO89" s="987"/>
      <c r="CP89" s="987"/>
      <c r="CQ89" s="988"/>
      <c r="CR89" s="986"/>
      <c r="CS89" s="987"/>
      <c r="CT89" s="987"/>
      <c r="CU89" s="987"/>
      <c r="CV89" s="988"/>
      <c r="CW89" s="986"/>
      <c r="CX89" s="987"/>
      <c r="CY89" s="987"/>
      <c r="CZ89" s="987"/>
      <c r="DA89" s="988"/>
      <c r="DB89" s="986"/>
      <c r="DC89" s="987"/>
      <c r="DD89" s="987"/>
      <c r="DE89" s="987"/>
      <c r="DF89" s="988"/>
      <c r="DG89" s="986"/>
      <c r="DH89" s="987"/>
      <c r="DI89" s="987"/>
      <c r="DJ89" s="987"/>
      <c r="DK89" s="988"/>
      <c r="DL89" s="986"/>
      <c r="DM89" s="987"/>
      <c r="DN89" s="987"/>
      <c r="DO89" s="987"/>
      <c r="DP89" s="988"/>
      <c r="DQ89" s="986"/>
      <c r="DR89" s="987"/>
      <c r="DS89" s="987"/>
      <c r="DT89" s="987"/>
      <c r="DU89" s="988"/>
      <c r="DV89" s="975"/>
      <c r="DW89" s="976"/>
      <c r="DX89" s="976"/>
      <c r="DY89" s="976"/>
      <c r="DZ89" s="977"/>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5"/>
      <c r="BT90" s="976"/>
      <c r="BU90" s="976"/>
      <c r="BV90" s="976"/>
      <c r="BW90" s="976"/>
      <c r="BX90" s="976"/>
      <c r="BY90" s="976"/>
      <c r="BZ90" s="976"/>
      <c r="CA90" s="976"/>
      <c r="CB90" s="976"/>
      <c r="CC90" s="976"/>
      <c r="CD90" s="976"/>
      <c r="CE90" s="976"/>
      <c r="CF90" s="976"/>
      <c r="CG90" s="985"/>
      <c r="CH90" s="986"/>
      <c r="CI90" s="987"/>
      <c r="CJ90" s="987"/>
      <c r="CK90" s="987"/>
      <c r="CL90" s="988"/>
      <c r="CM90" s="986"/>
      <c r="CN90" s="987"/>
      <c r="CO90" s="987"/>
      <c r="CP90" s="987"/>
      <c r="CQ90" s="988"/>
      <c r="CR90" s="986"/>
      <c r="CS90" s="987"/>
      <c r="CT90" s="987"/>
      <c r="CU90" s="987"/>
      <c r="CV90" s="988"/>
      <c r="CW90" s="986"/>
      <c r="CX90" s="987"/>
      <c r="CY90" s="987"/>
      <c r="CZ90" s="987"/>
      <c r="DA90" s="988"/>
      <c r="DB90" s="986"/>
      <c r="DC90" s="987"/>
      <c r="DD90" s="987"/>
      <c r="DE90" s="987"/>
      <c r="DF90" s="988"/>
      <c r="DG90" s="986"/>
      <c r="DH90" s="987"/>
      <c r="DI90" s="987"/>
      <c r="DJ90" s="987"/>
      <c r="DK90" s="988"/>
      <c r="DL90" s="986"/>
      <c r="DM90" s="987"/>
      <c r="DN90" s="987"/>
      <c r="DO90" s="987"/>
      <c r="DP90" s="988"/>
      <c r="DQ90" s="986"/>
      <c r="DR90" s="987"/>
      <c r="DS90" s="987"/>
      <c r="DT90" s="987"/>
      <c r="DU90" s="988"/>
      <c r="DV90" s="975"/>
      <c r="DW90" s="976"/>
      <c r="DX90" s="976"/>
      <c r="DY90" s="976"/>
      <c r="DZ90" s="977"/>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5"/>
      <c r="BT91" s="976"/>
      <c r="BU91" s="976"/>
      <c r="BV91" s="976"/>
      <c r="BW91" s="976"/>
      <c r="BX91" s="976"/>
      <c r="BY91" s="976"/>
      <c r="BZ91" s="976"/>
      <c r="CA91" s="976"/>
      <c r="CB91" s="976"/>
      <c r="CC91" s="976"/>
      <c r="CD91" s="976"/>
      <c r="CE91" s="976"/>
      <c r="CF91" s="976"/>
      <c r="CG91" s="985"/>
      <c r="CH91" s="986"/>
      <c r="CI91" s="987"/>
      <c r="CJ91" s="987"/>
      <c r="CK91" s="987"/>
      <c r="CL91" s="988"/>
      <c r="CM91" s="986"/>
      <c r="CN91" s="987"/>
      <c r="CO91" s="987"/>
      <c r="CP91" s="987"/>
      <c r="CQ91" s="988"/>
      <c r="CR91" s="986"/>
      <c r="CS91" s="987"/>
      <c r="CT91" s="987"/>
      <c r="CU91" s="987"/>
      <c r="CV91" s="988"/>
      <c r="CW91" s="986"/>
      <c r="CX91" s="987"/>
      <c r="CY91" s="987"/>
      <c r="CZ91" s="987"/>
      <c r="DA91" s="988"/>
      <c r="DB91" s="986"/>
      <c r="DC91" s="987"/>
      <c r="DD91" s="987"/>
      <c r="DE91" s="987"/>
      <c r="DF91" s="988"/>
      <c r="DG91" s="986"/>
      <c r="DH91" s="987"/>
      <c r="DI91" s="987"/>
      <c r="DJ91" s="987"/>
      <c r="DK91" s="988"/>
      <c r="DL91" s="986"/>
      <c r="DM91" s="987"/>
      <c r="DN91" s="987"/>
      <c r="DO91" s="987"/>
      <c r="DP91" s="988"/>
      <c r="DQ91" s="986"/>
      <c r="DR91" s="987"/>
      <c r="DS91" s="987"/>
      <c r="DT91" s="987"/>
      <c r="DU91" s="988"/>
      <c r="DV91" s="975"/>
      <c r="DW91" s="976"/>
      <c r="DX91" s="976"/>
      <c r="DY91" s="976"/>
      <c r="DZ91" s="977"/>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5"/>
      <c r="BT92" s="976"/>
      <c r="BU92" s="976"/>
      <c r="BV92" s="976"/>
      <c r="BW92" s="976"/>
      <c r="BX92" s="976"/>
      <c r="BY92" s="976"/>
      <c r="BZ92" s="976"/>
      <c r="CA92" s="976"/>
      <c r="CB92" s="976"/>
      <c r="CC92" s="976"/>
      <c r="CD92" s="976"/>
      <c r="CE92" s="976"/>
      <c r="CF92" s="976"/>
      <c r="CG92" s="985"/>
      <c r="CH92" s="986"/>
      <c r="CI92" s="987"/>
      <c r="CJ92" s="987"/>
      <c r="CK92" s="987"/>
      <c r="CL92" s="988"/>
      <c r="CM92" s="986"/>
      <c r="CN92" s="987"/>
      <c r="CO92" s="987"/>
      <c r="CP92" s="987"/>
      <c r="CQ92" s="988"/>
      <c r="CR92" s="986"/>
      <c r="CS92" s="987"/>
      <c r="CT92" s="987"/>
      <c r="CU92" s="987"/>
      <c r="CV92" s="988"/>
      <c r="CW92" s="986"/>
      <c r="CX92" s="987"/>
      <c r="CY92" s="987"/>
      <c r="CZ92" s="987"/>
      <c r="DA92" s="988"/>
      <c r="DB92" s="986"/>
      <c r="DC92" s="987"/>
      <c r="DD92" s="987"/>
      <c r="DE92" s="987"/>
      <c r="DF92" s="988"/>
      <c r="DG92" s="986"/>
      <c r="DH92" s="987"/>
      <c r="DI92" s="987"/>
      <c r="DJ92" s="987"/>
      <c r="DK92" s="988"/>
      <c r="DL92" s="986"/>
      <c r="DM92" s="987"/>
      <c r="DN92" s="987"/>
      <c r="DO92" s="987"/>
      <c r="DP92" s="988"/>
      <c r="DQ92" s="986"/>
      <c r="DR92" s="987"/>
      <c r="DS92" s="987"/>
      <c r="DT92" s="987"/>
      <c r="DU92" s="988"/>
      <c r="DV92" s="975"/>
      <c r="DW92" s="976"/>
      <c r="DX92" s="976"/>
      <c r="DY92" s="976"/>
      <c r="DZ92" s="977"/>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5"/>
      <c r="BT93" s="976"/>
      <c r="BU93" s="976"/>
      <c r="BV93" s="976"/>
      <c r="BW93" s="976"/>
      <c r="BX93" s="976"/>
      <c r="BY93" s="976"/>
      <c r="BZ93" s="976"/>
      <c r="CA93" s="976"/>
      <c r="CB93" s="976"/>
      <c r="CC93" s="976"/>
      <c r="CD93" s="976"/>
      <c r="CE93" s="976"/>
      <c r="CF93" s="976"/>
      <c r="CG93" s="985"/>
      <c r="CH93" s="986"/>
      <c r="CI93" s="987"/>
      <c r="CJ93" s="987"/>
      <c r="CK93" s="987"/>
      <c r="CL93" s="988"/>
      <c r="CM93" s="986"/>
      <c r="CN93" s="987"/>
      <c r="CO93" s="987"/>
      <c r="CP93" s="987"/>
      <c r="CQ93" s="988"/>
      <c r="CR93" s="986"/>
      <c r="CS93" s="987"/>
      <c r="CT93" s="987"/>
      <c r="CU93" s="987"/>
      <c r="CV93" s="988"/>
      <c r="CW93" s="986"/>
      <c r="CX93" s="987"/>
      <c r="CY93" s="987"/>
      <c r="CZ93" s="987"/>
      <c r="DA93" s="988"/>
      <c r="DB93" s="986"/>
      <c r="DC93" s="987"/>
      <c r="DD93" s="987"/>
      <c r="DE93" s="987"/>
      <c r="DF93" s="988"/>
      <c r="DG93" s="986"/>
      <c r="DH93" s="987"/>
      <c r="DI93" s="987"/>
      <c r="DJ93" s="987"/>
      <c r="DK93" s="988"/>
      <c r="DL93" s="986"/>
      <c r="DM93" s="987"/>
      <c r="DN93" s="987"/>
      <c r="DO93" s="987"/>
      <c r="DP93" s="988"/>
      <c r="DQ93" s="986"/>
      <c r="DR93" s="987"/>
      <c r="DS93" s="987"/>
      <c r="DT93" s="987"/>
      <c r="DU93" s="988"/>
      <c r="DV93" s="975"/>
      <c r="DW93" s="976"/>
      <c r="DX93" s="976"/>
      <c r="DY93" s="976"/>
      <c r="DZ93" s="977"/>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5"/>
      <c r="BT94" s="976"/>
      <c r="BU94" s="976"/>
      <c r="BV94" s="976"/>
      <c r="BW94" s="976"/>
      <c r="BX94" s="976"/>
      <c r="BY94" s="976"/>
      <c r="BZ94" s="976"/>
      <c r="CA94" s="976"/>
      <c r="CB94" s="976"/>
      <c r="CC94" s="976"/>
      <c r="CD94" s="976"/>
      <c r="CE94" s="976"/>
      <c r="CF94" s="976"/>
      <c r="CG94" s="985"/>
      <c r="CH94" s="986"/>
      <c r="CI94" s="987"/>
      <c r="CJ94" s="987"/>
      <c r="CK94" s="987"/>
      <c r="CL94" s="988"/>
      <c r="CM94" s="986"/>
      <c r="CN94" s="987"/>
      <c r="CO94" s="987"/>
      <c r="CP94" s="987"/>
      <c r="CQ94" s="988"/>
      <c r="CR94" s="986"/>
      <c r="CS94" s="987"/>
      <c r="CT94" s="987"/>
      <c r="CU94" s="987"/>
      <c r="CV94" s="988"/>
      <c r="CW94" s="986"/>
      <c r="CX94" s="987"/>
      <c r="CY94" s="987"/>
      <c r="CZ94" s="987"/>
      <c r="DA94" s="988"/>
      <c r="DB94" s="986"/>
      <c r="DC94" s="987"/>
      <c r="DD94" s="987"/>
      <c r="DE94" s="987"/>
      <c r="DF94" s="988"/>
      <c r="DG94" s="986"/>
      <c r="DH94" s="987"/>
      <c r="DI94" s="987"/>
      <c r="DJ94" s="987"/>
      <c r="DK94" s="988"/>
      <c r="DL94" s="986"/>
      <c r="DM94" s="987"/>
      <c r="DN94" s="987"/>
      <c r="DO94" s="987"/>
      <c r="DP94" s="988"/>
      <c r="DQ94" s="986"/>
      <c r="DR94" s="987"/>
      <c r="DS94" s="987"/>
      <c r="DT94" s="987"/>
      <c r="DU94" s="988"/>
      <c r="DV94" s="975"/>
      <c r="DW94" s="976"/>
      <c r="DX94" s="976"/>
      <c r="DY94" s="976"/>
      <c r="DZ94" s="977"/>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5"/>
      <c r="BT95" s="976"/>
      <c r="BU95" s="976"/>
      <c r="BV95" s="976"/>
      <c r="BW95" s="976"/>
      <c r="BX95" s="976"/>
      <c r="BY95" s="976"/>
      <c r="BZ95" s="976"/>
      <c r="CA95" s="976"/>
      <c r="CB95" s="976"/>
      <c r="CC95" s="976"/>
      <c r="CD95" s="976"/>
      <c r="CE95" s="976"/>
      <c r="CF95" s="976"/>
      <c r="CG95" s="985"/>
      <c r="CH95" s="986"/>
      <c r="CI95" s="987"/>
      <c r="CJ95" s="987"/>
      <c r="CK95" s="987"/>
      <c r="CL95" s="988"/>
      <c r="CM95" s="986"/>
      <c r="CN95" s="987"/>
      <c r="CO95" s="987"/>
      <c r="CP95" s="987"/>
      <c r="CQ95" s="988"/>
      <c r="CR95" s="986"/>
      <c r="CS95" s="987"/>
      <c r="CT95" s="987"/>
      <c r="CU95" s="987"/>
      <c r="CV95" s="988"/>
      <c r="CW95" s="986"/>
      <c r="CX95" s="987"/>
      <c r="CY95" s="987"/>
      <c r="CZ95" s="987"/>
      <c r="DA95" s="988"/>
      <c r="DB95" s="986"/>
      <c r="DC95" s="987"/>
      <c r="DD95" s="987"/>
      <c r="DE95" s="987"/>
      <c r="DF95" s="988"/>
      <c r="DG95" s="986"/>
      <c r="DH95" s="987"/>
      <c r="DI95" s="987"/>
      <c r="DJ95" s="987"/>
      <c r="DK95" s="988"/>
      <c r="DL95" s="986"/>
      <c r="DM95" s="987"/>
      <c r="DN95" s="987"/>
      <c r="DO95" s="987"/>
      <c r="DP95" s="988"/>
      <c r="DQ95" s="986"/>
      <c r="DR95" s="987"/>
      <c r="DS95" s="987"/>
      <c r="DT95" s="987"/>
      <c r="DU95" s="988"/>
      <c r="DV95" s="975"/>
      <c r="DW95" s="976"/>
      <c r="DX95" s="976"/>
      <c r="DY95" s="976"/>
      <c r="DZ95" s="977"/>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5"/>
      <c r="BT96" s="976"/>
      <c r="BU96" s="976"/>
      <c r="BV96" s="976"/>
      <c r="BW96" s="976"/>
      <c r="BX96" s="976"/>
      <c r="BY96" s="976"/>
      <c r="BZ96" s="976"/>
      <c r="CA96" s="976"/>
      <c r="CB96" s="976"/>
      <c r="CC96" s="976"/>
      <c r="CD96" s="976"/>
      <c r="CE96" s="976"/>
      <c r="CF96" s="976"/>
      <c r="CG96" s="985"/>
      <c r="CH96" s="986"/>
      <c r="CI96" s="987"/>
      <c r="CJ96" s="987"/>
      <c r="CK96" s="987"/>
      <c r="CL96" s="988"/>
      <c r="CM96" s="986"/>
      <c r="CN96" s="987"/>
      <c r="CO96" s="987"/>
      <c r="CP96" s="987"/>
      <c r="CQ96" s="988"/>
      <c r="CR96" s="986"/>
      <c r="CS96" s="987"/>
      <c r="CT96" s="987"/>
      <c r="CU96" s="987"/>
      <c r="CV96" s="988"/>
      <c r="CW96" s="986"/>
      <c r="CX96" s="987"/>
      <c r="CY96" s="987"/>
      <c r="CZ96" s="987"/>
      <c r="DA96" s="988"/>
      <c r="DB96" s="986"/>
      <c r="DC96" s="987"/>
      <c r="DD96" s="987"/>
      <c r="DE96" s="987"/>
      <c r="DF96" s="988"/>
      <c r="DG96" s="986"/>
      <c r="DH96" s="987"/>
      <c r="DI96" s="987"/>
      <c r="DJ96" s="987"/>
      <c r="DK96" s="988"/>
      <c r="DL96" s="986"/>
      <c r="DM96" s="987"/>
      <c r="DN96" s="987"/>
      <c r="DO96" s="987"/>
      <c r="DP96" s="988"/>
      <c r="DQ96" s="986"/>
      <c r="DR96" s="987"/>
      <c r="DS96" s="987"/>
      <c r="DT96" s="987"/>
      <c r="DU96" s="988"/>
      <c r="DV96" s="975"/>
      <c r="DW96" s="976"/>
      <c r="DX96" s="976"/>
      <c r="DY96" s="976"/>
      <c r="DZ96" s="977"/>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5"/>
      <c r="BT97" s="976"/>
      <c r="BU97" s="976"/>
      <c r="BV97" s="976"/>
      <c r="BW97" s="976"/>
      <c r="BX97" s="976"/>
      <c r="BY97" s="976"/>
      <c r="BZ97" s="976"/>
      <c r="CA97" s="976"/>
      <c r="CB97" s="976"/>
      <c r="CC97" s="976"/>
      <c r="CD97" s="976"/>
      <c r="CE97" s="976"/>
      <c r="CF97" s="976"/>
      <c r="CG97" s="985"/>
      <c r="CH97" s="986"/>
      <c r="CI97" s="987"/>
      <c r="CJ97" s="987"/>
      <c r="CK97" s="987"/>
      <c r="CL97" s="988"/>
      <c r="CM97" s="986"/>
      <c r="CN97" s="987"/>
      <c r="CO97" s="987"/>
      <c r="CP97" s="987"/>
      <c r="CQ97" s="988"/>
      <c r="CR97" s="986"/>
      <c r="CS97" s="987"/>
      <c r="CT97" s="987"/>
      <c r="CU97" s="987"/>
      <c r="CV97" s="988"/>
      <c r="CW97" s="986"/>
      <c r="CX97" s="987"/>
      <c r="CY97" s="987"/>
      <c r="CZ97" s="987"/>
      <c r="DA97" s="988"/>
      <c r="DB97" s="986"/>
      <c r="DC97" s="987"/>
      <c r="DD97" s="987"/>
      <c r="DE97" s="987"/>
      <c r="DF97" s="988"/>
      <c r="DG97" s="986"/>
      <c r="DH97" s="987"/>
      <c r="DI97" s="987"/>
      <c r="DJ97" s="987"/>
      <c r="DK97" s="988"/>
      <c r="DL97" s="986"/>
      <c r="DM97" s="987"/>
      <c r="DN97" s="987"/>
      <c r="DO97" s="987"/>
      <c r="DP97" s="988"/>
      <c r="DQ97" s="986"/>
      <c r="DR97" s="987"/>
      <c r="DS97" s="987"/>
      <c r="DT97" s="987"/>
      <c r="DU97" s="988"/>
      <c r="DV97" s="975"/>
      <c r="DW97" s="976"/>
      <c r="DX97" s="976"/>
      <c r="DY97" s="976"/>
      <c r="DZ97" s="977"/>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5"/>
      <c r="BT98" s="976"/>
      <c r="BU98" s="976"/>
      <c r="BV98" s="976"/>
      <c r="BW98" s="976"/>
      <c r="BX98" s="976"/>
      <c r="BY98" s="976"/>
      <c r="BZ98" s="976"/>
      <c r="CA98" s="976"/>
      <c r="CB98" s="976"/>
      <c r="CC98" s="976"/>
      <c r="CD98" s="976"/>
      <c r="CE98" s="976"/>
      <c r="CF98" s="976"/>
      <c r="CG98" s="985"/>
      <c r="CH98" s="986"/>
      <c r="CI98" s="987"/>
      <c r="CJ98" s="987"/>
      <c r="CK98" s="987"/>
      <c r="CL98" s="988"/>
      <c r="CM98" s="986"/>
      <c r="CN98" s="987"/>
      <c r="CO98" s="987"/>
      <c r="CP98" s="987"/>
      <c r="CQ98" s="988"/>
      <c r="CR98" s="986"/>
      <c r="CS98" s="987"/>
      <c r="CT98" s="987"/>
      <c r="CU98" s="987"/>
      <c r="CV98" s="988"/>
      <c r="CW98" s="986"/>
      <c r="CX98" s="987"/>
      <c r="CY98" s="987"/>
      <c r="CZ98" s="987"/>
      <c r="DA98" s="988"/>
      <c r="DB98" s="986"/>
      <c r="DC98" s="987"/>
      <c r="DD98" s="987"/>
      <c r="DE98" s="987"/>
      <c r="DF98" s="988"/>
      <c r="DG98" s="986"/>
      <c r="DH98" s="987"/>
      <c r="DI98" s="987"/>
      <c r="DJ98" s="987"/>
      <c r="DK98" s="988"/>
      <c r="DL98" s="986"/>
      <c r="DM98" s="987"/>
      <c r="DN98" s="987"/>
      <c r="DO98" s="987"/>
      <c r="DP98" s="988"/>
      <c r="DQ98" s="986"/>
      <c r="DR98" s="987"/>
      <c r="DS98" s="987"/>
      <c r="DT98" s="987"/>
      <c r="DU98" s="988"/>
      <c r="DV98" s="975"/>
      <c r="DW98" s="976"/>
      <c r="DX98" s="976"/>
      <c r="DY98" s="976"/>
      <c r="DZ98" s="977"/>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5"/>
      <c r="BT99" s="976"/>
      <c r="BU99" s="976"/>
      <c r="BV99" s="976"/>
      <c r="BW99" s="976"/>
      <c r="BX99" s="976"/>
      <c r="BY99" s="976"/>
      <c r="BZ99" s="976"/>
      <c r="CA99" s="976"/>
      <c r="CB99" s="976"/>
      <c r="CC99" s="976"/>
      <c r="CD99" s="976"/>
      <c r="CE99" s="976"/>
      <c r="CF99" s="976"/>
      <c r="CG99" s="985"/>
      <c r="CH99" s="986"/>
      <c r="CI99" s="987"/>
      <c r="CJ99" s="987"/>
      <c r="CK99" s="987"/>
      <c r="CL99" s="988"/>
      <c r="CM99" s="986"/>
      <c r="CN99" s="987"/>
      <c r="CO99" s="987"/>
      <c r="CP99" s="987"/>
      <c r="CQ99" s="988"/>
      <c r="CR99" s="986"/>
      <c r="CS99" s="987"/>
      <c r="CT99" s="987"/>
      <c r="CU99" s="987"/>
      <c r="CV99" s="988"/>
      <c r="CW99" s="986"/>
      <c r="CX99" s="987"/>
      <c r="CY99" s="987"/>
      <c r="CZ99" s="987"/>
      <c r="DA99" s="988"/>
      <c r="DB99" s="986"/>
      <c r="DC99" s="987"/>
      <c r="DD99" s="987"/>
      <c r="DE99" s="987"/>
      <c r="DF99" s="988"/>
      <c r="DG99" s="986"/>
      <c r="DH99" s="987"/>
      <c r="DI99" s="987"/>
      <c r="DJ99" s="987"/>
      <c r="DK99" s="988"/>
      <c r="DL99" s="986"/>
      <c r="DM99" s="987"/>
      <c r="DN99" s="987"/>
      <c r="DO99" s="987"/>
      <c r="DP99" s="988"/>
      <c r="DQ99" s="986"/>
      <c r="DR99" s="987"/>
      <c r="DS99" s="987"/>
      <c r="DT99" s="987"/>
      <c r="DU99" s="988"/>
      <c r="DV99" s="975"/>
      <c r="DW99" s="976"/>
      <c r="DX99" s="976"/>
      <c r="DY99" s="976"/>
      <c r="DZ99" s="977"/>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5"/>
      <c r="BT100" s="976"/>
      <c r="BU100" s="976"/>
      <c r="BV100" s="976"/>
      <c r="BW100" s="976"/>
      <c r="BX100" s="976"/>
      <c r="BY100" s="976"/>
      <c r="BZ100" s="976"/>
      <c r="CA100" s="976"/>
      <c r="CB100" s="976"/>
      <c r="CC100" s="976"/>
      <c r="CD100" s="976"/>
      <c r="CE100" s="976"/>
      <c r="CF100" s="976"/>
      <c r="CG100" s="985"/>
      <c r="CH100" s="986"/>
      <c r="CI100" s="987"/>
      <c r="CJ100" s="987"/>
      <c r="CK100" s="987"/>
      <c r="CL100" s="988"/>
      <c r="CM100" s="986"/>
      <c r="CN100" s="987"/>
      <c r="CO100" s="987"/>
      <c r="CP100" s="987"/>
      <c r="CQ100" s="988"/>
      <c r="CR100" s="986"/>
      <c r="CS100" s="987"/>
      <c r="CT100" s="987"/>
      <c r="CU100" s="987"/>
      <c r="CV100" s="988"/>
      <c r="CW100" s="986"/>
      <c r="CX100" s="987"/>
      <c r="CY100" s="987"/>
      <c r="CZ100" s="987"/>
      <c r="DA100" s="988"/>
      <c r="DB100" s="986"/>
      <c r="DC100" s="987"/>
      <c r="DD100" s="987"/>
      <c r="DE100" s="987"/>
      <c r="DF100" s="988"/>
      <c r="DG100" s="986"/>
      <c r="DH100" s="987"/>
      <c r="DI100" s="987"/>
      <c r="DJ100" s="987"/>
      <c r="DK100" s="988"/>
      <c r="DL100" s="986"/>
      <c r="DM100" s="987"/>
      <c r="DN100" s="987"/>
      <c r="DO100" s="987"/>
      <c r="DP100" s="988"/>
      <c r="DQ100" s="986"/>
      <c r="DR100" s="987"/>
      <c r="DS100" s="987"/>
      <c r="DT100" s="987"/>
      <c r="DU100" s="988"/>
      <c r="DV100" s="975"/>
      <c r="DW100" s="976"/>
      <c r="DX100" s="976"/>
      <c r="DY100" s="976"/>
      <c r="DZ100" s="977"/>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5"/>
      <c r="BT101" s="976"/>
      <c r="BU101" s="976"/>
      <c r="BV101" s="976"/>
      <c r="BW101" s="976"/>
      <c r="BX101" s="976"/>
      <c r="BY101" s="976"/>
      <c r="BZ101" s="976"/>
      <c r="CA101" s="976"/>
      <c r="CB101" s="976"/>
      <c r="CC101" s="976"/>
      <c r="CD101" s="976"/>
      <c r="CE101" s="976"/>
      <c r="CF101" s="976"/>
      <c r="CG101" s="985"/>
      <c r="CH101" s="986"/>
      <c r="CI101" s="987"/>
      <c r="CJ101" s="987"/>
      <c r="CK101" s="987"/>
      <c r="CL101" s="988"/>
      <c r="CM101" s="986"/>
      <c r="CN101" s="987"/>
      <c r="CO101" s="987"/>
      <c r="CP101" s="987"/>
      <c r="CQ101" s="988"/>
      <c r="CR101" s="986"/>
      <c r="CS101" s="987"/>
      <c r="CT101" s="987"/>
      <c r="CU101" s="987"/>
      <c r="CV101" s="988"/>
      <c r="CW101" s="986"/>
      <c r="CX101" s="987"/>
      <c r="CY101" s="987"/>
      <c r="CZ101" s="987"/>
      <c r="DA101" s="988"/>
      <c r="DB101" s="986"/>
      <c r="DC101" s="987"/>
      <c r="DD101" s="987"/>
      <c r="DE101" s="987"/>
      <c r="DF101" s="988"/>
      <c r="DG101" s="986"/>
      <c r="DH101" s="987"/>
      <c r="DI101" s="987"/>
      <c r="DJ101" s="987"/>
      <c r="DK101" s="988"/>
      <c r="DL101" s="986"/>
      <c r="DM101" s="987"/>
      <c r="DN101" s="987"/>
      <c r="DO101" s="987"/>
      <c r="DP101" s="988"/>
      <c r="DQ101" s="986"/>
      <c r="DR101" s="987"/>
      <c r="DS101" s="987"/>
      <c r="DT101" s="987"/>
      <c r="DU101" s="988"/>
      <c r="DV101" s="975"/>
      <c r="DW101" s="976"/>
      <c r="DX101" s="976"/>
      <c r="DY101" s="976"/>
      <c r="DZ101" s="977"/>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7" t="s">
        <v>434</v>
      </c>
      <c r="BS102" s="968"/>
      <c r="BT102" s="968"/>
      <c r="BU102" s="968"/>
      <c r="BV102" s="968"/>
      <c r="BW102" s="968"/>
      <c r="BX102" s="968"/>
      <c r="BY102" s="968"/>
      <c r="BZ102" s="968"/>
      <c r="CA102" s="968"/>
      <c r="CB102" s="968"/>
      <c r="CC102" s="968"/>
      <c r="CD102" s="968"/>
      <c r="CE102" s="968"/>
      <c r="CF102" s="968"/>
      <c r="CG102" s="978"/>
      <c r="CH102" s="979"/>
      <c r="CI102" s="980"/>
      <c r="CJ102" s="980"/>
      <c r="CK102" s="980"/>
      <c r="CL102" s="981"/>
      <c r="CM102" s="979"/>
      <c r="CN102" s="980"/>
      <c r="CO102" s="980"/>
      <c r="CP102" s="980"/>
      <c r="CQ102" s="981"/>
      <c r="CR102" s="982">
        <f>SUM(CR7:CV88)</f>
        <v>400</v>
      </c>
      <c r="CS102" s="983"/>
      <c r="CT102" s="983"/>
      <c r="CU102" s="983"/>
      <c r="CV102" s="984"/>
      <c r="CW102" s="982">
        <f t="shared" ref="CW102" si="0">SUM(CW7:DA88)</f>
        <v>173</v>
      </c>
      <c r="CX102" s="983"/>
      <c r="CY102" s="983"/>
      <c r="CZ102" s="983"/>
      <c r="DA102" s="984"/>
      <c r="DB102" s="982">
        <f t="shared" ref="DB102" si="1">SUM(DB7:DF88)</f>
        <v>86</v>
      </c>
      <c r="DC102" s="983"/>
      <c r="DD102" s="983"/>
      <c r="DE102" s="983"/>
      <c r="DF102" s="984"/>
      <c r="DG102" s="982"/>
      <c r="DH102" s="983"/>
      <c r="DI102" s="983"/>
      <c r="DJ102" s="983"/>
      <c r="DK102" s="984"/>
      <c r="DL102" s="982"/>
      <c r="DM102" s="983"/>
      <c r="DN102" s="983"/>
      <c r="DO102" s="983"/>
      <c r="DP102" s="984"/>
      <c r="DQ102" s="982"/>
      <c r="DR102" s="983"/>
      <c r="DS102" s="983"/>
      <c r="DT102" s="983"/>
      <c r="DU102" s="984"/>
      <c r="DV102" s="967"/>
      <c r="DW102" s="968"/>
      <c r="DX102" s="968"/>
      <c r="DY102" s="968"/>
      <c r="DZ102" s="969"/>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0" t="s">
        <v>435</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1" t="s">
        <v>436</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2" t="s">
        <v>439</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440</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33" customFormat="1" ht="26.25" customHeight="1">
      <c r="A109" s="925" t="s">
        <v>441</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442</v>
      </c>
      <c r="AB109" s="926"/>
      <c r="AC109" s="926"/>
      <c r="AD109" s="926"/>
      <c r="AE109" s="927"/>
      <c r="AF109" s="928" t="s">
        <v>443</v>
      </c>
      <c r="AG109" s="926"/>
      <c r="AH109" s="926"/>
      <c r="AI109" s="926"/>
      <c r="AJ109" s="927"/>
      <c r="AK109" s="928" t="s">
        <v>306</v>
      </c>
      <c r="AL109" s="926"/>
      <c r="AM109" s="926"/>
      <c r="AN109" s="926"/>
      <c r="AO109" s="927"/>
      <c r="AP109" s="928" t="s">
        <v>444</v>
      </c>
      <c r="AQ109" s="926"/>
      <c r="AR109" s="926"/>
      <c r="AS109" s="926"/>
      <c r="AT109" s="959"/>
      <c r="AU109" s="925" t="s">
        <v>441</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442</v>
      </c>
      <c r="BR109" s="926"/>
      <c r="BS109" s="926"/>
      <c r="BT109" s="926"/>
      <c r="BU109" s="927"/>
      <c r="BV109" s="928" t="s">
        <v>443</v>
      </c>
      <c r="BW109" s="926"/>
      <c r="BX109" s="926"/>
      <c r="BY109" s="926"/>
      <c r="BZ109" s="927"/>
      <c r="CA109" s="928" t="s">
        <v>306</v>
      </c>
      <c r="CB109" s="926"/>
      <c r="CC109" s="926"/>
      <c r="CD109" s="926"/>
      <c r="CE109" s="927"/>
      <c r="CF109" s="966" t="s">
        <v>444</v>
      </c>
      <c r="CG109" s="966"/>
      <c r="CH109" s="966"/>
      <c r="CI109" s="966"/>
      <c r="CJ109" s="966"/>
      <c r="CK109" s="928" t="s">
        <v>445</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442</v>
      </c>
      <c r="DH109" s="926"/>
      <c r="DI109" s="926"/>
      <c r="DJ109" s="926"/>
      <c r="DK109" s="927"/>
      <c r="DL109" s="928" t="s">
        <v>443</v>
      </c>
      <c r="DM109" s="926"/>
      <c r="DN109" s="926"/>
      <c r="DO109" s="926"/>
      <c r="DP109" s="927"/>
      <c r="DQ109" s="928" t="s">
        <v>306</v>
      </c>
      <c r="DR109" s="926"/>
      <c r="DS109" s="926"/>
      <c r="DT109" s="926"/>
      <c r="DU109" s="927"/>
      <c r="DV109" s="928" t="s">
        <v>444</v>
      </c>
      <c r="DW109" s="926"/>
      <c r="DX109" s="926"/>
      <c r="DY109" s="926"/>
      <c r="DZ109" s="959"/>
    </row>
    <row r="110" spans="1:131" s="233" customFormat="1" ht="26.25" customHeight="1">
      <c r="A110" s="837" t="s">
        <v>446</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8">
        <v>11647941</v>
      </c>
      <c r="AB110" s="919"/>
      <c r="AC110" s="919"/>
      <c r="AD110" s="919"/>
      <c r="AE110" s="920"/>
      <c r="AF110" s="921">
        <v>11305935</v>
      </c>
      <c r="AG110" s="919"/>
      <c r="AH110" s="919"/>
      <c r="AI110" s="919"/>
      <c r="AJ110" s="920"/>
      <c r="AK110" s="921">
        <v>11078170</v>
      </c>
      <c r="AL110" s="919"/>
      <c r="AM110" s="919"/>
      <c r="AN110" s="919"/>
      <c r="AO110" s="920"/>
      <c r="AP110" s="922">
        <v>29.9</v>
      </c>
      <c r="AQ110" s="923"/>
      <c r="AR110" s="923"/>
      <c r="AS110" s="923"/>
      <c r="AT110" s="924"/>
      <c r="AU110" s="960" t="s">
        <v>73</v>
      </c>
      <c r="AV110" s="961"/>
      <c r="AW110" s="961"/>
      <c r="AX110" s="961"/>
      <c r="AY110" s="961"/>
      <c r="AZ110" s="890" t="s">
        <v>447</v>
      </c>
      <c r="BA110" s="838"/>
      <c r="BB110" s="838"/>
      <c r="BC110" s="838"/>
      <c r="BD110" s="838"/>
      <c r="BE110" s="838"/>
      <c r="BF110" s="838"/>
      <c r="BG110" s="838"/>
      <c r="BH110" s="838"/>
      <c r="BI110" s="838"/>
      <c r="BJ110" s="838"/>
      <c r="BK110" s="838"/>
      <c r="BL110" s="838"/>
      <c r="BM110" s="838"/>
      <c r="BN110" s="838"/>
      <c r="BO110" s="838"/>
      <c r="BP110" s="839"/>
      <c r="BQ110" s="891">
        <v>76868289</v>
      </c>
      <c r="BR110" s="872"/>
      <c r="BS110" s="872"/>
      <c r="BT110" s="872"/>
      <c r="BU110" s="872"/>
      <c r="BV110" s="872">
        <v>72950158</v>
      </c>
      <c r="BW110" s="872"/>
      <c r="BX110" s="872"/>
      <c r="BY110" s="872"/>
      <c r="BZ110" s="872"/>
      <c r="CA110" s="872">
        <v>67268852</v>
      </c>
      <c r="CB110" s="872"/>
      <c r="CC110" s="872"/>
      <c r="CD110" s="872"/>
      <c r="CE110" s="872"/>
      <c r="CF110" s="896">
        <v>181.8</v>
      </c>
      <c r="CG110" s="897"/>
      <c r="CH110" s="897"/>
      <c r="CI110" s="897"/>
      <c r="CJ110" s="897"/>
      <c r="CK110" s="956" t="s">
        <v>448</v>
      </c>
      <c r="CL110" s="849"/>
      <c r="CM110" s="890" t="s">
        <v>449</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91" t="s">
        <v>450</v>
      </c>
      <c r="DH110" s="872"/>
      <c r="DI110" s="872"/>
      <c r="DJ110" s="872"/>
      <c r="DK110" s="872"/>
      <c r="DL110" s="872" t="s">
        <v>451</v>
      </c>
      <c r="DM110" s="872"/>
      <c r="DN110" s="872"/>
      <c r="DO110" s="872"/>
      <c r="DP110" s="872"/>
      <c r="DQ110" s="872" t="s">
        <v>452</v>
      </c>
      <c r="DR110" s="872"/>
      <c r="DS110" s="872"/>
      <c r="DT110" s="872"/>
      <c r="DU110" s="872"/>
      <c r="DV110" s="873" t="s">
        <v>451</v>
      </c>
      <c r="DW110" s="873"/>
      <c r="DX110" s="873"/>
      <c r="DY110" s="873"/>
      <c r="DZ110" s="874"/>
    </row>
    <row r="111" spans="1:131" s="233" customFormat="1" ht="26.25" customHeight="1">
      <c r="A111" s="804" t="s">
        <v>453</v>
      </c>
      <c r="B111" s="805"/>
      <c r="C111" s="805"/>
      <c r="D111" s="805"/>
      <c r="E111" s="805"/>
      <c r="F111" s="805"/>
      <c r="G111" s="805"/>
      <c r="H111" s="805"/>
      <c r="I111" s="805"/>
      <c r="J111" s="805"/>
      <c r="K111" s="805"/>
      <c r="L111" s="805"/>
      <c r="M111" s="805"/>
      <c r="N111" s="805"/>
      <c r="O111" s="805"/>
      <c r="P111" s="805"/>
      <c r="Q111" s="805"/>
      <c r="R111" s="805"/>
      <c r="S111" s="805"/>
      <c r="T111" s="805"/>
      <c r="U111" s="805"/>
      <c r="V111" s="805"/>
      <c r="W111" s="805"/>
      <c r="X111" s="805"/>
      <c r="Y111" s="805"/>
      <c r="Z111" s="955"/>
      <c r="AA111" s="948" t="s">
        <v>450</v>
      </c>
      <c r="AB111" s="949"/>
      <c r="AC111" s="949"/>
      <c r="AD111" s="949"/>
      <c r="AE111" s="950"/>
      <c r="AF111" s="951" t="s">
        <v>450</v>
      </c>
      <c r="AG111" s="949"/>
      <c r="AH111" s="949"/>
      <c r="AI111" s="949"/>
      <c r="AJ111" s="950"/>
      <c r="AK111" s="951" t="s">
        <v>450</v>
      </c>
      <c r="AL111" s="949"/>
      <c r="AM111" s="949"/>
      <c r="AN111" s="949"/>
      <c r="AO111" s="950"/>
      <c r="AP111" s="952" t="s">
        <v>450</v>
      </c>
      <c r="AQ111" s="953"/>
      <c r="AR111" s="953"/>
      <c r="AS111" s="953"/>
      <c r="AT111" s="954"/>
      <c r="AU111" s="962"/>
      <c r="AV111" s="963"/>
      <c r="AW111" s="963"/>
      <c r="AX111" s="963"/>
      <c r="AY111" s="963"/>
      <c r="AZ111" s="845" t="s">
        <v>454</v>
      </c>
      <c r="BA111" s="782"/>
      <c r="BB111" s="782"/>
      <c r="BC111" s="782"/>
      <c r="BD111" s="782"/>
      <c r="BE111" s="782"/>
      <c r="BF111" s="782"/>
      <c r="BG111" s="782"/>
      <c r="BH111" s="782"/>
      <c r="BI111" s="782"/>
      <c r="BJ111" s="782"/>
      <c r="BK111" s="782"/>
      <c r="BL111" s="782"/>
      <c r="BM111" s="782"/>
      <c r="BN111" s="782"/>
      <c r="BO111" s="782"/>
      <c r="BP111" s="783"/>
      <c r="BQ111" s="846">
        <v>311205</v>
      </c>
      <c r="BR111" s="847"/>
      <c r="BS111" s="847"/>
      <c r="BT111" s="847"/>
      <c r="BU111" s="847"/>
      <c r="BV111" s="847">
        <v>261176</v>
      </c>
      <c r="BW111" s="847"/>
      <c r="BX111" s="847"/>
      <c r="BY111" s="847"/>
      <c r="BZ111" s="847"/>
      <c r="CA111" s="847">
        <v>211170</v>
      </c>
      <c r="CB111" s="847"/>
      <c r="CC111" s="847"/>
      <c r="CD111" s="847"/>
      <c r="CE111" s="847"/>
      <c r="CF111" s="905">
        <v>0.6</v>
      </c>
      <c r="CG111" s="906"/>
      <c r="CH111" s="906"/>
      <c r="CI111" s="906"/>
      <c r="CJ111" s="906"/>
      <c r="CK111" s="957"/>
      <c r="CL111" s="851"/>
      <c r="CM111" s="845" t="s">
        <v>455</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846">
        <v>310307</v>
      </c>
      <c r="DH111" s="847"/>
      <c r="DI111" s="847"/>
      <c r="DJ111" s="847"/>
      <c r="DK111" s="847"/>
      <c r="DL111" s="847">
        <v>261176</v>
      </c>
      <c r="DM111" s="847"/>
      <c r="DN111" s="847"/>
      <c r="DO111" s="847"/>
      <c r="DP111" s="847"/>
      <c r="DQ111" s="847">
        <v>211170</v>
      </c>
      <c r="DR111" s="847"/>
      <c r="DS111" s="847"/>
      <c r="DT111" s="847"/>
      <c r="DU111" s="847"/>
      <c r="DV111" s="824">
        <v>0.6</v>
      </c>
      <c r="DW111" s="824"/>
      <c r="DX111" s="824"/>
      <c r="DY111" s="824"/>
      <c r="DZ111" s="825"/>
    </row>
    <row r="112" spans="1:131" s="233" customFormat="1" ht="26.25" customHeight="1">
      <c r="A112" s="942" t="s">
        <v>456</v>
      </c>
      <c r="B112" s="943"/>
      <c r="C112" s="782" t="s">
        <v>457</v>
      </c>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3"/>
      <c r="AA112" s="809" t="s">
        <v>136</v>
      </c>
      <c r="AB112" s="810"/>
      <c r="AC112" s="810"/>
      <c r="AD112" s="810"/>
      <c r="AE112" s="811"/>
      <c r="AF112" s="812" t="s">
        <v>458</v>
      </c>
      <c r="AG112" s="810"/>
      <c r="AH112" s="810"/>
      <c r="AI112" s="810"/>
      <c r="AJ112" s="811"/>
      <c r="AK112" s="812" t="s">
        <v>136</v>
      </c>
      <c r="AL112" s="810"/>
      <c r="AM112" s="810"/>
      <c r="AN112" s="810"/>
      <c r="AO112" s="811"/>
      <c r="AP112" s="854" t="s">
        <v>458</v>
      </c>
      <c r="AQ112" s="855"/>
      <c r="AR112" s="855"/>
      <c r="AS112" s="855"/>
      <c r="AT112" s="856"/>
      <c r="AU112" s="962"/>
      <c r="AV112" s="963"/>
      <c r="AW112" s="963"/>
      <c r="AX112" s="963"/>
      <c r="AY112" s="963"/>
      <c r="AZ112" s="845" t="s">
        <v>459</v>
      </c>
      <c r="BA112" s="782"/>
      <c r="BB112" s="782"/>
      <c r="BC112" s="782"/>
      <c r="BD112" s="782"/>
      <c r="BE112" s="782"/>
      <c r="BF112" s="782"/>
      <c r="BG112" s="782"/>
      <c r="BH112" s="782"/>
      <c r="BI112" s="782"/>
      <c r="BJ112" s="782"/>
      <c r="BK112" s="782"/>
      <c r="BL112" s="782"/>
      <c r="BM112" s="782"/>
      <c r="BN112" s="782"/>
      <c r="BO112" s="782"/>
      <c r="BP112" s="783"/>
      <c r="BQ112" s="846">
        <v>20759077</v>
      </c>
      <c r="BR112" s="847"/>
      <c r="BS112" s="847"/>
      <c r="BT112" s="847"/>
      <c r="BU112" s="847"/>
      <c r="BV112" s="847">
        <v>19006982</v>
      </c>
      <c r="BW112" s="847"/>
      <c r="BX112" s="847"/>
      <c r="BY112" s="847"/>
      <c r="BZ112" s="847"/>
      <c r="CA112" s="847">
        <v>17973159</v>
      </c>
      <c r="CB112" s="847"/>
      <c r="CC112" s="847"/>
      <c r="CD112" s="847"/>
      <c r="CE112" s="847"/>
      <c r="CF112" s="905">
        <v>48.6</v>
      </c>
      <c r="CG112" s="906"/>
      <c r="CH112" s="906"/>
      <c r="CI112" s="906"/>
      <c r="CJ112" s="906"/>
      <c r="CK112" s="957"/>
      <c r="CL112" s="851"/>
      <c r="CM112" s="845" t="s">
        <v>460</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846" t="s">
        <v>458</v>
      </c>
      <c r="DH112" s="847"/>
      <c r="DI112" s="847"/>
      <c r="DJ112" s="847"/>
      <c r="DK112" s="847"/>
      <c r="DL112" s="847" t="s">
        <v>136</v>
      </c>
      <c r="DM112" s="847"/>
      <c r="DN112" s="847"/>
      <c r="DO112" s="847"/>
      <c r="DP112" s="847"/>
      <c r="DQ112" s="847" t="s">
        <v>458</v>
      </c>
      <c r="DR112" s="847"/>
      <c r="DS112" s="847"/>
      <c r="DT112" s="847"/>
      <c r="DU112" s="847"/>
      <c r="DV112" s="824" t="s">
        <v>458</v>
      </c>
      <c r="DW112" s="824"/>
      <c r="DX112" s="824"/>
      <c r="DY112" s="824"/>
      <c r="DZ112" s="825"/>
    </row>
    <row r="113" spans="1:130" s="233" customFormat="1" ht="26.25" customHeight="1">
      <c r="A113" s="944"/>
      <c r="B113" s="945"/>
      <c r="C113" s="782" t="s">
        <v>461</v>
      </c>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3"/>
      <c r="AA113" s="948">
        <v>1979960</v>
      </c>
      <c r="AB113" s="949"/>
      <c r="AC113" s="949"/>
      <c r="AD113" s="949"/>
      <c r="AE113" s="950"/>
      <c r="AF113" s="951">
        <v>1659005</v>
      </c>
      <c r="AG113" s="949"/>
      <c r="AH113" s="949"/>
      <c r="AI113" s="949"/>
      <c r="AJ113" s="950"/>
      <c r="AK113" s="951">
        <v>1547386</v>
      </c>
      <c r="AL113" s="949"/>
      <c r="AM113" s="949"/>
      <c r="AN113" s="949"/>
      <c r="AO113" s="950"/>
      <c r="AP113" s="952">
        <v>4.2</v>
      </c>
      <c r="AQ113" s="953"/>
      <c r="AR113" s="953"/>
      <c r="AS113" s="953"/>
      <c r="AT113" s="954"/>
      <c r="AU113" s="962"/>
      <c r="AV113" s="963"/>
      <c r="AW113" s="963"/>
      <c r="AX113" s="963"/>
      <c r="AY113" s="963"/>
      <c r="AZ113" s="845" t="s">
        <v>462</v>
      </c>
      <c r="BA113" s="782"/>
      <c r="BB113" s="782"/>
      <c r="BC113" s="782"/>
      <c r="BD113" s="782"/>
      <c r="BE113" s="782"/>
      <c r="BF113" s="782"/>
      <c r="BG113" s="782"/>
      <c r="BH113" s="782"/>
      <c r="BI113" s="782"/>
      <c r="BJ113" s="782"/>
      <c r="BK113" s="782"/>
      <c r="BL113" s="782"/>
      <c r="BM113" s="782"/>
      <c r="BN113" s="782"/>
      <c r="BO113" s="782"/>
      <c r="BP113" s="783"/>
      <c r="BQ113" s="846" t="s">
        <v>458</v>
      </c>
      <c r="BR113" s="847"/>
      <c r="BS113" s="847"/>
      <c r="BT113" s="847"/>
      <c r="BU113" s="847"/>
      <c r="BV113" s="847" t="s">
        <v>458</v>
      </c>
      <c r="BW113" s="847"/>
      <c r="BX113" s="847"/>
      <c r="BY113" s="847"/>
      <c r="BZ113" s="847"/>
      <c r="CA113" s="847" t="s">
        <v>458</v>
      </c>
      <c r="CB113" s="847"/>
      <c r="CC113" s="847"/>
      <c r="CD113" s="847"/>
      <c r="CE113" s="847"/>
      <c r="CF113" s="905" t="s">
        <v>458</v>
      </c>
      <c r="CG113" s="906"/>
      <c r="CH113" s="906"/>
      <c r="CI113" s="906"/>
      <c r="CJ113" s="906"/>
      <c r="CK113" s="957"/>
      <c r="CL113" s="851"/>
      <c r="CM113" s="845" t="s">
        <v>463</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809" t="s">
        <v>458</v>
      </c>
      <c r="DH113" s="810"/>
      <c r="DI113" s="810"/>
      <c r="DJ113" s="810"/>
      <c r="DK113" s="811"/>
      <c r="DL113" s="812" t="s">
        <v>136</v>
      </c>
      <c r="DM113" s="810"/>
      <c r="DN113" s="810"/>
      <c r="DO113" s="810"/>
      <c r="DP113" s="811"/>
      <c r="DQ113" s="812" t="s">
        <v>458</v>
      </c>
      <c r="DR113" s="810"/>
      <c r="DS113" s="810"/>
      <c r="DT113" s="810"/>
      <c r="DU113" s="811"/>
      <c r="DV113" s="854" t="s">
        <v>458</v>
      </c>
      <c r="DW113" s="855"/>
      <c r="DX113" s="855"/>
      <c r="DY113" s="855"/>
      <c r="DZ113" s="856"/>
    </row>
    <row r="114" spans="1:130" s="233" customFormat="1" ht="26.25" customHeight="1">
      <c r="A114" s="944"/>
      <c r="B114" s="945"/>
      <c r="C114" s="782" t="s">
        <v>464</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3"/>
      <c r="AA114" s="809" t="s">
        <v>136</v>
      </c>
      <c r="AB114" s="810"/>
      <c r="AC114" s="810"/>
      <c r="AD114" s="810"/>
      <c r="AE114" s="811"/>
      <c r="AF114" s="812" t="s">
        <v>458</v>
      </c>
      <c r="AG114" s="810"/>
      <c r="AH114" s="810"/>
      <c r="AI114" s="810"/>
      <c r="AJ114" s="811"/>
      <c r="AK114" s="812" t="s">
        <v>458</v>
      </c>
      <c r="AL114" s="810"/>
      <c r="AM114" s="810"/>
      <c r="AN114" s="810"/>
      <c r="AO114" s="811"/>
      <c r="AP114" s="854" t="s">
        <v>458</v>
      </c>
      <c r="AQ114" s="855"/>
      <c r="AR114" s="855"/>
      <c r="AS114" s="855"/>
      <c r="AT114" s="856"/>
      <c r="AU114" s="962"/>
      <c r="AV114" s="963"/>
      <c r="AW114" s="963"/>
      <c r="AX114" s="963"/>
      <c r="AY114" s="963"/>
      <c r="AZ114" s="845" t="s">
        <v>465</v>
      </c>
      <c r="BA114" s="782"/>
      <c r="BB114" s="782"/>
      <c r="BC114" s="782"/>
      <c r="BD114" s="782"/>
      <c r="BE114" s="782"/>
      <c r="BF114" s="782"/>
      <c r="BG114" s="782"/>
      <c r="BH114" s="782"/>
      <c r="BI114" s="782"/>
      <c r="BJ114" s="782"/>
      <c r="BK114" s="782"/>
      <c r="BL114" s="782"/>
      <c r="BM114" s="782"/>
      <c r="BN114" s="782"/>
      <c r="BO114" s="782"/>
      <c r="BP114" s="783"/>
      <c r="BQ114" s="846">
        <v>10123968</v>
      </c>
      <c r="BR114" s="847"/>
      <c r="BS114" s="847"/>
      <c r="BT114" s="847"/>
      <c r="BU114" s="847"/>
      <c r="BV114" s="847">
        <v>9902578</v>
      </c>
      <c r="BW114" s="847"/>
      <c r="BX114" s="847"/>
      <c r="BY114" s="847"/>
      <c r="BZ114" s="847"/>
      <c r="CA114" s="847">
        <v>9662409</v>
      </c>
      <c r="CB114" s="847"/>
      <c r="CC114" s="847"/>
      <c r="CD114" s="847"/>
      <c r="CE114" s="847"/>
      <c r="CF114" s="905">
        <v>26.1</v>
      </c>
      <c r="CG114" s="906"/>
      <c r="CH114" s="906"/>
      <c r="CI114" s="906"/>
      <c r="CJ114" s="906"/>
      <c r="CK114" s="957"/>
      <c r="CL114" s="851"/>
      <c r="CM114" s="845" t="s">
        <v>466</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809" t="s">
        <v>458</v>
      </c>
      <c r="DH114" s="810"/>
      <c r="DI114" s="810"/>
      <c r="DJ114" s="810"/>
      <c r="DK114" s="811"/>
      <c r="DL114" s="812" t="s">
        <v>136</v>
      </c>
      <c r="DM114" s="810"/>
      <c r="DN114" s="810"/>
      <c r="DO114" s="810"/>
      <c r="DP114" s="811"/>
      <c r="DQ114" s="812" t="s">
        <v>458</v>
      </c>
      <c r="DR114" s="810"/>
      <c r="DS114" s="810"/>
      <c r="DT114" s="810"/>
      <c r="DU114" s="811"/>
      <c r="DV114" s="854" t="s">
        <v>458</v>
      </c>
      <c r="DW114" s="855"/>
      <c r="DX114" s="855"/>
      <c r="DY114" s="855"/>
      <c r="DZ114" s="856"/>
    </row>
    <row r="115" spans="1:130" s="233" customFormat="1" ht="26.25" customHeight="1">
      <c r="A115" s="944"/>
      <c r="B115" s="945"/>
      <c r="C115" s="782" t="s">
        <v>467</v>
      </c>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3"/>
      <c r="AA115" s="948">
        <v>64516</v>
      </c>
      <c r="AB115" s="949"/>
      <c r="AC115" s="949"/>
      <c r="AD115" s="949"/>
      <c r="AE115" s="950"/>
      <c r="AF115" s="951">
        <v>55980</v>
      </c>
      <c r="AG115" s="949"/>
      <c r="AH115" s="949"/>
      <c r="AI115" s="949"/>
      <c r="AJ115" s="950"/>
      <c r="AK115" s="951">
        <v>55011</v>
      </c>
      <c r="AL115" s="949"/>
      <c r="AM115" s="949"/>
      <c r="AN115" s="949"/>
      <c r="AO115" s="950"/>
      <c r="AP115" s="952">
        <v>0.1</v>
      </c>
      <c r="AQ115" s="953"/>
      <c r="AR115" s="953"/>
      <c r="AS115" s="953"/>
      <c r="AT115" s="954"/>
      <c r="AU115" s="962"/>
      <c r="AV115" s="963"/>
      <c r="AW115" s="963"/>
      <c r="AX115" s="963"/>
      <c r="AY115" s="963"/>
      <c r="AZ115" s="845" t="s">
        <v>468</v>
      </c>
      <c r="BA115" s="782"/>
      <c r="BB115" s="782"/>
      <c r="BC115" s="782"/>
      <c r="BD115" s="782"/>
      <c r="BE115" s="782"/>
      <c r="BF115" s="782"/>
      <c r="BG115" s="782"/>
      <c r="BH115" s="782"/>
      <c r="BI115" s="782"/>
      <c r="BJ115" s="782"/>
      <c r="BK115" s="782"/>
      <c r="BL115" s="782"/>
      <c r="BM115" s="782"/>
      <c r="BN115" s="782"/>
      <c r="BO115" s="782"/>
      <c r="BP115" s="783"/>
      <c r="BQ115" s="846" t="s">
        <v>458</v>
      </c>
      <c r="BR115" s="847"/>
      <c r="BS115" s="847"/>
      <c r="BT115" s="847"/>
      <c r="BU115" s="847"/>
      <c r="BV115" s="847" t="s">
        <v>458</v>
      </c>
      <c r="BW115" s="847"/>
      <c r="BX115" s="847"/>
      <c r="BY115" s="847"/>
      <c r="BZ115" s="847"/>
      <c r="CA115" s="847" t="s">
        <v>136</v>
      </c>
      <c r="CB115" s="847"/>
      <c r="CC115" s="847"/>
      <c r="CD115" s="847"/>
      <c r="CE115" s="847"/>
      <c r="CF115" s="905" t="s">
        <v>458</v>
      </c>
      <c r="CG115" s="906"/>
      <c r="CH115" s="906"/>
      <c r="CI115" s="906"/>
      <c r="CJ115" s="906"/>
      <c r="CK115" s="957"/>
      <c r="CL115" s="851"/>
      <c r="CM115" s="845" t="s">
        <v>469</v>
      </c>
      <c r="CN115" s="782"/>
      <c r="CO115" s="782"/>
      <c r="CP115" s="782"/>
      <c r="CQ115" s="782"/>
      <c r="CR115" s="782"/>
      <c r="CS115" s="782"/>
      <c r="CT115" s="782"/>
      <c r="CU115" s="782"/>
      <c r="CV115" s="782"/>
      <c r="CW115" s="782"/>
      <c r="CX115" s="782"/>
      <c r="CY115" s="782"/>
      <c r="CZ115" s="782"/>
      <c r="DA115" s="782"/>
      <c r="DB115" s="782"/>
      <c r="DC115" s="782"/>
      <c r="DD115" s="782"/>
      <c r="DE115" s="782"/>
      <c r="DF115" s="783"/>
      <c r="DG115" s="809" t="s">
        <v>458</v>
      </c>
      <c r="DH115" s="810"/>
      <c r="DI115" s="810"/>
      <c r="DJ115" s="810"/>
      <c r="DK115" s="811"/>
      <c r="DL115" s="812" t="s">
        <v>136</v>
      </c>
      <c r="DM115" s="810"/>
      <c r="DN115" s="810"/>
      <c r="DO115" s="810"/>
      <c r="DP115" s="811"/>
      <c r="DQ115" s="812" t="s">
        <v>458</v>
      </c>
      <c r="DR115" s="810"/>
      <c r="DS115" s="810"/>
      <c r="DT115" s="810"/>
      <c r="DU115" s="811"/>
      <c r="DV115" s="854" t="s">
        <v>458</v>
      </c>
      <c r="DW115" s="855"/>
      <c r="DX115" s="855"/>
      <c r="DY115" s="855"/>
      <c r="DZ115" s="856"/>
    </row>
    <row r="116" spans="1:130" s="233" customFormat="1" ht="26.25" customHeight="1">
      <c r="A116" s="946"/>
      <c r="B116" s="947"/>
      <c r="C116" s="869" t="s">
        <v>470</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09" t="s">
        <v>136</v>
      </c>
      <c r="AB116" s="810"/>
      <c r="AC116" s="810"/>
      <c r="AD116" s="810"/>
      <c r="AE116" s="811"/>
      <c r="AF116" s="812" t="s">
        <v>458</v>
      </c>
      <c r="AG116" s="810"/>
      <c r="AH116" s="810"/>
      <c r="AI116" s="810"/>
      <c r="AJ116" s="811"/>
      <c r="AK116" s="812" t="s">
        <v>458</v>
      </c>
      <c r="AL116" s="810"/>
      <c r="AM116" s="810"/>
      <c r="AN116" s="810"/>
      <c r="AO116" s="811"/>
      <c r="AP116" s="854" t="s">
        <v>458</v>
      </c>
      <c r="AQ116" s="855"/>
      <c r="AR116" s="855"/>
      <c r="AS116" s="855"/>
      <c r="AT116" s="856"/>
      <c r="AU116" s="962"/>
      <c r="AV116" s="963"/>
      <c r="AW116" s="963"/>
      <c r="AX116" s="963"/>
      <c r="AY116" s="963"/>
      <c r="AZ116" s="939" t="s">
        <v>471</v>
      </c>
      <c r="BA116" s="940"/>
      <c r="BB116" s="940"/>
      <c r="BC116" s="940"/>
      <c r="BD116" s="940"/>
      <c r="BE116" s="940"/>
      <c r="BF116" s="940"/>
      <c r="BG116" s="940"/>
      <c r="BH116" s="940"/>
      <c r="BI116" s="940"/>
      <c r="BJ116" s="940"/>
      <c r="BK116" s="940"/>
      <c r="BL116" s="940"/>
      <c r="BM116" s="940"/>
      <c r="BN116" s="940"/>
      <c r="BO116" s="940"/>
      <c r="BP116" s="941"/>
      <c r="BQ116" s="846" t="s">
        <v>458</v>
      </c>
      <c r="BR116" s="847"/>
      <c r="BS116" s="847"/>
      <c r="BT116" s="847"/>
      <c r="BU116" s="847"/>
      <c r="BV116" s="847" t="s">
        <v>458</v>
      </c>
      <c r="BW116" s="847"/>
      <c r="BX116" s="847"/>
      <c r="BY116" s="847"/>
      <c r="BZ116" s="847"/>
      <c r="CA116" s="847" t="s">
        <v>458</v>
      </c>
      <c r="CB116" s="847"/>
      <c r="CC116" s="847"/>
      <c r="CD116" s="847"/>
      <c r="CE116" s="847"/>
      <c r="CF116" s="905" t="s">
        <v>458</v>
      </c>
      <c r="CG116" s="906"/>
      <c r="CH116" s="906"/>
      <c r="CI116" s="906"/>
      <c r="CJ116" s="906"/>
      <c r="CK116" s="957"/>
      <c r="CL116" s="851"/>
      <c r="CM116" s="845" t="s">
        <v>472</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809">
        <v>898</v>
      </c>
      <c r="DH116" s="810"/>
      <c r="DI116" s="810"/>
      <c r="DJ116" s="810"/>
      <c r="DK116" s="811"/>
      <c r="DL116" s="812" t="s">
        <v>458</v>
      </c>
      <c r="DM116" s="810"/>
      <c r="DN116" s="810"/>
      <c r="DO116" s="810"/>
      <c r="DP116" s="811"/>
      <c r="DQ116" s="812" t="s">
        <v>136</v>
      </c>
      <c r="DR116" s="810"/>
      <c r="DS116" s="810"/>
      <c r="DT116" s="810"/>
      <c r="DU116" s="811"/>
      <c r="DV116" s="854" t="s">
        <v>458</v>
      </c>
      <c r="DW116" s="855"/>
      <c r="DX116" s="855"/>
      <c r="DY116" s="855"/>
      <c r="DZ116" s="856"/>
    </row>
    <row r="117" spans="1:130" s="233" customFormat="1" ht="26.25" customHeight="1">
      <c r="A117" s="925" t="s">
        <v>187</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7" t="s">
        <v>473</v>
      </c>
      <c r="Z117" s="927"/>
      <c r="AA117" s="932">
        <v>13692417</v>
      </c>
      <c r="AB117" s="933"/>
      <c r="AC117" s="933"/>
      <c r="AD117" s="933"/>
      <c r="AE117" s="934"/>
      <c r="AF117" s="935">
        <v>13020920</v>
      </c>
      <c r="AG117" s="933"/>
      <c r="AH117" s="933"/>
      <c r="AI117" s="933"/>
      <c r="AJ117" s="934"/>
      <c r="AK117" s="935">
        <v>12680567</v>
      </c>
      <c r="AL117" s="933"/>
      <c r="AM117" s="933"/>
      <c r="AN117" s="933"/>
      <c r="AO117" s="934"/>
      <c r="AP117" s="936"/>
      <c r="AQ117" s="937"/>
      <c r="AR117" s="937"/>
      <c r="AS117" s="937"/>
      <c r="AT117" s="938"/>
      <c r="AU117" s="962"/>
      <c r="AV117" s="963"/>
      <c r="AW117" s="963"/>
      <c r="AX117" s="963"/>
      <c r="AY117" s="963"/>
      <c r="AZ117" s="893" t="s">
        <v>474</v>
      </c>
      <c r="BA117" s="894"/>
      <c r="BB117" s="894"/>
      <c r="BC117" s="894"/>
      <c r="BD117" s="894"/>
      <c r="BE117" s="894"/>
      <c r="BF117" s="894"/>
      <c r="BG117" s="894"/>
      <c r="BH117" s="894"/>
      <c r="BI117" s="894"/>
      <c r="BJ117" s="894"/>
      <c r="BK117" s="894"/>
      <c r="BL117" s="894"/>
      <c r="BM117" s="894"/>
      <c r="BN117" s="894"/>
      <c r="BO117" s="894"/>
      <c r="BP117" s="895"/>
      <c r="BQ117" s="846" t="s">
        <v>452</v>
      </c>
      <c r="BR117" s="847"/>
      <c r="BS117" s="847"/>
      <c r="BT117" s="847"/>
      <c r="BU117" s="847"/>
      <c r="BV117" s="847" t="s">
        <v>475</v>
      </c>
      <c r="BW117" s="847"/>
      <c r="BX117" s="847"/>
      <c r="BY117" s="847"/>
      <c r="BZ117" s="847"/>
      <c r="CA117" s="847" t="s">
        <v>475</v>
      </c>
      <c r="CB117" s="847"/>
      <c r="CC117" s="847"/>
      <c r="CD117" s="847"/>
      <c r="CE117" s="847"/>
      <c r="CF117" s="905" t="s">
        <v>475</v>
      </c>
      <c r="CG117" s="906"/>
      <c r="CH117" s="906"/>
      <c r="CI117" s="906"/>
      <c r="CJ117" s="906"/>
      <c r="CK117" s="957"/>
      <c r="CL117" s="851"/>
      <c r="CM117" s="845" t="s">
        <v>476</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809" t="s">
        <v>475</v>
      </c>
      <c r="DH117" s="810"/>
      <c r="DI117" s="810"/>
      <c r="DJ117" s="810"/>
      <c r="DK117" s="811"/>
      <c r="DL117" s="812" t="s">
        <v>475</v>
      </c>
      <c r="DM117" s="810"/>
      <c r="DN117" s="810"/>
      <c r="DO117" s="810"/>
      <c r="DP117" s="811"/>
      <c r="DQ117" s="812" t="s">
        <v>475</v>
      </c>
      <c r="DR117" s="810"/>
      <c r="DS117" s="810"/>
      <c r="DT117" s="810"/>
      <c r="DU117" s="811"/>
      <c r="DV117" s="854" t="s">
        <v>475</v>
      </c>
      <c r="DW117" s="855"/>
      <c r="DX117" s="855"/>
      <c r="DY117" s="855"/>
      <c r="DZ117" s="856"/>
    </row>
    <row r="118" spans="1:130" s="233" customFormat="1" ht="26.25" customHeight="1">
      <c r="A118" s="925" t="s">
        <v>445</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442</v>
      </c>
      <c r="AB118" s="926"/>
      <c r="AC118" s="926"/>
      <c r="AD118" s="926"/>
      <c r="AE118" s="927"/>
      <c r="AF118" s="928" t="s">
        <v>443</v>
      </c>
      <c r="AG118" s="926"/>
      <c r="AH118" s="926"/>
      <c r="AI118" s="926"/>
      <c r="AJ118" s="927"/>
      <c r="AK118" s="928" t="s">
        <v>306</v>
      </c>
      <c r="AL118" s="926"/>
      <c r="AM118" s="926"/>
      <c r="AN118" s="926"/>
      <c r="AO118" s="927"/>
      <c r="AP118" s="929" t="s">
        <v>444</v>
      </c>
      <c r="AQ118" s="930"/>
      <c r="AR118" s="930"/>
      <c r="AS118" s="930"/>
      <c r="AT118" s="931"/>
      <c r="AU118" s="962"/>
      <c r="AV118" s="963"/>
      <c r="AW118" s="963"/>
      <c r="AX118" s="963"/>
      <c r="AY118" s="963"/>
      <c r="AZ118" s="868" t="s">
        <v>477</v>
      </c>
      <c r="BA118" s="869"/>
      <c r="BB118" s="869"/>
      <c r="BC118" s="869"/>
      <c r="BD118" s="869"/>
      <c r="BE118" s="869"/>
      <c r="BF118" s="869"/>
      <c r="BG118" s="869"/>
      <c r="BH118" s="869"/>
      <c r="BI118" s="869"/>
      <c r="BJ118" s="869"/>
      <c r="BK118" s="869"/>
      <c r="BL118" s="869"/>
      <c r="BM118" s="869"/>
      <c r="BN118" s="869"/>
      <c r="BO118" s="869"/>
      <c r="BP118" s="870"/>
      <c r="BQ118" s="909" t="s">
        <v>478</v>
      </c>
      <c r="BR118" s="875"/>
      <c r="BS118" s="875"/>
      <c r="BT118" s="875"/>
      <c r="BU118" s="875"/>
      <c r="BV118" s="875" t="s">
        <v>423</v>
      </c>
      <c r="BW118" s="875"/>
      <c r="BX118" s="875"/>
      <c r="BY118" s="875"/>
      <c r="BZ118" s="875"/>
      <c r="CA118" s="875" t="s">
        <v>423</v>
      </c>
      <c r="CB118" s="875"/>
      <c r="CC118" s="875"/>
      <c r="CD118" s="875"/>
      <c r="CE118" s="875"/>
      <c r="CF118" s="905" t="s">
        <v>423</v>
      </c>
      <c r="CG118" s="906"/>
      <c r="CH118" s="906"/>
      <c r="CI118" s="906"/>
      <c r="CJ118" s="906"/>
      <c r="CK118" s="957"/>
      <c r="CL118" s="851"/>
      <c r="CM118" s="845" t="s">
        <v>479</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809" t="s">
        <v>423</v>
      </c>
      <c r="DH118" s="810"/>
      <c r="DI118" s="810"/>
      <c r="DJ118" s="810"/>
      <c r="DK118" s="811"/>
      <c r="DL118" s="812" t="s">
        <v>423</v>
      </c>
      <c r="DM118" s="810"/>
      <c r="DN118" s="810"/>
      <c r="DO118" s="810"/>
      <c r="DP118" s="811"/>
      <c r="DQ118" s="812" t="s">
        <v>423</v>
      </c>
      <c r="DR118" s="810"/>
      <c r="DS118" s="810"/>
      <c r="DT118" s="810"/>
      <c r="DU118" s="811"/>
      <c r="DV118" s="854" t="s">
        <v>423</v>
      </c>
      <c r="DW118" s="855"/>
      <c r="DX118" s="855"/>
      <c r="DY118" s="855"/>
      <c r="DZ118" s="856"/>
    </row>
    <row r="119" spans="1:130" s="233" customFormat="1" ht="26.25" customHeight="1">
      <c r="A119" s="848" t="s">
        <v>448</v>
      </c>
      <c r="B119" s="849"/>
      <c r="C119" s="890" t="s">
        <v>449</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8" t="s">
        <v>423</v>
      </c>
      <c r="AB119" s="919"/>
      <c r="AC119" s="919"/>
      <c r="AD119" s="919"/>
      <c r="AE119" s="920"/>
      <c r="AF119" s="921" t="s">
        <v>478</v>
      </c>
      <c r="AG119" s="919"/>
      <c r="AH119" s="919"/>
      <c r="AI119" s="919"/>
      <c r="AJ119" s="920"/>
      <c r="AK119" s="921" t="s">
        <v>423</v>
      </c>
      <c r="AL119" s="919"/>
      <c r="AM119" s="919"/>
      <c r="AN119" s="919"/>
      <c r="AO119" s="920"/>
      <c r="AP119" s="922" t="s">
        <v>478</v>
      </c>
      <c r="AQ119" s="923"/>
      <c r="AR119" s="923"/>
      <c r="AS119" s="923"/>
      <c r="AT119" s="924"/>
      <c r="AU119" s="964"/>
      <c r="AV119" s="965"/>
      <c r="AW119" s="965"/>
      <c r="AX119" s="965"/>
      <c r="AY119" s="965"/>
      <c r="AZ119" s="254" t="s">
        <v>187</v>
      </c>
      <c r="BA119" s="254"/>
      <c r="BB119" s="254"/>
      <c r="BC119" s="254"/>
      <c r="BD119" s="254"/>
      <c r="BE119" s="254"/>
      <c r="BF119" s="254"/>
      <c r="BG119" s="254"/>
      <c r="BH119" s="254"/>
      <c r="BI119" s="254"/>
      <c r="BJ119" s="254"/>
      <c r="BK119" s="254"/>
      <c r="BL119" s="254"/>
      <c r="BM119" s="254"/>
      <c r="BN119" s="254"/>
      <c r="BO119" s="907" t="s">
        <v>480</v>
      </c>
      <c r="BP119" s="908"/>
      <c r="BQ119" s="909">
        <v>108062539</v>
      </c>
      <c r="BR119" s="875"/>
      <c r="BS119" s="875"/>
      <c r="BT119" s="875"/>
      <c r="BU119" s="875"/>
      <c r="BV119" s="875">
        <v>102120894</v>
      </c>
      <c r="BW119" s="875"/>
      <c r="BX119" s="875"/>
      <c r="BY119" s="875"/>
      <c r="BZ119" s="875"/>
      <c r="CA119" s="875">
        <v>95115590</v>
      </c>
      <c r="CB119" s="875"/>
      <c r="CC119" s="875"/>
      <c r="CD119" s="875"/>
      <c r="CE119" s="875"/>
      <c r="CF119" s="778"/>
      <c r="CG119" s="779"/>
      <c r="CH119" s="779"/>
      <c r="CI119" s="779"/>
      <c r="CJ119" s="864"/>
      <c r="CK119" s="958"/>
      <c r="CL119" s="853"/>
      <c r="CM119" s="868" t="s">
        <v>481</v>
      </c>
      <c r="CN119" s="869"/>
      <c r="CO119" s="869"/>
      <c r="CP119" s="869"/>
      <c r="CQ119" s="869"/>
      <c r="CR119" s="869"/>
      <c r="CS119" s="869"/>
      <c r="CT119" s="869"/>
      <c r="CU119" s="869"/>
      <c r="CV119" s="869"/>
      <c r="CW119" s="869"/>
      <c r="CX119" s="869"/>
      <c r="CY119" s="869"/>
      <c r="CZ119" s="869"/>
      <c r="DA119" s="869"/>
      <c r="DB119" s="869"/>
      <c r="DC119" s="869"/>
      <c r="DD119" s="869"/>
      <c r="DE119" s="869"/>
      <c r="DF119" s="870"/>
      <c r="DG119" s="793" t="s">
        <v>478</v>
      </c>
      <c r="DH119" s="794"/>
      <c r="DI119" s="794"/>
      <c r="DJ119" s="794"/>
      <c r="DK119" s="795"/>
      <c r="DL119" s="796" t="s">
        <v>423</v>
      </c>
      <c r="DM119" s="794"/>
      <c r="DN119" s="794"/>
      <c r="DO119" s="794"/>
      <c r="DP119" s="795"/>
      <c r="DQ119" s="796" t="s">
        <v>423</v>
      </c>
      <c r="DR119" s="794"/>
      <c r="DS119" s="794"/>
      <c r="DT119" s="794"/>
      <c r="DU119" s="795"/>
      <c r="DV119" s="878" t="s">
        <v>478</v>
      </c>
      <c r="DW119" s="879"/>
      <c r="DX119" s="879"/>
      <c r="DY119" s="879"/>
      <c r="DZ119" s="880"/>
    </row>
    <row r="120" spans="1:130" s="233" customFormat="1" ht="26.25" customHeight="1">
      <c r="A120" s="850"/>
      <c r="B120" s="851"/>
      <c r="C120" s="845" t="s">
        <v>455</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809">
        <v>54542</v>
      </c>
      <c r="AB120" s="810"/>
      <c r="AC120" s="810"/>
      <c r="AD120" s="810"/>
      <c r="AE120" s="811"/>
      <c r="AF120" s="812">
        <v>54542</v>
      </c>
      <c r="AG120" s="810"/>
      <c r="AH120" s="810"/>
      <c r="AI120" s="810"/>
      <c r="AJ120" s="811"/>
      <c r="AK120" s="812">
        <v>54542</v>
      </c>
      <c r="AL120" s="810"/>
      <c r="AM120" s="810"/>
      <c r="AN120" s="810"/>
      <c r="AO120" s="811"/>
      <c r="AP120" s="854">
        <v>0.1</v>
      </c>
      <c r="AQ120" s="855"/>
      <c r="AR120" s="855"/>
      <c r="AS120" s="855"/>
      <c r="AT120" s="856"/>
      <c r="AU120" s="910" t="s">
        <v>482</v>
      </c>
      <c r="AV120" s="911"/>
      <c r="AW120" s="911"/>
      <c r="AX120" s="911"/>
      <c r="AY120" s="912"/>
      <c r="AZ120" s="890" t="s">
        <v>483</v>
      </c>
      <c r="BA120" s="838"/>
      <c r="BB120" s="838"/>
      <c r="BC120" s="838"/>
      <c r="BD120" s="838"/>
      <c r="BE120" s="838"/>
      <c r="BF120" s="838"/>
      <c r="BG120" s="838"/>
      <c r="BH120" s="838"/>
      <c r="BI120" s="838"/>
      <c r="BJ120" s="838"/>
      <c r="BK120" s="838"/>
      <c r="BL120" s="838"/>
      <c r="BM120" s="838"/>
      <c r="BN120" s="838"/>
      <c r="BO120" s="838"/>
      <c r="BP120" s="839"/>
      <c r="BQ120" s="891">
        <v>26679233</v>
      </c>
      <c r="BR120" s="872"/>
      <c r="BS120" s="872"/>
      <c r="BT120" s="872"/>
      <c r="BU120" s="872"/>
      <c r="BV120" s="872">
        <v>27014471</v>
      </c>
      <c r="BW120" s="872"/>
      <c r="BX120" s="872"/>
      <c r="BY120" s="872"/>
      <c r="BZ120" s="872"/>
      <c r="CA120" s="872">
        <v>29358589</v>
      </c>
      <c r="CB120" s="872"/>
      <c r="CC120" s="872"/>
      <c r="CD120" s="872"/>
      <c r="CE120" s="872"/>
      <c r="CF120" s="896">
        <v>79.3</v>
      </c>
      <c r="CG120" s="897"/>
      <c r="CH120" s="897"/>
      <c r="CI120" s="897"/>
      <c r="CJ120" s="897"/>
      <c r="CK120" s="898" t="s">
        <v>484</v>
      </c>
      <c r="CL120" s="882"/>
      <c r="CM120" s="882"/>
      <c r="CN120" s="882"/>
      <c r="CO120" s="883"/>
      <c r="CP120" s="902" t="s">
        <v>485</v>
      </c>
      <c r="CQ120" s="903"/>
      <c r="CR120" s="903"/>
      <c r="CS120" s="903"/>
      <c r="CT120" s="903"/>
      <c r="CU120" s="903"/>
      <c r="CV120" s="903"/>
      <c r="CW120" s="903"/>
      <c r="CX120" s="903"/>
      <c r="CY120" s="903"/>
      <c r="CZ120" s="903"/>
      <c r="DA120" s="903"/>
      <c r="DB120" s="903"/>
      <c r="DC120" s="903"/>
      <c r="DD120" s="903"/>
      <c r="DE120" s="903"/>
      <c r="DF120" s="904"/>
      <c r="DG120" s="891">
        <v>13060808</v>
      </c>
      <c r="DH120" s="872"/>
      <c r="DI120" s="872"/>
      <c r="DJ120" s="872"/>
      <c r="DK120" s="872"/>
      <c r="DL120" s="872">
        <v>11677790</v>
      </c>
      <c r="DM120" s="872"/>
      <c r="DN120" s="872"/>
      <c r="DO120" s="872"/>
      <c r="DP120" s="872"/>
      <c r="DQ120" s="872">
        <v>11105030</v>
      </c>
      <c r="DR120" s="872"/>
      <c r="DS120" s="872"/>
      <c r="DT120" s="872"/>
      <c r="DU120" s="872"/>
      <c r="DV120" s="873">
        <v>30</v>
      </c>
      <c r="DW120" s="873"/>
      <c r="DX120" s="873"/>
      <c r="DY120" s="873"/>
      <c r="DZ120" s="874"/>
    </row>
    <row r="121" spans="1:130" s="233" customFormat="1" ht="26.25" customHeight="1">
      <c r="A121" s="850"/>
      <c r="B121" s="851"/>
      <c r="C121" s="893" t="s">
        <v>486</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809" t="s">
        <v>478</v>
      </c>
      <c r="AB121" s="810"/>
      <c r="AC121" s="810"/>
      <c r="AD121" s="810"/>
      <c r="AE121" s="811"/>
      <c r="AF121" s="812" t="s">
        <v>423</v>
      </c>
      <c r="AG121" s="810"/>
      <c r="AH121" s="810"/>
      <c r="AI121" s="810"/>
      <c r="AJ121" s="811"/>
      <c r="AK121" s="812" t="s">
        <v>478</v>
      </c>
      <c r="AL121" s="810"/>
      <c r="AM121" s="810"/>
      <c r="AN121" s="810"/>
      <c r="AO121" s="811"/>
      <c r="AP121" s="854" t="s">
        <v>423</v>
      </c>
      <c r="AQ121" s="855"/>
      <c r="AR121" s="855"/>
      <c r="AS121" s="855"/>
      <c r="AT121" s="856"/>
      <c r="AU121" s="913"/>
      <c r="AV121" s="914"/>
      <c r="AW121" s="914"/>
      <c r="AX121" s="914"/>
      <c r="AY121" s="915"/>
      <c r="AZ121" s="845" t="s">
        <v>487</v>
      </c>
      <c r="BA121" s="782"/>
      <c r="BB121" s="782"/>
      <c r="BC121" s="782"/>
      <c r="BD121" s="782"/>
      <c r="BE121" s="782"/>
      <c r="BF121" s="782"/>
      <c r="BG121" s="782"/>
      <c r="BH121" s="782"/>
      <c r="BI121" s="782"/>
      <c r="BJ121" s="782"/>
      <c r="BK121" s="782"/>
      <c r="BL121" s="782"/>
      <c r="BM121" s="782"/>
      <c r="BN121" s="782"/>
      <c r="BO121" s="782"/>
      <c r="BP121" s="783"/>
      <c r="BQ121" s="846">
        <v>2131250</v>
      </c>
      <c r="BR121" s="847"/>
      <c r="BS121" s="847"/>
      <c r="BT121" s="847"/>
      <c r="BU121" s="847"/>
      <c r="BV121" s="847">
        <v>2530009</v>
      </c>
      <c r="BW121" s="847"/>
      <c r="BX121" s="847"/>
      <c r="BY121" s="847"/>
      <c r="BZ121" s="847"/>
      <c r="CA121" s="847">
        <v>2949699</v>
      </c>
      <c r="CB121" s="847"/>
      <c r="CC121" s="847"/>
      <c r="CD121" s="847"/>
      <c r="CE121" s="847"/>
      <c r="CF121" s="905">
        <v>8</v>
      </c>
      <c r="CG121" s="906"/>
      <c r="CH121" s="906"/>
      <c r="CI121" s="906"/>
      <c r="CJ121" s="906"/>
      <c r="CK121" s="899"/>
      <c r="CL121" s="885"/>
      <c r="CM121" s="885"/>
      <c r="CN121" s="885"/>
      <c r="CO121" s="886"/>
      <c r="CP121" s="865" t="s">
        <v>488</v>
      </c>
      <c r="CQ121" s="866"/>
      <c r="CR121" s="866"/>
      <c r="CS121" s="866"/>
      <c r="CT121" s="866"/>
      <c r="CU121" s="866"/>
      <c r="CV121" s="866"/>
      <c r="CW121" s="866"/>
      <c r="CX121" s="866"/>
      <c r="CY121" s="866"/>
      <c r="CZ121" s="866"/>
      <c r="DA121" s="866"/>
      <c r="DB121" s="866"/>
      <c r="DC121" s="866"/>
      <c r="DD121" s="866"/>
      <c r="DE121" s="866"/>
      <c r="DF121" s="867"/>
      <c r="DG121" s="846">
        <v>4384646</v>
      </c>
      <c r="DH121" s="847"/>
      <c r="DI121" s="847"/>
      <c r="DJ121" s="847"/>
      <c r="DK121" s="847"/>
      <c r="DL121" s="847">
        <v>4000089</v>
      </c>
      <c r="DM121" s="847"/>
      <c r="DN121" s="847"/>
      <c r="DO121" s="847"/>
      <c r="DP121" s="847"/>
      <c r="DQ121" s="847">
        <v>3827114</v>
      </c>
      <c r="DR121" s="847"/>
      <c r="DS121" s="847"/>
      <c r="DT121" s="847"/>
      <c r="DU121" s="847"/>
      <c r="DV121" s="824">
        <v>10.3</v>
      </c>
      <c r="DW121" s="824"/>
      <c r="DX121" s="824"/>
      <c r="DY121" s="824"/>
      <c r="DZ121" s="825"/>
    </row>
    <row r="122" spans="1:130" s="233" customFormat="1" ht="26.25" customHeight="1">
      <c r="A122" s="850"/>
      <c r="B122" s="851"/>
      <c r="C122" s="845" t="s">
        <v>466</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809" t="s">
        <v>423</v>
      </c>
      <c r="AB122" s="810"/>
      <c r="AC122" s="810"/>
      <c r="AD122" s="810"/>
      <c r="AE122" s="811"/>
      <c r="AF122" s="812" t="s">
        <v>423</v>
      </c>
      <c r="AG122" s="810"/>
      <c r="AH122" s="810"/>
      <c r="AI122" s="810"/>
      <c r="AJ122" s="811"/>
      <c r="AK122" s="812" t="s">
        <v>423</v>
      </c>
      <c r="AL122" s="810"/>
      <c r="AM122" s="810"/>
      <c r="AN122" s="810"/>
      <c r="AO122" s="811"/>
      <c r="AP122" s="854" t="s">
        <v>423</v>
      </c>
      <c r="AQ122" s="855"/>
      <c r="AR122" s="855"/>
      <c r="AS122" s="855"/>
      <c r="AT122" s="856"/>
      <c r="AU122" s="913"/>
      <c r="AV122" s="914"/>
      <c r="AW122" s="914"/>
      <c r="AX122" s="914"/>
      <c r="AY122" s="915"/>
      <c r="AZ122" s="868" t="s">
        <v>489</v>
      </c>
      <c r="BA122" s="869"/>
      <c r="BB122" s="869"/>
      <c r="BC122" s="869"/>
      <c r="BD122" s="869"/>
      <c r="BE122" s="869"/>
      <c r="BF122" s="869"/>
      <c r="BG122" s="869"/>
      <c r="BH122" s="869"/>
      <c r="BI122" s="869"/>
      <c r="BJ122" s="869"/>
      <c r="BK122" s="869"/>
      <c r="BL122" s="869"/>
      <c r="BM122" s="869"/>
      <c r="BN122" s="869"/>
      <c r="BO122" s="869"/>
      <c r="BP122" s="870"/>
      <c r="BQ122" s="909">
        <v>79651282</v>
      </c>
      <c r="BR122" s="875"/>
      <c r="BS122" s="875"/>
      <c r="BT122" s="875"/>
      <c r="BU122" s="875"/>
      <c r="BV122" s="875">
        <v>75912084</v>
      </c>
      <c r="BW122" s="875"/>
      <c r="BX122" s="875"/>
      <c r="BY122" s="875"/>
      <c r="BZ122" s="875"/>
      <c r="CA122" s="875">
        <v>71936336</v>
      </c>
      <c r="CB122" s="875"/>
      <c r="CC122" s="875"/>
      <c r="CD122" s="875"/>
      <c r="CE122" s="875"/>
      <c r="CF122" s="876">
        <v>194.4</v>
      </c>
      <c r="CG122" s="877"/>
      <c r="CH122" s="877"/>
      <c r="CI122" s="877"/>
      <c r="CJ122" s="877"/>
      <c r="CK122" s="899"/>
      <c r="CL122" s="885"/>
      <c r="CM122" s="885"/>
      <c r="CN122" s="885"/>
      <c r="CO122" s="886"/>
      <c r="CP122" s="865" t="s">
        <v>490</v>
      </c>
      <c r="CQ122" s="866"/>
      <c r="CR122" s="866"/>
      <c r="CS122" s="866"/>
      <c r="CT122" s="866"/>
      <c r="CU122" s="866"/>
      <c r="CV122" s="866"/>
      <c r="CW122" s="866"/>
      <c r="CX122" s="866"/>
      <c r="CY122" s="866"/>
      <c r="CZ122" s="866"/>
      <c r="DA122" s="866"/>
      <c r="DB122" s="866"/>
      <c r="DC122" s="866"/>
      <c r="DD122" s="866"/>
      <c r="DE122" s="866"/>
      <c r="DF122" s="867"/>
      <c r="DG122" s="846">
        <v>2602403</v>
      </c>
      <c r="DH122" s="847"/>
      <c r="DI122" s="847"/>
      <c r="DJ122" s="847"/>
      <c r="DK122" s="847"/>
      <c r="DL122" s="847">
        <v>2580512</v>
      </c>
      <c r="DM122" s="847"/>
      <c r="DN122" s="847"/>
      <c r="DO122" s="847"/>
      <c r="DP122" s="847"/>
      <c r="DQ122" s="847">
        <v>2319409</v>
      </c>
      <c r="DR122" s="847"/>
      <c r="DS122" s="847"/>
      <c r="DT122" s="847"/>
      <c r="DU122" s="847"/>
      <c r="DV122" s="824">
        <v>6.3</v>
      </c>
      <c r="DW122" s="824"/>
      <c r="DX122" s="824"/>
      <c r="DY122" s="824"/>
      <c r="DZ122" s="825"/>
    </row>
    <row r="123" spans="1:130" s="233" customFormat="1" ht="26.25" customHeight="1">
      <c r="A123" s="850"/>
      <c r="B123" s="851"/>
      <c r="C123" s="845" t="s">
        <v>472</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809">
        <v>9458</v>
      </c>
      <c r="AB123" s="810"/>
      <c r="AC123" s="810"/>
      <c r="AD123" s="810"/>
      <c r="AE123" s="811"/>
      <c r="AF123" s="812">
        <v>929</v>
      </c>
      <c r="AG123" s="810"/>
      <c r="AH123" s="810"/>
      <c r="AI123" s="810"/>
      <c r="AJ123" s="811"/>
      <c r="AK123" s="812" t="s">
        <v>410</v>
      </c>
      <c r="AL123" s="810"/>
      <c r="AM123" s="810"/>
      <c r="AN123" s="810"/>
      <c r="AO123" s="811"/>
      <c r="AP123" s="854" t="s">
        <v>410</v>
      </c>
      <c r="AQ123" s="855"/>
      <c r="AR123" s="855"/>
      <c r="AS123" s="855"/>
      <c r="AT123" s="856"/>
      <c r="AU123" s="916"/>
      <c r="AV123" s="917"/>
      <c r="AW123" s="917"/>
      <c r="AX123" s="917"/>
      <c r="AY123" s="917"/>
      <c r="AZ123" s="254" t="s">
        <v>187</v>
      </c>
      <c r="BA123" s="254"/>
      <c r="BB123" s="254"/>
      <c r="BC123" s="254"/>
      <c r="BD123" s="254"/>
      <c r="BE123" s="254"/>
      <c r="BF123" s="254"/>
      <c r="BG123" s="254"/>
      <c r="BH123" s="254"/>
      <c r="BI123" s="254"/>
      <c r="BJ123" s="254"/>
      <c r="BK123" s="254"/>
      <c r="BL123" s="254"/>
      <c r="BM123" s="254"/>
      <c r="BN123" s="254"/>
      <c r="BO123" s="907" t="s">
        <v>491</v>
      </c>
      <c r="BP123" s="908"/>
      <c r="BQ123" s="862">
        <v>108461765</v>
      </c>
      <c r="BR123" s="863"/>
      <c r="BS123" s="863"/>
      <c r="BT123" s="863"/>
      <c r="BU123" s="863"/>
      <c r="BV123" s="863">
        <v>105456564</v>
      </c>
      <c r="BW123" s="863"/>
      <c r="BX123" s="863"/>
      <c r="BY123" s="863"/>
      <c r="BZ123" s="863"/>
      <c r="CA123" s="863">
        <v>104244624</v>
      </c>
      <c r="CB123" s="863"/>
      <c r="CC123" s="863"/>
      <c r="CD123" s="863"/>
      <c r="CE123" s="863"/>
      <c r="CF123" s="778"/>
      <c r="CG123" s="779"/>
      <c r="CH123" s="779"/>
      <c r="CI123" s="779"/>
      <c r="CJ123" s="864"/>
      <c r="CK123" s="899"/>
      <c r="CL123" s="885"/>
      <c r="CM123" s="885"/>
      <c r="CN123" s="885"/>
      <c r="CO123" s="886"/>
      <c r="CP123" s="865" t="s">
        <v>492</v>
      </c>
      <c r="CQ123" s="866"/>
      <c r="CR123" s="866"/>
      <c r="CS123" s="866"/>
      <c r="CT123" s="866"/>
      <c r="CU123" s="866"/>
      <c r="CV123" s="866"/>
      <c r="CW123" s="866"/>
      <c r="CX123" s="866"/>
      <c r="CY123" s="866"/>
      <c r="CZ123" s="866"/>
      <c r="DA123" s="866"/>
      <c r="DB123" s="866"/>
      <c r="DC123" s="866"/>
      <c r="DD123" s="866"/>
      <c r="DE123" s="866"/>
      <c r="DF123" s="867"/>
      <c r="DG123" s="809" t="s">
        <v>493</v>
      </c>
      <c r="DH123" s="810"/>
      <c r="DI123" s="810"/>
      <c r="DJ123" s="810"/>
      <c r="DK123" s="811"/>
      <c r="DL123" s="812" t="s">
        <v>493</v>
      </c>
      <c r="DM123" s="810"/>
      <c r="DN123" s="810"/>
      <c r="DO123" s="810"/>
      <c r="DP123" s="811"/>
      <c r="DQ123" s="812">
        <v>492259</v>
      </c>
      <c r="DR123" s="810"/>
      <c r="DS123" s="810"/>
      <c r="DT123" s="810"/>
      <c r="DU123" s="811"/>
      <c r="DV123" s="854">
        <v>1.3</v>
      </c>
      <c r="DW123" s="855"/>
      <c r="DX123" s="855"/>
      <c r="DY123" s="855"/>
      <c r="DZ123" s="856"/>
    </row>
    <row r="124" spans="1:130" s="233" customFormat="1" ht="26.25" customHeight="1" thickBot="1">
      <c r="A124" s="850"/>
      <c r="B124" s="851"/>
      <c r="C124" s="845" t="s">
        <v>476</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809" t="s">
        <v>410</v>
      </c>
      <c r="AB124" s="810"/>
      <c r="AC124" s="810"/>
      <c r="AD124" s="810"/>
      <c r="AE124" s="811"/>
      <c r="AF124" s="812" t="s">
        <v>493</v>
      </c>
      <c r="AG124" s="810"/>
      <c r="AH124" s="810"/>
      <c r="AI124" s="810"/>
      <c r="AJ124" s="811"/>
      <c r="AK124" s="812" t="s">
        <v>494</v>
      </c>
      <c r="AL124" s="810"/>
      <c r="AM124" s="810"/>
      <c r="AN124" s="810"/>
      <c r="AO124" s="811"/>
      <c r="AP124" s="854" t="s">
        <v>494</v>
      </c>
      <c r="AQ124" s="855"/>
      <c r="AR124" s="855"/>
      <c r="AS124" s="855"/>
      <c r="AT124" s="856"/>
      <c r="AU124" s="857" t="s">
        <v>495</v>
      </c>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9"/>
      <c r="BQ124" s="860" t="s">
        <v>493</v>
      </c>
      <c r="BR124" s="861"/>
      <c r="BS124" s="861"/>
      <c r="BT124" s="861"/>
      <c r="BU124" s="861"/>
      <c r="BV124" s="861" t="s">
        <v>494</v>
      </c>
      <c r="BW124" s="861"/>
      <c r="BX124" s="861"/>
      <c r="BY124" s="861"/>
      <c r="BZ124" s="861"/>
      <c r="CA124" s="861" t="s">
        <v>410</v>
      </c>
      <c r="CB124" s="861"/>
      <c r="CC124" s="861"/>
      <c r="CD124" s="861"/>
      <c r="CE124" s="861"/>
      <c r="CF124" s="756"/>
      <c r="CG124" s="757"/>
      <c r="CH124" s="757"/>
      <c r="CI124" s="757"/>
      <c r="CJ124" s="892"/>
      <c r="CK124" s="900"/>
      <c r="CL124" s="900"/>
      <c r="CM124" s="900"/>
      <c r="CN124" s="900"/>
      <c r="CO124" s="901"/>
      <c r="CP124" s="865" t="s">
        <v>496</v>
      </c>
      <c r="CQ124" s="866"/>
      <c r="CR124" s="866"/>
      <c r="CS124" s="866"/>
      <c r="CT124" s="866"/>
      <c r="CU124" s="866"/>
      <c r="CV124" s="866"/>
      <c r="CW124" s="866"/>
      <c r="CX124" s="866"/>
      <c r="CY124" s="866"/>
      <c r="CZ124" s="866"/>
      <c r="DA124" s="866"/>
      <c r="DB124" s="866"/>
      <c r="DC124" s="866"/>
      <c r="DD124" s="866"/>
      <c r="DE124" s="866"/>
      <c r="DF124" s="867"/>
      <c r="DG124" s="793">
        <v>711220</v>
      </c>
      <c r="DH124" s="794"/>
      <c r="DI124" s="794"/>
      <c r="DJ124" s="794"/>
      <c r="DK124" s="795"/>
      <c r="DL124" s="796">
        <v>748591</v>
      </c>
      <c r="DM124" s="794"/>
      <c r="DN124" s="794"/>
      <c r="DO124" s="794"/>
      <c r="DP124" s="795"/>
      <c r="DQ124" s="796">
        <v>229347</v>
      </c>
      <c r="DR124" s="794"/>
      <c r="DS124" s="794"/>
      <c r="DT124" s="794"/>
      <c r="DU124" s="795"/>
      <c r="DV124" s="878">
        <v>0.6</v>
      </c>
      <c r="DW124" s="879"/>
      <c r="DX124" s="879"/>
      <c r="DY124" s="879"/>
      <c r="DZ124" s="880"/>
    </row>
    <row r="125" spans="1:130" s="233" customFormat="1" ht="26.25" customHeight="1">
      <c r="A125" s="850"/>
      <c r="B125" s="851"/>
      <c r="C125" s="845" t="s">
        <v>479</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809" t="s">
        <v>136</v>
      </c>
      <c r="AB125" s="810"/>
      <c r="AC125" s="810"/>
      <c r="AD125" s="810"/>
      <c r="AE125" s="811"/>
      <c r="AF125" s="812" t="s">
        <v>136</v>
      </c>
      <c r="AG125" s="810"/>
      <c r="AH125" s="810"/>
      <c r="AI125" s="810"/>
      <c r="AJ125" s="811"/>
      <c r="AK125" s="812" t="s">
        <v>136</v>
      </c>
      <c r="AL125" s="810"/>
      <c r="AM125" s="810"/>
      <c r="AN125" s="810"/>
      <c r="AO125" s="811"/>
      <c r="AP125" s="854" t="s">
        <v>136</v>
      </c>
      <c r="AQ125" s="855"/>
      <c r="AR125" s="855"/>
      <c r="AS125" s="855"/>
      <c r="AT125" s="856"/>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1" t="s">
        <v>497</v>
      </c>
      <c r="CL125" s="882"/>
      <c r="CM125" s="882"/>
      <c r="CN125" s="882"/>
      <c r="CO125" s="883"/>
      <c r="CP125" s="890" t="s">
        <v>498</v>
      </c>
      <c r="CQ125" s="838"/>
      <c r="CR125" s="838"/>
      <c r="CS125" s="838"/>
      <c r="CT125" s="838"/>
      <c r="CU125" s="838"/>
      <c r="CV125" s="838"/>
      <c r="CW125" s="838"/>
      <c r="CX125" s="838"/>
      <c r="CY125" s="838"/>
      <c r="CZ125" s="838"/>
      <c r="DA125" s="838"/>
      <c r="DB125" s="838"/>
      <c r="DC125" s="838"/>
      <c r="DD125" s="838"/>
      <c r="DE125" s="838"/>
      <c r="DF125" s="839"/>
      <c r="DG125" s="891" t="s">
        <v>136</v>
      </c>
      <c r="DH125" s="872"/>
      <c r="DI125" s="872"/>
      <c r="DJ125" s="872"/>
      <c r="DK125" s="872"/>
      <c r="DL125" s="872" t="s">
        <v>136</v>
      </c>
      <c r="DM125" s="872"/>
      <c r="DN125" s="872"/>
      <c r="DO125" s="872"/>
      <c r="DP125" s="872"/>
      <c r="DQ125" s="872" t="s">
        <v>136</v>
      </c>
      <c r="DR125" s="872"/>
      <c r="DS125" s="872"/>
      <c r="DT125" s="872"/>
      <c r="DU125" s="872"/>
      <c r="DV125" s="873" t="s">
        <v>136</v>
      </c>
      <c r="DW125" s="873"/>
      <c r="DX125" s="873"/>
      <c r="DY125" s="873"/>
      <c r="DZ125" s="874"/>
    </row>
    <row r="126" spans="1:130" s="233" customFormat="1" ht="26.25" customHeight="1" thickBot="1">
      <c r="A126" s="850"/>
      <c r="B126" s="851"/>
      <c r="C126" s="845" t="s">
        <v>481</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809" t="s">
        <v>136</v>
      </c>
      <c r="AB126" s="810"/>
      <c r="AC126" s="810"/>
      <c r="AD126" s="810"/>
      <c r="AE126" s="811"/>
      <c r="AF126" s="812" t="s">
        <v>136</v>
      </c>
      <c r="AG126" s="810"/>
      <c r="AH126" s="810"/>
      <c r="AI126" s="810"/>
      <c r="AJ126" s="811"/>
      <c r="AK126" s="812" t="s">
        <v>136</v>
      </c>
      <c r="AL126" s="810"/>
      <c r="AM126" s="810"/>
      <c r="AN126" s="810"/>
      <c r="AO126" s="811"/>
      <c r="AP126" s="854" t="s">
        <v>136</v>
      </c>
      <c r="AQ126" s="855"/>
      <c r="AR126" s="855"/>
      <c r="AS126" s="855"/>
      <c r="AT126" s="85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4"/>
      <c r="CL126" s="885"/>
      <c r="CM126" s="885"/>
      <c r="CN126" s="885"/>
      <c r="CO126" s="886"/>
      <c r="CP126" s="845" t="s">
        <v>499</v>
      </c>
      <c r="CQ126" s="782"/>
      <c r="CR126" s="782"/>
      <c r="CS126" s="782"/>
      <c r="CT126" s="782"/>
      <c r="CU126" s="782"/>
      <c r="CV126" s="782"/>
      <c r="CW126" s="782"/>
      <c r="CX126" s="782"/>
      <c r="CY126" s="782"/>
      <c r="CZ126" s="782"/>
      <c r="DA126" s="782"/>
      <c r="DB126" s="782"/>
      <c r="DC126" s="782"/>
      <c r="DD126" s="782"/>
      <c r="DE126" s="782"/>
      <c r="DF126" s="783"/>
      <c r="DG126" s="846" t="s">
        <v>136</v>
      </c>
      <c r="DH126" s="847"/>
      <c r="DI126" s="847"/>
      <c r="DJ126" s="847"/>
      <c r="DK126" s="847"/>
      <c r="DL126" s="847" t="s">
        <v>136</v>
      </c>
      <c r="DM126" s="847"/>
      <c r="DN126" s="847"/>
      <c r="DO126" s="847"/>
      <c r="DP126" s="847"/>
      <c r="DQ126" s="847" t="s">
        <v>136</v>
      </c>
      <c r="DR126" s="847"/>
      <c r="DS126" s="847"/>
      <c r="DT126" s="847"/>
      <c r="DU126" s="847"/>
      <c r="DV126" s="824" t="s">
        <v>136</v>
      </c>
      <c r="DW126" s="824"/>
      <c r="DX126" s="824"/>
      <c r="DY126" s="824"/>
      <c r="DZ126" s="825"/>
    </row>
    <row r="127" spans="1:130" s="233" customFormat="1" ht="26.25" customHeight="1">
      <c r="A127" s="852"/>
      <c r="B127" s="853"/>
      <c r="C127" s="868" t="s">
        <v>500</v>
      </c>
      <c r="D127" s="869"/>
      <c r="E127" s="869"/>
      <c r="F127" s="869"/>
      <c r="G127" s="869"/>
      <c r="H127" s="869"/>
      <c r="I127" s="869"/>
      <c r="J127" s="869"/>
      <c r="K127" s="869"/>
      <c r="L127" s="869"/>
      <c r="M127" s="869"/>
      <c r="N127" s="869"/>
      <c r="O127" s="869"/>
      <c r="P127" s="869"/>
      <c r="Q127" s="869"/>
      <c r="R127" s="869"/>
      <c r="S127" s="869"/>
      <c r="T127" s="869"/>
      <c r="U127" s="869"/>
      <c r="V127" s="869"/>
      <c r="W127" s="869"/>
      <c r="X127" s="869"/>
      <c r="Y127" s="869"/>
      <c r="Z127" s="870"/>
      <c r="AA127" s="809">
        <v>516</v>
      </c>
      <c r="AB127" s="810"/>
      <c r="AC127" s="810"/>
      <c r="AD127" s="810"/>
      <c r="AE127" s="811"/>
      <c r="AF127" s="812">
        <v>509</v>
      </c>
      <c r="AG127" s="810"/>
      <c r="AH127" s="810"/>
      <c r="AI127" s="810"/>
      <c r="AJ127" s="811"/>
      <c r="AK127" s="812">
        <v>469</v>
      </c>
      <c r="AL127" s="810"/>
      <c r="AM127" s="810"/>
      <c r="AN127" s="810"/>
      <c r="AO127" s="811"/>
      <c r="AP127" s="854">
        <v>0</v>
      </c>
      <c r="AQ127" s="855"/>
      <c r="AR127" s="855"/>
      <c r="AS127" s="855"/>
      <c r="AT127" s="856"/>
      <c r="AU127" s="235"/>
      <c r="AV127" s="235"/>
      <c r="AW127" s="235"/>
      <c r="AX127" s="871" t="s">
        <v>501</v>
      </c>
      <c r="AY127" s="842"/>
      <c r="AZ127" s="842"/>
      <c r="BA127" s="842"/>
      <c r="BB127" s="842"/>
      <c r="BC127" s="842"/>
      <c r="BD127" s="842"/>
      <c r="BE127" s="843"/>
      <c r="BF127" s="841" t="s">
        <v>502</v>
      </c>
      <c r="BG127" s="842"/>
      <c r="BH127" s="842"/>
      <c r="BI127" s="842"/>
      <c r="BJ127" s="842"/>
      <c r="BK127" s="842"/>
      <c r="BL127" s="843"/>
      <c r="BM127" s="841" t="s">
        <v>503</v>
      </c>
      <c r="BN127" s="842"/>
      <c r="BO127" s="842"/>
      <c r="BP127" s="842"/>
      <c r="BQ127" s="842"/>
      <c r="BR127" s="842"/>
      <c r="BS127" s="843"/>
      <c r="BT127" s="841" t="s">
        <v>504</v>
      </c>
      <c r="BU127" s="842"/>
      <c r="BV127" s="842"/>
      <c r="BW127" s="842"/>
      <c r="BX127" s="842"/>
      <c r="BY127" s="842"/>
      <c r="BZ127" s="844"/>
      <c r="CA127" s="235"/>
      <c r="CB127" s="235"/>
      <c r="CC127" s="235"/>
      <c r="CD127" s="258"/>
      <c r="CE127" s="258"/>
      <c r="CF127" s="258"/>
      <c r="CG127" s="235"/>
      <c r="CH127" s="235"/>
      <c r="CI127" s="235"/>
      <c r="CJ127" s="257"/>
      <c r="CK127" s="884"/>
      <c r="CL127" s="885"/>
      <c r="CM127" s="885"/>
      <c r="CN127" s="885"/>
      <c r="CO127" s="886"/>
      <c r="CP127" s="845" t="s">
        <v>505</v>
      </c>
      <c r="CQ127" s="782"/>
      <c r="CR127" s="782"/>
      <c r="CS127" s="782"/>
      <c r="CT127" s="782"/>
      <c r="CU127" s="782"/>
      <c r="CV127" s="782"/>
      <c r="CW127" s="782"/>
      <c r="CX127" s="782"/>
      <c r="CY127" s="782"/>
      <c r="CZ127" s="782"/>
      <c r="DA127" s="782"/>
      <c r="DB127" s="782"/>
      <c r="DC127" s="782"/>
      <c r="DD127" s="782"/>
      <c r="DE127" s="782"/>
      <c r="DF127" s="783"/>
      <c r="DG127" s="846" t="s">
        <v>136</v>
      </c>
      <c r="DH127" s="847"/>
      <c r="DI127" s="847"/>
      <c r="DJ127" s="847"/>
      <c r="DK127" s="847"/>
      <c r="DL127" s="847" t="s">
        <v>136</v>
      </c>
      <c r="DM127" s="847"/>
      <c r="DN127" s="847"/>
      <c r="DO127" s="847"/>
      <c r="DP127" s="847"/>
      <c r="DQ127" s="847" t="s">
        <v>136</v>
      </c>
      <c r="DR127" s="847"/>
      <c r="DS127" s="847"/>
      <c r="DT127" s="847"/>
      <c r="DU127" s="847"/>
      <c r="DV127" s="824" t="s">
        <v>136</v>
      </c>
      <c r="DW127" s="824"/>
      <c r="DX127" s="824"/>
      <c r="DY127" s="824"/>
      <c r="DZ127" s="825"/>
    </row>
    <row r="128" spans="1:130" s="233" customFormat="1" ht="26.25" customHeight="1" thickBot="1">
      <c r="A128" s="826" t="s">
        <v>506</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507</v>
      </c>
      <c r="X128" s="828"/>
      <c r="Y128" s="828"/>
      <c r="Z128" s="829"/>
      <c r="AA128" s="830">
        <v>209568</v>
      </c>
      <c r="AB128" s="831"/>
      <c r="AC128" s="831"/>
      <c r="AD128" s="831"/>
      <c r="AE128" s="832"/>
      <c r="AF128" s="833">
        <v>213177</v>
      </c>
      <c r="AG128" s="831"/>
      <c r="AH128" s="831"/>
      <c r="AI128" s="831"/>
      <c r="AJ128" s="832"/>
      <c r="AK128" s="833">
        <v>156160</v>
      </c>
      <c r="AL128" s="831"/>
      <c r="AM128" s="831"/>
      <c r="AN128" s="831"/>
      <c r="AO128" s="832"/>
      <c r="AP128" s="834"/>
      <c r="AQ128" s="835"/>
      <c r="AR128" s="835"/>
      <c r="AS128" s="835"/>
      <c r="AT128" s="836"/>
      <c r="AU128" s="235"/>
      <c r="AV128" s="235"/>
      <c r="AW128" s="235"/>
      <c r="AX128" s="837" t="s">
        <v>508</v>
      </c>
      <c r="AY128" s="838"/>
      <c r="AZ128" s="838"/>
      <c r="BA128" s="838"/>
      <c r="BB128" s="838"/>
      <c r="BC128" s="838"/>
      <c r="BD128" s="838"/>
      <c r="BE128" s="839"/>
      <c r="BF128" s="816" t="s">
        <v>509</v>
      </c>
      <c r="BG128" s="817"/>
      <c r="BH128" s="817"/>
      <c r="BI128" s="817"/>
      <c r="BJ128" s="817"/>
      <c r="BK128" s="817"/>
      <c r="BL128" s="840"/>
      <c r="BM128" s="816">
        <v>11.33</v>
      </c>
      <c r="BN128" s="817"/>
      <c r="BO128" s="817"/>
      <c r="BP128" s="817"/>
      <c r="BQ128" s="817"/>
      <c r="BR128" s="817"/>
      <c r="BS128" s="840"/>
      <c r="BT128" s="816">
        <v>20</v>
      </c>
      <c r="BU128" s="817"/>
      <c r="BV128" s="817"/>
      <c r="BW128" s="817"/>
      <c r="BX128" s="817"/>
      <c r="BY128" s="817"/>
      <c r="BZ128" s="818"/>
      <c r="CA128" s="258"/>
      <c r="CB128" s="258"/>
      <c r="CC128" s="258"/>
      <c r="CD128" s="258"/>
      <c r="CE128" s="258"/>
      <c r="CF128" s="258"/>
      <c r="CG128" s="235"/>
      <c r="CH128" s="235"/>
      <c r="CI128" s="235"/>
      <c r="CJ128" s="257"/>
      <c r="CK128" s="887"/>
      <c r="CL128" s="888"/>
      <c r="CM128" s="888"/>
      <c r="CN128" s="888"/>
      <c r="CO128" s="889"/>
      <c r="CP128" s="819" t="s">
        <v>510</v>
      </c>
      <c r="CQ128" s="760"/>
      <c r="CR128" s="760"/>
      <c r="CS128" s="760"/>
      <c r="CT128" s="760"/>
      <c r="CU128" s="760"/>
      <c r="CV128" s="760"/>
      <c r="CW128" s="760"/>
      <c r="CX128" s="760"/>
      <c r="CY128" s="760"/>
      <c r="CZ128" s="760"/>
      <c r="DA128" s="760"/>
      <c r="DB128" s="760"/>
      <c r="DC128" s="760"/>
      <c r="DD128" s="760"/>
      <c r="DE128" s="760"/>
      <c r="DF128" s="761"/>
      <c r="DG128" s="820" t="s">
        <v>511</v>
      </c>
      <c r="DH128" s="821"/>
      <c r="DI128" s="821"/>
      <c r="DJ128" s="821"/>
      <c r="DK128" s="821"/>
      <c r="DL128" s="821" t="s">
        <v>512</v>
      </c>
      <c r="DM128" s="821"/>
      <c r="DN128" s="821"/>
      <c r="DO128" s="821"/>
      <c r="DP128" s="821"/>
      <c r="DQ128" s="821" t="s">
        <v>513</v>
      </c>
      <c r="DR128" s="821"/>
      <c r="DS128" s="821"/>
      <c r="DT128" s="821"/>
      <c r="DU128" s="821"/>
      <c r="DV128" s="822" t="s">
        <v>513</v>
      </c>
      <c r="DW128" s="822"/>
      <c r="DX128" s="822"/>
      <c r="DY128" s="822"/>
      <c r="DZ128" s="823"/>
    </row>
    <row r="129" spans="1:131" s="233" customFormat="1" ht="26.25" customHeight="1">
      <c r="A129" s="804" t="s">
        <v>107</v>
      </c>
      <c r="B129" s="805"/>
      <c r="C129" s="805"/>
      <c r="D129" s="805"/>
      <c r="E129" s="805"/>
      <c r="F129" s="805"/>
      <c r="G129" s="805"/>
      <c r="H129" s="805"/>
      <c r="I129" s="805"/>
      <c r="J129" s="805"/>
      <c r="K129" s="805"/>
      <c r="L129" s="805"/>
      <c r="M129" s="805"/>
      <c r="N129" s="805"/>
      <c r="O129" s="805"/>
      <c r="P129" s="805"/>
      <c r="Q129" s="805"/>
      <c r="R129" s="805"/>
      <c r="S129" s="805"/>
      <c r="T129" s="805"/>
      <c r="U129" s="805"/>
      <c r="V129" s="805"/>
      <c r="W129" s="806" t="s">
        <v>514</v>
      </c>
      <c r="X129" s="807"/>
      <c r="Y129" s="807"/>
      <c r="Z129" s="808"/>
      <c r="AA129" s="809">
        <v>44688367</v>
      </c>
      <c r="AB129" s="810"/>
      <c r="AC129" s="810"/>
      <c r="AD129" s="810"/>
      <c r="AE129" s="811"/>
      <c r="AF129" s="812">
        <v>44759540</v>
      </c>
      <c r="AG129" s="810"/>
      <c r="AH129" s="810"/>
      <c r="AI129" s="810"/>
      <c r="AJ129" s="811"/>
      <c r="AK129" s="812">
        <v>45552439</v>
      </c>
      <c r="AL129" s="810"/>
      <c r="AM129" s="810"/>
      <c r="AN129" s="810"/>
      <c r="AO129" s="811"/>
      <c r="AP129" s="813"/>
      <c r="AQ129" s="814"/>
      <c r="AR129" s="814"/>
      <c r="AS129" s="814"/>
      <c r="AT129" s="815"/>
      <c r="AU129" s="236"/>
      <c r="AV129" s="236"/>
      <c r="AW129" s="236"/>
      <c r="AX129" s="781" t="s">
        <v>515</v>
      </c>
      <c r="AY129" s="782"/>
      <c r="AZ129" s="782"/>
      <c r="BA129" s="782"/>
      <c r="BB129" s="782"/>
      <c r="BC129" s="782"/>
      <c r="BD129" s="782"/>
      <c r="BE129" s="783"/>
      <c r="BF129" s="800" t="s">
        <v>516</v>
      </c>
      <c r="BG129" s="801"/>
      <c r="BH129" s="801"/>
      <c r="BI129" s="801"/>
      <c r="BJ129" s="801"/>
      <c r="BK129" s="801"/>
      <c r="BL129" s="802"/>
      <c r="BM129" s="800">
        <v>16.329999999999998</v>
      </c>
      <c r="BN129" s="801"/>
      <c r="BO129" s="801"/>
      <c r="BP129" s="801"/>
      <c r="BQ129" s="801"/>
      <c r="BR129" s="801"/>
      <c r="BS129" s="802"/>
      <c r="BT129" s="800">
        <v>30</v>
      </c>
      <c r="BU129" s="801"/>
      <c r="BV129" s="801"/>
      <c r="BW129" s="801"/>
      <c r="BX129" s="801"/>
      <c r="BY129" s="801"/>
      <c r="BZ129" s="80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04" t="s">
        <v>517</v>
      </c>
      <c r="B130" s="805"/>
      <c r="C130" s="805"/>
      <c r="D130" s="805"/>
      <c r="E130" s="805"/>
      <c r="F130" s="805"/>
      <c r="G130" s="805"/>
      <c r="H130" s="805"/>
      <c r="I130" s="805"/>
      <c r="J130" s="805"/>
      <c r="K130" s="805"/>
      <c r="L130" s="805"/>
      <c r="M130" s="805"/>
      <c r="N130" s="805"/>
      <c r="O130" s="805"/>
      <c r="P130" s="805"/>
      <c r="Q130" s="805"/>
      <c r="R130" s="805"/>
      <c r="S130" s="805"/>
      <c r="T130" s="805"/>
      <c r="U130" s="805"/>
      <c r="V130" s="805"/>
      <c r="W130" s="806" t="s">
        <v>518</v>
      </c>
      <c r="X130" s="807"/>
      <c r="Y130" s="807"/>
      <c r="Z130" s="808"/>
      <c r="AA130" s="809">
        <v>9222142</v>
      </c>
      <c r="AB130" s="810"/>
      <c r="AC130" s="810"/>
      <c r="AD130" s="810"/>
      <c r="AE130" s="811"/>
      <c r="AF130" s="812">
        <v>8873777</v>
      </c>
      <c r="AG130" s="810"/>
      <c r="AH130" s="810"/>
      <c r="AI130" s="810"/>
      <c r="AJ130" s="811"/>
      <c r="AK130" s="812">
        <v>8547219</v>
      </c>
      <c r="AL130" s="810"/>
      <c r="AM130" s="810"/>
      <c r="AN130" s="810"/>
      <c r="AO130" s="811"/>
      <c r="AP130" s="813"/>
      <c r="AQ130" s="814"/>
      <c r="AR130" s="814"/>
      <c r="AS130" s="814"/>
      <c r="AT130" s="815"/>
      <c r="AU130" s="236"/>
      <c r="AV130" s="236"/>
      <c r="AW130" s="236"/>
      <c r="AX130" s="781" t="s">
        <v>519</v>
      </c>
      <c r="AY130" s="782"/>
      <c r="AZ130" s="782"/>
      <c r="BA130" s="782"/>
      <c r="BB130" s="782"/>
      <c r="BC130" s="782"/>
      <c r="BD130" s="782"/>
      <c r="BE130" s="783"/>
      <c r="BF130" s="784">
        <v>11.2</v>
      </c>
      <c r="BG130" s="785"/>
      <c r="BH130" s="785"/>
      <c r="BI130" s="785"/>
      <c r="BJ130" s="785"/>
      <c r="BK130" s="785"/>
      <c r="BL130" s="786"/>
      <c r="BM130" s="784">
        <v>25</v>
      </c>
      <c r="BN130" s="785"/>
      <c r="BO130" s="785"/>
      <c r="BP130" s="785"/>
      <c r="BQ130" s="785"/>
      <c r="BR130" s="785"/>
      <c r="BS130" s="786"/>
      <c r="BT130" s="784">
        <v>35</v>
      </c>
      <c r="BU130" s="785"/>
      <c r="BV130" s="785"/>
      <c r="BW130" s="785"/>
      <c r="BX130" s="785"/>
      <c r="BY130" s="785"/>
      <c r="BZ130" s="787"/>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8"/>
      <c r="B131" s="789"/>
      <c r="C131" s="789"/>
      <c r="D131" s="789"/>
      <c r="E131" s="789"/>
      <c r="F131" s="789"/>
      <c r="G131" s="789"/>
      <c r="H131" s="789"/>
      <c r="I131" s="789"/>
      <c r="J131" s="789"/>
      <c r="K131" s="789"/>
      <c r="L131" s="789"/>
      <c r="M131" s="789"/>
      <c r="N131" s="789"/>
      <c r="O131" s="789"/>
      <c r="P131" s="789"/>
      <c r="Q131" s="789"/>
      <c r="R131" s="789"/>
      <c r="S131" s="789"/>
      <c r="T131" s="789"/>
      <c r="U131" s="789"/>
      <c r="V131" s="789"/>
      <c r="W131" s="790" t="s">
        <v>520</v>
      </c>
      <c r="X131" s="791"/>
      <c r="Y131" s="791"/>
      <c r="Z131" s="792"/>
      <c r="AA131" s="793">
        <v>35466225</v>
      </c>
      <c r="AB131" s="794"/>
      <c r="AC131" s="794"/>
      <c r="AD131" s="794"/>
      <c r="AE131" s="795"/>
      <c r="AF131" s="796">
        <v>35885763</v>
      </c>
      <c r="AG131" s="794"/>
      <c r="AH131" s="794"/>
      <c r="AI131" s="794"/>
      <c r="AJ131" s="795"/>
      <c r="AK131" s="796">
        <v>37005220</v>
      </c>
      <c r="AL131" s="794"/>
      <c r="AM131" s="794"/>
      <c r="AN131" s="794"/>
      <c r="AO131" s="795"/>
      <c r="AP131" s="797"/>
      <c r="AQ131" s="798"/>
      <c r="AR131" s="798"/>
      <c r="AS131" s="798"/>
      <c r="AT131" s="799"/>
      <c r="AU131" s="236"/>
      <c r="AV131" s="236"/>
      <c r="AW131" s="236"/>
      <c r="AX131" s="759" t="s">
        <v>521</v>
      </c>
      <c r="AY131" s="760"/>
      <c r="AZ131" s="760"/>
      <c r="BA131" s="760"/>
      <c r="BB131" s="760"/>
      <c r="BC131" s="760"/>
      <c r="BD131" s="760"/>
      <c r="BE131" s="761"/>
      <c r="BF131" s="762" t="s">
        <v>511</v>
      </c>
      <c r="BG131" s="763"/>
      <c r="BH131" s="763"/>
      <c r="BI131" s="763"/>
      <c r="BJ131" s="763"/>
      <c r="BK131" s="763"/>
      <c r="BL131" s="764"/>
      <c r="BM131" s="762">
        <v>350</v>
      </c>
      <c r="BN131" s="763"/>
      <c r="BO131" s="763"/>
      <c r="BP131" s="763"/>
      <c r="BQ131" s="763"/>
      <c r="BR131" s="763"/>
      <c r="BS131" s="764"/>
      <c r="BT131" s="765"/>
      <c r="BU131" s="766"/>
      <c r="BV131" s="766"/>
      <c r="BW131" s="766"/>
      <c r="BX131" s="766"/>
      <c r="BY131" s="766"/>
      <c r="BZ131" s="76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8" t="s">
        <v>522</v>
      </c>
      <c r="B132" s="769"/>
      <c r="C132" s="769"/>
      <c r="D132" s="769"/>
      <c r="E132" s="769"/>
      <c r="F132" s="769"/>
      <c r="G132" s="769"/>
      <c r="H132" s="769"/>
      <c r="I132" s="769"/>
      <c r="J132" s="769"/>
      <c r="K132" s="769"/>
      <c r="L132" s="769"/>
      <c r="M132" s="769"/>
      <c r="N132" s="769"/>
      <c r="O132" s="769"/>
      <c r="P132" s="769"/>
      <c r="Q132" s="769"/>
      <c r="R132" s="769"/>
      <c r="S132" s="769"/>
      <c r="T132" s="769"/>
      <c r="U132" s="769"/>
      <c r="V132" s="772" t="s">
        <v>523</v>
      </c>
      <c r="W132" s="772"/>
      <c r="X132" s="772"/>
      <c r="Y132" s="772"/>
      <c r="Z132" s="773"/>
      <c r="AA132" s="774">
        <v>12.01342122</v>
      </c>
      <c r="AB132" s="775"/>
      <c r="AC132" s="775"/>
      <c r="AD132" s="775"/>
      <c r="AE132" s="776"/>
      <c r="AF132" s="777">
        <v>10.962469990000001</v>
      </c>
      <c r="AG132" s="775"/>
      <c r="AH132" s="775"/>
      <c r="AI132" s="775"/>
      <c r="AJ132" s="776"/>
      <c r="AK132" s="777">
        <v>10.74764047</v>
      </c>
      <c r="AL132" s="775"/>
      <c r="AM132" s="775"/>
      <c r="AN132" s="775"/>
      <c r="AO132" s="776"/>
      <c r="AP132" s="778"/>
      <c r="AQ132" s="779"/>
      <c r="AR132" s="779"/>
      <c r="AS132" s="779"/>
      <c r="AT132" s="780"/>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70"/>
      <c r="B133" s="771"/>
      <c r="C133" s="771"/>
      <c r="D133" s="771"/>
      <c r="E133" s="771"/>
      <c r="F133" s="771"/>
      <c r="G133" s="771"/>
      <c r="H133" s="771"/>
      <c r="I133" s="771"/>
      <c r="J133" s="771"/>
      <c r="K133" s="771"/>
      <c r="L133" s="771"/>
      <c r="M133" s="771"/>
      <c r="N133" s="771"/>
      <c r="O133" s="771"/>
      <c r="P133" s="771"/>
      <c r="Q133" s="771"/>
      <c r="R133" s="771"/>
      <c r="S133" s="771"/>
      <c r="T133" s="771"/>
      <c r="U133" s="771"/>
      <c r="V133" s="751" t="s">
        <v>524</v>
      </c>
      <c r="W133" s="751"/>
      <c r="X133" s="751"/>
      <c r="Y133" s="751"/>
      <c r="Z133" s="752"/>
      <c r="AA133" s="753">
        <v>12.2</v>
      </c>
      <c r="AB133" s="754"/>
      <c r="AC133" s="754"/>
      <c r="AD133" s="754"/>
      <c r="AE133" s="755"/>
      <c r="AF133" s="753">
        <v>11.6</v>
      </c>
      <c r="AG133" s="754"/>
      <c r="AH133" s="754"/>
      <c r="AI133" s="754"/>
      <c r="AJ133" s="755"/>
      <c r="AK133" s="753">
        <v>11.2</v>
      </c>
      <c r="AL133" s="754"/>
      <c r="AM133" s="754"/>
      <c r="AN133" s="754"/>
      <c r="AO133" s="755"/>
      <c r="AP133" s="756"/>
      <c r="AQ133" s="757"/>
      <c r="AR133" s="757"/>
      <c r="AS133" s="757"/>
      <c r="AT133" s="75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nJspPDYUsZddkfrTufl/WjElRBvoBc13qwAA0+yQsCHnOFjsKCKyn5uCwDXgWFMmcrNZORmaNs2MdxUFy1bgQ==" saltValue="+IwVXQgcfsNbuJ+gKT4Gn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6:120">
      <c r="DP17" s="262"/>
    </row>
    <row r="18" spans="6:120"/>
    <row r="19" spans="6:120"/>
    <row r="20" spans="6:120">
      <c r="DO20" s="262"/>
      <c r="DP20" s="262"/>
    </row>
    <row r="21" spans="6:120">
      <c r="DP21" s="262"/>
    </row>
    <row r="22" spans="6:120"/>
    <row r="23" spans="6:120">
      <c r="DO23" s="262"/>
      <c r="DP23" s="262"/>
    </row>
    <row r="24" spans="6:120">
      <c r="DP24" s="262"/>
    </row>
    <row r="25" spans="6:120">
      <c r="DP25" s="262"/>
    </row>
    <row r="26" spans="6:120">
      <c r="DO26" s="262"/>
      <c r="DP26" s="262"/>
    </row>
    <row r="27" spans="6:120"/>
    <row r="28" spans="6:120" ht="15.75">
      <c r="F28" s="367"/>
      <c r="DO28" s="262"/>
      <c r="DP28" s="262"/>
    </row>
    <row r="29" spans="6:120">
      <c r="DP29" s="262"/>
    </row>
    <row r="30" spans="6:120"/>
    <row r="31" spans="6:120">
      <c r="DO31" s="262"/>
      <c r="DP31" s="262"/>
    </row>
    <row r="32" spans="6: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525</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Q2laQzeUtJtyKlzYlYKxIk5kkA/vKkL+mVEyF/WcQZyWgm4ckt8haKQPxTgLNOwbPAwTTFgSwUHNRr8n1kD0w==" saltValue="XhmifQ/Wl21Qph/lvWkx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526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527</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8" t="s">
        <v>528</v>
      </c>
      <c r="AP7" s="275"/>
      <c r="AQ7" s="276" t="s">
        <v>529</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9"/>
      <c r="AP8" s="281" t="s">
        <v>530</v>
      </c>
      <c r="AQ8" s="282" t="s">
        <v>531</v>
      </c>
      <c r="AR8" s="283" t="s">
        <v>532</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60" t="s">
        <v>533</v>
      </c>
      <c r="AL9" s="1161"/>
      <c r="AM9" s="1161"/>
      <c r="AN9" s="1162"/>
      <c r="AO9" s="284">
        <v>12748375</v>
      </c>
      <c r="AP9" s="284">
        <v>83034</v>
      </c>
      <c r="AQ9" s="285">
        <v>68851</v>
      </c>
      <c r="AR9" s="286">
        <v>20.6</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60" t="s">
        <v>534</v>
      </c>
      <c r="AL10" s="1161"/>
      <c r="AM10" s="1161"/>
      <c r="AN10" s="1162"/>
      <c r="AO10" s="287">
        <v>7225</v>
      </c>
      <c r="AP10" s="287">
        <v>47</v>
      </c>
      <c r="AQ10" s="288">
        <v>2699</v>
      </c>
      <c r="AR10" s="289">
        <v>-98.3</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60" t="s">
        <v>535</v>
      </c>
      <c r="AL11" s="1161"/>
      <c r="AM11" s="1161"/>
      <c r="AN11" s="1162"/>
      <c r="AO11" s="287">
        <v>46046</v>
      </c>
      <c r="AP11" s="287">
        <v>300</v>
      </c>
      <c r="AQ11" s="288">
        <v>448</v>
      </c>
      <c r="AR11" s="289">
        <v>-33</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60" t="s">
        <v>536</v>
      </c>
      <c r="AL12" s="1161"/>
      <c r="AM12" s="1161"/>
      <c r="AN12" s="1162"/>
      <c r="AO12" s="287" t="s">
        <v>537</v>
      </c>
      <c r="AP12" s="287" t="s">
        <v>537</v>
      </c>
      <c r="AQ12" s="288">
        <v>16</v>
      </c>
      <c r="AR12" s="289" t="s">
        <v>537</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60" t="s">
        <v>538</v>
      </c>
      <c r="AL13" s="1161"/>
      <c r="AM13" s="1161"/>
      <c r="AN13" s="1162"/>
      <c r="AO13" s="287">
        <v>379143</v>
      </c>
      <c r="AP13" s="287">
        <v>2469</v>
      </c>
      <c r="AQ13" s="288">
        <v>2047</v>
      </c>
      <c r="AR13" s="289">
        <v>20.6</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60" t="s">
        <v>539</v>
      </c>
      <c r="AL14" s="1161"/>
      <c r="AM14" s="1161"/>
      <c r="AN14" s="1162"/>
      <c r="AO14" s="287">
        <v>33670</v>
      </c>
      <c r="AP14" s="287">
        <v>219</v>
      </c>
      <c r="AQ14" s="288">
        <v>1619</v>
      </c>
      <c r="AR14" s="289">
        <v>-86.5</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3" t="s">
        <v>540</v>
      </c>
      <c r="AL15" s="1164"/>
      <c r="AM15" s="1164"/>
      <c r="AN15" s="1165"/>
      <c r="AO15" s="287">
        <v>-984070</v>
      </c>
      <c r="AP15" s="287">
        <v>-6410</v>
      </c>
      <c r="AQ15" s="288">
        <v>-4243</v>
      </c>
      <c r="AR15" s="289">
        <v>51.1</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3" t="s">
        <v>187</v>
      </c>
      <c r="AL16" s="1164"/>
      <c r="AM16" s="1164"/>
      <c r="AN16" s="1165"/>
      <c r="AO16" s="287">
        <v>12230389</v>
      </c>
      <c r="AP16" s="287">
        <v>79660</v>
      </c>
      <c r="AQ16" s="288">
        <v>71437</v>
      </c>
      <c r="AR16" s="289">
        <v>11.5</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541</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542</v>
      </c>
      <c r="AP20" s="296" t="s">
        <v>543</v>
      </c>
      <c r="AQ20" s="297" t="s">
        <v>544</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6" t="s">
        <v>545</v>
      </c>
      <c r="AL21" s="1167"/>
      <c r="AM21" s="1167"/>
      <c r="AN21" s="1168"/>
      <c r="AO21" s="300">
        <v>7.89</v>
      </c>
      <c r="AP21" s="301">
        <v>6.93</v>
      </c>
      <c r="AQ21" s="302">
        <v>0.96</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6" t="s">
        <v>546</v>
      </c>
      <c r="AL22" s="1167"/>
      <c r="AM22" s="1167"/>
      <c r="AN22" s="1168"/>
      <c r="AO22" s="305">
        <v>95.5</v>
      </c>
      <c r="AP22" s="306">
        <v>99.1</v>
      </c>
      <c r="AQ22" s="307">
        <v>-3.6</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59" t="s">
        <v>547</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70"/>
    </row>
    <row r="27" spans="1:46">
      <c r="A27" s="312"/>
      <c r="AO27" s="265"/>
      <c r="AP27" s="265"/>
      <c r="AQ27" s="265"/>
      <c r="AR27" s="265"/>
      <c r="AS27" s="265"/>
      <c r="AT27" s="265"/>
    </row>
    <row r="28" spans="1:46" ht="17.25">
      <c r="A28" s="266" t="s">
        <v>548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549</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8" t="s">
        <v>528</v>
      </c>
      <c r="AP30" s="275"/>
      <c r="AQ30" s="276" t="s">
        <v>529</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9"/>
      <c r="AP31" s="281" t="s">
        <v>530</v>
      </c>
      <c r="AQ31" s="282" t="s">
        <v>531</v>
      </c>
      <c r="AR31" s="283" t="s">
        <v>532</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0" t="s">
        <v>550</v>
      </c>
      <c r="AL32" s="1151"/>
      <c r="AM32" s="1151"/>
      <c r="AN32" s="1152"/>
      <c r="AO32" s="315">
        <v>11078170</v>
      </c>
      <c r="AP32" s="315">
        <v>72155</v>
      </c>
      <c r="AQ32" s="316">
        <v>36212</v>
      </c>
      <c r="AR32" s="317">
        <v>99.3</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0" t="s">
        <v>551</v>
      </c>
      <c r="AL33" s="1151"/>
      <c r="AM33" s="1151"/>
      <c r="AN33" s="1152"/>
      <c r="AO33" s="315" t="s">
        <v>537</v>
      </c>
      <c r="AP33" s="315" t="s">
        <v>537</v>
      </c>
      <c r="AQ33" s="316" t="s">
        <v>537</v>
      </c>
      <c r="AR33" s="317" t="s">
        <v>537</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0" t="s">
        <v>552</v>
      </c>
      <c r="AL34" s="1151"/>
      <c r="AM34" s="1151"/>
      <c r="AN34" s="1152"/>
      <c r="AO34" s="315" t="s">
        <v>537</v>
      </c>
      <c r="AP34" s="315" t="s">
        <v>537</v>
      </c>
      <c r="AQ34" s="316" t="s">
        <v>537</v>
      </c>
      <c r="AR34" s="317" t="s">
        <v>537</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0" t="s">
        <v>553</v>
      </c>
      <c r="AL35" s="1151"/>
      <c r="AM35" s="1151"/>
      <c r="AN35" s="1152"/>
      <c r="AO35" s="315">
        <v>1547386</v>
      </c>
      <c r="AP35" s="315">
        <v>10079</v>
      </c>
      <c r="AQ35" s="316">
        <v>9512</v>
      </c>
      <c r="AR35" s="317">
        <v>6</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0" t="s">
        <v>554</v>
      </c>
      <c r="AL36" s="1151"/>
      <c r="AM36" s="1151"/>
      <c r="AN36" s="1152"/>
      <c r="AO36" s="315" t="s">
        <v>537</v>
      </c>
      <c r="AP36" s="315" t="s">
        <v>537</v>
      </c>
      <c r="AQ36" s="316">
        <v>644</v>
      </c>
      <c r="AR36" s="317" t="s">
        <v>537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0" t="s">
        <v>555</v>
      </c>
      <c r="AL37" s="1151"/>
      <c r="AM37" s="1151"/>
      <c r="AN37" s="1152"/>
      <c r="AO37" s="315">
        <v>55011</v>
      </c>
      <c r="AP37" s="315">
        <v>358</v>
      </c>
      <c r="AQ37" s="316">
        <v>587</v>
      </c>
      <c r="AR37" s="317">
        <v>-39</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3" t="s">
        <v>556</v>
      </c>
      <c r="AL38" s="1154"/>
      <c r="AM38" s="1154"/>
      <c r="AN38" s="1155"/>
      <c r="AO38" s="318" t="s">
        <v>537</v>
      </c>
      <c r="AP38" s="318" t="s">
        <v>537</v>
      </c>
      <c r="AQ38" s="319">
        <v>0</v>
      </c>
      <c r="AR38" s="307" t="s">
        <v>537</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3" t="s">
        <v>557</v>
      </c>
      <c r="AL39" s="1154"/>
      <c r="AM39" s="1154"/>
      <c r="AN39" s="1155"/>
      <c r="AO39" s="315">
        <v>-156160</v>
      </c>
      <c r="AP39" s="315">
        <v>-1017</v>
      </c>
      <c r="AQ39" s="316">
        <v>-5655</v>
      </c>
      <c r="AR39" s="317">
        <v>-82</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0" t="s">
        <v>558</v>
      </c>
      <c r="AL40" s="1151"/>
      <c r="AM40" s="1151"/>
      <c r="AN40" s="1152"/>
      <c r="AO40" s="315">
        <v>-8547219</v>
      </c>
      <c r="AP40" s="315">
        <v>-55671</v>
      </c>
      <c r="AQ40" s="316">
        <v>-33547</v>
      </c>
      <c r="AR40" s="317">
        <v>65.900000000000006</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6" t="s">
        <v>299</v>
      </c>
      <c r="AL41" s="1157"/>
      <c r="AM41" s="1157"/>
      <c r="AN41" s="1158"/>
      <c r="AO41" s="315">
        <v>3977188</v>
      </c>
      <c r="AP41" s="315">
        <v>25905</v>
      </c>
      <c r="AQ41" s="316">
        <v>7752</v>
      </c>
      <c r="AR41" s="317">
        <v>234.2</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559</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560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561</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3" t="s">
        <v>528</v>
      </c>
      <c r="AN49" s="1145" t="s">
        <v>562</v>
      </c>
      <c r="AO49" s="1146"/>
      <c r="AP49" s="1146"/>
      <c r="AQ49" s="1146"/>
      <c r="AR49" s="1147"/>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4"/>
      <c r="AN50" s="331" t="s">
        <v>563</v>
      </c>
      <c r="AO50" s="332" t="s">
        <v>564</v>
      </c>
      <c r="AP50" s="333" t="s">
        <v>565</v>
      </c>
      <c r="AQ50" s="334" t="s">
        <v>566</v>
      </c>
      <c r="AR50" s="335" t="s">
        <v>567</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568</v>
      </c>
      <c r="AL51" s="328"/>
      <c r="AM51" s="336">
        <v>19323281</v>
      </c>
      <c r="AN51" s="337">
        <v>119382</v>
      </c>
      <c r="AO51" s="338">
        <v>61</v>
      </c>
      <c r="AP51" s="339">
        <v>51875</v>
      </c>
      <c r="AQ51" s="340">
        <v>-1.4</v>
      </c>
      <c r="AR51" s="341">
        <v>62.4</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569</v>
      </c>
      <c r="AM52" s="344">
        <v>10448164</v>
      </c>
      <c r="AN52" s="345">
        <v>64550</v>
      </c>
      <c r="AO52" s="346">
        <v>63.3</v>
      </c>
      <c r="AP52" s="347">
        <v>29372</v>
      </c>
      <c r="AQ52" s="348">
        <v>-5.7</v>
      </c>
      <c r="AR52" s="349">
        <v>69</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570</v>
      </c>
      <c r="AL53" s="328"/>
      <c r="AM53" s="336">
        <v>8604294</v>
      </c>
      <c r="AN53" s="337">
        <v>53717</v>
      </c>
      <c r="AO53" s="338">
        <v>-55</v>
      </c>
      <c r="AP53" s="339">
        <v>48064</v>
      </c>
      <c r="AQ53" s="340">
        <v>-7.3</v>
      </c>
      <c r="AR53" s="341">
        <v>-47.7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569</v>
      </c>
      <c r="AM54" s="344">
        <v>6071293</v>
      </c>
      <c r="AN54" s="345">
        <v>37903</v>
      </c>
      <c r="AO54" s="346">
        <v>-41.3</v>
      </c>
      <c r="AP54" s="347">
        <v>30373</v>
      </c>
      <c r="AQ54" s="348">
        <v>3.4</v>
      </c>
      <c r="AR54" s="349">
        <v>-44.7</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571</v>
      </c>
      <c r="AL55" s="328"/>
      <c r="AM55" s="336">
        <v>11776328</v>
      </c>
      <c r="AN55" s="337">
        <v>74352</v>
      </c>
      <c r="AO55" s="338">
        <v>38.4</v>
      </c>
      <c r="AP55" s="339">
        <v>56662</v>
      </c>
      <c r="AQ55" s="340">
        <v>17.899999999999999</v>
      </c>
      <c r="AR55" s="341">
        <v>20.5</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569</v>
      </c>
      <c r="AM56" s="344">
        <v>7550518</v>
      </c>
      <c r="AN56" s="345">
        <v>47672</v>
      </c>
      <c r="AO56" s="346">
        <v>25.8</v>
      </c>
      <c r="AP56" s="347">
        <v>34709</v>
      </c>
      <c r="AQ56" s="348">
        <v>14.3</v>
      </c>
      <c r="AR56" s="349">
        <v>11.5</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572</v>
      </c>
      <c r="AL57" s="328"/>
      <c r="AM57" s="336">
        <v>7522446</v>
      </c>
      <c r="AN57" s="337">
        <v>48142</v>
      </c>
      <c r="AO57" s="338">
        <v>-35.299999999999997</v>
      </c>
      <c r="AP57" s="339">
        <v>60285</v>
      </c>
      <c r="AQ57" s="340">
        <v>6.4</v>
      </c>
      <c r="AR57" s="341">
        <v>-41.7</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569</v>
      </c>
      <c r="AM58" s="344">
        <v>4043442</v>
      </c>
      <c r="AN58" s="345">
        <v>25877</v>
      </c>
      <c r="AO58" s="346">
        <v>-45.7</v>
      </c>
      <c r="AP58" s="347">
        <v>36445</v>
      </c>
      <c r="AQ58" s="348">
        <v>5</v>
      </c>
      <c r="AR58" s="349">
        <v>-50.7</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573</v>
      </c>
      <c r="AL59" s="328"/>
      <c r="AM59" s="336">
        <v>6163543</v>
      </c>
      <c r="AN59" s="337">
        <v>40145</v>
      </c>
      <c r="AO59" s="338">
        <v>-16.600000000000001</v>
      </c>
      <c r="AP59" s="339">
        <v>52714</v>
      </c>
      <c r="AQ59" s="340">
        <v>-12.6</v>
      </c>
      <c r="AR59" s="341">
        <v>-4</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569</v>
      </c>
      <c r="AM60" s="344">
        <v>2690088</v>
      </c>
      <c r="AN60" s="345">
        <v>17521</v>
      </c>
      <c r="AO60" s="346">
        <v>-32.299999999999997</v>
      </c>
      <c r="AP60" s="347">
        <v>29032</v>
      </c>
      <c r="AQ60" s="348">
        <v>-20.3</v>
      </c>
      <c r="AR60" s="349">
        <v>-12</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574</v>
      </c>
      <c r="AL61" s="350"/>
      <c r="AM61" s="351">
        <v>10677978</v>
      </c>
      <c r="AN61" s="352">
        <v>67148</v>
      </c>
      <c r="AO61" s="353">
        <v>-1.5</v>
      </c>
      <c r="AP61" s="354">
        <v>53920</v>
      </c>
      <c r="AQ61" s="355">
        <v>0.6</v>
      </c>
      <c r="AR61" s="341">
        <v>-2.1</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569</v>
      </c>
      <c r="AM62" s="344">
        <v>6160701</v>
      </c>
      <c r="AN62" s="345">
        <v>38705</v>
      </c>
      <c r="AO62" s="346">
        <v>-6</v>
      </c>
      <c r="AP62" s="347">
        <v>31986</v>
      </c>
      <c r="AQ62" s="348">
        <v>-0.7</v>
      </c>
      <c r="AR62" s="349">
        <v>-5.3</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Ih45tLq+u1Mfkzlqi8lFU3OBn5Di6tT/dqRtDXWRu370nU45nCC7MJ9p/+PFWgVAwx+igtTRB3cNvAu62WDkGQ==" saltValue="8U9mtaepWDFl4NQZMlP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576</v>
      </c>
    </row>
    <row r="120" spans="125:125" ht="13.5" hidden="1" customHeight="1"/>
    <row r="121" spans="125:125" ht="13.5" hidden="1" customHeight="1">
      <c r="DU121" s="262"/>
    </row>
  </sheetData>
  <sheetProtection algorithmName="SHA-512" hashValue="bNBtUD7TQwJypf5TlOpnUylE50hbx5jLv59W4Ym77Pm5l3NE2U6ogFWHhSdzcNrGT2fxoJfUJUEuem75koZK2Q==" saltValue="/ZwWQ8gEY5hMlvH1jaz3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577</v>
      </c>
    </row>
  </sheetData>
  <sheetProtection algorithmName="SHA-512" hashValue="Q74KkB/KtBAj3L4UiMEZKRAEfG9r1/cTNOTk0usPE18mxC4/nmwkDA+GHofTj4C9pwcaQBlUKj7LDUWF8oag+A==" saltValue="Gu+T1y75oFVHi9FbsoOk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169" t="s">
        <v>3</v>
      </c>
      <c r="D47" s="1169"/>
      <c r="E47" s="1170"/>
      <c r="F47" s="11">
        <v>30.64</v>
      </c>
      <c r="G47" s="12">
        <v>29.29</v>
      </c>
      <c r="H47" s="12">
        <v>30.74</v>
      </c>
      <c r="I47" s="12">
        <v>31.32</v>
      </c>
      <c r="J47" s="13">
        <v>34.880000000000003</v>
      </c>
    </row>
    <row r="48" spans="2:10" ht="57.75" customHeight="1">
      <c r="B48" s="14"/>
      <c r="C48" s="1171" t="s">
        <v>4</v>
      </c>
      <c r="D48" s="1171"/>
      <c r="E48" s="1172"/>
      <c r="F48" s="15">
        <v>9.41</v>
      </c>
      <c r="G48" s="16">
        <v>7.81</v>
      </c>
      <c r="H48" s="16">
        <v>7.39</v>
      </c>
      <c r="I48" s="16">
        <v>8.93</v>
      </c>
      <c r="J48" s="17">
        <v>12.3</v>
      </c>
    </row>
    <row r="49" spans="2:10" ht="57.75" customHeight="1" thickBot="1">
      <c r="B49" s="18"/>
      <c r="C49" s="1173" t="s">
        <v>5</v>
      </c>
      <c r="D49" s="1173"/>
      <c r="E49" s="1174"/>
      <c r="F49" s="19">
        <v>0.92</v>
      </c>
      <c r="G49" s="20" t="s">
        <v>583</v>
      </c>
      <c r="H49" s="20">
        <v>0.39</v>
      </c>
      <c r="I49" s="20">
        <v>2.16</v>
      </c>
      <c r="J49" s="21">
        <v>7.65</v>
      </c>
    </row>
    <row r="50" spans="2:10"/>
  </sheetData>
  <sheetProtection algorithmName="SHA-512" hashValue="sNRsERk3AxcB9th8cRIreeoHcqhlU2jfKncZQUXXYpigeC3d1tneVUrk8JEFR6Y/hG/3pRsBBm3wEZexlWMgrA==" saltValue="cLALkTqF72D7UbetEfZn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2023-03-17T08:54:22Z</cp:lastPrinted>
  <dcterms:created xsi:type="dcterms:W3CDTF">2023-02-20T06:58:00Z</dcterms:created>
  <dcterms:modified xsi:type="dcterms:W3CDTF">2023-09-29T07:49:36Z</dcterms:modified>
  <cp:category/>
</cp:coreProperties>
</file>