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28680" yWindow="-120" windowWidth="19440" windowHeight="15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W34" i="10"/>
  <c r="C34" i="10"/>
  <c r="BW35" i="10" l="1"/>
  <c r="BW36" i="10" s="1"/>
  <c r="BW37" i="10" s="1"/>
  <c r="BW38" i="10" s="1"/>
  <c r="BW39" i="10" s="1"/>
  <c r="BW40" i="10" s="1"/>
  <c r="BW41" i="10" s="1"/>
  <c r="BW42"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U34" i="10"/>
  <c r="U35" i="10" s="1"/>
  <c r="U36" i="10" s="1"/>
  <c r="U37" i="10" s="1"/>
  <c r="U38" i="10" s="1"/>
  <c r="BE34" i="10" l="1"/>
  <c r="BE35" i="10" s="1"/>
  <c r="BE36" i="10" s="1"/>
  <c r="BE37" i="10" s="1"/>
  <c r="AM34" i="10"/>
  <c r="AM35" i="10" s="1"/>
  <c r="AM36" i="10" s="1"/>
  <c r="AM37" i="10" s="1"/>
</calcChain>
</file>

<file path=xl/sharedStrings.xml><?xml version="1.0" encoding="utf-8"?>
<sst xmlns="http://schemas.openxmlformats.org/spreadsheetml/2006/main" count="1164" uniqueCount="626">
  <si>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</si>
  <si>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</si>
  <si>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</si>
  <si>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</si>
  <si>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</si>
  <si>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</si>
  <si>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</si>
  <si>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</si>
  <si>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</si>
  <si>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</si>
  <si>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</si>
  <si>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</si>
  <si>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</si>
  <si>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</si>
  <si>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</si>
  <si>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</si>
  <si>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</si>
  <si>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</si>
  <si>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</si>
  <si>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</si>
  <si>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</si>
  <si>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</si>
  <si>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</si>
  <si>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</si>
  <si>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</si>
  <si>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</si>
  <si>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</si>
  <si>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</si>
  <si>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</si>
  <si>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</si>
  <si>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</si>
  <si>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</si>
  <si>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</si>
  <si>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</si>
  <si>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</si>
  <si>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</si>
  <si>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</si>
  <si>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</si>
  <si>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</si>
  <si>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</si>
  <si>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</si>
  <si>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</si>
  <si>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</si>
  <si>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</si>
  <si>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</si>
  <si>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</si>
  <si>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</si>
  <si>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</si>
  <si>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</si>
  <si>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</si>
  <si>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</si>
  <si>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</si>
  <si>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</si>
  <si>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</si>
  <si>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</si>
  <si>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</si>
  <si>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</si>
  <si>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</si>
  <si>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</si>
  <si>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</si>
  <si>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</si>
  <si>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</si>
  <si>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</si>
  <si>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</si>
  <si>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</si>
  <si>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</si>
  <si>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</si>
  <si>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</si>
  <si>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</si>
  <si>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</si>
  <si>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</si>
  <si>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</si>
  <si>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</si>
  <si>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</si>
  <si>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</si>
  <si>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</si>
  <si>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</si>
  <si>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</si>
  <si>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</si>
  <si>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</si>
  <si>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</si>
  <si>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</si>
  <si>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</si>
  <si>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</si>
  <si>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</si>
  <si>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</si>
  <si>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</si>
  <si>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</si>
  <si>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</si>
  <si>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</si>
  <si>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</si>
  <si>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</si>
  <si>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</si>
  <si>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</si>
  <si>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</si>
  <si>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</si>
  <si>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</si>
  <si>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</si>
  <si>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</si>
  <si>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</si>
  <si>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</si>
  <si>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</si>
  <si>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</si>
  <si>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</si>
  <si>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</si>
  <si>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</si>
  <si>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</si>
  <si>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</si>
  <si>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</si>
  <si>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</si>
  <si>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</si>
  <si>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</si>
  <si>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</si>
  <si>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</si>
  <si>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</si>
  <si>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</si>
  <si>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</si>
  <si>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</si>
  <si>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</si>
  <si>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</si>
  <si>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</si>
  <si>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</si>
  <si>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</si>
  <si>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</si>
  <si>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</si>
  <si>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</si>
  <si>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</si>
  <si>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</si>
  <si>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</si>
  <si>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</si>
  <si>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</si>
  <si>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</si>
  <si>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</si>
  <si>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</si>
  <si>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</si>
  <si>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</si>
  <si>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</si>
  <si>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</si>
  <si>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</si>
  <si>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</si>
  <si>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</si>
  <si>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</si>
  <si>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</si>
  <si>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</si>
  <si>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</si>
  <si>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</si>
  <si>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</si>
  <si>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</si>
  <si>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</si>
  <si>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</si>
  <si>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</si>
  <si>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</si>
  <si>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</si>
  <si>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</si>
  <si>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</si>
  <si>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</si>
  <si>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</si>
  <si>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</si>
  <si>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</si>
  <si>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</si>
  <si>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</si>
  <si>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</si>
  <si>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</si>
  <si>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</si>
  <si>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</si>
  <si>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</si>
  <si>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</si>
  <si>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</si>
  <si>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</si>
  <si>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</si>
  <si>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</si>
  <si>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</si>
  <si>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</si>
  <si>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</si>
  <si>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</si>
  <si>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</si>
  <si>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</si>
  <si>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</si>
  <si>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</si>
  <si>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</si>
  <si>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</si>
  <si>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</si>
  <si>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</si>
  <si>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</si>
  <si>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</si>
  <si>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</si>
  <si>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</si>
  <si>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</si>
  <si>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</si>
  <si>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</si>
  <si>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</si>
  <si>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</si>
  <si>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</si>
  <si>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</si>
  <si>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</si>
  <si>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</si>
  <si>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</si>
  <si>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</si>
  <si>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</si>
  <si>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</si>
  <si>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</si>
  <si>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</si>
  <si>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</si>
  <si>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</si>
  <si>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</si>
  <si>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</si>
  <si>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</si>
  <si>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</si>
  <si>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</si>
  <si>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</si>
  <si>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</si>
  <si>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</si>
  <si>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</si>
  <si>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</si>
  <si>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</si>
  <si>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</si>
  <si>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</si>
  <si>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</si>
  <si>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</si>
  <si>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</si>
  <si>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</si>
  <si>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</si>
  <si>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</si>
  <si>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</si>
  <si>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</si>
  <si>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</si>
  <si>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</si>
  <si>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</si>
  <si>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</si>
  <si>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</si>
  <si>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</si>
  <si>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</si>
  <si>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</si>
  <si>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</si>
  <si>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</si>
  <si>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</si>
  <si>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</si>
  <si>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</si>
  <si>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</si>
  <si>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</si>
  <si>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</si>
  <si>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</si>
  <si>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</si>
  <si>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</si>
  <si>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</si>
  <si>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</si>
  <si>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</si>
  <si>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</si>
  <si>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</si>
  <si>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</si>
  <si>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</si>
  <si>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</si>
  <si>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</si>
  <si>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</si>
  <si>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</si>
  <si>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</si>
  <si>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</si>
  <si>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</si>
  <si>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</si>
  <si>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</si>
  <si>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</si>
  <si>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</si>
  <si>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</si>
  <si>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</si>
  <si>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</si>
  <si>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</si>
  <si>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</si>
  <si>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</si>
  <si>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</si>
  <si>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</si>
  <si>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</si>
  <si>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</si>
  <si>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</si>
  <si>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</si>
  <si>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</si>
  <si>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</si>
  <si>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</si>
  <si>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</si>
  <si>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</si>
  <si>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</si>
  <si>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</si>
  <si>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</si>
  <si>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</si>
  <si>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</si>
  <si>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</si>
  <si>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</si>
  <si>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</si>
  <si>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</si>
  <si>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</si>
  <si>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</si>
  <si>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</si>
  <si>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</si>
  <si>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</si>
  <si>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</si>
  <si>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</si>
  <si>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</si>
  <si>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</si>
  <si>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</si>
  <si>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</si>
  <si>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</si>
  <si>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</si>
  <si>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</si>
  <si>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</si>
  <si>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</si>
  <si>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</si>
  <si>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</si>
  <si>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</si>
  <si>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</si>
  <si>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</si>
  <si>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</si>
  <si>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</si>
  <si>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</si>
  <si>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</si>
  <si>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</si>
  <si>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</si>
  <si>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</si>
  <si>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</si>
  <si>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</si>
  <si>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</si>
  <si>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</si>
  <si>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</si>
  <si>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</si>
  <si>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</si>
  <si>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</si>
  <si>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</si>
  <si>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</si>
  <si>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</si>
  <si>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</si>
  <si>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</si>
  <si>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</si>
  <si>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</si>
  <si>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</si>
  <si>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</si>
  <si>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</si>
  <si>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</si>
  <si>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</si>
  <si>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</si>
  <si>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</si>
  <si>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</si>
  <si>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</si>
  <si>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</si>
  <si>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</si>
  <si>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</si>
  <si>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</si>
  <si>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</si>
  <si>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</si>
  <si>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</si>
  <si>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</si>
  <si>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</si>
  <si>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</si>
  <si>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</si>
  <si>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</si>
  <si>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</si>
  <si>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</si>
  <si>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</si>
  <si>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</si>
  <si>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</si>
  <si>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</si>
  <si>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</si>
  <si>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</si>
  <si>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</si>
  <si>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</si>
  <si>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</si>
  <si>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</si>
  <si>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</si>
  <si>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</si>
  <si>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</si>
  <si>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</si>
  <si>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</si>
  <si>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</si>
  <si>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</si>
  <si>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</si>
  <si>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</si>
  <si>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</si>
  <si>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</si>
  <si>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</si>
  <si>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</si>
  <si>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</si>
  <si>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</si>
  <si>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</si>
  <si>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</si>
  <si>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</si>
  <si>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</si>
  <si>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</si>
  <si>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</si>
  <si>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</si>
  <si>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</si>
  <si>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</si>
  <si>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</si>
  <si>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</si>
  <si>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</si>
  <si>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</si>
  <si>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</si>
  <si>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</si>
  <si>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</si>
  <si>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</si>
  <si>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</si>
  <si>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</si>
  <si>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</si>
  <si>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</si>
  <si>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</si>
  <si>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</si>
  <si>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</si>
  <si>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</si>
  <si>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</si>
  <si>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</si>
  <si>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</si>
  <si>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</si>
  <si>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</si>
  <si>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</si>
  <si>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</si>
  <si>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</si>
  <si>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</si>
  <si>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</si>
  <si>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</si>
  <si>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</si>
  <si>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</si>
  <si>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下水道事業会計</t>
    <phoneticPr fontId="5"/>
  </si>
  <si>
    <t>鹿島観光事業特別会計</t>
    <phoneticPr fontId="5"/>
  </si>
  <si>
    <t>法非適用企業</t>
    <phoneticPr fontId="5"/>
  </si>
  <si>
    <t>卸売市場事業特別会計</t>
    <phoneticPr fontId="5"/>
  </si>
  <si>
    <t>法非適用企業</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</si>
  <si>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</si>
  <si>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</si>
  <si>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</si>
  <si>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</si>
  <si>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</si>
  <si>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</si>
  <si>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</si>
  <si>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</si>
  <si>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</si>
  <si>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</si>
  <si>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</si>
  <si>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</si>
  <si>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</si>
  <si>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</si>
  <si>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</si>
  <si>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</si>
  <si>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</si>
  <si>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</si>
  <si>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</si>
  <si>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</si>
  <si>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</si>
  <si>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</si>
  <si>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</si>
  <si>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</si>
  <si>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</si>
  <si>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</si>
  <si>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</si>
  <si>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</si>
  <si>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</si>
  <si>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</si>
  <si>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</si>
  <si>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</si>
  <si>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</si>
  <si>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</si>
  <si>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</si>
  <si>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</si>
  <si>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</si>
  <si>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</si>
  <si>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</si>
  <si>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</si>
  <si>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</si>
  <si>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</si>
  <si>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</si>
  <si>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</si>
  <si>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</si>
  <si>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</si>
  <si>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</si>
  <si>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</si>
  <si>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</si>
  <si>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</si>
  <si>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</si>
  <si>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</si>
  <si>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</si>
  <si>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</si>
  <si>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</si>
  <si>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</si>
  <si>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</si>
  <si>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</si>
  <si>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</si>
  <si>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</si>
  <si>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</si>
  <si>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</si>
  <si>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</si>
  <si>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</si>
  <si>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</si>
  <si>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</si>
  <si>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</si>
  <si>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</si>
  <si>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</si>
  <si>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</si>
  <si>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</si>
  <si>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</si>
  <si>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</si>
  <si>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</si>
  <si>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</si>
  <si>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</si>
  <si>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</si>
  <si>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</si>
  <si>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</si>
  <si>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</si>
  <si>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</si>
  <si>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</si>
  <si>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</si>
  <si>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</si>
  <si>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</si>
  <si>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</si>
  <si>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</si>
  <si>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</si>
  <si>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</si>
  <si>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</si>
  <si>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</si>
  <si>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</si>
  <si>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</si>
  <si>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</si>
  <si>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</si>
  <si>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</si>
  <si>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</si>
  <si>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</si>
  <si>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</si>
  <si>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</si>
  <si>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</si>
  <si>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</si>
  <si>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</si>
  <si>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</si>
  <si>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</si>
  <si>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</si>
  <si>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</si>
  <si>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</si>
  <si>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</si>
  <si>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</si>
  <si>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</si>
  <si>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</si>
  <si>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</si>
  <si>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</si>
  <si>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</si>
  <si>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</si>
  <si>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</si>
  <si>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</si>
  <si>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</si>
  <si>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</si>
  <si>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</si>
  <si>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</si>
  <si>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</si>
  <si>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</si>
  <si>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</si>
  <si>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</si>
  <si>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</si>
  <si>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</si>
  <si>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</si>
  <si>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</si>
  <si>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</si>
  <si>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</si>
  <si>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</si>
  <si>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</si>
  <si>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</si>
  <si>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</si>
  <si>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</si>
  <si>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</si>
  <si>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</si>
  <si>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</si>
  <si>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</si>
  <si>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</si>
  <si>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</si>
  <si>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</si>
  <si>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</si>
  <si>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</si>
  <si>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</si>
  <si>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</si>
  <si>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</si>
  <si>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</si>
  <si>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t>
  </si>
  <si>
    <t>▲ 0.49</t>
  </si>
  <si>
    <t>▲ 0.96</t>
  </si>
  <si>
    <t>▲ 1.32</t>
  </si>
  <si>
    <t>▲ 0.65</t>
  </si>
  <si>
    <t>水道事業会計</t>
  </si>
  <si>
    <t>下水道事業会計</t>
  </si>
  <si>
    <t>国民健康保険事業勘定特別会計</t>
  </si>
  <si>
    <t>一般会計</t>
  </si>
  <si>
    <t>工業用水道事業会計</t>
  </si>
  <si>
    <t>松山城観光事業特別会計</t>
  </si>
  <si>
    <t>介護保険事業特別会計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</si>
  <si>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</si>
  <si>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</si>
  <si>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</si>
  <si>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</si>
  <si>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</si>
  <si>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</si>
  <si>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</si>
  <si>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</si>
  <si>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</si>
  <si>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松山市土地開発公社</t>
    <rPh sb="0" eb="3">
      <t>マツヤマシ</t>
    </rPh>
    <rPh sb="3" eb="9">
      <t>トチカイハツコウシャ</t>
    </rPh>
    <phoneticPr fontId="2"/>
  </si>
  <si>
    <t>松山市スポーツ協会</t>
    <rPh sb="0" eb="3">
      <t>マツヤマシ</t>
    </rPh>
    <rPh sb="7" eb="9">
      <t>キョウカイ</t>
    </rPh>
    <phoneticPr fontId="2"/>
  </si>
  <si>
    <t>松山国際交流協会</t>
    <rPh sb="0" eb="2">
      <t>マツヤマ</t>
    </rPh>
    <rPh sb="2" eb="8">
      <t>コクサイコウリュウキョウカイ</t>
    </rPh>
    <phoneticPr fontId="2"/>
  </si>
  <si>
    <t>松山市男女共同参画推進財団</t>
    <rPh sb="0" eb="3">
      <t>マツヤマシ</t>
    </rPh>
    <rPh sb="3" eb="9">
      <t>ダンジョキョウドウサンカク</t>
    </rPh>
    <rPh sb="9" eb="13">
      <t>スイシンザイダン</t>
    </rPh>
    <phoneticPr fontId="2"/>
  </si>
  <si>
    <t>松山観光コンベンション協会</t>
    <rPh sb="0" eb="2">
      <t>マツヤマ</t>
    </rPh>
    <rPh sb="2" eb="4">
      <t>カンコウ</t>
    </rPh>
    <rPh sb="11" eb="13">
      <t>キョウカイ</t>
    </rPh>
    <phoneticPr fontId="2"/>
  </si>
  <si>
    <t>松山市文化・スポーツ振興財団</t>
    <rPh sb="0" eb="3">
      <t>マツヤマシ</t>
    </rPh>
    <rPh sb="3" eb="5">
      <t>ブンカ</t>
    </rPh>
    <rPh sb="10" eb="14">
      <t>シンコウザイダン</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</si>
  <si>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</si>
  <si>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</si>
  <si>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</si>
  <si>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</si>
  <si>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</si>
  <si>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</si>
  <si>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</si>
  <si>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</si>
  <si>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</si>
  <si>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</si>
  <si>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２１世紀松山創造基金</t>
  </si>
  <si>
    <t>合併振興基金</t>
  </si>
  <si>
    <t>観光開発等産業活性化基金</t>
  </si>
  <si>
    <t>のびのび教育推進基金</t>
    <rPh sb="4" eb="6">
      <t>キョウイク</t>
    </rPh>
    <rPh sb="6" eb="8">
      <t>スイシン</t>
    </rPh>
    <rPh sb="8" eb="10">
      <t>キキン</t>
    </rPh>
    <phoneticPr fontId="2"/>
  </si>
  <si>
    <t>城山公園整備基金</t>
    <rPh sb="0" eb="2">
      <t>シロヤマ</t>
    </rPh>
    <rPh sb="2" eb="4">
      <t>コウエン</t>
    </rPh>
    <rPh sb="4" eb="6">
      <t>セイビ</t>
    </rPh>
    <rPh sb="6" eb="8">
      <t>キキン</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</si>
  <si>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</si>
  <si>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</si>
  <si>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</si>
  <si>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</si>
  <si>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</si>
  <si>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</si>
  <si>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に比べ髙い水準で推移している。令和3年度の実質公債費比率は、普通交付税等の増加により標準財政規模が増加し、公営企業債の元利償還金に対する繰入金の減少などにより、前年度と比べ単年度では0.6ポイント改善し、3ヵ年平均では同水準を維持した。また、将来負担比率は、地方債残高や公営企業債繰入見込額の減による将来負担額の減少や普通交付税の追加交付を原資とした「減債基金」の増で充当可能基金が増加したことなどから、前年度と比べ12.3ポイント改善した。
　今後も、本市の「健全な財政運営へのガイドライン」に基づき、交付税算入率の高い起債を効果的に活用するとともに、市債の償還能力に留意しつつ、計画的な市債の発行に努めるなど、将来負担比率や実質公債費比率への影響にも配慮しながら健全な財政運営に努める。</t>
    <rPh sb="52" eb="57">
      <t>フツウコウフゼイ</t>
    </rPh>
    <rPh sb="75" eb="80">
      <t>コウエイキギョウサイ</t>
    </rPh>
    <rPh sb="81" eb="83">
      <t>ガンリ</t>
    </rPh>
    <rPh sb="83" eb="86">
      <t>ショウカンキン</t>
    </rPh>
    <rPh sb="87" eb="88">
      <t>タイ</t>
    </rPh>
    <rPh sb="90" eb="93">
      <t>クリイレキン</t>
    </rPh>
    <rPh sb="94" eb="96">
      <t>ゲンショウ</t>
    </rPh>
    <rPh sb="106" eb="107">
      <t>クラ</t>
    </rPh>
    <rPh sb="120" eb="122">
      <t>カイゼン</t>
    </rPh>
    <rPh sb="131" eb="134">
      <t>ドウスイジュン</t>
    </rPh>
    <rPh sb="135" eb="137">
      <t>イジ</t>
    </rPh>
    <rPh sb="151" eb="156">
      <t>チホウサイザンダカ</t>
    </rPh>
    <rPh sb="181" eb="186">
      <t>フツウコウフゼイ</t>
    </rPh>
    <rPh sb="187" eb="189">
      <t>ツイカ</t>
    </rPh>
    <rPh sb="189" eb="191">
      <t>コウフ</t>
    </rPh>
    <rPh sb="192" eb="194">
      <t>ゲンシ</t>
    </rPh>
    <rPh sb="198" eb="202">
      <t>ゲンサイキキン</t>
    </rPh>
    <rPh sb="204" eb="205">
      <t>ゾウ</t>
    </rPh>
    <rPh sb="206" eb="212">
      <t>ジュウトウカノウキキン</t>
    </rPh>
    <rPh sb="228" eb="229">
      <t>クラ</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</si>
  <si>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</si>
  <si>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</si>
  <si>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</si>
  <si>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よりも低いが、5割を超えている状況で増加傾向にあり、今後計画的な老朽化対策が必要となってくる。このため、これらの対策に伴う市債の発行により、類似団体より高い水準で推移している将来負担比率が更に悪化する懸念があるため、交付税算入率の高い起債の優先借入に努めるなど、将来負担比率への影響にも配慮しながら健全な財政運営に努める。</t>
    <rPh sb="28" eb="29">
      <t>ワリ</t>
    </rPh>
    <rPh sb="30" eb="31">
      <t>コ</t>
    </rPh>
    <rPh sb="35" eb="37">
      <t>ジョウキョウ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</si>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</sst>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F68F-46BA-B313-8EC39D3F0D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34692</c:v>
                </c:pt>
                <c:pt idx="1">
                  <c:v>30281</c:v>
                </c:pt>
                <c:pt idx="2">
                  <c:v>22851</c:v>
                </c:pt>
                <c:pt idx="3">
                  <c:v>25257</c:v>
                </c:pt>
                <c:pt idx="4">
                  <c:v>26339</c:v>
                </c:pt>
              </c:numCache>
            </c:numRef>
          </c:val>
          <c:smooth val="0"/>
          <c:extLst>
            <c:ext xmlns:c16="http://schemas.microsoft.com/office/drawing/2014/chart" uri="{C3380CC4-5D6E-409C-BE32-E72D297353CC}">
              <c16:uniqueId val="{00000001-F68F-46BA-B313-8EC39D3F0D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2.85</c:v>
                </c:pt>
                <c:pt idx="1">
                  <c:v>3.1</c:v>
                </c:pt>
                <c:pt idx="2">
                  <c:v>2.78</c:v>
                </c:pt>
                <c:pt idx="3">
                  <c:v>2.66</c:v>
                </c:pt>
                <c:pt idx="4">
                  <c:v>3.14</c:v>
                </c:pt>
              </c:numCache>
            </c:numRef>
          </c:val>
          <c:extLst>
            <c:ext xmlns:c16="http://schemas.microsoft.com/office/drawing/2014/chart" uri="{C3380CC4-5D6E-409C-BE32-E72D297353CC}">
              <c16:uniqueId val="{00000000-36C1-48C0-A990-5CEB678493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16.32</c:v>
                </c:pt>
                <c:pt idx="1">
                  <c:v>16.7</c:v>
                </c:pt>
                <c:pt idx="2">
                  <c:v>17.399999999999999</c:v>
                </c:pt>
                <c:pt idx="3">
                  <c:v>17.11</c:v>
                </c:pt>
                <c:pt idx="4">
                  <c:v>16.34</c:v>
                </c:pt>
              </c:numCache>
            </c:numRef>
          </c:val>
          <c:extLst>
            <c:ext xmlns:c16="http://schemas.microsoft.com/office/drawing/2014/chart" uri="{C3380CC4-5D6E-409C-BE32-E72D297353CC}">
              <c16:uniqueId val="{00000001-36C1-48C0-A990-5CEB678493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-0.49</c:v>
                </c:pt>
                <c:pt idx="2">
                  <c:v>-0.96</c:v>
                </c:pt>
                <c:pt idx="3">
                  <c:v>-1.32</c:v>
                </c:pt>
                <c:pt idx="4">
                  <c:v>-0.65</c:v>
                </c:pt>
              </c:numCache>
            </c:numRef>
          </c:val>
          <c:smooth val="0"/>
          <c:extLst>
            <c:ext xmlns:c16="http://schemas.microsoft.com/office/drawing/2014/chart" uri="{C3380CC4-5D6E-409C-BE32-E72D297353CC}">
              <c16:uniqueId val="{00000002-36C1-48C0-A990-5CEB678493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5.5</c:v>
                </c:pt>
                <c:pt idx="2">
                  <c:v>#N/A</c:v>
                </c:pt>
                <c:pt idx="3">
                  <c:v>6.45</c:v>
                </c:pt>
                <c:pt idx="4">
                  <c:v>#N/A</c:v>
                </c:pt>
                <c:pt idx="5">
                  <c:v>7.59</c:v>
                </c:pt>
                <c:pt idx="6">
                  <c:v>#N/A</c:v>
                </c:pt>
                <c:pt idx="7">
                  <c:v>8.18</c:v>
                </c:pt>
                <c:pt idx="8">
                  <c:v>#N/A</c:v>
                </c:pt>
                <c:pt idx="9">
                  <c:v>1.1000000000000001</c:v>
                </c:pt>
              </c:numCache>
            </c:numRef>
          </c:val>
          <c:extLst>
            <c:ext xmlns:c16="http://schemas.microsoft.com/office/drawing/2014/chart" uri="{C3380CC4-5D6E-409C-BE32-E72D297353CC}">
              <c16:uniqueId val="{00000000-36B4-4D43-8B0C-01A9179229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B4-4D43-8B0C-01A917922956}"/>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c:v>
                </c:pt>
                <c:pt idx="2">
                  <c:v>#N/A</c:v>
                </c:pt>
                <c:pt idx="3">
                  <c:v>0.54</c:v>
                </c:pt>
                <c:pt idx="4">
                  <c:v>#N/A</c:v>
                </c:pt>
                <c:pt idx="5">
                  <c:v>0.56000000000000005</c:v>
                </c:pt>
                <c:pt idx="6">
                  <c:v>#N/A</c:v>
                </c:pt>
                <c:pt idx="7">
                  <c:v>0.61</c:v>
                </c:pt>
                <c:pt idx="8">
                  <c:v>#N/A</c:v>
                </c:pt>
                <c:pt idx="9">
                  <c:v>0.54</c:v>
                </c:pt>
              </c:numCache>
            </c:numRef>
          </c:val>
          <c:extLst>
            <c:ext xmlns:c16="http://schemas.microsoft.com/office/drawing/2014/chart" uri="{C3380CC4-5D6E-409C-BE32-E72D297353CC}">
              <c16:uniqueId val="{00000002-36B4-4D43-8B0C-01A91792295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c:v>
                </c:pt>
                <c:pt idx="2">
                  <c:v>#N/A</c:v>
                </c:pt>
                <c:pt idx="3">
                  <c:v>1.03</c:v>
                </c:pt>
                <c:pt idx="4">
                  <c:v>#N/A</c:v>
                </c:pt>
                <c:pt idx="5">
                  <c:v>0.48</c:v>
                </c:pt>
                <c:pt idx="6">
                  <c:v>#N/A</c:v>
                </c:pt>
                <c:pt idx="7">
                  <c:v>0.71</c:v>
                </c:pt>
                <c:pt idx="8">
                  <c:v>#N/A</c:v>
                </c:pt>
                <c:pt idx="9">
                  <c:v>0.94</c:v>
                </c:pt>
              </c:numCache>
            </c:numRef>
          </c:val>
          <c:extLst>
            <c:ext xmlns:c16="http://schemas.microsoft.com/office/drawing/2014/chart" uri="{C3380CC4-5D6E-409C-BE32-E72D297353CC}">
              <c16:uniqueId val="{00000003-36B4-4D43-8B0C-01A917922956}"/>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1.83</c:v>
                </c:pt>
                <c:pt idx="2">
                  <c:v>#N/A</c:v>
                </c:pt>
                <c:pt idx="3">
                  <c:v>1.98</c:v>
                </c:pt>
                <c:pt idx="4">
                  <c:v>#N/A</c:v>
                </c:pt>
                <c:pt idx="5">
                  <c:v>2.0699999999999998</c:v>
                </c:pt>
                <c:pt idx="6">
                  <c:v>#N/A</c:v>
                </c:pt>
                <c:pt idx="7">
                  <c:v>1.83</c:v>
                </c:pt>
                <c:pt idx="8">
                  <c:v>#N/A</c:v>
                </c:pt>
                <c:pt idx="9">
                  <c:v>1.02</c:v>
                </c:pt>
              </c:numCache>
            </c:numRef>
          </c:val>
          <c:extLst>
            <c:ext xmlns:c16="http://schemas.microsoft.com/office/drawing/2014/chart" uri="{C3380CC4-5D6E-409C-BE32-E72D297353CC}">
              <c16:uniqueId val="{00000004-36B4-4D43-8B0C-01A91792295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2.62</c:v>
                </c:pt>
                <c:pt idx="2">
                  <c:v>#N/A</c:v>
                </c:pt>
                <c:pt idx="3">
                  <c:v>2.66</c:v>
                </c:pt>
                <c:pt idx="4">
                  <c:v>#N/A</c:v>
                </c:pt>
                <c:pt idx="5">
                  <c:v>2.71</c:v>
                </c:pt>
                <c:pt idx="6">
                  <c:v>#N/A</c:v>
                </c:pt>
                <c:pt idx="7">
                  <c:v>2.58</c:v>
                </c:pt>
                <c:pt idx="8">
                  <c:v>#N/A</c:v>
                </c:pt>
                <c:pt idx="9">
                  <c:v>2.5</c:v>
                </c:pt>
              </c:numCache>
            </c:numRef>
          </c:val>
          <c:extLst>
            <c:ext xmlns:c16="http://schemas.microsoft.com/office/drawing/2014/chart" uri="{C3380CC4-5D6E-409C-BE32-E72D297353CC}">
              <c16:uniqueId val="{00000005-36B4-4D43-8B0C-01A91792295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2.64</c:v>
                </c:pt>
                <c:pt idx="4">
                  <c:v>#N/A</c:v>
                </c:pt>
                <c:pt idx="5">
                  <c:v>2.41</c:v>
                </c:pt>
                <c:pt idx="6">
                  <c:v>#N/A</c:v>
                </c:pt>
                <c:pt idx="7">
                  <c:v>2.37</c:v>
                </c:pt>
                <c:pt idx="8">
                  <c:v>#N/A</c:v>
                </c:pt>
                <c:pt idx="9">
                  <c:v>2.85</c:v>
                </c:pt>
              </c:numCache>
            </c:numRef>
          </c:val>
          <c:extLst>
            <c:ext xmlns:c16="http://schemas.microsoft.com/office/drawing/2014/chart" uri="{C3380CC4-5D6E-409C-BE32-E72D297353CC}">
              <c16:uniqueId val="{00000006-36B4-4D43-8B0C-01A91792295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1.86</c:v>
                </c:pt>
                <c:pt idx="2">
                  <c:v>#N/A</c:v>
                </c:pt>
                <c:pt idx="3">
                  <c:v>2.38</c:v>
                </c:pt>
                <c:pt idx="4">
                  <c:v>#N/A</c:v>
                </c:pt>
                <c:pt idx="5">
                  <c:v>2.81</c:v>
                </c:pt>
                <c:pt idx="6">
                  <c:v>#N/A</c:v>
                </c:pt>
                <c:pt idx="7">
                  <c:v>3.35</c:v>
                </c:pt>
                <c:pt idx="8">
                  <c:v>#N/A</c:v>
                </c:pt>
                <c:pt idx="9">
                  <c:v>3.4</c:v>
                </c:pt>
              </c:numCache>
            </c:numRef>
          </c:val>
          <c:extLst>
            <c:ext xmlns:c16="http://schemas.microsoft.com/office/drawing/2014/chart" uri="{C3380CC4-5D6E-409C-BE32-E72D297353CC}">
              <c16:uniqueId val="{00000007-36B4-4D43-8B0C-01A91792295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7.36</c:v>
                </c:pt>
              </c:numCache>
            </c:numRef>
          </c:val>
          <c:extLst>
            <c:ext xmlns:c16="http://schemas.microsoft.com/office/drawing/2014/chart" uri="{C3380CC4-5D6E-409C-BE32-E72D297353CC}">
              <c16:uniqueId val="{00000008-36B4-4D43-8B0C-01A9179229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12.19</c:v>
                </c:pt>
                <c:pt idx="2">
                  <c:v>#N/A</c:v>
                </c:pt>
                <c:pt idx="3">
                  <c:v>10.78</c:v>
                </c:pt>
                <c:pt idx="4">
                  <c:v>#N/A</c:v>
                </c:pt>
                <c:pt idx="5">
                  <c:v>11.27</c:v>
                </c:pt>
                <c:pt idx="6">
                  <c:v>#N/A</c:v>
                </c:pt>
                <c:pt idx="7">
                  <c:v>10.82</c:v>
                </c:pt>
                <c:pt idx="8">
                  <c:v>#N/A</c:v>
                </c:pt>
                <c:pt idx="9">
                  <c:v>11</c:v>
                </c:pt>
              </c:numCache>
            </c:numRef>
          </c:val>
          <c:extLst>
            <c:ext xmlns:c16="http://schemas.microsoft.com/office/drawing/2014/chart" uri="{C3380CC4-5D6E-409C-BE32-E72D297353CC}">
              <c16:uniqueId val="{00000009-36B4-4D43-8B0C-01A9179229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14465</c:v>
                </c:pt>
                <c:pt idx="5">
                  <c:v>14335</c:v>
                </c:pt>
                <c:pt idx="8">
                  <c:v>14229</c:v>
                </c:pt>
                <c:pt idx="11">
                  <c:v>13770</c:v>
                </c:pt>
                <c:pt idx="14">
                  <c:v>13803</c:v>
                </c:pt>
              </c:numCache>
            </c:numRef>
          </c:val>
          <c:extLst>
            <c:ext xmlns:c16="http://schemas.microsoft.com/office/drawing/2014/chart" uri="{C3380CC4-5D6E-409C-BE32-E72D297353CC}">
              <c16:uniqueId val="{00000000-7586-49CB-85F3-FD8F1FB1F9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3</c:v>
                </c:pt>
                <c:pt idx="6">
                  <c:v>1</c:v>
                </c:pt>
                <c:pt idx="9">
                  <c:v>1</c:v>
                </c:pt>
                <c:pt idx="12">
                  <c:v>3</c:v>
                </c:pt>
              </c:numCache>
            </c:numRef>
          </c:val>
          <c:extLst>
            <c:ext xmlns:c16="http://schemas.microsoft.com/office/drawing/2014/chart" uri="{C3380CC4-5D6E-409C-BE32-E72D297353CC}">
              <c16:uniqueId val="{00000001-7586-49CB-85F3-FD8F1FB1F9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86-49CB-85F3-FD8F1FB1F9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2</c:v>
                </c:pt>
                <c:pt idx="6">
                  <c:v>3</c:v>
                </c:pt>
                <c:pt idx="9">
                  <c:v>3</c:v>
                </c:pt>
                <c:pt idx="12">
                  <c:v>174</c:v>
                </c:pt>
              </c:numCache>
            </c:numRef>
          </c:val>
          <c:extLst>
            <c:ext xmlns:c16="http://schemas.microsoft.com/office/drawing/2014/chart" uri="{C3380CC4-5D6E-409C-BE32-E72D297353CC}">
              <c16:uniqueId val="{00000003-7586-49CB-85F3-FD8F1FB1F9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5313</c:v>
                </c:pt>
                <c:pt idx="3">
                  <c:v>5296</c:v>
                </c:pt>
                <c:pt idx="6">
                  <c:v>5453</c:v>
                </c:pt>
                <c:pt idx="9">
                  <c:v>5411</c:v>
                </c:pt>
                <c:pt idx="12">
                  <c:v>5259</c:v>
                </c:pt>
              </c:numCache>
            </c:numRef>
          </c:val>
          <c:extLst>
            <c:ext xmlns:c16="http://schemas.microsoft.com/office/drawing/2014/chart" uri="{C3380CC4-5D6E-409C-BE32-E72D297353CC}">
              <c16:uniqueId val="{00000004-7586-49CB-85F3-FD8F1FB1F9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433</c:v>
                </c:pt>
                <c:pt idx="3">
                  <c:v>433</c:v>
                </c:pt>
                <c:pt idx="6">
                  <c:v>433</c:v>
                </c:pt>
                <c:pt idx="9">
                  <c:v>433</c:v>
                </c:pt>
                <c:pt idx="12">
                  <c:v>160</c:v>
                </c:pt>
              </c:numCache>
            </c:numRef>
          </c:val>
          <c:extLst>
            <c:ext xmlns:c16="http://schemas.microsoft.com/office/drawing/2014/chart" uri="{C3380CC4-5D6E-409C-BE32-E72D297353CC}">
              <c16:uniqueId val="{00000005-7586-49CB-85F3-FD8F1FB1F9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86-49CB-85F3-FD8F1FB1F9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15805</c:v>
                </c:pt>
                <c:pt idx="3">
                  <c:v>15485</c:v>
                </c:pt>
                <c:pt idx="6">
                  <c:v>15789</c:v>
                </c:pt>
                <c:pt idx="9">
                  <c:v>15770</c:v>
                </c:pt>
                <c:pt idx="12">
                  <c:v>15792</c:v>
                </c:pt>
              </c:numCache>
            </c:numRef>
          </c:val>
          <c:extLst>
            <c:ext xmlns:c16="http://schemas.microsoft.com/office/drawing/2014/chart" uri="{C3380CC4-5D6E-409C-BE32-E72D297353CC}">
              <c16:uniqueId val="{00000007-7586-49CB-85F3-FD8F1FB1F9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7089</c:v>
                </c:pt>
                <c:pt idx="2">
                  <c:v>#N/A</c:v>
                </c:pt>
                <c:pt idx="3">
                  <c:v>#N/A</c:v>
                </c:pt>
                <c:pt idx="4">
                  <c:v>6884</c:v>
                </c:pt>
                <c:pt idx="5">
                  <c:v>#N/A</c:v>
                </c:pt>
                <c:pt idx="6">
                  <c:v>#N/A</c:v>
                </c:pt>
                <c:pt idx="7">
                  <c:v>7450</c:v>
                </c:pt>
                <c:pt idx="8">
                  <c:v>#N/A</c:v>
                </c:pt>
                <c:pt idx="9">
                  <c:v>#N/A</c:v>
                </c:pt>
                <c:pt idx="10">
                  <c:v>7848</c:v>
                </c:pt>
                <c:pt idx="11">
                  <c:v>#N/A</c:v>
                </c:pt>
                <c:pt idx="12">
                  <c:v>#N/A</c:v>
                </c:pt>
                <c:pt idx="13">
                  <c:v>7585</c:v>
                </c:pt>
                <c:pt idx="14">
                  <c:v>#N/A</c:v>
                </c:pt>
              </c:numCache>
            </c:numRef>
          </c:val>
          <c:smooth val="0"/>
          <c:extLst>
            <c:ext xmlns:c16="http://schemas.microsoft.com/office/drawing/2014/chart" uri="{C3380CC4-5D6E-409C-BE32-E72D297353CC}">
              <c16:uniqueId val="{00000008-7586-49CB-85F3-FD8F1FB1F9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183680</c:v>
                </c:pt>
                <c:pt idx="5">
                  <c:v>184381</c:v>
                </c:pt>
                <c:pt idx="8">
                  <c:v>183440</c:v>
                </c:pt>
                <c:pt idx="11">
                  <c:v>182508</c:v>
                </c:pt>
                <c:pt idx="14">
                  <c:v>180762</c:v>
                </c:pt>
              </c:numCache>
            </c:numRef>
          </c:val>
          <c:extLst>
            <c:ext xmlns:c16="http://schemas.microsoft.com/office/drawing/2014/chart" uri="{C3380CC4-5D6E-409C-BE32-E72D297353CC}">
              <c16:uniqueId val="{00000000-7C91-495A-9518-F83A56542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2393</c:v>
                </c:pt>
                <c:pt idx="5">
                  <c:v>3595</c:v>
                </c:pt>
                <c:pt idx="8">
                  <c:v>3474</c:v>
                </c:pt>
                <c:pt idx="11">
                  <c:v>3785</c:v>
                </c:pt>
                <c:pt idx="14">
                  <c:v>2972</c:v>
                </c:pt>
              </c:numCache>
            </c:numRef>
          </c:val>
          <c:extLst>
            <c:ext xmlns:c16="http://schemas.microsoft.com/office/drawing/2014/chart" uri="{C3380CC4-5D6E-409C-BE32-E72D297353CC}">
              <c16:uniqueId val="{00000001-7C91-495A-9518-F83A56542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48310</c:v>
                </c:pt>
                <c:pt idx="5">
                  <c:v>49541</c:v>
                </c:pt>
                <c:pt idx="8">
                  <c:v>50537</c:v>
                </c:pt>
                <c:pt idx="11">
                  <c:v>52897</c:v>
                </c:pt>
                <c:pt idx="14">
                  <c:v>58439</c:v>
                </c:pt>
              </c:numCache>
            </c:numRef>
          </c:val>
          <c:extLst>
            <c:ext xmlns:c16="http://schemas.microsoft.com/office/drawing/2014/chart" uri="{C3380CC4-5D6E-409C-BE32-E72D297353CC}">
              <c16:uniqueId val="{00000002-7C91-495A-9518-F83A56542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91-495A-9518-F83A56542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91-495A-9518-F83A56542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91-495A-9518-F83A56542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21640</c:v>
                </c:pt>
                <c:pt idx="3">
                  <c:v>21688</c:v>
                </c:pt>
                <c:pt idx="6">
                  <c:v>23189</c:v>
                </c:pt>
                <c:pt idx="9">
                  <c:v>21187</c:v>
                </c:pt>
                <c:pt idx="12">
                  <c:v>21573</c:v>
                </c:pt>
              </c:numCache>
            </c:numRef>
          </c:val>
          <c:extLst>
            <c:ext xmlns:c16="http://schemas.microsoft.com/office/drawing/2014/chart" uri="{C3380CC4-5D6E-409C-BE32-E72D297353CC}">
              <c16:uniqueId val="{00000006-7C91-495A-9518-F83A56542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1143</c:v>
                </c:pt>
                <c:pt idx="3">
                  <c:v>2151</c:v>
                </c:pt>
                <c:pt idx="6">
                  <c:v>2151</c:v>
                </c:pt>
                <c:pt idx="9">
                  <c:v>2151</c:v>
                </c:pt>
                <c:pt idx="12">
                  <c:v>1979</c:v>
                </c:pt>
              </c:numCache>
            </c:numRef>
          </c:val>
          <c:extLst>
            <c:ext xmlns:c16="http://schemas.microsoft.com/office/drawing/2014/chart" uri="{C3380CC4-5D6E-409C-BE32-E72D297353CC}">
              <c16:uniqueId val="{00000007-7C91-495A-9518-F83A56542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88919</c:v>
                </c:pt>
                <c:pt idx="3">
                  <c:v>85392</c:v>
                </c:pt>
                <c:pt idx="6">
                  <c:v>81453</c:v>
                </c:pt>
                <c:pt idx="9">
                  <c:v>78485</c:v>
                </c:pt>
                <c:pt idx="12">
                  <c:v>75770</c:v>
                </c:pt>
              </c:numCache>
            </c:numRef>
          </c:val>
          <c:extLst>
            <c:ext xmlns:c16="http://schemas.microsoft.com/office/drawing/2014/chart" uri="{C3380CC4-5D6E-409C-BE32-E72D297353CC}">
              <c16:uniqueId val="{00000008-7C91-495A-9518-F83A56542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91-495A-9518-F83A56542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178970</c:v>
                </c:pt>
                <c:pt idx="3">
                  <c:v>182161</c:v>
                </c:pt>
                <c:pt idx="6">
                  <c:v>178856</c:v>
                </c:pt>
                <c:pt idx="9">
                  <c:v>178299</c:v>
                </c:pt>
                <c:pt idx="12">
                  <c:v>173419</c:v>
                </c:pt>
              </c:numCache>
            </c:numRef>
          </c:val>
          <c:extLst>
            <c:ext xmlns:c16="http://schemas.microsoft.com/office/drawing/2014/chart" uri="{C3380CC4-5D6E-409C-BE32-E72D297353CC}">
              <c16:uniqueId val="{0000000A-7C91-495A-9518-F83A56542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56288</c:v>
                </c:pt>
                <c:pt idx="2">
                  <c:v>#N/A</c:v>
                </c:pt>
                <c:pt idx="3">
                  <c:v>#N/A</c:v>
                </c:pt>
                <c:pt idx="4">
                  <c:v>53875</c:v>
                </c:pt>
                <c:pt idx="5">
                  <c:v>#N/A</c:v>
                </c:pt>
                <c:pt idx="6">
                  <c:v>#N/A</c:v>
                </c:pt>
                <c:pt idx="7">
                  <c:v>48198</c:v>
                </c:pt>
                <c:pt idx="8">
                  <c:v>#N/A</c:v>
                </c:pt>
                <c:pt idx="9">
                  <c:v>#N/A</c:v>
                </c:pt>
                <c:pt idx="10">
                  <c:v>40931</c:v>
                </c:pt>
                <c:pt idx="11">
                  <c:v>#N/A</c:v>
                </c:pt>
                <c:pt idx="12">
                  <c:v>#N/A</c:v>
                </c:pt>
                <c:pt idx="13">
                  <c:v>30569</c:v>
                </c:pt>
                <c:pt idx="14">
                  <c:v>#N/A</c:v>
                </c:pt>
              </c:numCache>
            </c:numRef>
          </c:val>
          <c:smooth val="0"/>
          <c:extLst>
            <c:ext xmlns:c16="http://schemas.microsoft.com/office/drawing/2014/chart" uri="{C3380CC4-5D6E-409C-BE32-E72D297353CC}">
              <c16:uniqueId val="{0000000B-7C91-495A-9518-F83A56542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18600</c:v>
                </c:pt>
                <c:pt idx="1">
                  <c:v>18550</c:v>
                </c:pt>
                <c:pt idx="2">
                  <c:v>18450</c:v>
                </c:pt>
              </c:numCache>
            </c:numRef>
          </c:val>
          <c:extLst>
            <c:ext xmlns:c16="http://schemas.microsoft.com/office/drawing/2014/chart" uri="{C3380CC4-5D6E-409C-BE32-E72D297353CC}">
              <c16:uniqueId val="{00000000-4B33-4F95-A940-7C3767CAD3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6950</c:v>
                </c:pt>
                <c:pt idx="1">
                  <c:v>7150</c:v>
                </c:pt>
                <c:pt idx="2">
                  <c:v>10150</c:v>
                </c:pt>
              </c:numCache>
            </c:numRef>
          </c:val>
          <c:extLst>
            <c:ext xmlns:c16="http://schemas.microsoft.com/office/drawing/2014/chart" uri="{C3380CC4-5D6E-409C-BE32-E72D297353CC}">
              <c16:uniqueId val="{00000001-4B33-4F95-A940-7C3767CAD3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21873</c:v>
                </c:pt>
                <c:pt idx="1">
                  <c:v>23922</c:v>
                </c:pt>
                <c:pt idx="2">
                  <c:v>24772</c:v>
                </c:pt>
              </c:numCache>
            </c:numRef>
          </c:val>
          <c:extLst>
            <c:ext xmlns:c16="http://schemas.microsoft.com/office/drawing/2014/chart" uri="{C3380CC4-5D6E-409C-BE32-E72D297353CC}">
              <c16:uniqueId val="{00000002-4B33-4F95-A940-7C3767CAD3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7816392686391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{F26DB61D-25A8-4834-B8C2-E278991DED9B}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27-4F35-9FFD-37D1939DE7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{DD2B0588-0659-4DF5-86FC-2B10AC076000}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7-4F35-9FFD-37D1939DE7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{4378BDF7-E95D-4B23-855E-2A89CB04802F}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7-4F35-9FFD-37D1939DE7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{47D58D26-D1B6-4036-A9E1-6FDDA1D288BE}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7-4F35-9FFD-37D1939DE7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{2673B384-F61F-4281-936C-35BEA7E024FD}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7-4F35-9FFD-37D1939DE7D2}"/>
                </c:ext>
              </c:extLst>
            </c:dLbl>
            <c:dLbl>
              <c:idx val="8"/>
              <c:layout>
                <c:manualLayout>
                  <c:x val="-4.150876167050550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{9D1FF628-7FD3-4A1F-87FD-5FA1C847F283}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27-4F35-9FFD-37D1939DE7D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{4CBAD949-7A38-4A17-9C10-B1DAB7A7A79E}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27-4F35-9FFD-37D1939DE7D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{60445B90-A014-4C50-80C5-D368D501647C}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27-4F35-9FFD-37D1939DE7D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{88CB5480-2567-4184-B745-181790507329}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27-4F35-9FFD-37D1939DE7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56.3</c:v>
                </c:pt>
                <c:pt idx="16">
                  <c:v>58.1</c:v>
                </c:pt>
                <c:pt idx="24">
                  <c:v>59.6</c:v>
                </c:pt>
                <c:pt idx="32">
                  <c:v>60.9</c:v>
                </c:pt>
              </c:numCache>
            </c:numRef>
          </c:xVal>
          <c:yVal>
            <c:numRef>
              <c:f>公会計指標分析・財政指標組合せ分析表!$BP$51:$DC$51</c:f>
              <c:numCache>
                <c:formatCode>#,##0.0;"▲ "#,##0.0</c:formatCode>
                <c:ptCount val="40"/>
                <c:pt idx="0">
                  <c:v>61.2</c:v>
                </c:pt>
                <c:pt idx="8">
                  <c:v>58.2</c:v>
                </c:pt>
                <c:pt idx="16">
                  <c:v>51.8</c:v>
                </c:pt>
                <c:pt idx="24">
                  <c:v>43</c:v>
                </c:pt>
                <c:pt idx="32">
                  <c:v>30.7</c:v>
                </c:pt>
              </c:numCache>
            </c:numRef>
          </c:yVal>
          <c:smooth val="0"/>
          <c:extLst>
            <c:ext xmlns:c16="http://schemas.microsoft.com/office/drawing/2014/chart" uri="{C3380CC4-5D6E-409C-BE32-E72D297353CC}">
              <c16:uniqueId val="{00000009-9F27-4F35-9FFD-37D1939DE7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{4AE95F20-FDE3-4372-BCA6-B2EBEEDDA732}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27-4F35-9FFD-37D1939DE7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{B0D1C2A9-51F9-4D71-83CC-7962D138D995}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7-4F35-9FFD-37D1939DE7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{E79EAB37-DD8B-4A83-BACB-6FBD2631D419}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7-4F35-9FFD-37D1939DE7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{E40DDFCD-84C5-49CF-A486-D642C0D4AB5E}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7-4F35-9FFD-37D1939DE7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{27CDFB42-7C96-4785-90FB-4E0114C9CD60}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7-4F35-9FFD-37D1939DE7D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{186E00AD-D0FC-4CC2-B0D5-F554819405DD}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27-4F35-9FFD-37D1939DE7D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{6BE6FF89-EC1A-4E67-B83C-939DA28C0B33}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27-4F35-9FFD-37D1939DE7D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{7F90635B-9D17-4923-83CB-78EC2D35E82B}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27-4F35-9FFD-37D1939DE7D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{48E17A6E-A013-4727-BD20-2AA9366092F7}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27-4F35-9FFD-37D1939DE7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F27-4F35-9FFD-37D1939DE7D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{6D54CBA5-F6D1-447B-B722-3A20CDCCC485}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76-438F-9354-FC793FF5F8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{A6C37986-82B3-4201-A3A9-EB550D0948A3}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6-438F-9354-FC793FF5F8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{D72096E8-418F-44E3-97B5-37557F18D8AE}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6-438F-9354-FC793FF5F8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{B3F940E9-80FF-483E-A0E6-94EE3DEDA853}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6-438F-9354-FC793FF5F8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{26FABD55-D72C-45EC-B49F-FE846533A016}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6-438F-9354-FC793FF5F8C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{1E9BCABB-67AF-4A5E-8883-F9A8211C8DED}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76-438F-9354-FC793FF5F8C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{54379227-1EFC-473D-B3AF-90D798A24960}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76-438F-9354-FC793FF5F8C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{38F73322-F3F1-4CB9-93F8-8CBC42A93BE2}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76-438F-9354-FC793FF5F8C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{A7EEA374-E5AC-4C79-A13A-4BBC1BF26FA8}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76-438F-9354-FC793FF5F8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7.5</c:v>
                </c:pt>
                <c:pt idx="16">
                  <c:v>7.7</c:v>
                </c:pt>
                <c:pt idx="24">
                  <c:v>7.9</c:v>
                </c:pt>
                <c:pt idx="32">
                  <c:v>7.9</c:v>
                </c:pt>
              </c:numCache>
            </c:numRef>
          </c:xVal>
          <c:yVal>
            <c:numRef>
              <c:f>公会計指標分析・財政指標組合せ分析表!$BP$73:$DC$73</c:f>
              <c:numCache>
                <c:formatCode>#,##0.0;"▲ "#,##0.0</c:formatCode>
                <c:ptCount val="40"/>
                <c:pt idx="0">
                  <c:v>61.2</c:v>
                </c:pt>
                <c:pt idx="8">
                  <c:v>58.2</c:v>
                </c:pt>
                <c:pt idx="16">
                  <c:v>51.8</c:v>
                </c:pt>
                <c:pt idx="24">
                  <c:v>43</c:v>
                </c:pt>
                <c:pt idx="32">
                  <c:v>30.7</c:v>
                </c:pt>
              </c:numCache>
            </c:numRef>
          </c:yVal>
          <c:smooth val="0"/>
          <c:extLst>
            <c:ext xmlns:c16="http://schemas.microsoft.com/office/drawing/2014/chart" uri="{C3380CC4-5D6E-409C-BE32-E72D297353CC}">
              <c16:uniqueId val="{00000009-4976-438F-9354-FC793FF5F8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{225DDCD0-EB3D-42C8-928D-51E09F88C4CD}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76-438F-9354-FC793FF5F8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{88FD27C5-9330-4203-8207-8D35148558CF}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6-438F-9354-FC793FF5F8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{33035E80-C00C-4F29-8CE3-83D738412BE2}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6-438F-9354-FC793FF5F8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{77DE54F9-82DE-4019-8C51-CAD52BE4467D}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6-438F-9354-FC793FF5F8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{7B6D1BD7-C6D5-450F-8D7A-C88A5A4A131C}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6-438F-9354-FC793FF5F8C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{B5B263E3-ABC7-4C24-AAEE-F5A247A061FD}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76-438F-9354-FC793FF5F8C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{3AE8C31F-14F0-41F7-B1AF-64C8A6876231}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76-438F-9354-FC793FF5F8C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{67344320-3A8F-4ACD-A58F-62CD4ADA2C5D}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76-438F-9354-FC793FF5F8C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{B2878199-41CD-469C-8DD9-3F558614F116}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76-438F-9354-FC793FF5F8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4976-438F-9354-FC793FF5F8CF}"/>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3779001-B71A-47F9-BA4A-0532719C0F43}"/>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8539402-5DB0-4CDA-9699-55CE01D3D6AE}"/>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元利償還金等は、松山衛生事務組合が</a:t>
          </a:r>
          <a:r>
            <a:rPr lang="ja-JP" altLang="en-US" sz="1100" b="0" i="0" baseline="0">
              <a:solidFill>
                <a:schemeClr val="dk1"/>
              </a:solidFill>
              <a:effectLst/>
              <a:latin typeface="+mn-lt"/>
              <a:ea typeface="+mn-ea"/>
              <a:cs typeface="+mn-cs"/>
            </a:rPr>
            <a:t>借入れ</a:t>
          </a:r>
          <a:r>
            <a:rPr lang="ja-JP" altLang="ja-JP" sz="1100" b="0" i="0" baseline="0">
              <a:solidFill>
                <a:schemeClr val="dk1"/>
              </a:solidFill>
              <a:effectLst/>
              <a:latin typeface="+mn-lt"/>
              <a:ea typeface="+mn-ea"/>
              <a:cs typeface="+mn-cs"/>
            </a:rPr>
            <a:t>地方債の元金償還の開始に伴う増などがあるものの、全体として、公営企業債の元利償還金に対する繰入金の減などにより、前年度から減少した。また、算入公債費等は、災害復旧費等に係る基準財政需要額の増などにより前年度から増加した。元利償還金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減少し、算入公債費等が増加したため、令和３年度の実質公債費比率の分子は、前年度から約２．６億円の減となった。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減債基金積立不足は生じていない。なお、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年満期一括償還分は起債額の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ずつを翌年度から減債基金へ積立てている。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将来負担額は、一般会計等に係る</a:t>
          </a:r>
          <a:r>
            <a:rPr lang="ja-JP" altLang="ja-JP" sz="1100">
              <a:solidFill>
                <a:schemeClr val="dk1"/>
              </a:solidFill>
              <a:effectLst/>
              <a:latin typeface="+mn-lt"/>
              <a:ea typeface="+mn-ea"/>
              <a:cs typeface="+mn-cs"/>
            </a:rPr>
            <a:t>地方債現在高や下水道事業債残高が減るなどで公営企業債等繰入見込額が</a:t>
          </a:r>
          <a:r>
            <a:rPr lang="ja-JP" altLang="ja-JP" sz="1100" b="0" i="0" baseline="0">
              <a:solidFill>
                <a:schemeClr val="dk1"/>
              </a:solidFill>
              <a:effectLst/>
              <a:latin typeface="+mn-lt"/>
              <a:ea typeface="+mn-ea"/>
              <a:cs typeface="+mn-cs"/>
            </a:rPr>
            <a:t>減少などで減少した。また、充当可能財源等は、基準財政需要額算入見込額と充当可能特定歳入が減少したものの、普通交付税の追加交付分を減債基金に積立てたことや、事業収益が好調であった競輪施設等改善事業基金の増などで充当可能基金が増加し、全体では増加した。将来負担額が減少し、充当可能財源等が増加したため、令和３年度の将来負担比率の分子は約１０３．６億円の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・「財政調整基金」が</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億円減少した一方、「減債基金」が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億円、「２１世紀松山創造基金」が約</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億円、「のびのび教育推進基金」が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億円増加したことなどにより、基金全体としては、約</a:t>
          </a:r>
          <a:r>
            <a:rPr kumimoji="1" lang="en-US" altLang="ja-JP" sz="1400">
              <a:solidFill>
                <a:schemeClr val="dk1"/>
              </a:solidFill>
              <a:effectLst/>
              <a:latin typeface="+mn-lt"/>
              <a:ea typeface="+mn-ea"/>
              <a:cs typeface="+mn-cs"/>
            </a:rPr>
            <a:t>38</a:t>
          </a:r>
          <a:r>
            <a:rPr kumimoji="1" lang="ja-JP" altLang="ja-JP" sz="1400">
              <a:solidFill>
                <a:schemeClr val="dk1"/>
              </a:solidFill>
              <a:effectLst/>
              <a:latin typeface="+mn-lt"/>
              <a:ea typeface="+mn-ea"/>
              <a:cs typeface="+mn-cs"/>
            </a:rPr>
            <a:t>億円の増加となった。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短期的には、公共施設の更新等大型事業などに備え、基金積立てによる財政負担の平準化を図るため、「２１世紀松山創造基金」、「のびのび教育推進基金」等へ積立てを行うことにより増加する予定だが、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・２１世紀松山創造基金：日本一のまちづくりに向けた重要施策等のほか、地球にやさしい都市政策・環境政策等に関する施策を推進する。</a:t>
          </a:r>
          <a:endParaRPr lang="ja-JP" altLang="ja-JP" sz="1800">
            <a:effectLst/>
          </a:endParaRPr>
        </a:p>
        <a:p>
          <a:r>
            <a:rPr kumimoji="1" lang="ja-JP" altLang="ja-JP" sz="1400">
              <a:solidFill>
                <a:schemeClr val="dk1"/>
              </a:solidFill>
              <a:effectLst/>
              <a:latin typeface="+mn-lt"/>
              <a:ea typeface="+mn-ea"/>
              <a:cs typeface="+mn-cs"/>
            </a:rPr>
            <a:t>・合併振興基金：市民の連帯の強化と地域を振興する。</a:t>
          </a:r>
          <a:endParaRPr lang="ja-JP" altLang="ja-JP" sz="1800">
            <a:effectLst/>
          </a:endParaRPr>
        </a:p>
        <a:p>
          <a:r>
            <a:rPr kumimoji="1" lang="ja-JP" altLang="ja-JP" sz="1400">
              <a:solidFill>
                <a:schemeClr val="dk1"/>
              </a:solidFill>
              <a:effectLst/>
              <a:latin typeface="+mn-lt"/>
              <a:ea typeface="+mn-ea"/>
              <a:cs typeface="+mn-cs"/>
            </a:rPr>
            <a:t>・観光開発等産業活性化基金：観光振興及び健全な産業の振興を促進する。</a:t>
          </a:r>
          <a:endParaRPr lang="ja-JP" altLang="ja-JP" sz="1800">
            <a:effectLst/>
          </a:endParaRPr>
        </a:p>
        <a:p>
          <a:r>
            <a:rPr kumimoji="1" lang="ja-JP" altLang="ja-JP" sz="1400">
              <a:solidFill>
                <a:schemeClr val="dk1"/>
              </a:solidFill>
              <a:effectLst/>
              <a:latin typeface="+mn-lt"/>
              <a:ea typeface="+mn-ea"/>
              <a:cs typeface="+mn-cs"/>
            </a:rPr>
            <a:t>・のびのび教育推進基金：教育の諸施策を推進する。</a:t>
          </a:r>
          <a:endParaRPr lang="ja-JP" altLang="ja-JP" sz="1800">
            <a:effectLst/>
          </a:endParaRPr>
        </a:p>
        <a:p>
          <a:r>
            <a:rPr kumimoji="1" lang="ja-JP" altLang="ja-JP" sz="1400">
              <a:solidFill>
                <a:schemeClr val="dk1"/>
              </a:solidFill>
              <a:effectLst/>
              <a:latin typeface="+mn-lt"/>
              <a:ea typeface="+mn-ea"/>
              <a:cs typeface="+mn-cs"/>
            </a:rPr>
            <a:t>・城山公園整備基金：城山公園の整備を推進する。</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・２１世紀松山創造基金：公共施設の更新に備えて積み立てたことなどにより約</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億円の増加。</a:t>
          </a:r>
          <a:endParaRPr lang="ja-JP" altLang="ja-JP" sz="1800">
            <a:effectLst/>
          </a:endParaRPr>
        </a:p>
        <a:p>
          <a:r>
            <a:rPr kumimoji="1" lang="ja-JP" altLang="ja-JP" sz="1400">
              <a:solidFill>
                <a:schemeClr val="dk1"/>
              </a:solidFill>
              <a:effectLst/>
              <a:latin typeface="+mn-lt"/>
              <a:ea typeface="+mn-ea"/>
              <a:cs typeface="+mn-cs"/>
            </a:rPr>
            <a:t>・のびのび教育推進基金：学校給食共同調理場の更新や学校の長寿命化等の整備に備えて積み立てたことなどにより</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億円の増加。</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・２１世紀松山創造基金：今後の公共施設の更新に備えて、毎年積立て予定。</a:t>
          </a:r>
          <a:endParaRPr lang="ja-JP" altLang="ja-JP" sz="1800">
            <a:effectLst/>
          </a:endParaRPr>
        </a:p>
        <a:p>
          <a:r>
            <a:rPr kumimoji="1" lang="ja-JP" altLang="ja-JP" sz="1400">
              <a:solidFill>
                <a:schemeClr val="dk1"/>
              </a:solidFill>
              <a:effectLst/>
              <a:latin typeface="+mn-lt"/>
              <a:ea typeface="+mn-ea"/>
              <a:cs typeface="+mn-cs"/>
            </a:rPr>
            <a:t>・のびのび教育推進基金：学校給食共同調理場の更新に備えて</a:t>
          </a:r>
          <a:r>
            <a:rPr kumimoji="1" lang="en-US" altLang="ja-JP" sz="1400">
              <a:solidFill>
                <a:schemeClr val="dk1"/>
              </a:solidFill>
              <a:effectLst/>
              <a:latin typeface="+mn-lt"/>
              <a:ea typeface="+mn-ea"/>
              <a:cs typeface="+mn-cs"/>
            </a:rPr>
            <a:t>R13</a:t>
          </a:r>
          <a:r>
            <a:rPr kumimoji="1" lang="ja-JP" altLang="ja-JP" sz="1400">
              <a:solidFill>
                <a:schemeClr val="dk1"/>
              </a:solidFill>
              <a:effectLst/>
              <a:latin typeface="+mn-lt"/>
              <a:ea typeface="+mn-ea"/>
              <a:cs typeface="+mn-cs"/>
            </a:rPr>
            <a:t>年度を目途に計画的に積立て予定。</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・決算剰余金など</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億円を積み立てた一方、新型コロナウイルス感染症対策などの財源に</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億円を取り崩したため</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億円の減少。</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今後も、景気の変動による税収の減少や自然災害など不測の事態に備えるため、引き続き国や県の補助金を十分に活用し、本市の財政負担をできるだけ減らすほか、予算の執行段階での経費節減にも努め、財政調整基金の計画的な積立てと取崩しを行うことで、本市の「健全な財政運営へのガイドライン」（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月改定）に定める数値基準である標準財政規模の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％以上の残高を確保していく。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・普通交付税として追加交付された「臨時財政対策債を償還するための基金に積み立てる財源」及び他会計からの貸付金元利収入などを積み立て、</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億円の増加。</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・今後も、金利変動や大型投資に伴う公債費の増嵩リスクに備えて、計画的に積み立て、市債の償還財源を確保することで、公債費負担の平準化を図っていく。 </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有形固定資産減価償却率は類似団体平均よりも低いが、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割を超えている状況で増加傾向にあるため、今後計画的な老朽化対策が必要となってくる。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月に策定した「個別施設計画」に沿って施設の老朽化等の対策に取り組み、施設の適正管理に努める。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32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09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149860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24658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103082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9260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104987</xdr:rowOff>
    </xdr:from>
    <xdr:to>
      <xdr:col>11</xdr:col>
      <xdr:colOff>187325</xdr:colOff>
      <xdr:row>30</xdr:row>
      <xdr:rowOff>35137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155787</xdr:rowOff>
    </xdr:from>
    <xdr:to>
      <xdr:col>15</xdr:col>
      <xdr:colOff>136525</xdr:colOff>
      <xdr:row>30</xdr:row>
      <xdr:rowOff>49107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12783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29</xdr:row>
      <xdr:rowOff>155787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12423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51664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484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債務償還比率は、市債残高の減少や充当可能基金残高の増加により、前年度から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ポイント改善したが、類似団体平均と比較すると、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の要因は、類似団体と比べ、市債残高や公営企業等への繰入見込額が多い一方で、充当可能特定歳入が少ないこと等が挙げられる。今後も、社会保障経費など経常的経費の増加や公共施設の更新など、財政需要の増嵩が見込まれるが、本市策定の「健全な財政運営へのガイドライン」に基づき、計画的な借入を行うなど持続可能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70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110472</xdr:rowOff>
    </xdr:from>
    <xdr:to>
      <xdr:col>76</xdr:col>
      <xdr:colOff>73025</xdr:colOff>
      <xdr:row>31</xdr:row>
      <xdr:rowOff>40622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2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88899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3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53177</xdr:rowOff>
    </xdr:from>
    <xdr:to>
      <xdr:col>72</xdr:col>
      <xdr:colOff>123825</xdr:colOff>
      <xdr:row>32</xdr:row>
      <xdr:rowOff>154777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5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161272</xdr:rowOff>
    </xdr:from>
    <xdr:to>
      <xdr:col>76</xdr:col>
      <xdr:colOff>22225</xdr:colOff>
      <xdr:row>32</xdr:row>
      <xdr:rowOff>103977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304772"/>
          <a:ext cx="711200" cy="2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73687</xdr:rowOff>
    </xdr:from>
    <xdr:to>
      <xdr:col>68</xdr:col>
      <xdr:colOff>123825</xdr:colOff>
      <xdr:row>33</xdr:row>
      <xdr:rowOff>3837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5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103977</xdr:rowOff>
    </xdr:from>
    <xdr:to>
      <xdr:col>72</xdr:col>
      <xdr:colOff>73025</xdr:colOff>
      <xdr:row>32</xdr:row>
      <xdr:rowOff>124487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590377"/>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55952</xdr:rowOff>
    </xdr:from>
    <xdr:to>
      <xdr:col>64</xdr:col>
      <xdr:colOff>123825</xdr:colOff>
      <xdr:row>32</xdr:row>
      <xdr:rowOff>157552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5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106752</xdr:rowOff>
    </xdr:from>
    <xdr:to>
      <xdr:col>68</xdr:col>
      <xdr:colOff>73025</xdr:colOff>
      <xdr:row>32</xdr:row>
      <xdr:rowOff>124487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593152"/>
          <a:ext cx="762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87412</xdr:rowOff>
    </xdr:from>
    <xdr:to>
      <xdr:col>60</xdr:col>
      <xdr:colOff>123825</xdr:colOff>
      <xdr:row>33</xdr:row>
      <xdr:rowOff>17562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5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106752</xdr:rowOff>
    </xdr:from>
    <xdr:to>
      <xdr:col>64</xdr:col>
      <xdr:colOff>73025</xdr:colOff>
      <xdr:row>32</xdr:row>
      <xdr:rowOff>138212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593152"/>
          <a:ext cx="762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2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23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2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22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145904</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6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166414</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6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148679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6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8689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6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120413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123698</xdr:rowOff>
    </xdr:from>
    <xdr:to>
      <xdr:col>20</xdr:col>
      <xdr:colOff>38100</xdr:colOff>
      <xdr:row>38</xdr:row>
      <xdr:rowOff>53848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xdr:rowOff>
    </xdr:from>
    <xdr:to>
      <xdr:col>24</xdr:col>
      <xdr:colOff>63500</xdr:colOff>
      <xdr:row>38</xdr:row>
      <xdr:rowOff>21336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518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3048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99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87122</xdr:rowOff>
    </xdr:from>
    <xdr:to>
      <xdr:col>10</xdr:col>
      <xdr:colOff>165100</xdr:colOff>
      <xdr:row>38</xdr:row>
      <xdr:rowOff>17272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137922</xdr:rowOff>
    </xdr:from>
    <xdr:to>
      <xdr:col>15</xdr:col>
      <xdr:colOff>50800</xdr:colOff>
      <xdr:row>37</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81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68834</xdr:rowOff>
    </xdr:from>
    <xdr:to>
      <xdr:col>6</xdr:col>
      <xdr:colOff>38100</xdr:colOff>
      <xdr:row>37</xdr:row>
      <xdr:rowOff>170435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119634</xdr:rowOff>
    </xdr:from>
    <xdr:to>
      <xdr:col>10</xdr:col>
      <xdr:colOff>114300</xdr:colOff>
      <xdr:row>37</xdr:row>
      <xdr:rowOff>137922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463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44975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8399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161561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111113</xdr:rowOff>
    </xdr:from>
    <xdr:to>
      <xdr:col>55</xdr:col>
      <xdr:colOff>50800</xdr:colOff>
      <xdr:row>42</xdr:row>
      <xdr:rowOff>41263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4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111417</xdr:rowOff>
    </xdr:from>
    <xdr:to>
      <xdr:col>50</xdr:col>
      <xdr:colOff>165100</xdr:colOff>
      <xdr:row>42</xdr:row>
      <xdr:rowOff>41567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161913</xdr:rowOff>
    </xdr:from>
    <xdr:to>
      <xdr:col>55</xdr:col>
      <xdr:colOff>0</xdr:colOff>
      <xdr:row>41</xdr:row>
      <xdr:rowOff>162217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91363"/>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111760</xdr:rowOff>
    </xdr:from>
    <xdr:to>
      <xdr:col>46</xdr:col>
      <xdr:colOff>38100</xdr:colOff>
      <xdr:row>42</xdr:row>
      <xdr:rowOff>41910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162217</xdr:rowOff>
    </xdr:from>
    <xdr:to>
      <xdr:col>50</xdr:col>
      <xdr:colOff>114300</xdr:colOff>
      <xdr:row>41</xdr:row>
      <xdr:rowOff>162560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9166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112014</xdr:rowOff>
    </xdr:from>
    <xdr:to>
      <xdr:col>41</xdr:col>
      <xdr:colOff>101600</xdr:colOff>
      <xdr:row>42</xdr:row>
      <xdr:rowOff>42164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4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162560</xdr:rowOff>
    </xdr:from>
    <xdr:to>
      <xdr:col>45</xdr:col>
      <xdr:colOff>177800</xdr:colOff>
      <xdr:row>41</xdr:row>
      <xdr:rowOff>162814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9201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112306</xdr:rowOff>
    </xdr:from>
    <xdr:to>
      <xdr:col>36</xdr:col>
      <xdr:colOff>165100</xdr:colOff>
      <xdr:row>42</xdr:row>
      <xdr:rowOff>42456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162814</xdr:rowOff>
    </xdr:from>
    <xdr:to>
      <xdr:col>41</xdr:col>
      <xdr:colOff>50800</xdr:colOff>
      <xdr:row>41</xdr:row>
      <xdr:rowOff>163106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92264"/>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32694</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2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33037</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2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33291</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3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33583</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92908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120831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135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21046</xdr:rowOff>
    </xdr:from>
    <xdr:to>
      <xdr:col>15</xdr:col>
      <xdr:colOff>101600</xdr:colOff>
      <xdr:row>59</xdr:row>
      <xdr:rowOff>122646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1873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71846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629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155549</xdr:rowOff>
    </xdr:from>
    <xdr:to>
      <xdr:col>55</xdr:col>
      <xdr:colOff>50800</xdr:colOff>
      <xdr:row>63</xdr:row>
      <xdr:rowOff>85699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133976</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157154</xdr:rowOff>
    </xdr:from>
    <xdr:to>
      <xdr:col>50</xdr:col>
      <xdr:colOff>165100</xdr:colOff>
      <xdr:row>63</xdr:row>
      <xdr:rowOff>87304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34899</xdr:rowOff>
    </xdr:from>
    <xdr:to>
      <xdr:col>55</xdr:col>
      <xdr:colOff>0</xdr:colOff>
      <xdr:row>63</xdr:row>
      <xdr:rowOff>36504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36249"/>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158228</xdr:rowOff>
    </xdr:from>
    <xdr:to>
      <xdr:col>46</xdr:col>
      <xdr:colOff>38100</xdr:colOff>
      <xdr:row>63</xdr:row>
      <xdr:rowOff>88378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36504</xdr:rowOff>
    </xdr:from>
    <xdr:to>
      <xdr:col>50</xdr:col>
      <xdr:colOff>114300</xdr:colOff>
      <xdr:row>63</xdr:row>
      <xdr:rowOff>37578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37854"/>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159317</xdr:rowOff>
    </xdr:from>
    <xdr:to>
      <xdr:col>41</xdr:col>
      <xdr:colOff>101600</xdr:colOff>
      <xdr:row>63</xdr:row>
      <xdr:rowOff>89467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37578</xdr:rowOff>
    </xdr:from>
    <xdr:to>
      <xdr:col>45</xdr:col>
      <xdr:colOff>177800</xdr:colOff>
      <xdr:row>63</xdr:row>
      <xdr:rowOff>38667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389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160365</xdr:rowOff>
    </xdr:from>
    <xdr:to>
      <xdr:col>36</xdr:col>
      <xdr:colOff>165100</xdr:colOff>
      <xdr:row>63</xdr:row>
      <xdr:rowOff>90515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38667</xdr:rowOff>
    </xdr:from>
    <xdr:to>
      <xdr:col>41</xdr:col>
      <xdr:colOff>50800</xdr:colOff>
      <xdr:row>63</xdr:row>
      <xdr:rowOff>39715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40017"/>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78431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8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79505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8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80594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8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81642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8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39732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86840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42818</xdr:rowOff>
    </xdr:from>
    <xdr:to>
      <xdr:col>15</xdr:col>
      <xdr:colOff>101600</xdr:colOff>
      <xdr:row>80</xdr:row>
      <xdr:rowOff>144418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80</xdr:row>
      <xdr:rowOff>152400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8096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93618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74756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88537</xdr:rowOff>
    </xdr:from>
    <xdr:to>
      <xdr:col>6</xdr:col>
      <xdr:colOff>38100</xdr:colOff>
      <xdr:row>81</xdr:row>
      <xdr:rowOff>18687</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31569</xdr:rowOff>
    </xdr:from>
    <xdr:to>
      <xdr:col>10</xdr:col>
      <xdr:colOff>114300</xdr:colOff>
      <xdr:row>80</xdr:row>
      <xdr:rowOff>139337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374756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160945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35214</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96029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119126</xdr:rowOff>
    </xdr:from>
    <xdr:to>
      <xdr:col>50</xdr:col>
      <xdr:colOff>165100</xdr:colOff>
      <xdr:row>84</xdr:row>
      <xdr:rowOff>49276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83</xdr:row>
      <xdr:rowOff>169926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3987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122937</xdr:rowOff>
    </xdr:from>
    <xdr:to>
      <xdr:col>46</xdr:col>
      <xdr:colOff>38100</xdr:colOff>
      <xdr:row>84</xdr:row>
      <xdr:rowOff>53087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169926</xdr:rowOff>
    </xdr:from>
    <xdr:to>
      <xdr:col>50</xdr:col>
      <xdr:colOff>114300</xdr:colOff>
      <xdr:row>84</xdr:row>
      <xdr:rowOff>2287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002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2287</xdr:rowOff>
    </xdr:from>
    <xdr:to>
      <xdr:col>45</xdr:col>
      <xdr:colOff>177800</xdr:colOff>
      <xdr:row>84</xdr:row>
      <xdr:rowOff>3811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40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24385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4056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40403</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44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44214</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1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100-000094010000}"/>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00000000-0008-0000-0100-000096010000}"/>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100-000098010000}"/>
            </a:ext>
          </a:extLst>
        </xdr:cNvPr>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50164</xdr:rowOff>
    </xdr:from>
    <xdr:to>
      <xdr:col>24</xdr:col>
      <xdr:colOff>114300</xdr:colOff>
      <xdr:row>104</xdr:row>
      <xdr:rowOff>151764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4584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73041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100-0000A4010000}"/>
            </a:ext>
          </a:extLst>
        </xdr:cNvPr>
        <xdr:cNvSpPr txBox="1"/>
      </xdr:nvSpPr>
      <xdr:spPr>
        <a:xfrm>
          <a:off x="4673600"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100964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3797300" y="17931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100964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908300" y="179070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019300" y="17878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137795</xdr:rowOff>
    </xdr:from>
    <xdr:to>
      <xdr:col>6</xdr:col>
      <xdr:colOff>38100</xdr:colOff>
      <xdr:row>104</xdr:row>
      <xdr:rowOff>67945</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079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17145</xdr:rowOff>
    </xdr:from>
    <xdr:to>
      <xdr:col>10</xdr:col>
      <xdr:colOff>114300</xdr:colOff>
      <xdr:row>104</xdr:row>
      <xdr:rowOff>47625</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130300" y="1784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168291</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100-0000B1010000}"/>
            </a:ext>
          </a:extLst>
        </xdr:cNvPr>
        <xdr:cNvSpPr txBox="1"/>
      </xdr:nvSpPr>
      <xdr:spPr>
        <a:xfrm>
          <a:off x="3582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100-0000B2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100-0000B3010000}"/>
            </a:ext>
          </a:extLst>
        </xdr:cNvPr>
        <xdr:cNvSpPr txBox="1"/>
      </xdr:nvSpPr>
      <xdr:spPr>
        <a:xfrm>
          <a:off x="1816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84472</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100-0000B4010000}"/>
            </a:ext>
          </a:extLst>
        </xdr:cNvPr>
        <xdr:cNvSpPr txBox="1"/>
      </xdr:nvSpPr>
      <xdr:spPr>
        <a:xfrm>
          <a:off x="927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1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00000000-0008-0000-0100-0000CF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00000000-0008-0000-0100-0000D1010000}"/>
            </a:ext>
          </a:extLst>
        </xdr:cNvPr>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107886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00000000-0008-0000-0100-0000D3010000}"/>
            </a:ext>
          </a:extLst>
        </xdr:cNvPr>
        <xdr:cNvSpPr txBox="1"/>
      </xdr:nvSpPr>
      <xdr:spPr>
        <a:xfrm>
          <a:off x="10515600" y="1845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43858</xdr:rowOff>
    </xdr:from>
    <xdr:to>
      <xdr:col>55</xdr:col>
      <xdr:colOff>50800</xdr:colOff>
      <xdr:row>107</xdr:row>
      <xdr:rowOff>145458</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0426700" y="183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66735</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100-0000DF010000}"/>
            </a:ext>
          </a:extLst>
        </xdr:cNvPr>
        <xdr:cNvSpPr txBox="1"/>
      </xdr:nvSpPr>
      <xdr:spPr>
        <a:xfrm>
          <a:off x="10515600" y="182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52574</xdr:rowOff>
    </xdr:from>
    <xdr:to>
      <xdr:col>50</xdr:col>
      <xdr:colOff>165100</xdr:colOff>
      <xdr:row>107</xdr:row>
      <xdr:rowOff>154174</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9588500" y="183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94658</xdr:rowOff>
    </xdr:from>
    <xdr:to>
      <xdr:col>55</xdr:col>
      <xdr:colOff>0</xdr:colOff>
      <xdr:row>107</xdr:row>
      <xdr:rowOff>103374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9639300" y="18439808"/>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55621</xdr:rowOff>
    </xdr:from>
    <xdr:to>
      <xdr:col>46</xdr:col>
      <xdr:colOff>38100</xdr:colOff>
      <xdr:row>107</xdr:row>
      <xdr:rowOff>157221</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8699500" y="18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103374</xdr:rowOff>
    </xdr:from>
    <xdr:to>
      <xdr:col>50</xdr:col>
      <xdr:colOff>114300</xdr:colOff>
      <xdr:row>107</xdr:row>
      <xdr:rowOff>106421</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8750300" y="18448524"/>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57290</xdr:rowOff>
    </xdr:from>
    <xdr:to>
      <xdr:col>41</xdr:col>
      <xdr:colOff>101600</xdr:colOff>
      <xdr:row>107</xdr:row>
      <xdr:rowOff>158890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7810500" y="184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106421</xdr:rowOff>
    </xdr:from>
    <xdr:to>
      <xdr:col>45</xdr:col>
      <xdr:colOff>177800</xdr:colOff>
      <xdr:row>107</xdr:row>
      <xdr:rowOff>108090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7861300" y="1845157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58187</xdr:rowOff>
    </xdr:from>
    <xdr:to>
      <xdr:col>36</xdr:col>
      <xdr:colOff>165100</xdr:colOff>
      <xdr:row>107</xdr:row>
      <xdr:rowOff>159787</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6921500" y="184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108090</xdr:rowOff>
    </xdr:from>
    <xdr:to>
      <xdr:col>41</xdr:col>
      <xdr:colOff>50800</xdr:colOff>
      <xdr:row>107</xdr:row>
      <xdr:rowOff>108987</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6972300" y="1845324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48263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59411" y="185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51311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831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36318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94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65138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705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170701</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9359411" y="181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2298</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8483111" y="1817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3967</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7594111" y="181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4864</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6705111" y="181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1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100-00000702000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100-000009020000}"/>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100-00000B020000}"/>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xdr:rowOff>
    </xdr:from>
    <xdr:to>
      <xdr:col>85</xdr:col>
      <xdr:colOff>177800</xdr:colOff>
      <xdr:row>38</xdr:row>
      <xdr:rowOff>117856</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268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39133</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100-000017020000}"/>
            </a:ext>
          </a:extLst>
        </xdr:cNvPr>
        <xdr:cNvSpPr txBox="1"/>
      </xdr:nvSpPr>
      <xdr:spPr>
        <a:xfrm>
          <a:off x="16357600" y="638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67056</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5481300" y="65364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39</xdr:row>
      <xdr:rowOff>19050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4592300" y="6536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3652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21336</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3703300" y="67056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84836</xdr:rowOff>
    </xdr:from>
    <xdr:to>
      <xdr:col>67</xdr:col>
      <xdr:colOff>101600</xdr:colOff>
      <xdr:row>39</xdr:row>
      <xdr:rowOff>14986</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276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135636</xdr:rowOff>
    </xdr:from>
    <xdr:to>
      <xdr:col>71</xdr:col>
      <xdr:colOff>177800</xdr:colOff>
      <xdr:row>39</xdr:row>
      <xdr:rowOff>21336</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814300" y="66507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6113</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38100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1323300" y="6880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45720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80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45720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545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45720</xdr:rowOff>
    </xdr:from>
    <xdr:to>
      <xdr:col>102</xdr:col>
      <xdr:colOff>114300</xdr:colOff>
      <xdr:row>40</xdr:row>
      <xdr:rowOff>45720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656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137812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165735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104013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3493</xdr:rowOff>
    </xdr:from>
    <xdr:to>
      <xdr:col>76</xdr:col>
      <xdr:colOff>165100</xdr:colOff>
      <xdr:row>60</xdr:row>
      <xdr:rowOff>105093</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54293</xdr:rowOff>
    </xdr:from>
    <xdr:to>
      <xdr:col>81</xdr:col>
      <xdr:colOff>50800</xdr:colOff>
      <xdr:row>60</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1034129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54293</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703300" y="10275570"/>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126365</xdr:rowOff>
    </xdr:from>
    <xdr:to>
      <xdr:col>67</xdr:col>
      <xdr:colOff>101600</xdr:colOff>
      <xdr:row>60</xdr:row>
      <xdr:rowOff>56515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5715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2814300" y="102755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121620</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06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1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100-0000B2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00000000-0008-0000-0100-0000B4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100-0000B6020000}"/>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2110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157860</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100-0000C2020000}"/>
            </a:ext>
          </a:extLst>
        </xdr:cNvPr>
        <xdr:cNvSpPr txBox="1"/>
      </xdr:nvSpPr>
      <xdr:spPr>
        <a:xfrm>
          <a:off x="22199600" y="102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58783</xdr:rowOff>
    </xdr:from>
    <xdr:to>
      <xdr:col>116</xdr:col>
      <xdr:colOff>63500</xdr:colOff>
      <xdr:row>60</xdr:row>
      <xdr:rowOff>68580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1323300" y="103457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25944</xdr:rowOff>
    </xdr:from>
    <xdr:to>
      <xdr:col>107</xdr:col>
      <xdr:colOff>101600</xdr:colOff>
      <xdr:row>60</xdr:row>
      <xdr:rowOff>127544</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0383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76744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0434300" y="103555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32476</xdr:rowOff>
    </xdr:from>
    <xdr:to>
      <xdr:col>102</xdr:col>
      <xdr:colOff>165100</xdr:colOff>
      <xdr:row>60</xdr:row>
      <xdr:rowOff>134076</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9494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76744</xdr:rowOff>
    </xdr:from>
    <xdr:to>
      <xdr:col>107</xdr:col>
      <xdr:colOff>50800</xdr:colOff>
      <xdr:row>60</xdr:row>
      <xdr:rowOff>83276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9545300" y="103637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42273</xdr:rowOff>
    </xdr:from>
    <xdr:to>
      <xdr:col>98</xdr:col>
      <xdr:colOff>38100</xdr:colOff>
      <xdr:row>60</xdr:row>
      <xdr:rowOff>143873</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8605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83276</xdr:rowOff>
    </xdr:from>
    <xdr:to>
      <xdr:col>102</xdr:col>
      <xdr:colOff>114300</xdr:colOff>
      <xdr:row>60</xdr:row>
      <xdr:rowOff>93073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8656300" y="103702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a:extLst>
            <a:ext uri="{FF2B5EF4-FFF2-40B4-BE49-F238E27FC236}">
              <a16:creationId xmlns:a16="http://schemas.microsoft.com/office/drawing/2014/main" id="{00000000-0008-0000-0100-0000CB020000}"/>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a:extLst>
            <a:ext uri="{FF2B5EF4-FFF2-40B4-BE49-F238E27FC236}">
              <a16:creationId xmlns:a16="http://schemas.microsoft.com/office/drawing/2014/main" id="{00000000-0008-0000-0100-0000CC020000}"/>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a:extLst>
            <a:ext uri="{FF2B5EF4-FFF2-40B4-BE49-F238E27FC236}">
              <a16:creationId xmlns:a16="http://schemas.microsoft.com/office/drawing/2014/main" id="{00000000-0008-0000-0100-0000CD020000}"/>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a:extLst>
            <a:ext uri="{FF2B5EF4-FFF2-40B4-BE49-F238E27FC236}">
              <a16:creationId xmlns:a16="http://schemas.microsoft.com/office/drawing/2014/main" id="{00000000-0008-0000-0100-0000CE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110507</xdr:rowOff>
    </xdr:from>
    <xdr:ext cx="469744" cy="259045"/>
    <xdr:sp macro="" textlink="">
      <xdr:nvSpPr>
        <xdr:cNvPr id="719" name="n_1mainValue【学校施設】&#10;一人当たり面積">
          <a:extLst>
            <a:ext uri="{FF2B5EF4-FFF2-40B4-BE49-F238E27FC236}">
              <a16:creationId xmlns:a16="http://schemas.microsoft.com/office/drawing/2014/main" id="{00000000-0008-0000-0100-0000CF020000}"/>
            </a:ext>
          </a:extLst>
        </xdr:cNvPr>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118671</xdr:rowOff>
    </xdr:from>
    <xdr:ext cx="469744" cy="259045"/>
    <xdr:sp macro="" textlink="">
      <xdr:nvSpPr>
        <xdr:cNvPr id="720" name="n_2mainValue【学校施設】&#10;一人当たり面積">
          <a:extLst>
            <a:ext uri="{FF2B5EF4-FFF2-40B4-BE49-F238E27FC236}">
              <a16:creationId xmlns:a16="http://schemas.microsoft.com/office/drawing/2014/main" id="{00000000-0008-0000-0100-0000D0020000}"/>
            </a:ext>
          </a:extLst>
        </xdr:cNvPr>
        <xdr:cNvSpPr txBox="1"/>
      </xdr:nvSpPr>
      <xdr:spPr>
        <a:xfrm>
          <a:off x="20199427" y="104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125203</xdr:rowOff>
    </xdr:from>
    <xdr:ext cx="469744" cy="259045"/>
    <xdr:sp macro="" textlink="">
      <xdr:nvSpPr>
        <xdr:cNvPr id="721" name="n_3mainValue【学校施設】&#10;一人当たり面積">
          <a:extLst>
            <a:ext uri="{FF2B5EF4-FFF2-40B4-BE49-F238E27FC236}">
              <a16:creationId xmlns:a16="http://schemas.microsoft.com/office/drawing/2014/main" id="{00000000-0008-0000-0100-0000D1020000}"/>
            </a:ext>
          </a:extLst>
        </xdr:cNvPr>
        <xdr:cNvSpPr txBox="1"/>
      </xdr:nvSpPr>
      <xdr:spPr>
        <a:xfrm>
          <a:off x="193104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135000</xdr:rowOff>
    </xdr:from>
    <xdr:ext cx="469744" cy="259045"/>
    <xdr:sp macro="" textlink="">
      <xdr:nvSpPr>
        <xdr:cNvPr id="722" name="n_4mainValue【学校施設】&#10;一人当たり面積">
          <a:extLst>
            <a:ext uri="{FF2B5EF4-FFF2-40B4-BE49-F238E27FC236}">
              <a16:creationId xmlns:a16="http://schemas.microsoft.com/office/drawing/2014/main" id="{00000000-0008-0000-0100-0000D2020000}"/>
            </a:ext>
          </a:extLst>
        </xdr:cNvPr>
        <xdr:cNvSpPr txBox="1"/>
      </xdr:nvSpPr>
      <xdr:spPr>
        <a:xfrm>
          <a:off x="18421427" y="104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1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0000000-0008-0000-01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00000000-0008-0000-0100-0000EF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100-0000F1020000}"/>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765" name="【児童館】&#10;有形固定資産減価償却率該当値テキスト">
          <a:extLst>
            <a:ext uri="{FF2B5EF4-FFF2-40B4-BE49-F238E27FC236}">
              <a16:creationId xmlns:a16="http://schemas.microsoft.com/office/drawing/2014/main" id="{00000000-0008-0000-0100-0000FD020000}"/>
            </a:ext>
          </a:extLst>
        </xdr:cNvPr>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88537</xdr:rowOff>
    </xdr:from>
    <xdr:to>
      <xdr:col>81</xdr:col>
      <xdr:colOff>101600</xdr:colOff>
      <xdr:row>81</xdr:row>
      <xdr:rowOff>18687</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5430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139337</xdr:rowOff>
    </xdr:from>
    <xdr:to>
      <xdr:col>85</xdr:col>
      <xdr:colOff>127000</xdr:colOff>
      <xdr:row>81</xdr:row>
      <xdr:rowOff>7076</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5481300" y="138553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80</xdr:row>
      <xdr:rowOff>139337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4592300" y="1381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3652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64226</xdr:rowOff>
    </xdr:from>
    <xdr:to>
      <xdr:col>76</xdr:col>
      <xdr:colOff>114300</xdr:colOff>
      <xdr:row>80</xdr:row>
      <xdr:rowOff>101781</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3703300" y="137802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64226</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814300" y="137426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100-00000603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100-000007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100-00000803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100-000009030000}"/>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35214</xdr:rowOff>
    </xdr:from>
    <xdr:ext cx="405111" cy="259045"/>
    <xdr:sp macro="" textlink="">
      <xdr:nvSpPr>
        <xdr:cNvPr id="778" name="n_1mainValue【児童館】&#10;有形固定資産減価償却率">
          <a:extLst>
            <a:ext uri="{FF2B5EF4-FFF2-40B4-BE49-F238E27FC236}">
              <a16:creationId xmlns:a16="http://schemas.microsoft.com/office/drawing/2014/main" id="{00000000-0008-0000-0100-00000A03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779" name="n_2mainValue【児童館】&#10;有形固定資産減価償却率">
          <a:extLst>
            <a:ext uri="{FF2B5EF4-FFF2-40B4-BE49-F238E27FC236}">
              <a16:creationId xmlns:a16="http://schemas.microsoft.com/office/drawing/2014/main" id="{00000000-0008-0000-0100-00000B030000}"/>
            </a:ext>
          </a:extLst>
        </xdr:cNvPr>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100-00000C030000}"/>
            </a:ext>
          </a:extLst>
        </xdr:cNvPr>
        <xdr:cNvSpPr txBox="1"/>
      </xdr:nvSpPr>
      <xdr:spPr>
        <a:xfrm>
          <a:off x="13500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100-00000D030000}"/>
            </a:ext>
          </a:extLst>
        </xdr:cNvPr>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1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100-00002403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100-000026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100-000028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100-00003403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a:extLst>
            <a:ext uri="{FF2B5EF4-FFF2-40B4-BE49-F238E27FC236}">
              <a16:creationId xmlns:a16="http://schemas.microsoft.com/office/drawing/2014/main" id="{00000000-0008-0000-0100-00003D03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a:extLst>
            <a:ext uri="{FF2B5EF4-FFF2-40B4-BE49-F238E27FC236}">
              <a16:creationId xmlns:a16="http://schemas.microsoft.com/office/drawing/2014/main" id="{00000000-0008-0000-0100-00003E03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a:extLst>
            <a:ext uri="{FF2B5EF4-FFF2-40B4-BE49-F238E27FC236}">
              <a16:creationId xmlns:a16="http://schemas.microsoft.com/office/drawing/2014/main" id="{00000000-0008-0000-0100-00003F03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a:extLst>
            <a:ext uri="{FF2B5EF4-FFF2-40B4-BE49-F238E27FC236}">
              <a16:creationId xmlns:a16="http://schemas.microsoft.com/office/drawing/2014/main" id="{00000000-0008-0000-0100-00004003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833" name="n_1mainValue【児童館】&#10;一人当たり面積">
          <a:extLst>
            <a:ext uri="{FF2B5EF4-FFF2-40B4-BE49-F238E27FC236}">
              <a16:creationId xmlns:a16="http://schemas.microsoft.com/office/drawing/2014/main" id="{00000000-0008-0000-0100-000041030000}"/>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4" name="n_2mainValue【児童館】&#10;一人当たり面積">
          <a:extLst>
            <a:ext uri="{FF2B5EF4-FFF2-40B4-BE49-F238E27FC236}">
              <a16:creationId xmlns:a16="http://schemas.microsoft.com/office/drawing/2014/main" id="{00000000-0008-0000-0100-00004203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5" name="n_3mainValue【児童館】&#10;一人当たり面積">
          <a:extLst>
            <a:ext uri="{FF2B5EF4-FFF2-40B4-BE49-F238E27FC236}">
              <a16:creationId xmlns:a16="http://schemas.microsoft.com/office/drawing/2014/main" id="{00000000-0008-0000-0100-000043030000}"/>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6" name="n_4mainValue【児童館】&#10;一人当たり面積">
          <a:extLst>
            <a:ext uri="{FF2B5EF4-FFF2-40B4-BE49-F238E27FC236}">
              <a16:creationId xmlns:a16="http://schemas.microsoft.com/office/drawing/2014/main" id="{00000000-0008-0000-0100-00004403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53339</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5481300" y="178669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36195</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4592300" y="1782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80645</xdr:rowOff>
    </xdr:from>
    <xdr:to>
      <xdr:col>72</xdr:col>
      <xdr:colOff>38100</xdr:colOff>
      <xdr:row>104</xdr:row>
      <xdr:rowOff>10795</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131445</xdr:rowOff>
    </xdr:from>
    <xdr:to>
      <xdr:col>76</xdr:col>
      <xdr:colOff>114300</xdr:colOff>
      <xdr:row>103</xdr:row>
      <xdr:rowOff>169545</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3703300" y="17790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42545</xdr:rowOff>
    </xdr:from>
    <xdr:to>
      <xdr:col>67</xdr:col>
      <xdr:colOff>101600</xdr:colOff>
      <xdr:row>103</xdr:row>
      <xdr:rowOff>144145</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93345</xdr:rowOff>
    </xdr:from>
    <xdr:to>
      <xdr:col>71</xdr:col>
      <xdr:colOff>177800</xdr:colOff>
      <xdr:row>103</xdr:row>
      <xdr:rowOff>131445</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2814300" y="1775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78122</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27322</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45720</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a:off x="21323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45720</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0434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605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45720</xdr:rowOff>
    </xdr:from>
    <xdr:to>
      <xdr:col>102</xdr:col>
      <xdr:colOff>114300</xdr:colOff>
      <xdr:row>106</xdr:row>
      <xdr:rowOff>45720</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a:off x="18656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表のとおり施設全体の有形固定資産減価償却率は類似団体平均よりも低い水準だが、類型別では「道路」「公民館」「図書館」「体育館・プール」「保健センター・保健所」「福祉施設」「市民会館」「庁舎」で類似団体平均を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年度に「道路施設維持管理計画」を策定していて、定期点検や普段の道路パトロール等を踏まえ必要に応じて計画の見直しを行いつつ、修繕等の対応に取り組むこととしている。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その他のハコモノ施設については、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月策定の「個別施設計画」に沿って老朽化等の対策に取り組むこととしている。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このうち「庁舎」は、築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年超の建物もあり、近い時期に長寿命化や更新といった対応が必要になることから、現在、新庁舎整備に向けて検討を進めているところである。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また、「福祉施設」は、所要の時期に長寿命化や更新といった対応を進めるほか、民間事業者が受け皿となり得る施設は、公共での実施の必要性を整理し、施設廃止も含めて検討することにしている。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55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36195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511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47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129540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125730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1936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78105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144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28575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096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152400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05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120032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4572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125222</xdr:rowOff>
    </xdr:from>
    <xdr:to>
      <xdr:col>41</xdr:col>
      <xdr:colOff>101600</xdr:colOff>
      <xdr:row>63</xdr:row>
      <xdr:rowOff>55372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4572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861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xdr:rowOff>
    </xdr:from>
    <xdr:to>
      <xdr:col>41</xdr:col>
      <xdr:colOff>50800</xdr:colOff>
      <xdr:row>63</xdr:row>
      <xdr:rowOff>6858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46499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7874</xdr:rowOff>
    </xdr:from>
    <xdr:to>
      <xdr:col>24</xdr:col>
      <xdr:colOff>114300</xdr:colOff>
      <xdr:row>82</xdr:row>
      <xdr:rowOff>109474</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157751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33528</xdr:rowOff>
    </xdr:from>
    <xdr:to>
      <xdr:col>24</xdr:col>
      <xdr:colOff>63500</xdr:colOff>
      <xdr:row>82</xdr:row>
      <xdr:rowOff>58674</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40924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115315</xdr:rowOff>
    </xdr:from>
    <xdr:to>
      <xdr:col>15</xdr:col>
      <xdr:colOff>101600</xdr:colOff>
      <xdr:row>82</xdr:row>
      <xdr:rowOff>45465</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166115</xdr:rowOff>
    </xdr:from>
    <xdr:to>
      <xdr:col>19</xdr:col>
      <xdr:colOff>177800</xdr:colOff>
      <xdr:row>82</xdr:row>
      <xdr:rowOff>33528</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405356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51308</xdr:rowOff>
    </xdr:from>
    <xdr:to>
      <xdr:col>10</xdr:col>
      <xdr:colOff>165100</xdr:colOff>
      <xdr:row>81</xdr:row>
      <xdr:rowOff>152908</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102108</xdr:rowOff>
    </xdr:from>
    <xdr:to>
      <xdr:col>15</xdr:col>
      <xdr:colOff>50800</xdr:colOff>
      <xdr:row>81</xdr:row>
      <xdr:rowOff>166115</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398955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xdr:rowOff>
    </xdr:from>
    <xdr:to>
      <xdr:col>6</xdr:col>
      <xdr:colOff>38100</xdr:colOff>
      <xdr:row>81</xdr:row>
      <xdr:rowOff>116332</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65532</xdr:rowOff>
    </xdr:from>
    <xdr:to>
      <xdr:col>10</xdr:col>
      <xdr:colOff>114300</xdr:colOff>
      <xdr:row>81</xdr:row>
      <xdr:rowOff>102108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30300" y="1395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75455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144035</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107459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77306</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3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98879</xdr:rowOff>
    </xdr:from>
    <xdr:to>
      <xdr:col>50</xdr:col>
      <xdr:colOff>165100</xdr:colOff>
      <xdr:row>84</xdr:row>
      <xdr:rowOff>29029</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149679</xdr:rowOff>
    </xdr:from>
    <xdr:to>
      <xdr:col>55</xdr:col>
      <xdr:colOff>0</xdr:colOff>
      <xdr:row>83</xdr:row>
      <xdr:rowOff>149679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380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149679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160564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98879</xdr:rowOff>
    </xdr:from>
    <xdr:to>
      <xdr:col>36</xdr:col>
      <xdr:colOff>165100</xdr:colOff>
      <xdr:row>84</xdr:row>
      <xdr:rowOff>29029</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160564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972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20156</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44450</xdr:rowOff>
    </xdr:from>
    <xdr:to>
      <xdr:col>24</xdr:col>
      <xdr:colOff>114300</xdr:colOff>
      <xdr:row>104</xdr:row>
      <xdr:rowOff>146050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22877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95250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3797300" y="1788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55245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908300" y="17849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97155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019300" y="178498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10161</xdr:rowOff>
    </xdr:from>
    <xdr:to>
      <xdr:col>6</xdr:col>
      <xdr:colOff>38100</xdr:colOff>
      <xdr:row>104</xdr:row>
      <xdr:rowOff>111761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60961</xdr:rowOff>
    </xdr:from>
    <xdr:to>
      <xdr:col>10</xdr:col>
      <xdr:colOff>114300</xdr:colOff>
      <xdr:row>104</xdr:row>
      <xdr:rowOff>97155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30300" y="17891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60977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139082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102888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38116</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110489</xdr:rowOff>
    </xdr:from>
    <xdr:to>
      <xdr:col>55</xdr:col>
      <xdr:colOff>0</xdr:colOff>
      <xdr:row>105</xdr:row>
      <xdr:rowOff>116205</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9639300" y="18112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65405</xdr:rowOff>
    </xdr:from>
    <xdr:to>
      <xdr:col>46</xdr:col>
      <xdr:colOff>38100</xdr:colOff>
      <xdr:row>105</xdr:row>
      <xdr:rowOff>167005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116205</xdr:rowOff>
    </xdr:from>
    <xdr:to>
      <xdr:col>50</xdr:col>
      <xdr:colOff>114300</xdr:colOff>
      <xdr:row>105</xdr:row>
      <xdr:rowOff>116205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8750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65405</xdr:rowOff>
    </xdr:from>
    <xdr:to>
      <xdr:col>41</xdr:col>
      <xdr:colOff>101600</xdr:colOff>
      <xdr:row>105</xdr:row>
      <xdr:rowOff>167005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116205</xdr:rowOff>
    </xdr:from>
    <xdr:to>
      <xdr:col>45</xdr:col>
      <xdr:colOff>177800</xdr:colOff>
      <xdr:row>105</xdr:row>
      <xdr:rowOff>116205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7861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65405</xdr:rowOff>
    </xdr:from>
    <xdr:to>
      <xdr:col>36</xdr:col>
      <xdr:colOff>165100</xdr:colOff>
      <xdr:row>105</xdr:row>
      <xdr:rowOff>167005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116205</xdr:rowOff>
    </xdr:from>
    <xdr:to>
      <xdr:col>41</xdr:col>
      <xdr:colOff>50800</xdr:colOff>
      <xdr:row>105</xdr:row>
      <xdr:rowOff>116205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6972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158132</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158132</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158132</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158132</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74930</xdr:rowOff>
    </xdr:from>
    <xdr:to>
      <xdr:col>81</xdr:col>
      <xdr:colOff>101600</xdr:colOff>
      <xdr:row>36</xdr:row>
      <xdr:rowOff>5080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36</xdr:row>
      <xdr:rowOff>3810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61264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34925</xdr:rowOff>
    </xdr:from>
    <xdr:to>
      <xdr:col>76</xdr:col>
      <xdr:colOff>165100</xdr:colOff>
      <xdr:row>35</xdr:row>
      <xdr:rowOff>136525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35</xdr:row>
      <xdr:rowOff>125730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608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19685</xdr:rowOff>
    </xdr:from>
    <xdr:to>
      <xdr:col>72</xdr:col>
      <xdr:colOff>38100</xdr:colOff>
      <xdr:row>35</xdr:row>
      <xdr:rowOff>121285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85725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60712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46355</xdr:rowOff>
    </xdr:from>
    <xdr:to>
      <xdr:col>67</xdr:col>
      <xdr:colOff>101600</xdr:colOff>
      <xdr:row>35</xdr:row>
      <xdr:rowOff>147955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97155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2814300" y="60712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21607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153052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137812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164482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26955</xdr:rowOff>
    </xdr:from>
    <xdr:to>
      <xdr:col>116</xdr:col>
      <xdr:colOff>114300</xdr:colOff>
      <xdr:row>37</xdr:row>
      <xdr:rowOff>128555</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3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49832</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22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31389</xdr:rowOff>
    </xdr:from>
    <xdr:to>
      <xdr:col>112</xdr:col>
      <xdr:colOff>38100</xdr:colOff>
      <xdr:row>37</xdr:row>
      <xdr:rowOff>132989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3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77755</xdr:rowOff>
    </xdr:from>
    <xdr:to>
      <xdr:col>116</xdr:col>
      <xdr:colOff>63500</xdr:colOff>
      <xdr:row>37</xdr:row>
      <xdr:rowOff>82189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421405"/>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37432</xdr:rowOff>
    </xdr:from>
    <xdr:to>
      <xdr:col>107</xdr:col>
      <xdr:colOff>101600</xdr:colOff>
      <xdr:row>37</xdr:row>
      <xdr:rowOff>139032</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3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82189</xdr:rowOff>
    </xdr:from>
    <xdr:to>
      <xdr:col>111</xdr:col>
      <xdr:colOff>177800</xdr:colOff>
      <xdr:row>37</xdr:row>
      <xdr:rowOff>88232</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425839"/>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12035</xdr:rowOff>
    </xdr:from>
    <xdr:to>
      <xdr:col>102</xdr:col>
      <xdr:colOff>165100</xdr:colOff>
      <xdr:row>37</xdr:row>
      <xdr:rowOff>113635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3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62835</xdr:rowOff>
    </xdr:from>
    <xdr:to>
      <xdr:col>107</xdr:col>
      <xdr:colOff>50800</xdr:colOff>
      <xdr:row>37</xdr:row>
      <xdr:rowOff>88232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9545300" y="6406485"/>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44496</xdr:rowOff>
    </xdr:from>
    <xdr:to>
      <xdr:col>98</xdr:col>
      <xdr:colOff>38100</xdr:colOff>
      <xdr:row>37</xdr:row>
      <xdr:rowOff>146096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3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62835</xdr:rowOff>
    </xdr:from>
    <xdr:to>
      <xdr:col>102</xdr:col>
      <xdr:colOff>114300</xdr:colOff>
      <xdr:row>37</xdr:row>
      <xdr:rowOff>95296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40648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149516</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11095" y="615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155559</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34795" y="615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130162</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45795" y="613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162623</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56795" y="616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144780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040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118110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80010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032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41910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14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34290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8656300" y="1082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38752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66675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5481300" y="139465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59055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3925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93980</xdr:rowOff>
    </xdr:from>
    <xdr:to>
      <xdr:col>72</xdr:col>
      <xdr:colOff>38100</xdr:colOff>
      <xdr:row>81</xdr:row>
      <xdr:rowOff>24130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144780</xdr:rowOff>
    </xdr:from>
    <xdr:to>
      <xdr:col>76</xdr:col>
      <xdr:colOff>114300</xdr:colOff>
      <xdr:row>81</xdr:row>
      <xdr:rowOff>38100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703300" y="13860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57786</xdr:rowOff>
    </xdr:from>
    <xdr:to>
      <xdr:col>67</xdr:col>
      <xdr:colOff>101600</xdr:colOff>
      <xdr:row>80</xdr:row>
      <xdr:rowOff>159386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108586</xdr:rowOff>
    </xdr:from>
    <xdr:to>
      <xdr:col>71</xdr:col>
      <xdr:colOff>177800</xdr:colOff>
      <xdr:row>80</xdr:row>
      <xdr:rowOff>144780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139700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21323300" y="1418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152400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9545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118745</xdr:rowOff>
    </xdr:from>
    <xdr:to>
      <xdr:col>85</xdr:col>
      <xdr:colOff>177800</xdr:colOff>
      <xdr:row>107</xdr:row>
      <xdr:rowOff>48895</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33672</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82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169545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8307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133350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592300" y="1826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xdr:rowOff>
    </xdr:from>
    <xdr:to>
      <xdr:col>72</xdr:col>
      <xdr:colOff>38100</xdr:colOff>
      <xdr:row>106</xdr:row>
      <xdr:rowOff>109855</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59055</xdr:rowOff>
    </xdr:from>
    <xdr:to>
      <xdr:col>76</xdr:col>
      <xdr:colOff>114300</xdr:colOff>
      <xdr:row>106</xdr:row>
      <xdr:rowOff>95250</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823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141605</xdr:rowOff>
    </xdr:from>
    <xdr:to>
      <xdr:col>67</xdr:col>
      <xdr:colOff>101600</xdr:colOff>
      <xdr:row>106</xdr:row>
      <xdr:rowOff>71755</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20955</xdr:rowOff>
    </xdr:from>
    <xdr:to>
      <xdr:col>71</xdr:col>
      <xdr:colOff>177800</xdr:colOff>
      <xdr:row>106</xdr:row>
      <xdr:rowOff>59055</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2814300" y="18194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100982</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62882</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200-00008D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200-00008F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200-00009103000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200-00009D030000}"/>
            </a:ext>
          </a:extLst>
        </xdr:cNvPr>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129539</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1323300" y="18299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129539</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0434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129539</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19545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8656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0000000-0008-0000-0200-0000A6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00000000-0008-0000-0200-0000A7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00000000-0008-0000-0200-0000A8030000}"/>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00000000-0008-0000-0200-0000A9030000}"/>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938" name="n_1mainValue【庁舎】&#10;一人当たり面積">
          <a:extLst>
            <a:ext uri="{FF2B5EF4-FFF2-40B4-BE49-F238E27FC236}">
              <a16:creationId xmlns:a16="http://schemas.microsoft.com/office/drawing/2014/main" id="{00000000-0008-0000-0200-0000AA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39" name="n_2mainValue【庁舎】&#10;一人当たり面積">
          <a:extLst>
            <a:ext uri="{FF2B5EF4-FFF2-40B4-BE49-F238E27FC236}">
              <a16:creationId xmlns:a16="http://schemas.microsoft.com/office/drawing/2014/main" id="{00000000-0008-0000-0200-0000AB03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940" name="n_3mainValue【庁舎】&#10;一人当たり面積">
          <a:extLst>
            <a:ext uri="{FF2B5EF4-FFF2-40B4-BE49-F238E27FC236}">
              <a16:creationId xmlns:a16="http://schemas.microsoft.com/office/drawing/2014/main" id="{00000000-0008-0000-0200-0000AC030000}"/>
            </a:ext>
          </a:extLst>
        </xdr:cNvPr>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941" name="n_4mainValue【庁舎】&#10;一人当たり面積">
          <a:extLst>
            <a:ext uri="{FF2B5EF4-FFF2-40B4-BE49-F238E27FC236}">
              <a16:creationId xmlns:a16="http://schemas.microsoft.com/office/drawing/2014/main" id="{00000000-0008-0000-0200-0000AD030000}"/>
            </a:ext>
          </a:extLst>
        </xdr:cNvPr>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分析表①分析欄のとおり。</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新設された地域デジタル社会推進費の皆増や高齢者保健福祉費などが増となったものの、臨時財政対策債の振り替え相当額が大幅増となったことで基準財政需要額総額は減少した一方、新型コロナウイルス感染症の影響で法人市民税が減少したことにより基準財政需要額の</a:t>
          </a:r>
          <a:r>
            <a:rPr kumimoji="1" lang="ja-JP" altLang="ja-JP" sz="1100">
              <a:solidFill>
                <a:sysClr val="windowText" lastClr="000000"/>
              </a:solidFill>
              <a:effectLst/>
              <a:latin typeface="+mn-lt"/>
              <a:ea typeface="+mn-ea"/>
              <a:cs typeface="+mn-cs"/>
            </a:rPr>
            <a:t>減少幅を上回る</a:t>
          </a:r>
          <a:r>
            <a:rPr kumimoji="1" lang="ja-JP" altLang="en-US" sz="1100">
              <a:solidFill>
                <a:sysClr val="windowText" lastClr="000000"/>
              </a:solidFill>
              <a:effectLst/>
              <a:latin typeface="+mn-lt"/>
              <a:ea typeface="+mn-ea"/>
              <a:cs typeface="+mn-cs"/>
            </a:rPr>
            <a:t>基準財政収入額の減となったため、指数は前年度から０．０１ポイント減少した。類似団体と比較し、平均値を下回っていることから、今後も市税徴収プランの推進や</a:t>
          </a:r>
          <a:r>
            <a:rPr kumimoji="1" lang="ja-JP" altLang="ja-JP" sz="1100">
              <a:solidFill>
                <a:sysClr val="windowText" lastClr="000000"/>
              </a:solidFill>
              <a:effectLst/>
              <a:latin typeface="+mn-lt"/>
              <a:ea typeface="+mn-ea"/>
              <a:cs typeface="+mn-cs"/>
            </a:rPr>
            <a:t>地域経済活性化</a:t>
          </a:r>
          <a:r>
            <a:rPr kumimoji="1" lang="ja-JP" altLang="en-US" sz="1100">
              <a:solidFill>
                <a:sysClr val="windowText" lastClr="000000"/>
              </a:solidFill>
              <a:effectLst/>
              <a:latin typeface="+mn-lt"/>
              <a:ea typeface="+mn-ea"/>
              <a:cs typeface="+mn-cs"/>
            </a:rPr>
            <a:t>策による</a:t>
          </a:r>
          <a:r>
            <a:rPr kumimoji="1" lang="ja-JP" altLang="ja-JP" sz="1100">
              <a:solidFill>
                <a:sysClr val="windowText" lastClr="000000"/>
              </a:solidFill>
              <a:effectLst/>
              <a:latin typeface="+mn-lt"/>
              <a:ea typeface="+mn-ea"/>
              <a:cs typeface="+mn-cs"/>
            </a:rPr>
            <a:t>税収</a:t>
          </a:r>
          <a:r>
            <a:rPr kumimoji="1" lang="ja-JP" altLang="en-US" sz="1100">
              <a:solidFill>
                <a:sysClr val="windowText" lastClr="000000"/>
              </a:solidFill>
              <a:effectLst/>
              <a:latin typeface="+mn-lt"/>
              <a:ea typeface="+mn-ea"/>
              <a:cs typeface="+mn-cs"/>
            </a:rPr>
            <a:t>確保など、指数の改善に努める。</a:t>
          </a:r>
          <a:endParaRPr kumimoji="1" lang="en-US" altLang="ja-JP" sz="1100">
            <a:solidFill>
              <a:sysClr val="windowText" lastClr="000000"/>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行財政改革努力により、経常経費の抑制、自主財源の確保に努めていることから、類似団体と比較し良好な水準を確保している。令和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障害福祉サービス事業費の増加などにより歳出総額は増加したものの、普通交付税の追加交付や地方消費税交付金の増などにより、歳出の増加額を歳入の増加額が上回ったため、前年度から２．２ポイント改善した。今後も扶助費や保険給付費等</a:t>
          </a:r>
          <a:r>
            <a:rPr kumimoji="1" lang="ja-JP" altLang="ja-JP" sz="1100">
              <a:solidFill>
                <a:sysClr val="windowText" lastClr="000000"/>
              </a:solidFill>
              <a:effectLst/>
              <a:latin typeface="+mn-lt"/>
              <a:ea typeface="+mn-ea"/>
              <a:cs typeface="+mn-cs"/>
            </a:rPr>
            <a:t>の社会保障経費は増加傾向で推移すると思われ、自助努力による数値の根本的な改善は困難な状況であると考えられる。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100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100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新型コロナウイルスワクチン接種の事業費が膨らんだことで物件費が</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12779</xdr:rowOff>
    </xdr:from>
    <xdr:to>
      <xdr:col>23</xdr:col>
      <xdr:colOff>133350</xdr:colOff>
      <xdr:row>81</xdr:row>
      <xdr:rowOff>54538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28779"/>
          <a:ext cx="838200" cy="2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152619</xdr:rowOff>
    </xdr:from>
    <xdr:to>
      <xdr:col>19</xdr:col>
      <xdr:colOff>133350</xdr:colOff>
      <xdr:row>80</xdr:row>
      <xdr:rowOff>12779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69716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152619</xdr:rowOff>
    </xdr:from>
    <xdr:to>
      <xdr:col>15</xdr:col>
      <xdr:colOff>82550</xdr:colOff>
      <xdr:row>80</xdr:row>
      <xdr:rowOff>34758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697169"/>
          <a:ext cx="8890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1338</xdr:rowOff>
    </xdr:from>
    <xdr:to>
      <xdr:col>11</xdr:col>
      <xdr:colOff>31750</xdr:colOff>
      <xdr:row>80</xdr:row>
      <xdr:rowOff>34758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17338"/>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3738</xdr:rowOff>
    </xdr:from>
    <xdr:to>
      <xdr:col>23</xdr:col>
      <xdr:colOff>184150</xdr:colOff>
      <xdr:row>81</xdr:row>
      <xdr:rowOff>105338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20265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133429</xdr:rowOff>
    </xdr:from>
    <xdr:to>
      <xdr:col>19</xdr:col>
      <xdr:colOff>184150</xdr:colOff>
      <xdr:row>80</xdr:row>
      <xdr:rowOff>63579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6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73756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4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101819</xdr:rowOff>
    </xdr:from>
    <xdr:to>
      <xdr:col>15</xdr:col>
      <xdr:colOff>133350</xdr:colOff>
      <xdr:row>80</xdr:row>
      <xdr:rowOff>31969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42146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155408</xdr:rowOff>
    </xdr:from>
    <xdr:to>
      <xdr:col>11</xdr:col>
      <xdr:colOff>82550</xdr:colOff>
      <xdr:row>80</xdr:row>
      <xdr:rowOff>85558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95735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6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121988</xdr:rowOff>
    </xdr:from>
    <xdr:to>
      <xdr:col>7</xdr:col>
      <xdr:colOff>31750</xdr:colOff>
      <xdr:row>80</xdr:row>
      <xdr:rowOff>52138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62315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3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事院や愛媛県人事委員会の勧告を参考に、給与制度を見直すことにより、国等と概ね均衡を保っている。今後も引き続き、国・愛媛県・類似団体との均衡を図るとともに、本市の財政状況等を踏まえた適正な給与水準を維持す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29421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43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17356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762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279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112395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038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普通交付税の追加交付などで標準財政規模が増加するなどしたため</a:t>
          </a:r>
          <a:r>
            <a:rPr lang="ja-JP" altLang="ja-JP" sz="1100" b="0" i="0" baseline="0">
              <a:solidFill>
                <a:schemeClr val="dk1"/>
              </a:solidFill>
              <a:effectLst/>
              <a:latin typeface="+mn-lt"/>
              <a:ea typeface="+mn-ea"/>
              <a:cs typeface="+mn-cs"/>
            </a:rPr>
            <a:t>、令和３年度の単年度実質公債費比率は７．６％と前年度の８．</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から改善した。また、３か年平均では、７．９％と前年度と同じ数値となった。類似団体内平均を下回っていることや、公共施設の老朽化に伴う建替え更新や大型事業による数値の上昇が見込まれるため、今後も「健全な財政運営へのガイドライン」に基づき、市債残高を抑制することによる公債費の減少や交付税措置の高い起債を効果的に活用するなど実質負担の軽減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41</xdr:row>
      <xdr:rowOff>146579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7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126471</xdr:rowOff>
    </xdr:from>
    <xdr:to>
      <xdr:col>77</xdr:col>
      <xdr:colOff>44450</xdr:colOff>
      <xdr:row>41</xdr:row>
      <xdr:rowOff>146579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15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106363</xdr:rowOff>
    </xdr:from>
    <xdr:to>
      <xdr:col>72</xdr:col>
      <xdr:colOff>203200</xdr:colOff>
      <xdr:row>41</xdr:row>
      <xdr:rowOff>126471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1358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96308</xdr:rowOff>
    </xdr:from>
    <xdr:to>
      <xdr:col>68</xdr:col>
      <xdr:colOff>152400</xdr:colOff>
      <xdr:row>41</xdr:row>
      <xdr:rowOff>106363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95779</xdr:rowOff>
    </xdr:from>
    <xdr:to>
      <xdr:col>81</xdr:col>
      <xdr:colOff>95250</xdr:colOff>
      <xdr:row>42</xdr:row>
      <xdr:rowOff>25929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67856</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95779</xdr:rowOff>
    </xdr:from>
    <xdr:to>
      <xdr:col>77</xdr:col>
      <xdr:colOff>95250</xdr:colOff>
      <xdr:row>42</xdr:row>
      <xdr:rowOff>25929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10706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75671</xdr:rowOff>
    </xdr:from>
    <xdr:to>
      <xdr:col>73</xdr:col>
      <xdr:colOff>44450</xdr:colOff>
      <xdr:row>42</xdr:row>
      <xdr:rowOff>5821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162048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9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55563</xdr:rowOff>
    </xdr:from>
    <xdr:to>
      <xdr:col>68</xdr:col>
      <xdr:colOff>203200</xdr:colOff>
      <xdr:row>41</xdr:row>
      <xdr:rowOff>157163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地方債現在高や下水道事業債残高が減るなどで公営企業債等繰入見込額が</a:t>
          </a:r>
          <a:r>
            <a:rPr lang="ja-JP" altLang="ja-JP" sz="1100" b="0" i="0" baseline="0">
              <a:solidFill>
                <a:schemeClr val="dk1"/>
              </a:solidFill>
              <a:effectLst/>
              <a:latin typeface="+mn-lt"/>
              <a:ea typeface="+mn-ea"/>
              <a:cs typeface="+mn-cs"/>
            </a:rPr>
            <a:t>減少したため、令和３年度の将来負担比率は３０．７％となり、前年度から１２．３ポイント減少した。類似団体内平均を下回っていることから、「健全な財政運営へのガイドライン」に基づき、償還能力に留意し、交付税措置の高い起債を効果的に活用するなど計画的で健全な市債の発行に努める。また、今後の大型事業や公共施設マネジメント（更新等）の財源として、基金の取崩しに伴う比率の上昇が見込まれることから、事業の選択と集中などで更なる財政の健全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45847</xdr:rowOff>
    </xdr:from>
    <xdr:to>
      <xdr:col>81</xdr:col>
      <xdr:colOff>44450</xdr:colOff>
      <xdr:row>15</xdr:row>
      <xdr:rowOff>144780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17597"/>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144780</xdr:rowOff>
    </xdr:from>
    <xdr:to>
      <xdr:col>77</xdr:col>
      <xdr:colOff>44450</xdr:colOff>
      <xdr:row>16</xdr:row>
      <xdr:rowOff>44111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16530"/>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44111</xdr:rowOff>
    </xdr:from>
    <xdr:to>
      <xdr:col>72</xdr:col>
      <xdr:colOff>203200</xdr:colOff>
      <xdr:row>16</xdr:row>
      <xdr:rowOff>95589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787311"/>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16</xdr:row>
      <xdr:rowOff>119719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387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166497</xdr:rowOff>
    </xdr:from>
    <xdr:to>
      <xdr:col>81</xdr:col>
      <xdr:colOff>95250</xdr:colOff>
      <xdr:row>15</xdr:row>
      <xdr:rowOff>96647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138574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3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93980</xdr:rowOff>
    </xdr:from>
    <xdr:to>
      <xdr:col>77</xdr:col>
      <xdr:colOff>95250</xdr:colOff>
      <xdr:row>16</xdr:row>
      <xdr:rowOff>24130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8907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164761</xdr:rowOff>
    </xdr:from>
    <xdr:to>
      <xdr:col>73</xdr:col>
      <xdr:colOff>44450</xdr:colOff>
      <xdr:row>16</xdr:row>
      <xdr:rowOff>94911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79688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68919</xdr:rowOff>
    </xdr:from>
    <xdr:to>
      <xdr:col>64</xdr:col>
      <xdr:colOff>152400</xdr:colOff>
      <xdr:row>16</xdr:row>
      <xdr:rowOff>170519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155296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527685"/>
    <xdr:sp macro="" textlink="">
      <xdr:nvSpPr>
        <xdr:cNvPr id="480" name="テキスト ボックス 479">
          <a:extLst>
            <a:ext uri="{FF2B5EF4-FFF2-40B4-BE49-F238E27FC236}">
              <a16:creationId xmlns:a16="http://schemas.microsoft.com/office/drawing/2014/main" id="{7A761A46-30AB-4A67-9EAE-11AB19533BC6}"/>
            </a:ext>
          </a:extLst>
        </xdr:cNvPr>
        <xdr:cNvSpPr txBox="1"/>
      </xdr:nvSpPr>
      <xdr:spPr>
        <a:xfrm>
          <a:off x="704850" y="4505325"/>
          <a:ext cx="9099176" cy="527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年度は、会計年度任用職員</a:t>
          </a:r>
          <a:r>
            <a:rPr kumimoji="1" lang="ja-JP" altLang="en-US" sz="1100">
              <a:solidFill>
                <a:sysClr val="windowText" lastClr="000000"/>
              </a:solidFill>
              <a:effectLst/>
              <a:latin typeface="+mn-lt"/>
              <a:ea typeface="+mn-ea"/>
              <a:cs typeface="+mn-cs"/>
            </a:rPr>
            <a:t>の共済組合制度適用による組合員増・負担金料率の上昇などで人件費全体は増加したものの、経常一般財源等も増加したことにより</a:t>
          </a:r>
          <a:r>
            <a:rPr kumimoji="1" lang="ja-JP" altLang="ja-JP" sz="1100">
              <a:solidFill>
                <a:sysClr val="windowText" lastClr="000000"/>
              </a:solidFill>
              <a:effectLst/>
              <a:latin typeface="+mn-lt"/>
              <a:ea typeface="+mn-ea"/>
              <a:cs typeface="+mn-cs"/>
            </a:rPr>
            <a:t>、前年度から１．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松山市人材育成・行政経営改革方針に沿った定員管理及び給与等の適正化や指定管理者制度等民間委託の推進等により人件費の縮減を図っており、類似団体の平均値を下回る健全な水準を維持してい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令和３年度は、新型コロナウイルスワクチン接種事業</a:t>
          </a:r>
          <a:r>
            <a:rPr kumimoji="1" lang="ja-JP" altLang="en-US" sz="1100">
              <a:solidFill>
                <a:sysClr val="windowText" lastClr="000000"/>
              </a:solidFill>
              <a:effectLst/>
              <a:latin typeface="+mn-lt"/>
              <a:ea typeface="+mn-ea"/>
              <a:cs typeface="+mn-cs"/>
            </a:rPr>
            <a:t>の増などにより</a:t>
          </a:r>
          <a:r>
            <a:rPr kumimoji="1" lang="ja-JP" altLang="ja-JP" sz="1100">
              <a:solidFill>
                <a:sysClr val="windowText" lastClr="000000"/>
              </a:solidFill>
              <a:effectLst/>
              <a:latin typeface="+mn-lt"/>
              <a:ea typeface="+mn-ea"/>
              <a:cs typeface="+mn-cs"/>
            </a:rPr>
            <a:t>物件費全体は増加したものの、経常一般財源等も増加したこと</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前年度から０．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10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ja-JP" sz="1100">
              <a:solidFill>
                <a:schemeClr val="dk1"/>
              </a:solidFill>
              <a:effectLst/>
              <a:latin typeface="+mn-lt"/>
              <a:ea typeface="+mn-ea"/>
              <a:cs typeface="+mn-cs"/>
            </a:rPr>
            <a:t>住民税非課税世帯・子育て世帯臨時特別給付金給付事業など</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扶助費</a:t>
          </a:r>
          <a:r>
            <a:rPr kumimoji="1" lang="ja-JP" altLang="en-US" sz="1100">
              <a:solidFill>
                <a:sysClr val="windowText" lastClr="000000"/>
              </a:solidFill>
              <a:effectLst/>
              <a:latin typeface="+mn-lt"/>
              <a:ea typeface="+mn-ea"/>
              <a:cs typeface="+mn-cs"/>
            </a:rPr>
            <a:t>全体は増加したものの、</a:t>
          </a:r>
          <a:r>
            <a:rPr kumimoji="1" lang="ja-JP" altLang="ja-JP" sz="1100">
              <a:solidFill>
                <a:sysClr val="windowText" lastClr="000000"/>
              </a:solidFill>
              <a:effectLst/>
              <a:latin typeface="+mn-lt"/>
              <a:ea typeface="+mn-ea"/>
              <a:cs typeface="+mn-cs"/>
            </a:rPr>
            <a:t>経常一般財源等も増加したことにより、前年度から</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ポイント減少している。今後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扶助費の伸びが想定されるが、自助努力による改善は困難な状況と考える。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44450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維持補修費や繰出金などは増加したものの、</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増加したことにより、前年度から０．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9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特別定額給付金給付事業費の皆</a:t>
          </a:r>
          <a:r>
            <a:rPr kumimoji="1" lang="ja-JP" altLang="ja-JP" sz="1100">
              <a:solidFill>
                <a:sysClr val="windowText" lastClr="000000"/>
              </a:solidFill>
              <a:effectLst/>
              <a:latin typeface="+mn-lt"/>
              <a:ea typeface="+mn-ea"/>
              <a:cs typeface="+mn-cs"/>
            </a:rPr>
            <a:t>減などにより、前年度から０．２ポイント減少している。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28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健全な財政運営へのガイドラインを遵守した財政運営に努めており、類似団体の数値を下回る健全な水準を維持している。今後も引き続き市債借入の抑制など将来負担の軽減を図り、健全な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扶助費が類似団体の平均値を大きく上回っているが、</a:t>
          </a:r>
          <a:r>
            <a:rPr kumimoji="1" lang="ja-JP" altLang="en-US" sz="1100">
              <a:solidFill>
                <a:sysClr val="windowText" lastClr="000000"/>
              </a:solidFill>
              <a:effectLst/>
              <a:latin typeface="+mn-lt"/>
              <a:ea typeface="+mn-ea"/>
              <a:cs typeface="+mn-cs"/>
            </a:rPr>
            <a:t>令和３年度は、</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の増加や</a:t>
          </a:r>
          <a:r>
            <a:rPr kumimoji="1" lang="ja-JP" altLang="ja-JP" sz="1100">
              <a:solidFill>
                <a:sysClr val="windowText" lastClr="000000"/>
              </a:solidFill>
              <a:effectLst/>
              <a:latin typeface="+mn-lt"/>
              <a:ea typeface="+mn-ea"/>
              <a:cs typeface="+mn-cs"/>
            </a:rPr>
            <a:t>行財政改革による人件費などの抑制に努めていることから、</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の減少となり</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の平均値を下回る健全な水準を維持している。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02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23292</xdr:rowOff>
    </xdr:from>
    <xdr:to>
      <xdr:col>29</xdr:col>
      <xdr:colOff>127000</xdr:colOff>
      <xdr:row>19</xdr:row>
      <xdr:rowOff>25807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28467"/>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25807</xdr:rowOff>
    </xdr:from>
    <xdr:to>
      <xdr:col>26</xdr:col>
      <xdr:colOff>50800</xdr:colOff>
      <xdr:row>19</xdr:row>
      <xdr:rowOff>103622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0982"/>
          <a:ext cx="698500" cy="7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103622</xdr:rowOff>
    </xdr:from>
    <xdr:to>
      <xdr:col>22</xdr:col>
      <xdr:colOff>114300</xdr:colOff>
      <xdr:row>19</xdr:row>
      <xdr:rowOff>111714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8797"/>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111714</xdr:rowOff>
    </xdr:from>
    <xdr:to>
      <xdr:col>18</xdr:col>
      <xdr:colOff>177800</xdr:colOff>
      <xdr:row>19</xdr:row>
      <xdr:rowOff>117292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16889"/>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143942</xdr:rowOff>
    </xdr:from>
    <xdr:to>
      <xdr:col>29</xdr:col>
      <xdr:colOff>177800</xdr:colOff>
      <xdr:row>19</xdr:row>
      <xdr:rowOff>74092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52519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146457</xdr:rowOff>
    </xdr:from>
    <xdr:to>
      <xdr:col>26</xdr:col>
      <xdr:colOff>101600</xdr:colOff>
      <xdr:row>19</xdr:row>
      <xdr:rowOff>76607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61384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52822</xdr:rowOff>
    </xdr:from>
    <xdr:to>
      <xdr:col>22</xdr:col>
      <xdr:colOff>165100</xdr:colOff>
      <xdr:row>19</xdr:row>
      <xdr:rowOff>154422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139199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60914</xdr:rowOff>
    </xdr:from>
    <xdr:to>
      <xdr:col>19</xdr:col>
      <xdr:colOff>38100</xdr:colOff>
      <xdr:row>19</xdr:row>
      <xdr:rowOff>162514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147291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66492</xdr:rowOff>
    </xdr:from>
    <xdr:to>
      <xdr:col>15</xdr:col>
      <xdr:colOff>101600</xdr:colOff>
      <xdr:row>19</xdr:row>
      <xdr:rowOff>168092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321272</xdr:rowOff>
    </xdr:from>
    <xdr:to>
      <xdr:col>29</xdr:col>
      <xdr:colOff>127000</xdr:colOff>
      <xdr:row>34</xdr:row>
      <xdr:rowOff>338150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88722"/>
          <a:ext cx="6477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321272</xdr:rowOff>
    </xdr:from>
    <xdr:to>
      <xdr:col>26</xdr:col>
      <xdr:colOff>50800</xdr:colOff>
      <xdr:row>35</xdr:row>
      <xdr:rowOff>10033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88722"/>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10033</xdr:rowOff>
    </xdr:from>
    <xdr:to>
      <xdr:col>22</xdr:col>
      <xdr:colOff>114300</xdr:colOff>
      <xdr:row>35</xdr:row>
      <xdr:rowOff>54001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20383"/>
          <a:ext cx="6985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40551</xdr:rowOff>
    </xdr:from>
    <xdr:to>
      <xdr:col>18</xdr:col>
      <xdr:colOff>177800</xdr:colOff>
      <xdr:row>35</xdr:row>
      <xdr:rowOff>54001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0901"/>
          <a:ext cx="6985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287350</xdr:rowOff>
    </xdr:from>
    <xdr:to>
      <xdr:col>29</xdr:col>
      <xdr:colOff>177800</xdr:colOff>
      <xdr:row>35</xdr:row>
      <xdr:rowOff>46050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5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132427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270472</xdr:rowOff>
    </xdr:from>
    <xdr:to>
      <xdr:col>26</xdr:col>
      <xdr:colOff>101600</xdr:colOff>
      <xdr:row>35</xdr:row>
      <xdr:rowOff>29172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39349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0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302133</xdr:rowOff>
    </xdr:from>
    <xdr:to>
      <xdr:col>22</xdr:col>
      <xdr:colOff>165100</xdr:colOff>
      <xdr:row>35</xdr:row>
      <xdr:rowOff>60833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6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71010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3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3201</xdr:rowOff>
    </xdr:from>
    <xdr:to>
      <xdr:col>19</xdr:col>
      <xdr:colOff>38100</xdr:colOff>
      <xdr:row>35</xdr:row>
      <xdr:rowOff>104801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1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114978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332651</xdr:rowOff>
    </xdr:from>
    <xdr:to>
      <xdr:col>15</xdr:col>
      <xdr:colOff>101600</xdr:colOff>
      <xdr:row>35</xdr:row>
      <xdr:rowOff>91351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101528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8353</xdr:rowOff>
    </xdr:from>
    <xdr:to>
      <xdr:col>24</xdr:col>
      <xdr:colOff>63500</xdr:colOff>
      <xdr:row>37</xdr:row>
      <xdr:rowOff>29547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2003"/>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29547</xdr:rowOff>
    </xdr:from>
    <xdr:to>
      <xdr:col>19</xdr:col>
      <xdr:colOff>177800</xdr:colOff>
      <xdr:row>37</xdr:row>
      <xdr:rowOff>136892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3197"/>
          <a:ext cx="889000" cy="1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130066</xdr:rowOff>
    </xdr:from>
    <xdr:to>
      <xdr:col>15</xdr:col>
      <xdr:colOff>50800</xdr:colOff>
      <xdr:row>37</xdr:row>
      <xdr:rowOff>136892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73716"/>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125429</xdr:rowOff>
    </xdr:from>
    <xdr:to>
      <xdr:col>10</xdr:col>
      <xdr:colOff>114300</xdr:colOff>
      <xdr:row>37</xdr:row>
      <xdr:rowOff>130066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907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129003</xdr:rowOff>
    </xdr:from>
    <xdr:to>
      <xdr:col>24</xdr:col>
      <xdr:colOff>114300</xdr:colOff>
      <xdr:row>37</xdr:row>
      <xdr:rowOff>59153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107430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150197</xdr:rowOff>
    </xdr:from>
    <xdr:to>
      <xdr:col>20</xdr:col>
      <xdr:colOff>38100</xdr:colOff>
      <xdr:row>37</xdr:row>
      <xdr:rowOff>80347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71474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86092</xdr:rowOff>
    </xdr:from>
    <xdr:to>
      <xdr:col>15</xdr:col>
      <xdr:colOff>101600</xdr:colOff>
      <xdr:row>38</xdr:row>
      <xdr:rowOff>16242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79266</xdr:rowOff>
    </xdr:from>
    <xdr:to>
      <xdr:col>10</xdr:col>
      <xdr:colOff>165100</xdr:colOff>
      <xdr:row>38</xdr:row>
      <xdr:rowOff>9416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74629</xdr:rowOff>
    </xdr:from>
    <xdr:to>
      <xdr:col>6</xdr:col>
      <xdr:colOff>38100</xdr:colOff>
      <xdr:row>38</xdr:row>
      <xdr:rowOff>4779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167356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168700</xdr:rowOff>
    </xdr:from>
    <xdr:to>
      <xdr:col>24</xdr:col>
      <xdr:colOff>63500</xdr:colOff>
      <xdr:row>58</xdr:row>
      <xdr:rowOff>169091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69900"/>
          <a:ext cx="838200" cy="3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112530</xdr:rowOff>
    </xdr:from>
    <xdr:to>
      <xdr:col>19</xdr:col>
      <xdr:colOff>177800</xdr:colOff>
      <xdr:row>58</xdr:row>
      <xdr:rowOff>169091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56630"/>
          <a:ext cx="889000" cy="5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4140</xdr:rowOff>
    </xdr:from>
    <xdr:to>
      <xdr:col>15</xdr:col>
      <xdr:colOff>50800</xdr:colOff>
      <xdr:row>58</xdr:row>
      <xdr:rowOff>112530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8240"/>
          <a:ext cx="889000" cy="10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4140</xdr:rowOff>
    </xdr:from>
    <xdr:to>
      <xdr:col>10</xdr:col>
      <xdr:colOff>114300</xdr:colOff>
      <xdr:row>58</xdr:row>
      <xdr:rowOff>45059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8240"/>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117900</xdr:rowOff>
    </xdr:from>
    <xdr:to>
      <xdr:col>24</xdr:col>
      <xdr:colOff>114300</xdr:colOff>
      <xdr:row>57</xdr:row>
      <xdr:rowOff>48050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96327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118291</xdr:rowOff>
    </xdr:from>
    <xdr:to>
      <xdr:col>20</xdr:col>
      <xdr:colOff>38100</xdr:colOff>
      <xdr:row>59</xdr:row>
      <xdr:rowOff>48441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61730</xdr:rowOff>
    </xdr:from>
    <xdr:to>
      <xdr:col>15</xdr:col>
      <xdr:colOff>101600</xdr:colOff>
      <xdr:row>58</xdr:row>
      <xdr:rowOff>163330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154457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124790</xdr:rowOff>
    </xdr:from>
    <xdr:to>
      <xdr:col>10</xdr:col>
      <xdr:colOff>165100</xdr:colOff>
      <xdr:row>58</xdr:row>
      <xdr:rowOff>54940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165709</xdr:rowOff>
    </xdr:from>
    <xdr:to>
      <xdr:col>6</xdr:col>
      <xdr:colOff>38100</xdr:colOff>
      <xdr:row>58</xdr:row>
      <xdr:rowOff>95859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18497</xdr:rowOff>
    </xdr:from>
    <xdr:to>
      <xdr:col>24</xdr:col>
      <xdr:colOff>63500</xdr:colOff>
      <xdr:row>78</xdr:row>
      <xdr:rowOff>21468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159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164023</xdr:rowOff>
    </xdr:from>
    <xdr:to>
      <xdr:col>19</xdr:col>
      <xdr:colOff>177800</xdr:colOff>
      <xdr:row>78</xdr:row>
      <xdr:rowOff>21468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673"/>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164023</xdr:rowOff>
    </xdr:from>
    <xdr:to>
      <xdr:col>15</xdr:col>
      <xdr:colOff>50800</xdr:colOff>
      <xdr:row>78</xdr:row>
      <xdr:rowOff>11685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5673"/>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11685</xdr:rowOff>
    </xdr:from>
    <xdr:to>
      <xdr:col>10</xdr:col>
      <xdr:colOff>114300</xdr:colOff>
      <xdr:row>78</xdr:row>
      <xdr:rowOff>25081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4785"/>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139147</xdr:rowOff>
    </xdr:from>
    <xdr:to>
      <xdr:col>24</xdr:col>
      <xdr:colOff>114300</xdr:colOff>
      <xdr:row>78</xdr:row>
      <xdr:rowOff>69297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54074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142118</xdr:rowOff>
    </xdr:from>
    <xdr:to>
      <xdr:col>20</xdr:col>
      <xdr:colOff>38100</xdr:colOff>
      <xdr:row>78</xdr:row>
      <xdr:rowOff>72268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63395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113223</xdr:rowOff>
    </xdr:from>
    <xdr:to>
      <xdr:col>15</xdr:col>
      <xdr:colOff>101600</xdr:colOff>
      <xdr:row>78</xdr:row>
      <xdr:rowOff>43373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132335</xdr:rowOff>
    </xdr:from>
    <xdr:to>
      <xdr:col>10</xdr:col>
      <xdr:colOff>165100</xdr:colOff>
      <xdr:row>78</xdr:row>
      <xdr:rowOff>62485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53612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145731</xdr:rowOff>
    </xdr:from>
    <xdr:to>
      <xdr:col>6</xdr:col>
      <xdr:colOff>38100</xdr:colOff>
      <xdr:row>78</xdr:row>
      <xdr:rowOff>75881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67008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65582</xdr:rowOff>
    </xdr:from>
    <xdr:to>
      <xdr:col>24</xdr:col>
      <xdr:colOff>63500</xdr:colOff>
      <xdr:row>96</xdr:row>
      <xdr:rowOff>130214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81882"/>
          <a:ext cx="838200" cy="40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130214</xdr:rowOff>
    </xdr:from>
    <xdr:to>
      <xdr:col>19</xdr:col>
      <xdr:colOff>177800</xdr:colOff>
      <xdr:row>96</xdr:row>
      <xdr:rowOff>135496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9414"/>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135496</xdr:rowOff>
    </xdr:from>
    <xdr:to>
      <xdr:col>15</xdr:col>
      <xdr:colOff>50800</xdr:colOff>
      <xdr:row>97</xdr:row>
      <xdr:rowOff>26645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9469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11671</xdr:rowOff>
    </xdr:from>
    <xdr:to>
      <xdr:col>10</xdr:col>
      <xdr:colOff>114300</xdr:colOff>
      <xdr:row>97</xdr:row>
      <xdr:rowOff>26645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4232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14782</xdr:rowOff>
    </xdr:from>
    <xdr:to>
      <xdr:col>24</xdr:col>
      <xdr:colOff>114300</xdr:colOff>
      <xdr:row>94</xdr:row>
      <xdr:rowOff>116382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37659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8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79414</xdr:rowOff>
    </xdr:from>
    <xdr:to>
      <xdr:col>20</xdr:col>
      <xdr:colOff>38100</xdr:colOff>
      <xdr:row>97</xdr:row>
      <xdr:rowOff>9564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26091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84696</xdr:rowOff>
    </xdr:from>
    <xdr:to>
      <xdr:col>15</xdr:col>
      <xdr:colOff>101600</xdr:colOff>
      <xdr:row>97</xdr:row>
      <xdr:rowOff>14846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31373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147295</xdr:rowOff>
    </xdr:from>
    <xdr:to>
      <xdr:col>10</xdr:col>
      <xdr:colOff>165100</xdr:colOff>
      <xdr:row>97</xdr:row>
      <xdr:rowOff>77445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93972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132321</xdr:rowOff>
    </xdr:from>
    <xdr:to>
      <xdr:col>6</xdr:col>
      <xdr:colOff>38100</xdr:colOff>
      <xdr:row>97</xdr:row>
      <xdr:rowOff>62471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78998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84129</xdr:rowOff>
    </xdr:from>
    <xdr:to>
      <xdr:col>55</xdr:col>
      <xdr:colOff>0</xdr:colOff>
      <xdr:row>35</xdr:row>
      <xdr:rowOff>171432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27629"/>
          <a:ext cx="838200" cy="9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84129</xdr:rowOff>
    </xdr:from>
    <xdr:to>
      <xdr:col>50</xdr:col>
      <xdr:colOff>114300</xdr:colOff>
      <xdr:row>37</xdr:row>
      <xdr:rowOff>143532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27629"/>
          <a:ext cx="889000" cy="12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143532</xdr:rowOff>
    </xdr:from>
    <xdr:to>
      <xdr:col>45</xdr:col>
      <xdr:colOff>177800</xdr:colOff>
      <xdr:row>37</xdr:row>
      <xdr:rowOff>167611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7182"/>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148801</xdr:rowOff>
    </xdr:from>
    <xdr:to>
      <xdr:col>41</xdr:col>
      <xdr:colOff>50800</xdr:colOff>
      <xdr:row>37</xdr:row>
      <xdr:rowOff>167611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2451"/>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120632</xdr:rowOff>
    </xdr:from>
    <xdr:to>
      <xdr:col>55</xdr:col>
      <xdr:colOff>50800</xdr:colOff>
      <xdr:row>36</xdr:row>
      <xdr:rowOff>50782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143509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33329</xdr:rowOff>
    </xdr:from>
    <xdr:to>
      <xdr:col>50</xdr:col>
      <xdr:colOff>165100</xdr:colOff>
      <xdr:row>30</xdr:row>
      <xdr:rowOff>134929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151456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92732</xdr:rowOff>
    </xdr:from>
    <xdr:to>
      <xdr:col>46</xdr:col>
      <xdr:colOff>38100</xdr:colOff>
      <xdr:row>38</xdr:row>
      <xdr:rowOff>22882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116811</xdr:rowOff>
    </xdr:from>
    <xdr:to>
      <xdr:col>41</xdr:col>
      <xdr:colOff>101600</xdr:colOff>
      <xdr:row>38</xdr:row>
      <xdr:rowOff>46961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38088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5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98001</xdr:rowOff>
    </xdr:from>
    <xdr:to>
      <xdr:col>36</xdr:col>
      <xdr:colOff>165100</xdr:colOff>
      <xdr:row>38</xdr:row>
      <xdr:rowOff>28150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19277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95142</xdr:rowOff>
    </xdr:from>
    <xdr:to>
      <xdr:col>55</xdr:col>
      <xdr:colOff>0</xdr:colOff>
      <xdr:row>58</xdr:row>
      <xdr:rowOff>115754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39242"/>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115754</xdr:rowOff>
    </xdr:from>
    <xdr:to>
      <xdr:col>50</xdr:col>
      <xdr:colOff>114300</xdr:colOff>
      <xdr:row>58</xdr:row>
      <xdr:rowOff>161589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598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20047</xdr:rowOff>
    </xdr:from>
    <xdr:to>
      <xdr:col>45</xdr:col>
      <xdr:colOff>177800</xdr:colOff>
      <xdr:row>58</xdr:row>
      <xdr:rowOff>161589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64147"/>
          <a:ext cx="889000" cy="1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107467</xdr:rowOff>
    </xdr:from>
    <xdr:to>
      <xdr:col>41</xdr:col>
      <xdr:colOff>50800</xdr:colOff>
      <xdr:row>58</xdr:row>
      <xdr:rowOff>20047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80117"/>
          <a:ext cx="889000" cy="8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44342</xdr:rowOff>
    </xdr:from>
    <xdr:to>
      <xdr:col>55</xdr:col>
      <xdr:colOff>50800</xdr:colOff>
      <xdr:row>58</xdr:row>
      <xdr:rowOff>145942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130719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64954</xdr:rowOff>
    </xdr:from>
    <xdr:to>
      <xdr:col>50</xdr:col>
      <xdr:colOff>165100</xdr:colOff>
      <xdr:row>58</xdr:row>
      <xdr:rowOff>166554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157681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110789</xdr:rowOff>
    </xdr:from>
    <xdr:to>
      <xdr:col>46</xdr:col>
      <xdr:colOff>38100</xdr:colOff>
      <xdr:row>59</xdr:row>
      <xdr:rowOff>40939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32066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140697</xdr:rowOff>
    </xdr:from>
    <xdr:to>
      <xdr:col>41</xdr:col>
      <xdr:colOff>101600</xdr:colOff>
      <xdr:row>58</xdr:row>
      <xdr:rowOff>70847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61974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56667</xdr:rowOff>
    </xdr:from>
    <xdr:to>
      <xdr:col>36</xdr:col>
      <xdr:colOff>165100</xdr:colOff>
      <xdr:row>57</xdr:row>
      <xdr:rowOff>158267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87709</xdr:rowOff>
    </xdr:from>
    <xdr:to>
      <xdr:col>55</xdr:col>
      <xdr:colOff>0</xdr:colOff>
      <xdr:row>78</xdr:row>
      <xdr:rowOff>132679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60809"/>
          <a:ext cx="8382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87709</xdr:rowOff>
    </xdr:from>
    <xdr:to>
      <xdr:col>50</xdr:col>
      <xdr:colOff>114300</xdr:colOff>
      <xdr:row>78</xdr:row>
      <xdr:rowOff>113509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60809"/>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113509</xdr:rowOff>
    </xdr:from>
    <xdr:to>
      <xdr:col>45</xdr:col>
      <xdr:colOff>177800</xdr:colOff>
      <xdr:row>78</xdr:row>
      <xdr:rowOff>128499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8660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103876</xdr:rowOff>
    </xdr:from>
    <xdr:to>
      <xdr:col>41</xdr:col>
      <xdr:colOff>50800</xdr:colOff>
      <xdr:row>78</xdr:row>
      <xdr:rowOff>128499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76976"/>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81879</xdr:rowOff>
    </xdr:from>
    <xdr:to>
      <xdr:col>55</xdr:col>
      <xdr:colOff>50800</xdr:colOff>
      <xdr:row>79</xdr:row>
      <xdr:rowOff>12029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60306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36909</xdr:rowOff>
    </xdr:from>
    <xdr:to>
      <xdr:col>50</xdr:col>
      <xdr:colOff>165100</xdr:colOff>
      <xdr:row>78</xdr:row>
      <xdr:rowOff>138509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129636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0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62709</xdr:rowOff>
    </xdr:from>
    <xdr:to>
      <xdr:col>46</xdr:col>
      <xdr:colOff>38100</xdr:colOff>
      <xdr:row>78</xdr:row>
      <xdr:rowOff>164309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155436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2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77699</xdr:rowOff>
    </xdr:from>
    <xdr:to>
      <xdr:col>41</xdr:col>
      <xdr:colOff>101600</xdr:colOff>
      <xdr:row>79</xdr:row>
      <xdr:rowOff>7849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170426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53076</xdr:rowOff>
    </xdr:from>
    <xdr:to>
      <xdr:col>36</xdr:col>
      <xdr:colOff>165100</xdr:colOff>
      <xdr:row>78</xdr:row>
      <xdr:rowOff>154676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145803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67863</xdr:rowOff>
    </xdr:from>
    <xdr:to>
      <xdr:col>55</xdr:col>
      <xdr:colOff>0</xdr:colOff>
      <xdr:row>97</xdr:row>
      <xdr:rowOff>96780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98513"/>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96780</xdr:rowOff>
    </xdr:from>
    <xdr:to>
      <xdr:col>50</xdr:col>
      <xdr:colOff>114300</xdr:colOff>
      <xdr:row>98</xdr:row>
      <xdr:rowOff>24561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27430"/>
          <a:ext cx="8890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13151</xdr:rowOff>
    </xdr:from>
    <xdr:to>
      <xdr:col>45</xdr:col>
      <xdr:colOff>177800</xdr:colOff>
      <xdr:row>98</xdr:row>
      <xdr:rowOff>24561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43801"/>
          <a:ext cx="8890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13151</xdr:rowOff>
    </xdr:from>
    <xdr:to>
      <xdr:col>41</xdr:col>
      <xdr:colOff>50800</xdr:colOff>
      <xdr:row>97</xdr:row>
      <xdr:rowOff>33286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43801"/>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17063</xdr:rowOff>
    </xdr:from>
    <xdr:to>
      <xdr:col>55</xdr:col>
      <xdr:colOff>50800</xdr:colOff>
      <xdr:row>97</xdr:row>
      <xdr:rowOff>118663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166940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45980</xdr:rowOff>
    </xdr:from>
    <xdr:to>
      <xdr:col>50</xdr:col>
      <xdr:colOff>165100</xdr:colOff>
      <xdr:row>97</xdr:row>
      <xdr:rowOff>147580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138707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145211</xdr:rowOff>
    </xdr:from>
    <xdr:to>
      <xdr:col>46</xdr:col>
      <xdr:colOff>38100</xdr:colOff>
      <xdr:row>98</xdr:row>
      <xdr:rowOff>75361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133801</xdr:rowOff>
    </xdr:from>
    <xdr:to>
      <xdr:col>41</xdr:col>
      <xdr:colOff>101600</xdr:colOff>
      <xdr:row>97</xdr:row>
      <xdr:rowOff>63951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55078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153936</xdr:rowOff>
    </xdr:from>
    <xdr:to>
      <xdr:col>36</xdr:col>
      <xdr:colOff>165100</xdr:colOff>
      <xdr:row>97</xdr:row>
      <xdr:rowOff>84086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75213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150216</xdr:rowOff>
    </xdr:from>
    <xdr:to>
      <xdr:col>85</xdr:col>
      <xdr:colOff>127000</xdr:colOff>
      <xdr:row>38</xdr:row>
      <xdr:rowOff>37927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93866"/>
          <a:ext cx="8382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37</xdr:row>
      <xdr:rowOff>150216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8682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37</xdr:row>
      <xdr:rowOff>149987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8682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149987</xdr:rowOff>
    </xdr:from>
    <xdr:to>
      <xdr:col>71</xdr:col>
      <xdr:colOff>177800</xdr:colOff>
      <xdr:row>38</xdr:row>
      <xdr:rowOff>131425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93637"/>
          <a:ext cx="889000" cy="1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158577</xdr:rowOff>
    </xdr:from>
    <xdr:to>
      <xdr:col>85</xdr:col>
      <xdr:colOff>177800</xdr:colOff>
      <xdr:row>38</xdr:row>
      <xdr:rowOff>88727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117954</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99416</xdr:rowOff>
    </xdr:from>
    <xdr:to>
      <xdr:col>81</xdr:col>
      <xdr:colOff>101600</xdr:colOff>
      <xdr:row>38</xdr:row>
      <xdr:rowOff>29566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46093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21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92375</xdr:rowOff>
    </xdr:from>
    <xdr:to>
      <xdr:col>76</xdr:col>
      <xdr:colOff>165100</xdr:colOff>
      <xdr:row>38</xdr:row>
      <xdr:rowOff>22524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39052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1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99187</xdr:rowOff>
    </xdr:from>
    <xdr:to>
      <xdr:col>72</xdr:col>
      <xdr:colOff>38100</xdr:colOff>
      <xdr:row>38</xdr:row>
      <xdr:rowOff>29337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45864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80625</xdr:rowOff>
    </xdr:from>
    <xdr:to>
      <xdr:col>67</xdr:col>
      <xdr:colOff>101600</xdr:colOff>
      <xdr:row>39</xdr:row>
      <xdr:rowOff>10775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1902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7313</xdr:rowOff>
    </xdr:from>
    <xdr:to>
      <xdr:col>85</xdr:col>
      <xdr:colOff>127000</xdr:colOff>
      <xdr:row>76</xdr:row>
      <xdr:rowOff>37773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37513"/>
          <a:ext cx="8382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37773</xdr:rowOff>
    </xdr:from>
    <xdr:to>
      <xdr:col>81</xdr:col>
      <xdr:colOff>50800</xdr:colOff>
      <xdr:row>76</xdr:row>
      <xdr:rowOff>40545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67973"/>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40545</xdr:rowOff>
    </xdr:from>
    <xdr:to>
      <xdr:col>76</xdr:col>
      <xdr:colOff>114300</xdr:colOff>
      <xdr:row>76</xdr:row>
      <xdr:rowOff>52890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707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30229</xdr:rowOff>
    </xdr:from>
    <xdr:to>
      <xdr:col>71</xdr:col>
      <xdr:colOff>177800</xdr:colOff>
      <xdr:row>76</xdr:row>
      <xdr:rowOff>52890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6042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127962</xdr:rowOff>
    </xdr:from>
    <xdr:to>
      <xdr:col>85</xdr:col>
      <xdr:colOff>177800</xdr:colOff>
      <xdr:row>76</xdr:row>
      <xdr:rowOff>58111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86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106389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158423</xdr:rowOff>
    </xdr:from>
    <xdr:to>
      <xdr:col>81</xdr:col>
      <xdr:colOff>101600</xdr:colOff>
      <xdr:row>76</xdr:row>
      <xdr:rowOff>88573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79700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161195</xdr:rowOff>
    </xdr:from>
    <xdr:to>
      <xdr:col>76</xdr:col>
      <xdr:colOff>165100</xdr:colOff>
      <xdr:row>76</xdr:row>
      <xdr:rowOff>91345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82472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2090</xdr:rowOff>
    </xdr:from>
    <xdr:to>
      <xdr:col>72</xdr:col>
      <xdr:colOff>38100</xdr:colOff>
      <xdr:row>76</xdr:row>
      <xdr:rowOff>103690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94817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150879</xdr:rowOff>
    </xdr:from>
    <xdr:to>
      <xdr:col>67</xdr:col>
      <xdr:colOff>101600</xdr:colOff>
      <xdr:row>76</xdr:row>
      <xdr:rowOff>81029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72156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30544</xdr:rowOff>
    </xdr:from>
    <xdr:to>
      <xdr:col>85</xdr:col>
      <xdr:colOff>127000</xdr:colOff>
      <xdr:row>98</xdr:row>
      <xdr:rowOff>30811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61194"/>
          <a:ext cx="838200" cy="1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30811</xdr:rowOff>
    </xdr:from>
    <xdr:to>
      <xdr:col>81</xdr:col>
      <xdr:colOff>50800</xdr:colOff>
      <xdr:row>98</xdr:row>
      <xdr:rowOff>58852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32911"/>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58852</xdr:rowOff>
    </xdr:from>
    <xdr:to>
      <xdr:col>76</xdr:col>
      <xdr:colOff>114300</xdr:colOff>
      <xdr:row>98</xdr:row>
      <xdr:rowOff>112954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609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38506</xdr:rowOff>
    </xdr:from>
    <xdr:to>
      <xdr:col>71</xdr:col>
      <xdr:colOff>177800</xdr:colOff>
      <xdr:row>98</xdr:row>
      <xdr:rowOff>112954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40606"/>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151194</xdr:rowOff>
    </xdr:from>
    <xdr:to>
      <xdr:col>85</xdr:col>
      <xdr:colOff>177800</xdr:colOff>
      <xdr:row>97</xdr:row>
      <xdr:rowOff>81344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129621</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151461</xdr:rowOff>
    </xdr:from>
    <xdr:to>
      <xdr:col>81</xdr:col>
      <xdr:colOff>101600</xdr:colOff>
      <xdr:row>98</xdr:row>
      <xdr:rowOff>81611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72738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7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8052</xdr:rowOff>
    </xdr:from>
    <xdr:to>
      <xdr:col>76</xdr:col>
      <xdr:colOff>165100</xdr:colOff>
      <xdr:row>98</xdr:row>
      <xdr:rowOff>109652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100779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0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62154</xdr:rowOff>
    </xdr:from>
    <xdr:to>
      <xdr:col>72</xdr:col>
      <xdr:colOff>38100</xdr:colOff>
      <xdr:row>98</xdr:row>
      <xdr:rowOff>163754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154881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159156</xdr:rowOff>
    </xdr:from>
    <xdr:to>
      <xdr:col>67</xdr:col>
      <xdr:colOff>101600</xdr:colOff>
      <xdr:row>98</xdr:row>
      <xdr:rowOff>89306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80433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161907</xdr:rowOff>
    </xdr:from>
    <xdr:to>
      <xdr:col>116</xdr:col>
      <xdr:colOff>63500</xdr:colOff>
      <xdr:row>35</xdr:row>
      <xdr:rowOff>28013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5991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127780</xdr:rowOff>
    </xdr:from>
    <xdr:to>
      <xdr:col>111</xdr:col>
      <xdr:colOff>177800</xdr:colOff>
      <xdr:row>34</xdr:row>
      <xdr:rowOff>161907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5957080"/>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127780</xdr:rowOff>
    </xdr:from>
    <xdr:to>
      <xdr:col>107</xdr:col>
      <xdr:colOff>50800</xdr:colOff>
      <xdr:row>34</xdr:row>
      <xdr:rowOff>130719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595708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130719</xdr:rowOff>
    </xdr:from>
    <xdr:to>
      <xdr:col>102</xdr:col>
      <xdr:colOff>114300</xdr:colOff>
      <xdr:row>35</xdr:row>
      <xdr:rowOff>80754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5960019"/>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148663</xdr:rowOff>
    </xdr:from>
    <xdr:to>
      <xdr:col>116</xdr:col>
      <xdr:colOff>114300</xdr:colOff>
      <xdr:row>35</xdr:row>
      <xdr:rowOff>78813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2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111107</xdr:rowOff>
    </xdr:from>
    <xdr:to>
      <xdr:col>112</xdr:col>
      <xdr:colOff>38100</xdr:colOff>
      <xdr:row>35</xdr:row>
      <xdr:rowOff>41257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57784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76980</xdr:rowOff>
    </xdr:from>
    <xdr:to>
      <xdr:col>107</xdr:col>
      <xdr:colOff>101600</xdr:colOff>
      <xdr:row>35</xdr:row>
      <xdr:rowOff>7130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23657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56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79919</xdr:rowOff>
    </xdr:from>
    <xdr:to>
      <xdr:col>102</xdr:col>
      <xdr:colOff>165100</xdr:colOff>
      <xdr:row>35</xdr:row>
      <xdr:rowOff>10069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59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26596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6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29954</xdr:rowOff>
    </xdr:from>
    <xdr:to>
      <xdr:col>98</xdr:col>
      <xdr:colOff>38100</xdr:colOff>
      <xdr:row>35</xdr:row>
      <xdr:rowOff>131554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0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148081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580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37211</xdr:rowOff>
    </xdr:from>
    <xdr:to>
      <xdr:col>116</xdr:col>
      <xdr:colOff>63500</xdr:colOff>
      <xdr:row>58</xdr:row>
      <xdr:rowOff>43040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98131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37211</xdr:rowOff>
    </xdr:from>
    <xdr:to>
      <xdr:col>111</xdr:col>
      <xdr:colOff>177800</xdr:colOff>
      <xdr:row>58</xdr:row>
      <xdr:rowOff>112992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981311"/>
          <a:ext cx="8890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111754</xdr:rowOff>
    </xdr:from>
    <xdr:to>
      <xdr:col>107</xdr:col>
      <xdr:colOff>50800</xdr:colOff>
      <xdr:row>58</xdr:row>
      <xdr:rowOff>112992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5854"/>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111754</xdr:rowOff>
    </xdr:from>
    <xdr:to>
      <xdr:col>102</xdr:col>
      <xdr:colOff>114300</xdr:colOff>
      <xdr:row>58</xdr:row>
      <xdr:rowOff>118973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055854"/>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163690</xdr:rowOff>
    </xdr:from>
    <xdr:to>
      <xdr:col>116</xdr:col>
      <xdr:colOff>114300</xdr:colOff>
      <xdr:row>58</xdr:row>
      <xdr:rowOff>93840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15117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157861</xdr:rowOff>
    </xdr:from>
    <xdr:to>
      <xdr:col>112</xdr:col>
      <xdr:colOff>38100</xdr:colOff>
      <xdr:row>58</xdr:row>
      <xdr:rowOff>88011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104538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7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62192</xdr:rowOff>
    </xdr:from>
    <xdr:to>
      <xdr:col>107</xdr:col>
      <xdr:colOff>101600</xdr:colOff>
      <xdr:row>58</xdr:row>
      <xdr:rowOff>163792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154919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60954</xdr:rowOff>
    </xdr:from>
    <xdr:to>
      <xdr:col>102</xdr:col>
      <xdr:colOff>165100</xdr:colOff>
      <xdr:row>58</xdr:row>
      <xdr:rowOff>162554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153681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68173</xdr:rowOff>
    </xdr:from>
    <xdr:to>
      <xdr:col>98</xdr:col>
      <xdr:colOff>38100</xdr:colOff>
      <xdr:row>58</xdr:row>
      <xdr:rowOff>169773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160900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0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114402</xdr:rowOff>
    </xdr:from>
    <xdr:to>
      <xdr:col>116</xdr:col>
      <xdr:colOff>63500</xdr:colOff>
      <xdr:row>74</xdr:row>
      <xdr:rowOff>127012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80170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127012</xdr:rowOff>
    </xdr:from>
    <xdr:to>
      <xdr:col>111</xdr:col>
      <xdr:colOff>177800</xdr:colOff>
      <xdr:row>74</xdr:row>
      <xdr:rowOff>162141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14312"/>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162141</xdr:rowOff>
    </xdr:from>
    <xdr:to>
      <xdr:col>107</xdr:col>
      <xdr:colOff>50800</xdr:colOff>
      <xdr:row>75</xdr:row>
      <xdr:rowOff>62967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49441"/>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62967</xdr:rowOff>
    </xdr:from>
    <xdr:to>
      <xdr:col>102</xdr:col>
      <xdr:colOff>114300</xdr:colOff>
      <xdr:row>75</xdr:row>
      <xdr:rowOff>84227</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921717"/>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63602</xdr:rowOff>
    </xdr:from>
    <xdr:to>
      <xdr:col>116</xdr:col>
      <xdr:colOff>114300</xdr:colOff>
      <xdr:row>74</xdr:row>
      <xdr:rowOff>165202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86479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76212</xdr:rowOff>
    </xdr:from>
    <xdr:to>
      <xdr:col>112</xdr:col>
      <xdr:colOff>38100</xdr:colOff>
      <xdr:row>75</xdr:row>
      <xdr:rowOff>6362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22889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111341</xdr:rowOff>
    </xdr:from>
    <xdr:to>
      <xdr:col>107</xdr:col>
      <xdr:colOff>101600</xdr:colOff>
      <xdr:row>75</xdr:row>
      <xdr:rowOff>41491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58018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12167</xdr:rowOff>
    </xdr:from>
    <xdr:to>
      <xdr:col>102</xdr:col>
      <xdr:colOff>165100</xdr:colOff>
      <xdr:row>75</xdr:row>
      <xdr:rowOff>113767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8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130294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33427</xdr:rowOff>
    </xdr:from>
    <xdr:to>
      <xdr:col>98</xdr:col>
      <xdr:colOff>38100</xdr:colOff>
      <xdr:row>75</xdr:row>
      <xdr:rowOff>135027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151554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住民税非課税世帯・子育て世帯臨時特別給付金給付事業などによる扶助費や新型コロナウイルスワクチン接種事業などによる物件費などが増加したが、</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特別定額給付金給付事業</a:t>
          </a:r>
          <a:r>
            <a:rPr kumimoji="1" lang="ja-JP" altLang="ja-JP" sz="1100">
              <a:solidFill>
                <a:sysClr val="windowText" lastClr="000000"/>
              </a:solidFill>
              <a:effectLst/>
              <a:latin typeface="+mn-lt"/>
              <a:ea typeface="+mn-ea"/>
              <a:cs typeface="+mn-cs"/>
            </a:rPr>
            <a:t>の減</a:t>
          </a:r>
          <a:r>
            <a:rPr kumimoji="1" lang="ja-JP" altLang="en-US" sz="1100">
              <a:solidFill>
                <a:sysClr val="windowText" lastClr="000000"/>
              </a:solidFill>
              <a:effectLst/>
              <a:latin typeface="+mn-lt"/>
              <a:ea typeface="+mn-ea"/>
              <a:cs typeface="+mn-cs"/>
            </a:rPr>
            <a:t>で補助費等が大きく減少したことにより、歳出全体では前年度から減少している。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なお、類似団体と比較すると、人件費や普通建設事業費は平均値を下回り、扶助費は例年平均値を上回っている。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507,211
503,893
429.35
231,637,722
226,541,635
3,550,273
112,889,958
169,800,606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36</xdr:row>
      <xdr:rowOff>157226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275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100838</xdr:rowOff>
    </xdr:from>
    <xdr:to>
      <xdr:col>19</xdr:col>
      <xdr:colOff>177800</xdr:colOff>
      <xdr:row>36</xdr:row>
      <xdr:rowOff>130556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30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100838</xdr:rowOff>
    </xdr:from>
    <xdr:to>
      <xdr:col>15</xdr:col>
      <xdr:colOff>50800</xdr:colOff>
      <xdr:row>36</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30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135128</xdr:rowOff>
    </xdr:from>
    <xdr:to>
      <xdr:col>10</xdr:col>
      <xdr:colOff>114300</xdr:colOff>
      <xdr:row>36</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73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106426</xdr:rowOff>
    </xdr:from>
    <xdr:to>
      <xdr:col>24</xdr:col>
      <xdr:colOff>114300</xdr:colOff>
      <xdr:row>37</xdr:row>
      <xdr:rowOff>36576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50038</xdr:rowOff>
    </xdr:from>
    <xdr:to>
      <xdr:col>15</xdr:col>
      <xdr:colOff>101600</xdr:colOff>
      <xdr:row>36</xdr:row>
      <xdr:rowOff>151638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86614</xdr:rowOff>
    </xdr:from>
    <xdr:to>
      <xdr:col>10</xdr:col>
      <xdr:colOff>165100</xdr:colOff>
      <xdr:row>37</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47716</xdr:rowOff>
    </xdr:from>
    <xdr:to>
      <xdr:col>24</xdr:col>
      <xdr:colOff>63500</xdr:colOff>
      <xdr:row>57</xdr:row>
      <xdr:rowOff>73123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91666"/>
          <a:ext cx="838200" cy="105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47716</xdr:rowOff>
    </xdr:from>
    <xdr:to>
      <xdr:col>19</xdr:col>
      <xdr:colOff>177800</xdr:colOff>
      <xdr:row>57</xdr:row>
      <xdr:rowOff>132700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91666"/>
          <a:ext cx="889000" cy="11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132700</xdr:rowOff>
    </xdr:from>
    <xdr:to>
      <xdr:col>15</xdr:col>
      <xdr:colOff>50800</xdr:colOff>
      <xdr:row>57</xdr:row>
      <xdr:rowOff>132755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535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122403</xdr:rowOff>
    </xdr:from>
    <xdr:to>
      <xdr:col>10</xdr:col>
      <xdr:colOff>114300</xdr:colOff>
      <xdr:row>57</xdr:row>
      <xdr:rowOff>132755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5053"/>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22323</xdr:rowOff>
    </xdr:from>
    <xdr:to>
      <xdr:col>24</xdr:col>
      <xdr:colOff>114300</xdr:colOff>
      <xdr:row>57</xdr:row>
      <xdr:rowOff>123923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168366</xdr:rowOff>
    </xdr:from>
    <xdr:to>
      <xdr:col>20</xdr:col>
      <xdr:colOff>38100</xdr:colOff>
      <xdr:row>51</xdr:row>
      <xdr:rowOff>98516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89643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81900</xdr:rowOff>
    </xdr:from>
    <xdr:to>
      <xdr:col>15</xdr:col>
      <xdr:colOff>101600</xdr:colOff>
      <xdr:row>58</xdr:row>
      <xdr:rowOff>12050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81955</xdr:rowOff>
    </xdr:from>
    <xdr:to>
      <xdr:col>10</xdr:col>
      <xdr:colOff>165100</xdr:colOff>
      <xdr:row>58</xdr:row>
      <xdr:rowOff>12105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71603</xdr:rowOff>
    </xdr:from>
    <xdr:to>
      <xdr:col>6</xdr:col>
      <xdr:colOff>38100</xdr:colOff>
      <xdr:row>58</xdr:row>
      <xdr:rowOff>1753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99216</xdr:rowOff>
    </xdr:from>
    <xdr:to>
      <xdr:col>24</xdr:col>
      <xdr:colOff>63500</xdr:colOff>
      <xdr:row>77</xdr:row>
      <xdr:rowOff>40869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57966"/>
          <a:ext cx="838200" cy="28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40869</xdr:rowOff>
    </xdr:from>
    <xdr:to>
      <xdr:col>19</xdr:col>
      <xdr:colOff>177800</xdr:colOff>
      <xdr:row>77</xdr:row>
      <xdr:rowOff>130860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42519"/>
          <a:ext cx="889000" cy="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130860</xdr:rowOff>
    </xdr:from>
    <xdr:to>
      <xdr:col>15</xdr:col>
      <xdr:colOff>50800</xdr:colOff>
      <xdr:row>78</xdr:row>
      <xdr:rowOff>18216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2510"/>
          <a:ext cx="889000" cy="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167753</xdr:rowOff>
    </xdr:from>
    <xdr:to>
      <xdr:col>10</xdr:col>
      <xdr:colOff>114300</xdr:colOff>
      <xdr:row>78</xdr:row>
      <xdr:rowOff>18216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6940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48416</xdr:rowOff>
    </xdr:from>
    <xdr:to>
      <xdr:col>24</xdr:col>
      <xdr:colOff>114300</xdr:colOff>
      <xdr:row>75</xdr:row>
      <xdr:rowOff>150016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71293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161519</xdr:rowOff>
    </xdr:from>
    <xdr:to>
      <xdr:col>20</xdr:col>
      <xdr:colOff>38100</xdr:colOff>
      <xdr:row>77</xdr:row>
      <xdr:rowOff>91669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108196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6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80060</xdr:rowOff>
    </xdr:from>
    <xdr:to>
      <xdr:col>15</xdr:col>
      <xdr:colOff>101600</xdr:colOff>
      <xdr:row>78</xdr:row>
      <xdr:rowOff>10210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5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138866</xdr:rowOff>
    </xdr:from>
    <xdr:to>
      <xdr:col>10</xdr:col>
      <xdr:colOff>165100</xdr:colOff>
      <xdr:row>78</xdr:row>
      <xdr:rowOff>69016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85543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1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116953</xdr:rowOff>
    </xdr:from>
    <xdr:to>
      <xdr:col>6</xdr:col>
      <xdr:colOff>38100</xdr:colOff>
      <xdr:row>78</xdr:row>
      <xdr:rowOff>47103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63630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9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145072</xdr:rowOff>
    </xdr:from>
    <xdr:to>
      <xdr:col>24</xdr:col>
      <xdr:colOff>63500</xdr:colOff>
      <xdr:row>98</xdr:row>
      <xdr:rowOff>10747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04272"/>
          <a:ext cx="838200" cy="20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10747</xdr:rowOff>
    </xdr:from>
    <xdr:to>
      <xdr:col>19</xdr:col>
      <xdr:colOff>177800</xdr:colOff>
      <xdr:row>98</xdr:row>
      <xdr:rowOff>34110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284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74983</xdr:rowOff>
    </xdr:from>
    <xdr:to>
      <xdr:col>15</xdr:col>
      <xdr:colOff>50800</xdr:colOff>
      <xdr:row>98</xdr:row>
      <xdr:rowOff>34110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05633"/>
          <a:ext cx="8890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74983</xdr:rowOff>
    </xdr:from>
    <xdr:to>
      <xdr:col>10</xdr:col>
      <xdr:colOff>114300</xdr:colOff>
      <xdr:row>97</xdr:row>
      <xdr:rowOff>88654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5633"/>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94272</xdr:rowOff>
    </xdr:from>
    <xdr:to>
      <xdr:col>24</xdr:col>
      <xdr:colOff>114300</xdr:colOff>
      <xdr:row>97</xdr:row>
      <xdr:rowOff>24422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131397</xdr:rowOff>
    </xdr:from>
    <xdr:to>
      <xdr:col>20</xdr:col>
      <xdr:colOff>38100</xdr:colOff>
      <xdr:row>98</xdr:row>
      <xdr:rowOff>61547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52674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154760</xdr:rowOff>
    </xdr:from>
    <xdr:to>
      <xdr:col>15</xdr:col>
      <xdr:colOff>101600</xdr:colOff>
      <xdr:row>98</xdr:row>
      <xdr:rowOff>84910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24183</xdr:rowOff>
    </xdr:from>
    <xdr:to>
      <xdr:col>10</xdr:col>
      <xdr:colOff>165100</xdr:colOff>
      <xdr:row>97</xdr:row>
      <xdr:rowOff>125783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116910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37854</xdr:rowOff>
    </xdr:from>
    <xdr:to>
      <xdr:col>6</xdr:col>
      <xdr:colOff>38100</xdr:colOff>
      <xdr:row>97</xdr:row>
      <xdr:rowOff>139454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119583</xdr:rowOff>
    </xdr:from>
    <xdr:to>
      <xdr:col>55</xdr:col>
      <xdr:colOff>0</xdr:colOff>
      <xdr:row>36</xdr:row>
      <xdr:rowOff>122326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9178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122326</xdr:rowOff>
    </xdr:from>
    <xdr:to>
      <xdr:col>50</xdr:col>
      <xdr:colOff>114300</xdr:colOff>
      <xdr:row>37</xdr:row>
      <xdr:rowOff>3912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94526"/>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3912</xdr:rowOff>
    </xdr:from>
    <xdr:to>
      <xdr:col>45</xdr:col>
      <xdr:colOff>177800</xdr:colOff>
      <xdr:row>37</xdr:row>
      <xdr:rowOff>8941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4756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8941</xdr:rowOff>
    </xdr:from>
    <xdr:to>
      <xdr:col>41</xdr:col>
      <xdr:colOff>50800</xdr:colOff>
      <xdr:row>37</xdr:row>
      <xdr:rowOff>9398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525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68783</xdr:rowOff>
    </xdr:from>
    <xdr:to>
      <xdr:col>55</xdr:col>
      <xdr:colOff>50800</xdr:colOff>
      <xdr:row>36</xdr:row>
      <xdr:rowOff>170383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91660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9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71526</xdr:rowOff>
    </xdr:from>
    <xdr:to>
      <xdr:col>50</xdr:col>
      <xdr:colOff>165100</xdr:colOff>
      <xdr:row>37</xdr:row>
      <xdr:rowOff>1676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18203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124562</xdr:rowOff>
    </xdr:from>
    <xdr:to>
      <xdr:col>46</xdr:col>
      <xdr:colOff>38100</xdr:colOff>
      <xdr:row>37</xdr:row>
      <xdr:rowOff>54712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45839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129591</xdr:rowOff>
    </xdr:from>
    <xdr:to>
      <xdr:col>41</xdr:col>
      <xdr:colOff>101600</xdr:colOff>
      <xdr:row>37</xdr:row>
      <xdr:rowOff>59741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76268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130048</xdr:rowOff>
    </xdr:from>
    <xdr:to>
      <xdr:col>36</xdr:col>
      <xdr:colOff>165100</xdr:colOff>
      <xdr:row>37</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54032</xdr:rowOff>
    </xdr:from>
    <xdr:to>
      <xdr:col>55</xdr:col>
      <xdr:colOff>0</xdr:colOff>
      <xdr:row>56</xdr:row>
      <xdr:rowOff>66319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55232"/>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66319</xdr:rowOff>
    </xdr:from>
    <xdr:to>
      <xdr:col>50</xdr:col>
      <xdr:colOff>114300</xdr:colOff>
      <xdr:row>56</xdr:row>
      <xdr:rowOff>84493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675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79749</xdr:rowOff>
    </xdr:from>
    <xdr:to>
      <xdr:col>45</xdr:col>
      <xdr:colOff>177800</xdr:colOff>
      <xdr:row>56</xdr:row>
      <xdr:rowOff>84493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80949"/>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70206</xdr:rowOff>
    </xdr:from>
    <xdr:to>
      <xdr:col>41</xdr:col>
      <xdr:colOff>50800</xdr:colOff>
      <xdr:row>56</xdr:row>
      <xdr:rowOff>79749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71406"/>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3232</xdr:rowOff>
    </xdr:from>
    <xdr:to>
      <xdr:col>55</xdr:col>
      <xdr:colOff>50800</xdr:colOff>
      <xdr:row>56</xdr:row>
      <xdr:rowOff>104832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26109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15519</xdr:rowOff>
    </xdr:from>
    <xdr:to>
      <xdr:col>50</xdr:col>
      <xdr:colOff>165100</xdr:colOff>
      <xdr:row>56</xdr:row>
      <xdr:rowOff>117119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108246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33693</xdr:rowOff>
    </xdr:from>
    <xdr:to>
      <xdr:col>46</xdr:col>
      <xdr:colOff>38100</xdr:colOff>
      <xdr:row>56</xdr:row>
      <xdr:rowOff>135293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126420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28949</xdr:rowOff>
    </xdr:from>
    <xdr:to>
      <xdr:col>41</xdr:col>
      <xdr:colOff>101600</xdr:colOff>
      <xdr:row>56</xdr:row>
      <xdr:rowOff>130549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121676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19406</xdr:rowOff>
    </xdr:from>
    <xdr:to>
      <xdr:col>36</xdr:col>
      <xdr:colOff>165100</xdr:colOff>
      <xdr:row>56</xdr:row>
      <xdr:rowOff>121006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137533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110243</xdr:rowOff>
    </xdr:from>
    <xdr:to>
      <xdr:col>55</xdr:col>
      <xdr:colOff>0</xdr:colOff>
      <xdr:row>77</xdr:row>
      <xdr:rowOff>16974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68993"/>
          <a:ext cx="838200" cy="2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16974</xdr:rowOff>
    </xdr:from>
    <xdr:to>
      <xdr:col>50</xdr:col>
      <xdr:colOff>114300</xdr:colOff>
      <xdr:row>78</xdr:row>
      <xdr:rowOff>87351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18624"/>
          <a:ext cx="889000" cy="2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87351</xdr:rowOff>
    </xdr:from>
    <xdr:to>
      <xdr:col>45</xdr:col>
      <xdr:colOff>177800</xdr:colOff>
      <xdr:row>78</xdr:row>
      <xdr:rowOff>120596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0451"/>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120596</xdr:rowOff>
    </xdr:from>
    <xdr:to>
      <xdr:col>41</xdr:col>
      <xdr:colOff>50800</xdr:colOff>
      <xdr:row>78</xdr:row>
      <xdr:rowOff>135046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3696"/>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59443</xdr:rowOff>
    </xdr:from>
    <xdr:to>
      <xdr:col>55</xdr:col>
      <xdr:colOff>50800</xdr:colOff>
      <xdr:row>75</xdr:row>
      <xdr:rowOff>161043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82320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137624</xdr:rowOff>
    </xdr:from>
    <xdr:to>
      <xdr:col>50</xdr:col>
      <xdr:colOff>165100</xdr:colOff>
      <xdr:row>77</xdr:row>
      <xdr:rowOff>67774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84301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9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36551</xdr:rowOff>
    </xdr:from>
    <xdr:to>
      <xdr:col>46</xdr:col>
      <xdr:colOff>38100</xdr:colOff>
      <xdr:row>78</xdr:row>
      <xdr:rowOff>138151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154678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69796</xdr:rowOff>
    </xdr:from>
    <xdr:to>
      <xdr:col>41</xdr:col>
      <xdr:colOff>101600</xdr:colOff>
      <xdr:row>78</xdr:row>
      <xdr:rowOff>171396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84246</xdr:rowOff>
    </xdr:from>
    <xdr:to>
      <xdr:col>36</xdr:col>
      <xdr:colOff>165100</xdr:colOff>
      <xdr:row>79</xdr:row>
      <xdr:rowOff>14396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133756</xdr:rowOff>
    </xdr:from>
    <xdr:to>
      <xdr:col>55</xdr:col>
      <xdr:colOff>0</xdr:colOff>
      <xdr:row>97</xdr:row>
      <xdr:rowOff>152578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64406"/>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87085</xdr:rowOff>
    </xdr:from>
    <xdr:to>
      <xdr:col>50</xdr:col>
      <xdr:colOff>114300</xdr:colOff>
      <xdr:row>97</xdr:row>
      <xdr:rowOff>152578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17735"/>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84055</xdr:rowOff>
    </xdr:from>
    <xdr:to>
      <xdr:col>45</xdr:col>
      <xdr:colOff>177800</xdr:colOff>
      <xdr:row>97</xdr:row>
      <xdr:rowOff>87085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14705"/>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57271</xdr:rowOff>
    </xdr:from>
    <xdr:to>
      <xdr:col>41</xdr:col>
      <xdr:colOff>50800</xdr:colOff>
      <xdr:row>97</xdr:row>
      <xdr:rowOff>84055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792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82956</xdr:rowOff>
    </xdr:from>
    <xdr:to>
      <xdr:col>55</xdr:col>
      <xdr:colOff>50800</xdr:colOff>
      <xdr:row>98</xdr:row>
      <xdr:rowOff>13106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101778</xdr:rowOff>
    </xdr:from>
    <xdr:to>
      <xdr:col>50</xdr:col>
      <xdr:colOff>165100</xdr:colOff>
      <xdr:row>98</xdr:row>
      <xdr:rowOff>31928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23055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36285</xdr:rowOff>
    </xdr:from>
    <xdr:to>
      <xdr:col>46</xdr:col>
      <xdr:colOff>38100</xdr:colOff>
      <xdr:row>97</xdr:row>
      <xdr:rowOff>137885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129012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33255</xdr:rowOff>
    </xdr:from>
    <xdr:to>
      <xdr:col>41</xdr:col>
      <xdr:colOff>101600</xdr:colOff>
      <xdr:row>97</xdr:row>
      <xdr:rowOff>134855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125982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6471</xdr:rowOff>
    </xdr:from>
    <xdr:to>
      <xdr:col>36</xdr:col>
      <xdr:colOff>165100</xdr:colOff>
      <xdr:row>97</xdr:row>
      <xdr:rowOff>108071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25727</xdr:rowOff>
    </xdr:from>
    <xdr:to>
      <xdr:col>85</xdr:col>
      <xdr:colOff>127000</xdr:colOff>
      <xdr:row>37</xdr:row>
      <xdr:rowOff>53975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69377"/>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36667</xdr:rowOff>
    </xdr:from>
    <xdr:to>
      <xdr:col>81</xdr:col>
      <xdr:colOff>50800</xdr:colOff>
      <xdr:row>37</xdr:row>
      <xdr:rowOff>53975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8031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36667</xdr:rowOff>
    </xdr:from>
    <xdr:to>
      <xdr:col>76</xdr:col>
      <xdr:colOff>114300</xdr:colOff>
      <xdr:row>38</xdr:row>
      <xdr:rowOff>44341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80317"/>
          <a:ext cx="8890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143292</xdr:rowOff>
    </xdr:from>
    <xdr:to>
      <xdr:col>71</xdr:col>
      <xdr:colOff>177800</xdr:colOff>
      <xdr:row>38</xdr:row>
      <xdr:rowOff>44341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86942"/>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146377</xdr:rowOff>
    </xdr:from>
    <xdr:to>
      <xdr:col>85</xdr:col>
      <xdr:colOff>177800</xdr:colOff>
      <xdr:row>37</xdr:row>
      <xdr:rowOff>76527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124804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3175</xdr:rowOff>
    </xdr:from>
    <xdr:to>
      <xdr:col>81</xdr:col>
      <xdr:colOff>101600</xdr:colOff>
      <xdr:row>37</xdr:row>
      <xdr:rowOff>104775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95902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157317</xdr:rowOff>
    </xdr:from>
    <xdr:to>
      <xdr:col>76</xdr:col>
      <xdr:colOff>165100</xdr:colOff>
      <xdr:row>37</xdr:row>
      <xdr:rowOff>87467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78594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164991</xdr:rowOff>
    </xdr:from>
    <xdr:to>
      <xdr:col>72</xdr:col>
      <xdr:colOff>38100</xdr:colOff>
      <xdr:row>38</xdr:row>
      <xdr:rowOff>95141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86268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6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92492</xdr:rowOff>
    </xdr:from>
    <xdr:to>
      <xdr:col>67</xdr:col>
      <xdr:colOff>101600</xdr:colOff>
      <xdr:row>38</xdr:row>
      <xdr:rowOff>22642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13769</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36536</xdr:rowOff>
    </xdr:from>
    <xdr:to>
      <xdr:col>85</xdr:col>
      <xdr:colOff>127000</xdr:colOff>
      <xdr:row>59</xdr:row>
      <xdr:rowOff>89212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80636"/>
          <a:ext cx="838200" cy="2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89212</xdr:rowOff>
    </xdr:from>
    <xdr:to>
      <xdr:col>81</xdr:col>
      <xdr:colOff>50800</xdr:colOff>
      <xdr:row>59</xdr:row>
      <xdr:rowOff>155147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10204762"/>
          <a:ext cx="8890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51591</xdr:rowOff>
    </xdr:from>
    <xdr:to>
      <xdr:col>76</xdr:col>
      <xdr:colOff>114300</xdr:colOff>
      <xdr:row>59</xdr:row>
      <xdr:rowOff>155147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167141"/>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135813</xdr:rowOff>
    </xdr:from>
    <xdr:to>
      <xdr:col>71</xdr:col>
      <xdr:colOff>177800</xdr:colOff>
      <xdr:row>59</xdr:row>
      <xdr:rowOff>51591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079913"/>
          <a:ext cx="8890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157186</xdr:rowOff>
    </xdr:from>
    <xdr:to>
      <xdr:col>85</xdr:col>
      <xdr:colOff>177800</xdr:colOff>
      <xdr:row>58</xdr:row>
      <xdr:rowOff>87336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135613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38412</xdr:rowOff>
    </xdr:from>
    <xdr:to>
      <xdr:col>81</xdr:col>
      <xdr:colOff>101600</xdr:colOff>
      <xdr:row>59</xdr:row>
      <xdr:rowOff>140012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1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131139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2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104347</xdr:rowOff>
    </xdr:from>
    <xdr:to>
      <xdr:col>76</xdr:col>
      <xdr:colOff>165100</xdr:colOff>
      <xdr:row>60</xdr:row>
      <xdr:rowOff>34497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2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25624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3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791</xdr:rowOff>
    </xdr:from>
    <xdr:to>
      <xdr:col>72</xdr:col>
      <xdr:colOff>38100</xdr:colOff>
      <xdr:row>59</xdr:row>
      <xdr:rowOff>102391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93518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85013</xdr:rowOff>
    </xdr:from>
    <xdr:to>
      <xdr:col>67</xdr:col>
      <xdr:colOff>101600</xdr:colOff>
      <xdr:row>59</xdr:row>
      <xdr:rowOff>15163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150216</xdr:rowOff>
    </xdr:from>
    <xdr:to>
      <xdr:col>85</xdr:col>
      <xdr:colOff>127000</xdr:colOff>
      <xdr:row>78</xdr:row>
      <xdr:rowOff>37928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51866"/>
          <a:ext cx="8382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143174</xdr:rowOff>
    </xdr:from>
    <xdr:to>
      <xdr:col>81</xdr:col>
      <xdr:colOff>50800</xdr:colOff>
      <xdr:row>77</xdr:row>
      <xdr:rowOff>150216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44824"/>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143174</xdr:rowOff>
    </xdr:from>
    <xdr:to>
      <xdr:col>76</xdr:col>
      <xdr:colOff>114300</xdr:colOff>
      <xdr:row>77</xdr:row>
      <xdr:rowOff>149988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44824"/>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149988</xdr:rowOff>
    </xdr:from>
    <xdr:to>
      <xdr:col>71</xdr:col>
      <xdr:colOff>177800</xdr:colOff>
      <xdr:row>78</xdr:row>
      <xdr:rowOff>131425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51638"/>
          <a:ext cx="889000" cy="15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158578</xdr:rowOff>
    </xdr:from>
    <xdr:to>
      <xdr:col>85</xdr:col>
      <xdr:colOff>177800</xdr:colOff>
      <xdr:row>78</xdr:row>
      <xdr:rowOff>88728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117955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99416</xdr:rowOff>
    </xdr:from>
    <xdr:to>
      <xdr:col>81</xdr:col>
      <xdr:colOff>101600</xdr:colOff>
      <xdr:row>78</xdr:row>
      <xdr:rowOff>29566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46093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92374</xdr:rowOff>
    </xdr:from>
    <xdr:to>
      <xdr:col>76</xdr:col>
      <xdr:colOff>165100</xdr:colOff>
      <xdr:row>78</xdr:row>
      <xdr:rowOff>22524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39051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99188</xdr:rowOff>
    </xdr:from>
    <xdr:to>
      <xdr:col>72</xdr:col>
      <xdr:colOff>38100</xdr:colOff>
      <xdr:row>78</xdr:row>
      <xdr:rowOff>29338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45865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80625</xdr:rowOff>
    </xdr:from>
    <xdr:to>
      <xdr:col>67</xdr:col>
      <xdr:colOff>101600</xdr:colOff>
      <xdr:row>79</xdr:row>
      <xdr:rowOff>10775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1902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7283</xdr:rowOff>
    </xdr:from>
    <xdr:to>
      <xdr:col>85</xdr:col>
      <xdr:colOff>127000</xdr:colOff>
      <xdr:row>96</xdr:row>
      <xdr:rowOff>37773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66483"/>
          <a:ext cx="8382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37773</xdr:rowOff>
    </xdr:from>
    <xdr:to>
      <xdr:col>81</xdr:col>
      <xdr:colOff>50800</xdr:colOff>
      <xdr:row>96</xdr:row>
      <xdr:rowOff>40487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96973"/>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40487</xdr:rowOff>
    </xdr:from>
    <xdr:to>
      <xdr:col>76</xdr:col>
      <xdr:colOff>114300</xdr:colOff>
      <xdr:row>96</xdr:row>
      <xdr:rowOff>52832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9968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30172</xdr:rowOff>
    </xdr:from>
    <xdr:to>
      <xdr:col>71</xdr:col>
      <xdr:colOff>177800</xdr:colOff>
      <xdr:row>96</xdr:row>
      <xdr:rowOff>52832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89372"/>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127933</xdr:rowOff>
    </xdr:from>
    <xdr:to>
      <xdr:col>85</xdr:col>
      <xdr:colOff>177800</xdr:colOff>
      <xdr:row>96</xdr:row>
      <xdr:rowOff>58083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106360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158423</xdr:rowOff>
    </xdr:from>
    <xdr:to>
      <xdr:col>81</xdr:col>
      <xdr:colOff>101600</xdr:colOff>
      <xdr:row>96</xdr:row>
      <xdr:rowOff>88573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79700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161137</xdr:rowOff>
    </xdr:from>
    <xdr:to>
      <xdr:col>76</xdr:col>
      <xdr:colOff>165100</xdr:colOff>
      <xdr:row>96</xdr:row>
      <xdr:rowOff>91287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82414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2032</xdr:rowOff>
    </xdr:from>
    <xdr:to>
      <xdr:col>72</xdr:col>
      <xdr:colOff>38100</xdr:colOff>
      <xdr:row>96</xdr:row>
      <xdr:rowOff>103632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150822</xdr:rowOff>
    </xdr:from>
    <xdr:to>
      <xdr:col>67</xdr:col>
      <xdr:colOff>101600</xdr:colOff>
      <xdr:row>96</xdr:row>
      <xdr:rowOff>80972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72099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31115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7157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50165</xdr:rowOff>
    </xdr:from>
    <xdr:to>
      <xdr:col>111</xdr:col>
      <xdr:colOff>177800</xdr:colOff>
      <xdr:row>39</xdr:row>
      <xdr:rowOff>31115</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652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50165</xdr:rowOff>
    </xdr:from>
    <xdr:to>
      <xdr:col>107</xdr:col>
      <xdr:colOff>50800</xdr:colOff>
      <xdr:row>39</xdr:row>
      <xdr:rowOff>31115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5652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24638</xdr:rowOff>
    </xdr:from>
    <xdr:to>
      <xdr:col>102</xdr:col>
      <xdr:colOff>114300</xdr:colOff>
      <xdr:row>39</xdr:row>
      <xdr:rowOff>31115</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111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64787</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73042</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170815</xdr:rowOff>
    </xdr:from>
    <xdr:to>
      <xdr:col>107</xdr:col>
      <xdr:colOff>101600</xdr:colOff>
      <xdr:row>38</xdr:row>
      <xdr:rowOff>100965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117492</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5017" y="628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151765</xdr:rowOff>
    </xdr:from>
    <xdr:to>
      <xdr:col>102</xdr:col>
      <xdr:colOff>165100</xdr:colOff>
      <xdr:row>39</xdr:row>
      <xdr:rowOff>81915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73042</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145288</xdr:rowOff>
    </xdr:from>
    <xdr:to>
      <xdr:col>98</xdr:col>
      <xdr:colOff>38100</xdr:colOff>
      <xdr:row>39</xdr:row>
      <xdr:rowOff>75438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66565</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令和３年度は、住民税非課税世帯・子育て世帯臨時特別給付金給付事業など</a:t>
          </a:r>
          <a:r>
            <a:rPr kumimoji="1" lang="ja-JP" altLang="en-US" sz="1100">
              <a:solidFill>
                <a:schemeClr val="dk1"/>
              </a:solidFill>
              <a:effectLst/>
              <a:latin typeface="+mn-lt"/>
              <a:ea typeface="+mn-ea"/>
              <a:cs typeface="+mn-cs"/>
            </a:rPr>
            <a:t>による民生</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コロナ対策営業時間短縮等協力金事業</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る商工費</a:t>
          </a:r>
          <a:r>
            <a:rPr kumimoji="1" lang="ja-JP" altLang="ja-JP" sz="1100">
              <a:solidFill>
                <a:schemeClr val="dk1"/>
              </a:solidFill>
              <a:effectLst/>
              <a:latin typeface="+mn-lt"/>
              <a:ea typeface="+mn-ea"/>
              <a:cs typeface="+mn-cs"/>
            </a:rPr>
            <a:t>などが増加したが、</a:t>
          </a:r>
          <a:endParaRPr lang="ja-JP" altLang="ja-JP">
            <a:effectLst/>
          </a:endParaRPr>
        </a:p>
        <a:p>
          <a:r>
            <a:rPr kumimoji="1" lang="ja-JP" altLang="ja-JP" sz="1100">
              <a:solidFill>
                <a:schemeClr val="dk1"/>
              </a:solidFill>
              <a:effectLst/>
              <a:latin typeface="+mn-lt"/>
              <a:ea typeface="+mn-ea"/>
              <a:cs typeface="+mn-cs"/>
            </a:rPr>
            <a:t>特別定額給付金給付事業の減で</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が大きく減少したことにより、歳出全体では前年度から減少している。</a:t>
          </a:r>
          <a:endParaRPr lang="ja-JP" altLang="ja-JP">
            <a:effectLst/>
          </a:endParaRPr>
        </a:p>
        <a:p>
          <a:r>
            <a:rPr kumimoji="1" lang="ja-JP" altLang="ja-JP" sz="1100">
              <a:solidFill>
                <a:schemeClr val="dk1"/>
              </a:solidFill>
              <a:effectLst/>
              <a:latin typeface="+mn-lt"/>
              <a:ea typeface="+mn-ea"/>
              <a:cs typeface="+mn-cs"/>
            </a:rPr>
            <a:t>なお、類似団体と比較すると、</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は平均値を下回</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費は例年平均値を上回っている。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新型コロナウイルス感染症対策や</a:t>
          </a:r>
          <a:r>
            <a:rPr kumimoji="1" lang="ja-JP" altLang="en-US" sz="1100">
              <a:solidFill>
                <a:sysClr val="windowText" lastClr="000000"/>
              </a:solidFill>
              <a:effectLst/>
              <a:latin typeface="+mn-lt"/>
              <a:ea typeface="+mn-ea"/>
              <a:cs typeface="+mn-cs"/>
            </a:rPr>
            <a:t>子育て・教育環境を充実させる施設の整備費用に財政調整基金を活用したことや、社会保障関係経費の増加など</a:t>
          </a:r>
          <a:r>
            <a:rPr kumimoji="1" lang="ja-JP" altLang="ja-JP" sz="1100">
              <a:solidFill>
                <a:sysClr val="windowText" lastClr="000000"/>
              </a:solidFill>
              <a:effectLst/>
              <a:latin typeface="+mn-lt"/>
              <a:ea typeface="+mn-ea"/>
              <a:cs typeface="+mn-cs"/>
            </a:rPr>
            <a:t>により、令和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年度の実質単年度収支は赤字となっている。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今後も予算決算の状況を分析しつつ、将来の財政需要も見極めながら、健全財政の確保に努める。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昨年度に引き続き、一般会計・特別会計・企業会計の全会計で黒字を達成している。今後も各会計で、黒字を継続できるよう健全財政の確保に努める。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c r="B2" s="173" t="s">
        <v>81</v>
      </c>
      <c r="C2" s="173"/>
      <c r="D2" s="174"/>
    </row>
    <row r="3" spans="1:119" ht="18.75" customHeight="1" thickBot="1">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231637722</v>
      </c>
      <c r="BO4" s="355"/>
      <c r="BP4" s="355"/>
      <c r="BQ4" s="355"/>
      <c r="BR4" s="355"/>
      <c r="BS4" s="355"/>
      <c r="BT4" s="355"/>
      <c r="BU4" s="356"/>
      <c r="BV4" s="354">
        <v>251344193</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3.1</v>
      </c>
      <c r="CU4" s="361"/>
      <c r="CV4" s="361"/>
      <c r="CW4" s="361"/>
      <c r="CX4" s="361"/>
      <c r="CY4" s="361"/>
      <c r="CZ4" s="361"/>
      <c r="DA4" s="362"/>
      <c r="DB4" s="360">
        <v>2.7</v>
      </c>
      <c r="DC4" s="361"/>
      <c r="DD4" s="361"/>
      <c r="DE4" s="361"/>
      <c r="DF4" s="361"/>
      <c r="DG4" s="361"/>
      <c r="DH4" s="361"/>
      <c r="DI4" s="362"/>
    </row>
    <row r="5" spans="1:119" ht="18.75" customHeight="1">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226541635</v>
      </c>
      <c r="BO5" s="392"/>
      <c r="BP5" s="392"/>
      <c r="BQ5" s="392"/>
      <c r="BR5" s="392"/>
      <c r="BS5" s="392"/>
      <c r="BT5" s="392"/>
      <c r="BU5" s="393"/>
      <c r="BV5" s="391">
        <v>247067740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87.7</v>
      </c>
      <c r="CU5" s="389"/>
      <c r="CV5" s="389"/>
      <c r="CW5" s="389"/>
      <c r="CX5" s="389"/>
      <c r="CY5" s="389"/>
      <c r="CZ5" s="389"/>
      <c r="DA5" s="390"/>
      <c r="DB5" s="388">
        <v>89.9</v>
      </c>
      <c r="DC5" s="389"/>
      <c r="DD5" s="389"/>
      <c r="DE5" s="389"/>
      <c r="DF5" s="389"/>
      <c r="DG5" s="389"/>
      <c r="DH5" s="389"/>
      <c r="DI5" s="390"/>
    </row>
    <row r="6" spans="1:119" ht="18.75" customHeight="1">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5096087</v>
      </c>
      <c r="BO6" s="392"/>
      <c r="BP6" s="392"/>
      <c r="BQ6" s="392"/>
      <c r="BR6" s="392"/>
      <c r="BS6" s="392"/>
      <c r="BT6" s="392"/>
      <c r="BU6" s="393"/>
      <c r="BV6" s="391">
        <v>4276453</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91.7</v>
      </c>
      <c r="CU6" s="429"/>
      <c r="CV6" s="429"/>
      <c r="CW6" s="429"/>
      <c r="CX6" s="429"/>
      <c r="CY6" s="429"/>
      <c r="CZ6" s="429"/>
      <c r="DA6" s="430"/>
      <c r="DB6" s="428">
        <v>96.5</v>
      </c>
      <c r="DC6" s="429"/>
      <c r="DD6" s="429"/>
      <c r="DE6" s="429"/>
      <c r="DF6" s="429"/>
      <c r="DG6" s="429"/>
      <c r="DH6" s="429"/>
      <c r="DI6" s="430"/>
    </row>
    <row r="7" spans="1:119" ht="18.75" customHeight="1">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1545814</v>
      </c>
      <c r="BO7" s="392"/>
      <c r="BP7" s="392"/>
      <c r="BQ7" s="392"/>
      <c r="BR7" s="392"/>
      <c r="BS7" s="392"/>
      <c r="BT7" s="392"/>
      <c r="BU7" s="393"/>
      <c r="BV7" s="391">
        <v>1387902</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112889958</v>
      </c>
      <c r="CU7" s="392"/>
      <c r="CV7" s="392"/>
      <c r="CW7" s="392"/>
      <c r="CX7" s="392"/>
      <c r="CY7" s="392"/>
      <c r="CZ7" s="392"/>
      <c r="DA7" s="393"/>
      <c r="DB7" s="391">
        <v>108402910</v>
      </c>
      <c r="DC7" s="392"/>
      <c r="DD7" s="392"/>
      <c r="DE7" s="392"/>
      <c r="DF7" s="392"/>
      <c r="DG7" s="392"/>
      <c r="DH7" s="392"/>
      <c r="DI7" s="393"/>
    </row>
    <row r="8" spans="1:119" ht="18.75" customHeight="1" thickBot="1">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3550273</v>
      </c>
      <c r="BO8" s="392"/>
      <c r="BP8" s="392"/>
      <c r="BQ8" s="392"/>
      <c r="BR8" s="392"/>
      <c r="BS8" s="392"/>
      <c r="BT8" s="392"/>
      <c r="BU8" s="393"/>
      <c r="BV8" s="391">
        <v>2888551</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0.76</v>
      </c>
      <c r="CU8" s="432"/>
      <c r="CV8" s="432"/>
      <c r="CW8" s="432"/>
      <c r="CX8" s="432"/>
      <c r="CY8" s="432"/>
      <c r="CZ8" s="432"/>
      <c r="DA8" s="433"/>
      <c r="DB8" s="431">
        <v>0.77</v>
      </c>
      <c r="DC8" s="432"/>
      <c r="DD8" s="432"/>
      <c r="DE8" s="432"/>
      <c r="DF8" s="432"/>
      <c r="DG8" s="432"/>
      <c r="DH8" s="432"/>
      <c r="DI8" s="433"/>
    </row>
    <row r="9" spans="1:119" ht="18.75" customHeight="1" thickBot="1">
      <c r="A9" s="172"/>
      <c r="B9" s="385" t="s">
        <v>111</v>
      </c>
      <c r="C9" s="386"/>
      <c r="D9" s="386"/>
      <c r="E9" s="386"/>
      <c r="F9" s="386"/>
      <c r="G9" s="386"/>
      <c r="H9" s="386"/>
      <c r="I9" s="386"/>
      <c r="J9" s="386"/>
      <c r="K9" s="434"/>
      <c r="L9" s="435" t="s">
        <v>112</v>
      </c>
      <c r="M9" s="436"/>
      <c r="N9" s="436"/>
      <c r="O9" s="436"/>
      <c r="P9" s="436"/>
      <c r="Q9" s="437"/>
      <c r="R9" s="438">
        <v>511192</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661722</v>
      </c>
      <c r="BO9" s="392"/>
      <c r="BP9" s="392"/>
      <c r="BQ9" s="392"/>
      <c r="BR9" s="392"/>
      <c r="BS9" s="392"/>
      <c r="BT9" s="392"/>
      <c r="BU9" s="393"/>
      <c r="BV9" s="391">
        <v>-83141</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13</v>
      </c>
      <c r="DC9" s="389"/>
      <c r="DD9" s="389"/>
      <c r="DE9" s="389"/>
      <c r="DF9" s="389"/>
      <c r="DG9" s="389"/>
      <c r="DH9" s="389"/>
      <c r="DI9" s="390"/>
    </row>
    <row r="10" spans="1:119" ht="18.75" customHeight="1" thickBot="1">
      <c r="A10" s="172"/>
      <c r="B10" s="385"/>
      <c r="C10" s="386"/>
      <c r="D10" s="386"/>
      <c r="E10" s="386"/>
      <c r="F10" s="386"/>
      <c r="G10" s="386"/>
      <c r="H10" s="386"/>
      <c r="I10" s="386"/>
      <c r="J10" s="386"/>
      <c r="K10" s="434"/>
      <c r="L10" s="441" t="s">
        <v>117</v>
      </c>
      <c r="M10" s="421"/>
      <c r="N10" s="421"/>
      <c r="O10" s="421"/>
      <c r="P10" s="421"/>
      <c r="Q10" s="422"/>
      <c r="R10" s="442">
        <v>514865</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100000</v>
      </c>
      <c r="BO10" s="392"/>
      <c r="BP10" s="392"/>
      <c r="BQ10" s="392"/>
      <c r="BR10" s="392"/>
      <c r="BS10" s="392"/>
      <c r="BT10" s="392"/>
      <c r="BU10" s="393"/>
      <c r="BV10" s="391">
        <v>150000</v>
      </c>
      <c r="BW10" s="392"/>
      <c r="BX10" s="392"/>
      <c r="BY10" s="392"/>
      <c r="BZ10" s="392"/>
      <c r="CA10" s="392"/>
      <c r="CB10" s="392"/>
      <c r="CC10" s="393"/>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c r="A12" s="172"/>
      <c r="B12" s="451" t="s">
        <v>130</v>
      </c>
      <c r="C12" s="452"/>
      <c r="D12" s="452"/>
      <c r="E12" s="452"/>
      <c r="F12" s="452"/>
      <c r="G12" s="452"/>
      <c r="H12" s="452"/>
      <c r="I12" s="452"/>
      <c r="J12" s="452"/>
      <c r="K12" s="453"/>
      <c r="L12" s="460" t="s">
        <v>131</v>
      </c>
      <c r="M12" s="461"/>
      <c r="N12" s="461"/>
      <c r="O12" s="461"/>
      <c r="P12" s="461"/>
      <c r="Q12" s="462"/>
      <c r="R12" s="463">
        <v>507211</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1500000</v>
      </c>
      <c r="BO12" s="392"/>
      <c r="BP12" s="392"/>
      <c r="BQ12" s="392"/>
      <c r="BR12" s="392"/>
      <c r="BS12" s="392"/>
      <c r="BT12" s="392"/>
      <c r="BU12" s="393"/>
      <c r="BV12" s="391">
        <v>1500000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138</v>
      </c>
      <c r="DC12" s="432"/>
      <c r="DD12" s="432"/>
      <c r="DE12" s="432"/>
      <c r="DF12" s="432"/>
      <c r="DG12" s="432"/>
      <c r="DH12" s="432"/>
      <c r="DI12" s="433"/>
    </row>
    <row r="13" spans="1:119" ht="18.75" customHeight="1">
      <c r="A13" s="172"/>
      <c r="B13" s="454"/>
      <c r="C13" s="455"/>
      <c r="D13" s="455"/>
      <c r="E13" s="455"/>
      <c r="F13" s="455"/>
      <c r="G13" s="455"/>
      <c r="H13" s="455"/>
      <c r="I13" s="455"/>
      <c r="J13" s="455"/>
      <c r="K13" s="456"/>
      <c r="L13" s="187"/>
      <c r="M13" s="482" t="s">
        <v>139</v>
      </c>
      <c r="N13" s="483"/>
      <c r="O13" s="483"/>
      <c r="P13" s="483"/>
      <c r="Q13" s="484"/>
      <c r="R13" s="475">
        <v>503893</v>
      </c>
      <c r="S13" s="476"/>
      <c r="T13" s="476"/>
      <c r="U13" s="476"/>
      <c r="V13" s="477"/>
      <c r="W13" s="407" t="s">
        <v>140</v>
      </c>
      <c r="X13" s="408"/>
      <c r="Y13" s="408"/>
      <c r="Z13" s="408"/>
      <c r="AA13" s="408"/>
      <c r="AB13" s="398"/>
      <c r="AC13" s="442">
        <v>5864</v>
      </c>
      <c r="AD13" s="443"/>
      <c r="AE13" s="443"/>
      <c r="AF13" s="443"/>
      <c r="AG13" s="485"/>
      <c r="AH13" s="442">
        <v>6957</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-738278</v>
      </c>
      <c r="BO13" s="392"/>
      <c r="BP13" s="392"/>
      <c r="BQ13" s="392"/>
      <c r="BR13" s="392"/>
      <c r="BS13" s="392"/>
      <c r="BT13" s="392"/>
      <c r="BU13" s="393"/>
      <c r="BV13" s="391">
        <v>-1433141</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7.9</v>
      </c>
      <c r="CU13" s="389"/>
      <c r="CV13" s="389"/>
      <c r="CW13" s="389"/>
      <c r="CX13" s="389"/>
      <c r="CY13" s="389"/>
      <c r="CZ13" s="389"/>
      <c r="DA13" s="390"/>
      <c r="DB13" s="388">
        <v>7.9</v>
      </c>
      <c r="DC13" s="389"/>
      <c r="DD13" s="389"/>
      <c r="DE13" s="389"/>
      <c r="DF13" s="389"/>
      <c r="DG13" s="389"/>
      <c r="DH13" s="389"/>
      <c r="DI13" s="390"/>
    </row>
    <row r="14" spans="1:119" ht="18.75" customHeight="1" thickBot="1">
      <c r="A14" s="172"/>
      <c r="B14" s="454"/>
      <c r="C14" s="455"/>
      <c r="D14" s="455"/>
      <c r="E14" s="455"/>
      <c r="F14" s="455"/>
      <c r="G14" s="455"/>
      <c r="H14" s="455"/>
      <c r="I14" s="455"/>
      <c r="J14" s="455"/>
      <c r="K14" s="456"/>
      <c r="L14" s="472" t="s">
        <v>145</v>
      </c>
      <c r="M14" s="473"/>
      <c r="N14" s="473"/>
      <c r="O14" s="473"/>
      <c r="P14" s="473"/>
      <c r="Q14" s="474"/>
      <c r="R14" s="475">
        <v>509483</v>
      </c>
      <c r="S14" s="476"/>
      <c r="T14" s="476"/>
      <c r="U14" s="476"/>
      <c r="V14" s="477"/>
      <c r="W14" s="381"/>
      <c r="X14" s="382"/>
      <c r="Y14" s="382"/>
      <c r="Z14" s="382"/>
      <c r="AA14" s="382"/>
      <c r="AB14" s="371"/>
      <c r="AC14" s="478">
        <v>2.8</v>
      </c>
      <c r="AD14" s="479"/>
      <c r="AE14" s="479"/>
      <c r="AF14" s="479"/>
      <c r="AG14" s="480"/>
      <c r="AH14" s="478">
        <v>3.2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v>30.7</v>
      </c>
      <c r="CU14" s="490"/>
      <c r="CV14" s="490"/>
      <c r="CW14" s="490"/>
      <c r="CX14" s="490"/>
      <c r="CY14" s="490"/>
      <c r="CZ14" s="490"/>
      <c r="DA14" s="491"/>
      <c r="DB14" s="489">
        <v>43</v>
      </c>
      <c r="DC14" s="490"/>
      <c r="DD14" s="490"/>
      <c r="DE14" s="490"/>
      <c r="DF14" s="490"/>
      <c r="DG14" s="490"/>
      <c r="DH14" s="490"/>
      <c r="DI14" s="491"/>
    </row>
    <row r="15" spans="1:119" ht="18.75" customHeight="1">
      <c r="A15" s="172"/>
      <c r="B15" s="454"/>
      <c r="C15" s="455"/>
      <c r="D15" s="455"/>
      <c r="E15" s="455"/>
      <c r="F15" s="455"/>
      <c r="G15" s="455"/>
      <c r="H15" s="455"/>
      <c r="I15" s="455"/>
      <c r="J15" s="455"/>
      <c r="K15" s="456"/>
      <c r="L15" s="187"/>
      <c r="M15" s="482" t="s">
        <v>147</v>
      </c>
      <c r="N15" s="483"/>
      <c r="O15" s="483"/>
      <c r="P15" s="483"/>
      <c r="Q15" s="484"/>
      <c r="R15" s="475">
        <v>505937</v>
      </c>
      <c r="S15" s="476"/>
      <c r="T15" s="476"/>
      <c r="U15" s="476"/>
      <c r="V15" s="477"/>
      <c r="W15" s="407" t="s">
        <v>148</v>
      </c>
      <c r="X15" s="408"/>
      <c r="Y15" s="408"/>
      <c r="Z15" s="408"/>
      <c r="AA15" s="408"/>
      <c r="AB15" s="398"/>
      <c r="AC15" s="442">
        <v>36493</v>
      </c>
      <c r="AD15" s="443"/>
      <c r="AE15" s="443"/>
      <c r="AF15" s="443"/>
      <c r="AG15" s="485"/>
      <c r="AH15" s="442">
        <v>40668</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62868036</v>
      </c>
      <c r="BO15" s="355"/>
      <c r="BP15" s="355"/>
      <c r="BQ15" s="355"/>
      <c r="BR15" s="355"/>
      <c r="BS15" s="355"/>
      <c r="BT15" s="355"/>
      <c r="BU15" s="356"/>
      <c r="BV15" s="354">
        <v>65385222</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17.600000000000001</v>
      </c>
      <c r="AD16" s="479"/>
      <c r="AE16" s="479"/>
      <c r="AF16" s="479"/>
      <c r="AG16" s="480"/>
      <c r="AH16" s="478">
        <v>18.8</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85794418</v>
      </c>
      <c r="BO16" s="392"/>
      <c r="BP16" s="392"/>
      <c r="BQ16" s="392"/>
      <c r="BR16" s="392"/>
      <c r="BS16" s="392"/>
      <c r="BT16" s="392"/>
      <c r="BU16" s="393"/>
      <c r="BV16" s="391">
        <v>83630138</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c r="A17" s="172"/>
      <c r="B17" s="457"/>
      <c r="C17" s="458"/>
      <c r="D17" s="458"/>
      <c r="E17" s="458"/>
      <c r="F17" s="458"/>
      <c r="G17" s="458"/>
      <c r="H17" s="458"/>
      <c r="I17" s="458"/>
      <c r="J17" s="458"/>
      <c r="K17" s="459"/>
      <c r="L17" s="191"/>
      <c r="M17" s="502" t="s">
        <v>154</v>
      </c>
      <c r="N17" s="503"/>
      <c r="O17" s="503"/>
      <c r="P17" s="503"/>
      <c r="Q17" s="504"/>
      <c r="R17" s="497" t="s">
        <v>152</v>
      </c>
      <c r="S17" s="498"/>
      <c r="T17" s="498"/>
      <c r="U17" s="498"/>
      <c r="V17" s="499"/>
      <c r="W17" s="407" t="s">
        <v>155</v>
      </c>
      <c r="X17" s="408"/>
      <c r="Y17" s="408"/>
      <c r="Z17" s="408"/>
      <c r="AA17" s="408"/>
      <c r="AB17" s="398"/>
      <c r="AC17" s="442">
        <v>164609</v>
      </c>
      <c r="AD17" s="443"/>
      <c r="AE17" s="443"/>
      <c r="AF17" s="443"/>
      <c r="AG17" s="485"/>
      <c r="AH17" s="442">
        <v>169242</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80078755</v>
      </c>
      <c r="BO17" s="392"/>
      <c r="BP17" s="392"/>
      <c r="BQ17" s="392"/>
      <c r="BR17" s="392"/>
      <c r="BS17" s="392"/>
      <c r="BT17" s="392"/>
      <c r="BU17" s="393"/>
      <c r="BV17" s="391">
        <v>83399307</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c r="A18" s="172"/>
      <c r="B18" s="513" t="s">
        <v>157</v>
      </c>
      <c r="C18" s="434"/>
      <c r="D18" s="434"/>
      <c r="E18" s="514"/>
      <c r="F18" s="514"/>
      <c r="G18" s="514"/>
      <c r="H18" s="514"/>
      <c r="I18" s="514"/>
      <c r="J18" s="514"/>
      <c r="K18" s="514"/>
      <c r="L18" s="515">
        <v>429.35</v>
      </c>
      <c r="M18" s="515"/>
      <c r="N18" s="515"/>
      <c r="O18" s="515"/>
      <c r="P18" s="515"/>
      <c r="Q18" s="515"/>
      <c r="R18" s="516"/>
      <c r="S18" s="516"/>
      <c r="T18" s="516"/>
      <c r="U18" s="516"/>
      <c r="V18" s="517"/>
      <c r="W18" s="409"/>
      <c r="X18" s="410"/>
      <c r="Y18" s="410"/>
      <c r="Z18" s="410"/>
      <c r="AA18" s="410"/>
      <c r="AB18" s="401"/>
      <c r="AC18" s="518">
        <v>79.5</v>
      </c>
      <c r="AD18" s="519"/>
      <c r="AE18" s="519"/>
      <c r="AF18" s="519"/>
      <c r="AG18" s="520"/>
      <c r="AH18" s="518">
        <v>78</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100584484</v>
      </c>
      <c r="BO18" s="392"/>
      <c r="BP18" s="392"/>
      <c r="BQ18" s="392"/>
      <c r="BR18" s="392"/>
      <c r="BS18" s="392"/>
      <c r="BT18" s="392"/>
      <c r="BU18" s="393"/>
      <c r="BV18" s="391">
        <v>98107428</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c r="A19" s="172"/>
      <c r="B19" s="513" t="s">
        <v>159</v>
      </c>
      <c r="C19" s="434"/>
      <c r="D19" s="434"/>
      <c r="E19" s="514"/>
      <c r="F19" s="514"/>
      <c r="G19" s="514"/>
      <c r="H19" s="514"/>
      <c r="I19" s="514"/>
      <c r="J19" s="514"/>
      <c r="K19" s="514"/>
      <c r="L19" s="522">
        <v>1191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126054174</v>
      </c>
      <c r="BO19" s="392"/>
      <c r="BP19" s="392"/>
      <c r="BQ19" s="392"/>
      <c r="BR19" s="392"/>
      <c r="BS19" s="392"/>
      <c r="BT19" s="392"/>
      <c r="BU19" s="393"/>
      <c r="BV19" s="391">
        <v>121114702</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c r="A20" s="172"/>
      <c r="B20" s="513" t="s">
        <v>161</v>
      </c>
      <c r="C20" s="434"/>
      <c r="D20" s="434"/>
      <c r="E20" s="514"/>
      <c r="F20" s="514"/>
      <c r="G20" s="514"/>
      <c r="H20" s="514"/>
      <c r="I20" s="514"/>
      <c r="J20" s="514"/>
      <c r="K20" s="514"/>
      <c r="L20" s="522">
        <v>241234</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169800606</v>
      </c>
      <c r="BO22" s="355"/>
      <c r="BP22" s="355"/>
      <c r="BQ22" s="355"/>
      <c r="BR22" s="355"/>
      <c r="BS22" s="355"/>
      <c r="BT22" s="355"/>
      <c r="BU22" s="356"/>
      <c r="BV22" s="354">
        <v>174733888</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105793843</v>
      </c>
      <c r="BO23" s="392"/>
      <c r="BP23" s="392"/>
      <c r="BQ23" s="392"/>
      <c r="BR23" s="392"/>
      <c r="BS23" s="392"/>
      <c r="BT23" s="392"/>
      <c r="BU23" s="393"/>
      <c r="BV23" s="391">
        <v>113038648</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c r="A24" s="172"/>
      <c r="B24" s="562"/>
      <c r="C24" s="538"/>
      <c r="D24" s="539"/>
      <c r="E24" s="441" t="s">
        <v>171</v>
      </c>
      <c r="F24" s="421"/>
      <c r="G24" s="421"/>
      <c r="H24" s="421"/>
      <c r="I24" s="421"/>
      <c r="J24" s="421"/>
      <c r="K24" s="422"/>
      <c r="L24" s="442">
        <v>1</v>
      </c>
      <c r="M24" s="443"/>
      <c r="N24" s="443"/>
      <c r="O24" s="443"/>
      <c r="P24" s="485"/>
      <c r="Q24" s="442">
        <v>10304</v>
      </c>
      <c r="R24" s="443"/>
      <c r="S24" s="443"/>
      <c r="T24" s="443"/>
      <c r="U24" s="443"/>
      <c r="V24" s="485"/>
      <c r="W24" s="537"/>
      <c r="X24" s="538"/>
      <c r="Y24" s="539"/>
      <c r="Z24" s="441" t="s">
        <v>172</v>
      </c>
      <c r="AA24" s="421"/>
      <c r="AB24" s="421"/>
      <c r="AC24" s="421"/>
      <c r="AD24" s="421"/>
      <c r="AE24" s="421"/>
      <c r="AF24" s="421"/>
      <c r="AG24" s="422"/>
      <c r="AH24" s="442">
        <v>2887</v>
      </c>
      <c r="AI24" s="443"/>
      <c r="AJ24" s="443"/>
      <c r="AK24" s="443"/>
      <c r="AL24" s="485"/>
      <c r="AM24" s="442">
        <v>9296140</v>
      </c>
      <c r="AN24" s="443"/>
      <c r="AO24" s="443"/>
      <c r="AP24" s="443"/>
      <c r="AQ24" s="443"/>
      <c r="AR24" s="485"/>
      <c r="AS24" s="442">
        <v>3220</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84120329</v>
      </c>
      <c r="BO24" s="392"/>
      <c r="BP24" s="392"/>
      <c r="BQ24" s="392"/>
      <c r="BR24" s="392"/>
      <c r="BS24" s="392"/>
      <c r="BT24" s="392"/>
      <c r="BU24" s="393"/>
      <c r="BV24" s="391">
        <v>86979040</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c r="A25" s="172"/>
      <c r="B25" s="562"/>
      <c r="C25" s="538"/>
      <c r="D25" s="539"/>
      <c r="E25" s="441" t="s">
        <v>174</v>
      </c>
      <c r="F25" s="421"/>
      <c r="G25" s="421"/>
      <c r="H25" s="421"/>
      <c r="I25" s="421"/>
      <c r="J25" s="421"/>
      <c r="K25" s="422"/>
      <c r="L25" s="442">
        <v>2</v>
      </c>
      <c r="M25" s="443"/>
      <c r="N25" s="443"/>
      <c r="O25" s="443"/>
      <c r="P25" s="485"/>
      <c r="Q25" s="442">
        <v>8451</v>
      </c>
      <c r="R25" s="443"/>
      <c r="S25" s="443"/>
      <c r="T25" s="443"/>
      <c r="U25" s="443"/>
      <c r="V25" s="485"/>
      <c r="W25" s="537"/>
      <c r="X25" s="538"/>
      <c r="Y25" s="539"/>
      <c r="Z25" s="441" t="s">
        <v>175</v>
      </c>
      <c r="AA25" s="421"/>
      <c r="AB25" s="421"/>
      <c r="AC25" s="421"/>
      <c r="AD25" s="421"/>
      <c r="AE25" s="421"/>
      <c r="AF25" s="421"/>
      <c r="AG25" s="422"/>
      <c r="AH25" s="442">
        <v>459</v>
      </c>
      <c r="AI25" s="443"/>
      <c r="AJ25" s="443"/>
      <c r="AK25" s="443"/>
      <c r="AL25" s="485"/>
      <c r="AM25" s="442">
        <v>1520208</v>
      </c>
      <c r="AN25" s="443"/>
      <c r="AO25" s="443"/>
      <c r="AP25" s="443"/>
      <c r="AQ25" s="443"/>
      <c r="AR25" s="485"/>
      <c r="AS25" s="442">
        <v>3312</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37306847</v>
      </c>
      <c r="BO25" s="355"/>
      <c r="BP25" s="355"/>
      <c r="BQ25" s="355"/>
      <c r="BR25" s="355"/>
      <c r="BS25" s="355"/>
      <c r="BT25" s="355"/>
      <c r="BU25" s="356"/>
      <c r="BV25" s="354">
        <v>38336575</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c r="A26" s="172"/>
      <c r="B26" s="562"/>
      <c r="C26" s="538"/>
      <c r="D26" s="539"/>
      <c r="E26" s="441" t="s">
        <v>177</v>
      </c>
      <c r="F26" s="421"/>
      <c r="G26" s="421"/>
      <c r="H26" s="421"/>
      <c r="I26" s="421"/>
      <c r="J26" s="421"/>
      <c r="K26" s="422"/>
      <c r="L26" s="442">
        <v>1</v>
      </c>
      <c r="M26" s="443"/>
      <c r="N26" s="443"/>
      <c r="O26" s="443"/>
      <c r="P26" s="485"/>
      <c r="Q26" s="442">
        <v>6928</v>
      </c>
      <c r="R26" s="443"/>
      <c r="S26" s="443"/>
      <c r="T26" s="443"/>
      <c r="U26" s="443"/>
      <c r="V26" s="485"/>
      <c r="W26" s="537"/>
      <c r="X26" s="538"/>
      <c r="Y26" s="539"/>
      <c r="Z26" s="441" t="s">
        <v>178</v>
      </c>
      <c r="AA26" s="543"/>
      <c r="AB26" s="543"/>
      <c r="AC26" s="543"/>
      <c r="AD26" s="543"/>
      <c r="AE26" s="543"/>
      <c r="AF26" s="543"/>
      <c r="AG26" s="544"/>
      <c r="AH26" s="442">
        <v>247</v>
      </c>
      <c r="AI26" s="443"/>
      <c r="AJ26" s="443"/>
      <c r="AK26" s="443"/>
      <c r="AL26" s="485"/>
      <c r="AM26" s="442">
        <v>833378</v>
      </c>
      <c r="AN26" s="443"/>
      <c r="AO26" s="443"/>
      <c r="AP26" s="443"/>
      <c r="AQ26" s="443"/>
      <c r="AR26" s="485"/>
      <c r="AS26" s="442">
        <v>3374</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180</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c r="A27" s="172"/>
      <c r="B27" s="562"/>
      <c r="C27" s="538"/>
      <c r="D27" s="539"/>
      <c r="E27" s="441" t="s">
        <v>181</v>
      </c>
      <c r="F27" s="421"/>
      <c r="G27" s="421"/>
      <c r="H27" s="421"/>
      <c r="I27" s="421"/>
      <c r="J27" s="421"/>
      <c r="K27" s="422"/>
      <c r="L27" s="442">
        <v>1</v>
      </c>
      <c r="M27" s="443"/>
      <c r="N27" s="443"/>
      <c r="O27" s="443"/>
      <c r="P27" s="485"/>
      <c r="Q27" s="442">
        <v>7320</v>
      </c>
      <c r="R27" s="443"/>
      <c r="S27" s="443"/>
      <c r="T27" s="443"/>
      <c r="U27" s="443"/>
      <c r="V27" s="485"/>
      <c r="W27" s="537"/>
      <c r="X27" s="538"/>
      <c r="Y27" s="539"/>
      <c r="Z27" s="441" t="s">
        <v>182</v>
      </c>
      <c r="AA27" s="421"/>
      <c r="AB27" s="421"/>
      <c r="AC27" s="421"/>
      <c r="AD27" s="421"/>
      <c r="AE27" s="421"/>
      <c r="AF27" s="421"/>
      <c r="AG27" s="422"/>
      <c r="AH27" s="442">
        <v>59</v>
      </c>
      <c r="AI27" s="443"/>
      <c r="AJ27" s="443"/>
      <c r="AK27" s="443"/>
      <c r="AL27" s="485"/>
      <c r="AM27" s="442">
        <v>214806</v>
      </c>
      <c r="AN27" s="443"/>
      <c r="AO27" s="443"/>
      <c r="AP27" s="443"/>
      <c r="AQ27" s="443"/>
      <c r="AR27" s="485"/>
      <c r="AS27" s="442">
        <v>3641</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1000000</v>
      </c>
      <c r="BO27" s="511"/>
      <c r="BP27" s="511"/>
      <c r="BQ27" s="511"/>
      <c r="BR27" s="511"/>
      <c r="BS27" s="511"/>
      <c r="BT27" s="511"/>
      <c r="BU27" s="512"/>
      <c r="BV27" s="510">
        <v>1000000</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c r="A28" s="172"/>
      <c r="B28" s="562"/>
      <c r="C28" s="538"/>
      <c r="D28" s="539"/>
      <c r="E28" s="441" t="s">
        <v>184</v>
      </c>
      <c r="F28" s="421"/>
      <c r="G28" s="421"/>
      <c r="H28" s="421"/>
      <c r="I28" s="421"/>
      <c r="J28" s="421"/>
      <c r="K28" s="422"/>
      <c r="L28" s="442">
        <v>1</v>
      </c>
      <c r="M28" s="443"/>
      <c r="N28" s="443"/>
      <c r="O28" s="443"/>
      <c r="P28" s="485"/>
      <c r="Q28" s="442">
        <v>6540</v>
      </c>
      <c r="R28" s="443"/>
      <c r="S28" s="443"/>
      <c r="T28" s="443"/>
      <c r="U28" s="443"/>
      <c r="V28" s="485"/>
      <c r="W28" s="537"/>
      <c r="X28" s="538"/>
      <c r="Y28" s="539"/>
      <c r="Z28" s="441" t="s">
        <v>185</v>
      </c>
      <c r="AA28" s="421"/>
      <c r="AB28" s="421"/>
      <c r="AC28" s="421"/>
      <c r="AD28" s="421"/>
      <c r="AE28" s="421"/>
      <c r="AF28" s="421"/>
      <c r="AG28" s="422"/>
      <c r="AH28" s="442" t="s">
        <v>138</v>
      </c>
      <c r="AI28" s="443"/>
      <c r="AJ28" s="443"/>
      <c r="AK28" s="443"/>
      <c r="AL28" s="485"/>
      <c r="AM28" s="442" t="s">
        <v>138</v>
      </c>
      <c r="AN28" s="443"/>
      <c r="AO28" s="443"/>
      <c r="AP28" s="443"/>
      <c r="AQ28" s="443"/>
      <c r="AR28" s="485"/>
      <c r="AS28" s="442" t="s">
        <v>180</v>
      </c>
      <c r="AT28" s="443"/>
      <c r="AU28" s="443"/>
      <c r="AV28" s="443"/>
      <c r="AW28" s="443"/>
      <c r="AX28" s="444"/>
      <c r="AY28" s="545" t="s">
        <v>186</v>
      </c>
      <c r="AZ28" s="546"/>
      <c r="BA28" s="546"/>
      <c r="BB28" s="547"/>
      <c r="BC28" s="351" t="s">
        <v>48</v>
      </c>
      <c r="BD28" s="352"/>
      <c r="BE28" s="352"/>
      <c r="BF28" s="352"/>
      <c r="BG28" s="352"/>
      <c r="BH28" s="352"/>
      <c r="BI28" s="352"/>
      <c r="BJ28" s="352"/>
      <c r="BK28" s="352"/>
      <c r="BL28" s="352"/>
      <c r="BM28" s="353"/>
      <c r="BN28" s="354">
        <v>18450000</v>
      </c>
      <c r="BO28" s="355"/>
      <c r="BP28" s="355"/>
      <c r="BQ28" s="355"/>
      <c r="BR28" s="355"/>
      <c r="BS28" s="355"/>
      <c r="BT28" s="355"/>
      <c r="BU28" s="356"/>
      <c r="BV28" s="354">
        <v>18550000</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c r="A29" s="172"/>
      <c r="B29" s="562"/>
      <c r="C29" s="538"/>
      <c r="D29" s="539"/>
      <c r="E29" s="441" t="s">
        <v>187</v>
      </c>
      <c r="F29" s="421"/>
      <c r="G29" s="421"/>
      <c r="H29" s="421"/>
      <c r="I29" s="421"/>
      <c r="J29" s="421"/>
      <c r="K29" s="422"/>
      <c r="L29" s="442">
        <v>41</v>
      </c>
      <c r="M29" s="443"/>
      <c r="N29" s="443"/>
      <c r="O29" s="443"/>
      <c r="P29" s="485"/>
      <c r="Q29" s="442">
        <v>6230</v>
      </c>
      <c r="R29" s="443"/>
      <c r="S29" s="443"/>
      <c r="T29" s="443"/>
      <c r="U29" s="443"/>
      <c r="V29" s="485"/>
      <c r="W29" s="540"/>
      <c r="X29" s="541"/>
      <c r="Y29" s="542"/>
      <c r="Z29" s="441" t="s">
        <v>188</v>
      </c>
      <c r="AA29" s="421"/>
      <c r="AB29" s="421"/>
      <c r="AC29" s="421"/>
      <c r="AD29" s="421"/>
      <c r="AE29" s="421"/>
      <c r="AF29" s="421"/>
      <c r="AG29" s="422"/>
      <c r="AH29" s="442">
        <v>2946</v>
      </c>
      <c r="AI29" s="443"/>
      <c r="AJ29" s="443"/>
      <c r="AK29" s="443"/>
      <c r="AL29" s="485"/>
      <c r="AM29" s="442">
        <v>9510946</v>
      </c>
      <c r="AN29" s="443"/>
      <c r="AO29" s="443"/>
      <c r="AP29" s="443"/>
      <c r="AQ29" s="443"/>
      <c r="AR29" s="485"/>
      <c r="AS29" s="442">
        <v>3228</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10150000</v>
      </c>
      <c r="BO29" s="392"/>
      <c r="BP29" s="392"/>
      <c r="BQ29" s="392"/>
      <c r="BR29" s="392"/>
      <c r="BS29" s="392"/>
      <c r="BT29" s="392"/>
      <c r="BU29" s="393"/>
      <c r="BV29" s="391">
        <v>7150000</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98.9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24772412</v>
      </c>
      <c r="BO30" s="511"/>
      <c r="BP30" s="511"/>
      <c r="BQ30" s="511"/>
      <c r="BR30" s="511"/>
      <c r="BS30" s="511"/>
      <c r="BT30" s="511"/>
      <c r="BU30" s="512"/>
      <c r="BV30" s="510">
        <v>23922293</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8"/>
    </row>
    <row r="33" spans="1:113" ht="13.5" customHeight="1">
      <c r="A33" s="172"/>
      <c r="B33" s="199"/>
      <c r="C33" s="415" t="s">
        <v>197</v>
      </c>
      <c r="D33" s="415"/>
      <c r="E33" s="380" t="s">
        <v>198</v>
      </c>
      <c r="F33" s="380"/>
      <c r="G33" s="380"/>
      <c r="H33" s="380"/>
      <c r="I33" s="380"/>
      <c r="J33" s="380"/>
      <c r="K33" s="380"/>
      <c r="L33" s="380"/>
      <c r="M33" s="380"/>
      <c r="N33" s="380"/>
      <c r="O33" s="380"/>
      <c r="P33" s="380"/>
      <c r="Q33" s="380"/>
      <c r="R33" s="380"/>
      <c r="S33" s="380"/>
      <c r="T33" s="176"/>
      <c r="U33" s="415" t="s">
        <v>197</v>
      </c>
      <c r="V33" s="415"/>
      <c r="W33" s="380" t="s">
        <v>199</v>
      </c>
      <c r="X33" s="380"/>
      <c r="Y33" s="380"/>
      <c r="Z33" s="380"/>
      <c r="AA33" s="380"/>
      <c r="AB33" s="380"/>
      <c r="AC33" s="380"/>
      <c r="AD33" s="380"/>
      <c r="AE33" s="380"/>
      <c r="AF33" s="380"/>
      <c r="AG33" s="380"/>
      <c r="AH33" s="380"/>
      <c r="AI33" s="380"/>
      <c r="AJ33" s="380"/>
      <c r="AK33" s="380"/>
      <c r="AL33" s="176"/>
      <c r="AM33" s="415" t="s">
        <v>200</v>
      </c>
      <c r="AN33" s="415"/>
      <c r="AO33" s="380" t="s">
        <v>199</v>
      </c>
      <c r="AP33" s="380"/>
      <c r="AQ33" s="380"/>
      <c r="AR33" s="380"/>
      <c r="AS33" s="380"/>
      <c r="AT33" s="380"/>
      <c r="AU33" s="380"/>
      <c r="AV33" s="380"/>
      <c r="AW33" s="380"/>
      <c r="AX33" s="380"/>
      <c r="AY33" s="380"/>
      <c r="AZ33" s="380"/>
      <c r="BA33" s="380"/>
      <c r="BB33" s="380"/>
      <c r="BC33" s="380"/>
      <c r="BD33" s="182"/>
      <c r="BE33" s="380" t="s">
        <v>201</v>
      </c>
      <c r="BF33" s="380"/>
      <c r="BG33" s="380" t="s">
        <v>202</v>
      </c>
      <c r="BH33" s="380"/>
      <c r="BI33" s="380"/>
      <c r="BJ33" s="380"/>
      <c r="BK33" s="380"/>
      <c r="BL33" s="380"/>
      <c r="BM33" s="380"/>
      <c r="BN33" s="380"/>
      <c r="BO33" s="380"/>
      <c r="BP33" s="380"/>
      <c r="BQ33" s="380"/>
      <c r="BR33" s="380"/>
      <c r="BS33" s="380"/>
      <c r="BT33" s="380"/>
      <c r="BU33" s="380"/>
      <c r="BV33" s="182"/>
      <c r="BW33" s="415" t="s">
        <v>201</v>
      </c>
      <c r="BX33" s="415"/>
      <c r="BY33" s="380" t="s">
        <v>203</v>
      </c>
      <c r="BZ33" s="380"/>
      <c r="CA33" s="380"/>
      <c r="CB33" s="380"/>
      <c r="CC33" s="380"/>
      <c r="CD33" s="380"/>
      <c r="CE33" s="380"/>
      <c r="CF33" s="380"/>
      <c r="CG33" s="380"/>
      <c r="CH33" s="380"/>
      <c r="CI33" s="380"/>
      <c r="CJ33" s="380"/>
      <c r="CK33" s="380"/>
      <c r="CL33" s="380"/>
      <c r="CM33" s="380"/>
      <c r="CN33" s="176"/>
      <c r="CO33" s="415" t="s">
        <v>197</v>
      </c>
      <c r="CP33" s="415"/>
      <c r="CQ33" s="380" t="s">
        <v>204</v>
      </c>
      <c r="CR33" s="380"/>
      <c r="CS33" s="380"/>
      <c r="CT33" s="380"/>
      <c r="CU33" s="380"/>
      <c r="CV33" s="380"/>
      <c r="CW33" s="380"/>
      <c r="CX33" s="380"/>
      <c r="CY33" s="380"/>
      <c r="CZ33" s="380"/>
      <c r="DA33" s="380"/>
      <c r="DB33" s="380"/>
      <c r="DC33" s="380"/>
      <c r="DD33" s="380"/>
      <c r="DE33" s="380"/>
      <c r="DF33" s="176"/>
      <c r="DG33" s="580" t="s">
        <v>205</v>
      </c>
      <c r="DH33" s="580"/>
      <c r="DI33" s="177"/>
    </row>
    <row r="34" spans="1:113" ht="32.25" customHeight="1">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5</v>
      </c>
      <c r="V34" s="581"/>
      <c r="W34" s="582" t="str">
        <f>IF('各会計、関係団体の財政状況及び健全化判断比率'!B28="","",'各会計、関係団体の財政状況及び健全化判断比率'!B28)</f>
        <v>国民健康保険事業勘定特別会計</v>
      </c>
      <c r="X34" s="582"/>
      <c r="Y34" s="582"/>
      <c r="Z34" s="582"/>
      <c r="AA34" s="582"/>
      <c r="AB34" s="582"/>
      <c r="AC34" s="582"/>
      <c r="AD34" s="582"/>
      <c r="AE34" s="582"/>
      <c r="AF34" s="582"/>
      <c r="AG34" s="582"/>
      <c r="AH34" s="582"/>
      <c r="AI34" s="582"/>
      <c r="AJ34" s="582"/>
      <c r="AK34" s="582"/>
      <c r="AL34" s="172"/>
      <c r="AM34" s="581">
        <f>IF(AO34="","",MAX(C34:D43,U34:V43)+1)</f>
        <v>10</v>
      </c>
      <c r="AN34" s="581"/>
      <c r="AO34" s="582" t="str">
        <f>IF('各会計、関係団体の財政状況及び健全化判断比率'!B33="","",'各会計、関係団体の財政状況及び健全化判断比率'!B33)</f>
        <v>水道事業会計</v>
      </c>
      <c r="AP34" s="582"/>
      <c r="AQ34" s="582"/>
      <c r="AR34" s="582"/>
      <c r="AS34" s="582"/>
      <c r="AT34" s="582"/>
      <c r="AU34" s="582"/>
      <c r="AV34" s="582"/>
      <c r="AW34" s="582"/>
      <c r="AX34" s="582"/>
      <c r="AY34" s="582"/>
      <c r="AZ34" s="582"/>
      <c r="BA34" s="582"/>
      <c r="BB34" s="582"/>
      <c r="BC34" s="582"/>
      <c r="BD34" s="172"/>
      <c r="BE34" s="581">
        <f>IF(BG34="","",MAX(C34:D43,U34:V43,AM34:AN43)+1)</f>
        <v>14</v>
      </c>
      <c r="BF34" s="581"/>
      <c r="BG34" s="582" t="str">
        <f>IF('各会計、関係団体の財政状況及び健全化判断比率'!B37="","",'各会計、関係団体の財政状況及び健全化判断比率'!B37)</f>
        <v>鹿島観光事業特別会計</v>
      </c>
      <c r="BH34" s="582"/>
      <c r="BI34" s="582"/>
      <c r="BJ34" s="582"/>
      <c r="BK34" s="582"/>
      <c r="BL34" s="582"/>
      <c r="BM34" s="582"/>
      <c r="BN34" s="582"/>
      <c r="BO34" s="582"/>
      <c r="BP34" s="582"/>
      <c r="BQ34" s="582"/>
      <c r="BR34" s="582"/>
      <c r="BS34" s="582"/>
      <c r="BT34" s="582"/>
      <c r="BU34" s="582"/>
      <c r="BV34" s="172"/>
      <c r="BW34" s="581">
        <f>IF(BY34="","",MAX(C34:D43,U34:V43,AM34:AN43,BE34:BF43)+1)</f>
        <v>18</v>
      </c>
      <c r="BX34" s="581"/>
      <c r="BY34" s="582" t="str">
        <f>IF('各会計、関係団体の財政状況及び健全化判断比率'!B68="","",'各会計、関係団体の財政状況及び健全化判断比率'!B68)</f>
        <v>松山養護老人ホーム事務組合（一般会計）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27</v>
      </c>
      <c r="CP34" s="581"/>
      <c r="CQ34" s="582" t="str">
        <f>IF('各会計、関係団体の財政状況及び健全化判断比率'!BS7="","",'各会計、関係団体の財政状況及び健全化判断比率'!BS7)</f>
        <v>松山市土地開発公社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77"/>
    </row>
    <row r="35" spans="1:113" ht="32.25" customHeight="1">
      <c r="A35" s="172"/>
      <c r="B35" s="199"/>
      <c r="C35" s="581">
        <f>IF(E35="","",C34+1)</f>
        <v>2</v>
      </c>
      <c r="D35" s="581"/>
      <c r="E35" s="582" t="str">
        <f>IF('各会計、関係団体の財政状況及び健全化判断比率'!B8="","",'各会計、関係団体の財政状況及び健全化判断比率'!B8)</f>
        <v>母子父子寡婦福祉資金貸付事業特別会計</v>
      </c>
      <c r="F35" s="582"/>
      <c r="G35" s="582"/>
      <c r="H35" s="582"/>
      <c r="I35" s="582"/>
      <c r="J35" s="582"/>
      <c r="K35" s="582"/>
      <c r="L35" s="582"/>
      <c r="M35" s="582"/>
      <c r="N35" s="582"/>
      <c r="O35" s="582"/>
      <c r="P35" s="582"/>
      <c r="Q35" s="582"/>
      <c r="R35" s="582"/>
      <c r="S35" s="582"/>
      <c r="T35" s="172"/>
      <c r="U35" s="581">
        <f>IF(W35="","",U34+1)</f>
        <v>6</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11</v>
      </c>
      <c r="AN35" s="581"/>
      <c r="AO35" s="582" t="str">
        <f>IF('各会計、関係団体の財政状況及び健全化判断比率'!B34="","",'各会計、関係団体の財政状況及び健全化判断比率'!B34)</f>
        <v>簡易水道事業会計</v>
      </c>
      <c r="AP35" s="582"/>
      <c r="AQ35" s="582"/>
      <c r="AR35" s="582"/>
      <c r="AS35" s="582"/>
      <c r="AT35" s="582"/>
      <c r="AU35" s="582"/>
      <c r="AV35" s="582"/>
      <c r="AW35" s="582"/>
      <c r="AX35" s="582"/>
      <c r="AY35" s="582"/>
      <c r="AZ35" s="582"/>
      <c r="BA35" s="582"/>
      <c r="BB35" s="582"/>
      <c r="BC35" s="582"/>
      <c r="BD35" s="172"/>
      <c r="BE35" s="581">
        <f t="shared" ref="BE35:BE43" si="1">IF(BG35="","",BE34+1)</f>
        <v>15</v>
      </c>
      <c r="BF35" s="581"/>
      <c r="BG35" s="582" t="str">
        <f>IF('各会計、関係団体の財政状況及び健全化判断比率'!B38="","",'各会計、関係団体の財政状況及び健全化判断比率'!B38)</f>
        <v>卸売市場事業特別会計</v>
      </c>
      <c r="BH35" s="582"/>
      <c r="BI35" s="582"/>
      <c r="BJ35" s="582"/>
      <c r="BK35" s="582"/>
      <c r="BL35" s="582"/>
      <c r="BM35" s="582"/>
      <c r="BN35" s="582"/>
      <c r="BO35" s="582"/>
      <c r="BP35" s="582"/>
      <c r="BQ35" s="582"/>
      <c r="BR35" s="582"/>
      <c r="BS35" s="582"/>
      <c r="BT35" s="582"/>
      <c r="BU35" s="582"/>
      <c r="BV35" s="172"/>
      <c r="BW35" s="581">
        <f t="shared" ref="BW35:BW43" si="2">IF(BY35="","",BW34+1)</f>
        <v>19</v>
      </c>
      <c r="BX35" s="581"/>
      <c r="BY35" s="582" t="str">
        <f>IF('各会計、関係団体の財政状況及び健全化判断比率'!B69="","",'各会計、関係団体の財政状況及び健全化判断比率'!B69)</f>
        <v>松山養護老人ホーム事務組合（診療所事業会計）</v>
      </c>
      <c r="BZ35" s="582"/>
      <c r="CA35" s="582"/>
      <c r="CB35" s="582"/>
      <c r="CC35" s="582"/>
      <c r="CD35" s="582"/>
      <c r="CE35" s="582"/>
      <c r="CF35" s="582"/>
      <c r="CG35" s="582"/>
      <c r="CH35" s="582"/>
      <c r="CI35" s="582"/>
      <c r="CJ35" s="582"/>
      <c r="CK35" s="582"/>
      <c r="CL35" s="582"/>
      <c r="CM35" s="582"/>
      <c r="CN35" s="172"/>
      <c r="CO35" s="581">
        <f t="shared" ref="CO35:CO43" si="3">IF(CQ35="","",CO34+1)</f>
        <v>28</v>
      </c>
      <c r="CP35" s="581"/>
      <c r="CQ35" s="582" t="str">
        <f>IF('各会計、関係団体の財政状況及び健全化判断比率'!BS8="","",'各会計、関係団体の財政状況及び健全化判断比率'!BS8)</f>
        <v>松山市スポーツ協会</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c r="A36" s="172"/>
      <c r="B36" s="199"/>
      <c r="C36" s="581">
        <f>IF(E36="","",C35+1)</f>
        <v>3</v>
      </c>
      <c r="D36" s="581"/>
      <c r="E36" s="582" t="str">
        <f>IF('各会計、関係団体の財政状況及び健全化判断比率'!B9="","",'各会計、関係団体の財政状況及び健全化判断比率'!B9)</f>
        <v>勤労者福祉サービスセンター事業特別会計</v>
      </c>
      <c r="F36" s="582"/>
      <c r="G36" s="582"/>
      <c r="H36" s="582"/>
      <c r="I36" s="582"/>
      <c r="J36" s="582"/>
      <c r="K36" s="582"/>
      <c r="L36" s="582"/>
      <c r="M36" s="582"/>
      <c r="N36" s="582"/>
      <c r="O36" s="582"/>
      <c r="P36" s="582"/>
      <c r="Q36" s="582"/>
      <c r="R36" s="582"/>
      <c r="S36" s="582"/>
      <c r="T36" s="172"/>
      <c r="U36" s="581">
        <f t="shared" ref="U36:U43" si="4">IF(W36="","",U35+1)</f>
        <v>7</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f t="shared" si="0"/>
        <v>12</v>
      </c>
      <c r="AN36" s="581"/>
      <c r="AO36" s="582" t="str">
        <f>IF('各会計、関係団体の財政状況及び健全化判断比率'!B35="","",'各会計、関係団体の財政状況及び健全化判断比率'!B35)</f>
        <v>工業用水道事業会計</v>
      </c>
      <c r="AP36" s="582"/>
      <c r="AQ36" s="582"/>
      <c r="AR36" s="582"/>
      <c r="AS36" s="582"/>
      <c r="AT36" s="582"/>
      <c r="AU36" s="582"/>
      <c r="AV36" s="582"/>
      <c r="AW36" s="582"/>
      <c r="AX36" s="582"/>
      <c r="AY36" s="582"/>
      <c r="AZ36" s="582"/>
      <c r="BA36" s="582"/>
      <c r="BB36" s="582"/>
      <c r="BC36" s="582"/>
      <c r="BD36" s="172"/>
      <c r="BE36" s="581">
        <f t="shared" si="1"/>
        <v>16</v>
      </c>
      <c r="BF36" s="581"/>
      <c r="BG36" s="582" t="str">
        <f>IF('各会計、関係団体の財政状況及び健全化判断比率'!B39="","",'各会計、関係団体の財政状況及び健全化判断比率'!B39)</f>
        <v>松山城観光事業特別会計</v>
      </c>
      <c r="BH36" s="582"/>
      <c r="BI36" s="582"/>
      <c r="BJ36" s="582"/>
      <c r="BK36" s="582"/>
      <c r="BL36" s="582"/>
      <c r="BM36" s="582"/>
      <c r="BN36" s="582"/>
      <c r="BO36" s="582"/>
      <c r="BP36" s="582"/>
      <c r="BQ36" s="582"/>
      <c r="BR36" s="582"/>
      <c r="BS36" s="582"/>
      <c r="BT36" s="582"/>
      <c r="BU36" s="582"/>
      <c r="BV36" s="172"/>
      <c r="BW36" s="581">
        <f t="shared" si="2"/>
        <v>20</v>
      </c>
      <c r="BX36" s="581"/>
      <c r="BY36" s="582" t="str">
        <f>IF('各会計、関係団体の財政状況及び健全化判断比率'!B70="","",'各会計、関係団体の財政状況及び健全化判断比率'!B70)</f>
        <v>松山広域福祉施設事務組合（一般会計）</v>
      </c>
      <c r="BZ36" s="582"/>
      <c r="CA36" s="582"/>
      <c r="CB36" s="582"/>
      <c r="CC36" s="582"/>
      <c r="CD36" s="582"/>
      <c r="CE36" s="582"/>
      <c r="CF36" s="582"/>
      <c r="CG36" s="582"/>
      <c r="CH36" s="582"/>
      <c r="CI36" s="582"/>
      <c r="CJ36" s="582"/>
      <c r="CK36" s="582"/>
      <c r="CL36" s="582"/>
      <c r="CM36" s="582"/>
      <c r="CN36" s="172"/>
      <c r="CO36" s="581">
        <f t="shared" si="3"/>
        <v>29</v>
      </c>
      <c r="CP36" s="581"/>
      <c r="CQ36" s="582" t="str">
        <f>IF('各会計、関係団体の財政状況及び健全化判断比率'!BS9="","",'各会計、関係団体の財政状況及び健全化判断比率'!BS9)</f>
        <v>松山国際交流協会</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c r="A37" s="172"/>
      <c r="B37" s="199"/>
      <c r="C37" s="581">
        <f>IF(E37="","",C36+1)</f>
        <v>4</v>
      </c>
      <c r="D37" s="581"/>
      <c r="E37" s="582" t="str">
        <f>IF('各会計、関係団体の財政状況及び健全化判断比率'!B10="","",'各会計、関係団体の財政状況及び健全化判断比率'!B10)</f>
        <v>公債管理特別会計</v>
      </c>
      <c r="F37" s="582"/>
      <c r="G37" s="582"/>
      <c r="H37" s="582"/>
      <c r="I37" s="582"/>
      <c r="J37" s="582"/>
      <c r="K37" s="582"/>
      <c r="L37" s="582"/>
      <c r="M37" s="582"/>
      <c r="N37" s="582"/>
      <c r="O37" s="582"/>
      <c r="P37" s="582"/>
      <c r="Q37" s="582"/>
      <c r="R37" s="582"/>
      <c r="S37" s="582"/>
      <c r="T37" s="172"/>
      <c r="U37" s="581">
        <f t="shared" si="4"/>
        <v>8</v>
      </c>
      <c r="V37" s="581"/>
      <c r="W37" s="582" t="str">
        <f>IF('各会計、関係団体の財政状況及び健全化判断比率'!B31="","",'各会計、関係団体の財政状況及び健全化判断比率'!B31)</f>
        <v>駐車場事業特別会計</v>
      </c>
      <c r="X37" s="582"/>
      <c r="Y37" s="582"/>
      <c r="Z37" s="582"/>
      <c r="AA37" s="582"/>
      <c r="AB37" s="582"/>
      <c r="AC37" s="582"/>
      <c r="AD37" s="582"/>
      <c r="AE37" s="582"/>
      <c r="AF37" s="582"/>
      <c r="AG37" s="582"/>
      <c r="AH37" s="582"/>
      <c r="AI37" s="582"/>
      <c r="AJ37" s="582"/>
      <c r="AK37" s="582"/>
      <c r="AL37" s="172"/>
      <c r="AM37" s="581">
        <f t="shared" si="0"/>
        <v>13</v>
      </c>
      <c r="AN37" s="581"/>
      <c r="AO37" s="582" t="str">
        <f>IF('各会計、関係団体の財政状況及び健全化判断比率'!B36="","",'各会計、関係団体の財政状況及び健全化判断比率'!B36)</f>
        <v>下水道事業会計</v>
      </c>
      <c r="AP37" s="582"/>
      <c r="AQ37" s="582"/>
      <c r="AR37" s="582"/>
      <c r="AS37" s="582"/>
      <c r="AT37" s="582"/>
      <c r="AU37" s="582"/>
      <c r="AV37" s="582"/>
      <c r="AW37" s="582"/>
      <c r="AX37" s="582"/>
      <c r="AY37" s="582"/>
      <c r="AZ37" s="582"/>
      <c r="BA37" s="582"/>
      <c r="BB37" s="582"/>
      <c r="BC37" s="582"/>
      <c r="BD37" s="172"/>
      <c r="BE37" s="581">
        <f t="shared" si="1"/>
        <v>17</v>
      </c>
      <c r="BF37" s="581"/>
      <c r="BG37" s="582" t="str">
        <f>IF('各会計、関係団体の財政状況及び健全化判断比率'!B40="","",'各会計、関係団体の財政状況及び健全化判断比率'!B40)</f>
        <v>道後温泉事業特別会計</v>
      </c>
      <c r="BH37" s="582"/>
      <c r="BI37" s="582"/>
      <c r="BJ37" s="582"/>
      <c r="BK37" s="582"/>
      <c r="BL37" s="582"/>
      <c r="BM37" s="582"/>
      <c r="BN37" s="582"/>
      <c r="BO37" s="582"/>
      <c r="BP37" s="582"/>
      <c r="BQ37" s="582"/>
      <c r="BR37" s="582"/>
      <c r="BS37" s="582"/>
      <c r="BT37" s="582"/>
      <c r="BU37" s="582"/>
      <c r="BV37" s="172"/>
      <c r="BW37" s="581">
        <f t="shared" si="2"/>
        <v>21</v>
      </c>
      <c r="BX37" s="581"/>
      <c r="BY37" s="582" t="str">
        <f>IF('各会計、関係団体の財政状況及び健全化判断比率'!B71="","",'各会計、関係団体の財政状況及び健全化判断比率'!B71)</f>
        <v>松山広域福祉施設事務組合（公営企業会計）</v>
      </c>
      <c r="BZ37" s="582"/>
      <c r="CA37" s="582"/>
      <c r="CB37" s="582"/>
      <c r="CC37" s="582"/>
      <c r="CD37" s="582"/>
      <c r="CE37" s="582"/>
      <c r="CF37" s="582"/>
      <c r="CG37" s="582"/>
      <c r="CH37" s="582"/>
      <c r="CI37" s="582"/>
      <c r="CJ37" s="582"/>
      <c r="CK37" s="582"/>
      <c r="CL37" s="582"/>
      <c r="CM37" s="582"/>
      <c r="CN37" s="172"/>
      <c r="CO37" s="581">
        <f t="shared" si="3"/>
        <v>30</v>
      </c>
      <c r="CP37" s="581"/>
      <c r="CQ37" s="582" t="str">
        <f>IF('各会計、関係団体の財政状況及び健全化判断比率'!BS10="","",'各会計、関係団体の財政状況及び健全化判断比率'!BS10)</f>
        <v>松山市男女共同参画推進財団</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f t="shared" si="4"/>
        <v>9</v>
      </c>
      <c r="V38" s="581"/>
      <c r="W38" s="582" t="str">
        <f>IF('各会計、関係団体の財政状況及び健全化判断比率'!B32="","",'各会計、関係団体の財政状況及び健全化判断比率'!B32)</f>
        <v>競輪事業特別会計</v>
      </c>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22</v>
      </c>
      <c r="BX38" s="581"/>
      <c r="BY38" s="582" t="str">
        <f>IF('各会計、関係団体の財政状況及び健全化判断比率'!B72="","",'各会計、関係団体の財政状況及び健全化判断比率'!B72)</f>
        <v>松山衛生事務組合</v>
      </c>
      <c r="BZ38" s="582"/>
      <c r="CA38" s="582"/>
      <c r="CB38" s="582"/>
      <c r="CC38" s="582"/>
      <c r="CD38" s="582"/>
      <c r="CE38" s="582"/>
      <c r="CF38" s="582"/>
      <c r="CG38" s="582"/>
      <c r="CH38" s="582"/>
      <c r="CI38" s="582"/>
      <c r="CJ38" s="582"/>
      <c r="CK38" s="582"/>
      <c r="CL38" s="582"/>
      <c r="CM38" s="582"/>
      <c r="CN38" s="172"/>
      <c r="CO38" s="581">
        <f t="shared" si="3"/>
        <v>31</v>
      </c>
      <c r="CP38" s="581"/>
      <c r="CQ38" s="582" t="str">
        <f>IF('各会計、関係団体の財政状況及び健全化判断比率'!BS11="","",'各会計、関係団体の財政状況及び健全化判断比率'!BS11)</f>
        <v>松山観光コンベンション協会</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23</v>
      </c>
      <c r="BX39" s="581"/>
      <c r="BY39" s="582" t="str">
        <f>IF('各会計、関係団体の財政状況及び健全化判断比率'!B73="","",'各会計、関係団体の財政状況及び健全化判断比率'!B73)</f>
        <v>松山市、東温市共有山林組合</v>
      </c>
      <c r="BZ39" s="582"/>
      <c r="CA39" s="582"/>
      <c r="CB39" s="582"/>
      <c r="CC39" s="582"/>
      <c r="CD39" s="582"/>
      <c r="CE39" s="582"/>
      <c r="CF39" s="582"/>
      <c r="CG39" s="582"/>
      <c r="CH39" s="582"/>
      <c r="CI39" s="582"/>
      <c r="CJ39" s="582"/>
      <c r="CK39" s="582"/>
      <c r="CL39" s="582"/>
      <c r="CM39" s="582"/>
      <c r="CN39" s="172"/>
      <c r="CO39" s="581">
        <f t="shared" si="3"/>
        <v>32</v>
      </c>
      <c r="CP39" s="581"/>
      <c r="CQ39" s="582" t="str">
        <f>IF('各会計、関係団体の財政状況及び健全化判断比率'!BS12="","",'各会計、関係団体の財政状況及び健全化判断比率'!BS12)</f>
        <v>松山市文化・スポーツ振興財団</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24</v>
      </c>
      <c r="BX40" s="581"/>
      <c r="BY40" s="582" t="str">
        <f>IF('各会計、関係団体の財政状況及び健全化判断比率'!B74="","",'各会計、関係団体の財政状況及び健全化判断比率'!B74)</f>
        <v>愛媛地方税滞納整理機構</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25</v>
      </c>
      <c r="BX41" s="581"/>
      <c r="BY41" s="582" t="str">
        <f>IF('各会計、関係団体の財政状況及び健全化判断比率'!B75="","",'各会計、関係団体の財政状況及び健全化判断比率'!B75)</f>
        <v>愛媛県後期高齢者医療広域連合（一般会計）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26</v>
      </c>
      <c r="BX42" s="581"/>
      <c r="BY42" s="582" t="str">
        <f>IF('各会計、関係団体の財政状況及び健全化判断比率'!B76="","",'各会計、関係団体の財政状況及び健全化判断比率'!B76)</f>
        <v>愛媛県後期高齢者医療広域連合（後期高齢者医療特別会計）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c r="E53" s="171" t="s">
        <v>614</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32" t="s">
        <v>577</v>
      </c>
      <c r="D34" s="1132"/>
      <c r="E34" s="1133"/>
      <c r="F34" s="32">
        <v>12.19</v>
      </c>
      <c r="G34" s="33">
        <v>10.78</v>
      </c>
      <c r="H34" s="33">
        <v>11.27</v>
      </c>
      <c r="I34" s="33">
        <v>10.82</v>
      </c>
      <c r="J34" s="34">
        <v>11</v>
      </c>
      <c r="K34" s="22"/>
      <c r="L34" s="22"/>
      <c r="M34" s="22"/>
      <c r="N34" s="22"/>
      <c r="O34" s="22"/>
      <c r="P34" s="22"/>
    </row>
    <row r="35" spans="1:16" ht="39" customHeight="1">
      <c r="A35" s="22"/>
      <c r="B35" s="35"/>
      <c r="C35" s="1128" t="s">
        <v>578</v>
      </c>
      <c r="D35" s="1128"/>
      <c r="E35" s="1129"/>
      <c r="F35" s="36" t="s">
        <v>525</v>
      </c>
      <c r="G35" s="37" t="s">
        <v>525</v>
      </c>
      <c r="H35" s="37" t="s">
        <v>525</v>
      </c>
      <c r="I35" s="37" t="s">
        <v>525</v>
      </c>
      <c r="J35" s="38">
        <v>7.36</v>
      </c>
      <c r="K35" s="22"/>
      <c r="L35" s="22"/>
      <c r="M35" s="22"/>
      <c r="N35" s="22"/>
      <c r="O35" s="22"/>
      <c r="P35" s="22"/>
    </row>
    <row r="36" spans="1:16" ht="39" customHeight="1">
      <c r="A36" s="22"/>
      <c r="B36" s="35"/>
      <c r="C36" s="1128" t="s">
        <v>579</v>
      </c>
      <c r="D36" s="1128"/>
      <c r="E36" s="1129"/>
      <c r="F36" s="36">
        <v>1.86</v>
      </c>
      <c r="G36" s="37">
        <v>2.38</v>
      </c>
      <c r="H36" s="37">
        <v>2.81</v>
      </c>
      <c r="I36" s="37">
        <v>3.35</v>
      </c>
      <c r="J36" s="38">
        <v>3.4</v>
      </c>
      <c r="K36" s="22"/>
      <c r="L36" s="22"/>
      <c r="M36" s="22"/>
      <c r="N36" s="22"/>
      <c r="O36" s="22"/>
      <c r="P36" s="22"/>
    </row>
    <row r="37" spans="1:16" ht="39" customHeight="1">
      <c r="A37" s="22"/>
      <c r="B37" s="35"/>
      <c r="C37" s="1128" t="s">
        <v>580</v>
      </c>
      <c r="D37" s="1128"/>
      <c r="E37" s="1129"/>
      <c r="F37" s="36">
        <v>2.36</v>
      </c>
      <c r="G37" s="37">
        <v>2.64</v>
      </c>
      <c r="H37" s="37">
        <v>2.41</v>
      </c>
      <c r="I37" s="37">
        <v>2.37</v>
      </c>
      <c r="J37" s="38">
        <v>2.85</v>
      </c>
      <c r="K37" s="22"/>
      <c r="L37" s="22"/>
      <c r="M37" s="22"/>
      <c r="N37" s="22"/>
      <c r="O37" s="22"/>
      <c r="P37" s="22"/>
    </row>
    <row r="38" spans="1:16" ht="39" customHeight="1">
      <c r="A38" s="22"/>
      <c r="B38" s="35"/>
      <c r="C38" s="1128" t="s">
        <v>581</v>
      </c>
      <c r="D38" s="1128"/>
      <c r="E38" s="1129"/>
      <c r="F38" s="36">
        <v>2.62</v>
      </c>
      <c r="G38" s="37">
        <v>2.66</v>
      </c>
      <c r="H38" s="37">
        <v>2.71</v>
      </c>
      <c r="I38" s="37">
        <v>2.58</v>
      </c>
      <c r="J38" s="38">
        <v>2.5</v>
      </c>
      <c r="K38" s="22"/>
      <c r="L38" s="22"/>
      <c r="M38" s="22"/>
      <c r="N38" s="22"/>
      <c r="O38" s="22"/>
      <c r="P38" s="22"/>
    </row>
    <row r="39" spans="1:16" ht="39" customHeight="1">
      <c r="A39" s="22"/>
      <c r="B39" s="35"/>
      <c r="C39" s="1128" t="s">
        <v>582</v>
      </c>
      <c r="D39" s="1128"/>
      <c r="E39" s="1129"/>
      <c r="F39" s="36">
        <v>1.83</v>
      </c>
      <c r="G39" s="37">
        <v>1.98</v>
      </c>
      <c r="H39" s="37">
        <v>2.0699999999999998</v>
      </c>
      <c r="I39" s="37">
        <v>1.83</v>
      </c>
      <c r="J39" s="38">
        <v>1.02</v>
      </c>
      <c r="K39" s="22"/>
      <c r="L39" s="22"/>
      <c r="M39" s="22"/>
      <c r="N39" s="22"/>
      <c r="O39" s="22"/>
      <c r="P39" s="22"/>
    </row>
    <row r="40" spans="1:16" ht="39" customHeight="1">
      <c r="A40" s="22"/>
      <c r="B40" s="35"/>
      <c r="C40" s="1128" t="s">
        <v>583</v>
      </c>
      <c r="D40" s="1128"/>
      <c r="E40" s="1129"/>
      <c r="F40" s="36">
        <v>0.6</v>
      </c>
      <c r="G40" s="37">
        <v>1.03</v>
      </c>
      <c r="H40" s="37">
        <v>0.48</v>
      </c>
      <c r="I40" s="37">
        <v>0.71</v>
      </c>
      <c r="J40" s="38">
        <v>0.94</v>
      </c>
      <c r="K40" s="22"/>
      <c r="L40" s="22"/>
      <c r="M40" s="22"/>
      <c r="N40" s="22"/>
      <c r="O40" s="22"/>
      <c r="P40" s="22"/>
    </row>
    <row r="41" spans="1:16" ht="39" customHeight="1">
      <c r="A41" s="22"/>
      <c r="B41" s="35"/>
      <c r="C41" s="1128" t="s">
        <v>584</v>
      </c>
      <c r="D41" s="1128"/>
      <c r="E41" s="1129"/>
      <c r="F41" s="36">
        <v>0.5</v>
      </c>
      <c r="G41" s="37">
        <v>0.54</v>
      </c>
      <c r="H41" s="37">
        <v>0.56000000000000005</v>
      </c>
      <c r="I41" s="37">
        <v>0.61</v>
      </c>
      <c r="J41" s="38">
        <v>0.54</v>
      </c>
      <c r="K41" s="22"/>
      <c r="L41" s="22"/>
      <c r="M41" s="22"/>
      <c r="N41" s="22"/>
      <c r="O41" s="22"/>
      <c r="P41" s="22"/>
    </row>
    <row r="42" spans="1:16" ht="39" customHeight="1">
      <c r="A42" s="22"/>
      <c r="B42" s="39"/>
      <c r="C42" s="1128" t="s">
        <v>585</v>
      </c>
      <c r="D42" s="1128"/>
      <c r="E42" s="1129"/>
      <c r="F42" s="36" t="s">
        <v>525</v>
      </c>
      <c r="G42" s="37" t="s">
        <v>525</v>
      </c>
      <c r="H42" s="37" t="s">
        <v>525</v>
      </c>
      <c r="I42" s="37" t="s">
        <v>525</v>
      </c>
      <c r="J42" s="38" t="s">
        <v>525</v>
      </c>
      <c r="K42" s="22"/>
      <c r="L42" s="22"/>
      <c r="M42" s="22"/>
      <c r="N42" s="22"/>
      <c r="O42" s="22"/>
      <c r="P42" s="22"/>
    </row>
    <row r="43" spans="1:16" ht="39" customHeight="1" thickBot="1">
      <c r="A43" s="22"/>
      <c r="B43" s="40"/>
      <c r="C43" s="1130" t="s">
        <v>586</v>
      </c>
      <c r="D43" s="1130"/>
      <c r="E43" s="1131"/>
      <c r="F43" s="41">
        <v>5.5</v>
      </c>
      <c r="G43" s="42">
        <v>6.45</v>
      </c>
      <c r="H43" s="42">
        <v>7.59</v>
      </c>
      <c r="I43" s="42">
        <v>8.18</v>
      </c>
      <c r="J43" s="43">
        <v>1.1000000000000001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Ddp8ga04oScSfSWuMnTOZ+BmmnZ8x4p12gw6vJ+MDvzlymWR0GYDo7SuauWm8aR8fG7V6vxPlRckr8EUMmCSA==" saltValue="/LzFiyDcyyPKIjTfsjdA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c r="A45" s="46"/>
      <c r="B45" s="1134" t="s">
        <v>11</v>
      </c>
      <c r="C45" s="1135"/>
      <c r="D45" s="56"/>
      <c r="E45" s="1140" t="s">
        <v>12</v>
      </c>
      <c r="F45" s="1140"/>
      <c r="G45" s="1140"/>
      <c r="H45" s="1140"/>
      <c r="I45" s="1140"/>
      <c r="J45" s="1141"/>
      <c r="K45" s="57">
        <v>15805</v>
      </c>
      <c r="L45" s="58">
        <v>15485</v>
      </c>
      <c r="M45" s="58">
        <v>15789</v>
      </c>
      <c r="N45" s="58">
        <v>15770</v>
      </c>
      <c r="O45" s="59">
        <v>15792</v>
      </c>
      <c r="P45" s="46"/>
      <c r="Q45" s="46"/>
      <c r="R45" s="46"/>
      <c r="S45" s="46"/>
      <c r="T45" s="46"/>
      <c r="U45" s="46"/>
    </row>
    <row r="46" spans="1:21" ht="30.75" customHeight="1">
      <c r="A46" s="46"/>
      <c r="B46" s="1136"/>
      <c r="C46" s="1137"/>
      <c r="D46" s="60"/>
      <c r="E46" s="1142" t="s">
        <v>13</v>
      </c>
      <c r="F46" s="1142"/>
      <c r="G46" s="1142"/>
      <c r="H46" s="1142"/>
      <c r="I46" s="1142"/>
      <c r="J46" s="1143"/>
      <c r="K46" s="61" t="s">
        <v>525</v>
      </c>
      <c r="L46" s="62" t="s">
        <v>525</v>
      </c>
      <c r="M46" s="62" t="s">
        <v>525</v>
      </c>
      <c r="N46" s="62" t="s">
        <v>525</v>
      </c>
      <c r="O46" s="63" t="s">
        <v>525</v>
      </c>
      <c r="P46" s="46"/>
      <c r="Q46" s="46"/>
      <c r="R46" s="46"/>
      <c r="S46" s="46"/>
      <c r="T46" s="46"/>
      <c r="U46" s="46"/>
    </row>
    <row r="47" spans="1:21" ht="30.75" customHeight="1">
      <c r="A47" s="46"/>
      <c r="B47" s="1136"/>
      <c r="C47" s="1137"/>
      <c r="D47" s="60"/>
      <c r="E47" s="1142" t="s">
        <v>14</v>
      </c>
      <c r="F47" s="1142"/>
      <c r="G47" s="1142"/>
      <c r="H47" s="1142"/>
      <c r="I47" s="1142"/>
      <c r="J47" s="1143"/>
      <c r="K47" s="61">
        <v>433</v>
      </c>
      <c r="L47" s="62">
        <v>433</v>
      </c>
      <c r="M47" s="62">
        <v>433</v>
      </c>
      <c r="N47" s="62">
        <v>433</v>
      </c>
      <c r="O47" s="63">
        <v>160</v>
      </c>
      <c r="P47" s="46"/>
      <c r="Q47" s="46"/>
      <c r="R47" s="46"/>
      <c r="S47" s="46"/>
      <c r="T47" s="46"/>
      <c r="U47" s="46"/>
    </row>
    <row r="48" spans="1:21" ht="30.75" customHeight="1">
      <c r="A48" s="46"/>
      <c r="B48" s="1136"/>
      <c r="C48" s="1137"/>
      <c r="D48" s="60"/>
      <c r="E48" s="1142" t="s">
        <v>15</v>
      </c>
      <c r="F48" s="1142"/>
      <c r="G48" s="1142"/>
      <c r="H48" s="1142"/>
      <c r="I48" s="1142"/>
      <c r="J48" s="1143"/>
      <c r="K48" s="61">
        <v>5313</v>
      </c>
      <c r="L48" s="62">
        <v>5296</v>
      </c>
      <c r="M48" s="62">
        <v>5453</v>
      </c>
      <c r="N48" s="62">
        <v>5411</v>
      </c>
      <c r="O48" s="63">
        <v>5259</v>
      </c>
      <c r="P48" s="46"/>
      <c r="Q48" s="46"/>
      <c r="R48" s="46"/>
      <c r="S48" s="46"/>
      <c r="T48" s="46"/>
      <c r="U48" s="46"/>
    </row>
    <row r="49" spans="1:21" ht="30.75" customHeight="1">
      <c r="A49" s="46"/>
      <c r="B49" s="1136"/>
      <c r="C49" s="1137"/>
      <c r="D49" s="60"/>
      <c r="E49" s="1142" t="s">
        <v>16</v>
      </c>
      <c r="F49" s="1142"/>
      <c r="G49" s="1142"/>
      <c r="H49" s="1142"/>
      <c r="I49" s="1142"/>
      <c r="J49" s="1143"/>
      <c r="K49" s="61" t="s">
        <v>525</v>
      </c>
      <c r="L49" s="62">
        <v>2</v>
      </c>
      <c r="M49" s="62">
        <v>3</v>
      </c>
      <c r="N49" s="62">
        <v>3</v>
      </c>
      <c r="O49" s="63">
        <v>174</v>
      </c>
      <c r="P49" s="46"/>
      <c r="Q49" s="46"/>
      <c r="R49" s="46"/>
      <c r="S49" s="46"/>
      <c r="T49" s="46"/>
      <c r="U49" s="46"/>
    </row>
    <row r="50" spans="1:21" ht="30.75" customHeight="1">
      <c r="A50" s="46"/>
      <c r="B50" s="1136"/>
      <c r="C50" s="1137"/>
      <c r="D50" s="60"/>
      <c r="E50" s="1142" t="s">
        <v>17</v>
      </c>
      <c r="F50" s="1142"/>
      <c r="G50" s="1142"/>
      <c r="H50" s="1142"/>
      <c r="I50" s="1142"/>
      <c r="J50" s="1143"/>
      <c r="K50" s="61" t="s">
        <v>525</v>
      </c>
      <c r="L50" s="62" t="s">
        <v>525</v>
      </c>
      <c r="M50" s="62">
        <v>0</v>
      </c>
      <c r="N50" s="62" t="s">
        <v>525</v>
      </c>
      <c r="O50" s="63" t="s">
        <v>525</v>
      </c>
      <c r="P50" s="46"/>
      <c r="Q50" s="46"/>
      <c r="R50" s="46"/>
      <c r="S50" s="46"/>
      <c r="T50" s="46"/>
      <c r="U50" s="46"/>
    </row>
    <row r="51" spans="1:21" ht="30.75" customHeight="1">
      <c r="A51" s="46"/>
      <c r="B51" s="1138"/>
      <c r="C51" s="1139"/>
      <c r="D51" s="64"/>
      <c r="E51" s="1142" t="s">
        <v>18</v>
      </c>
      <c r="F51" s="1142"/>
      <c r="G51" s="1142"/>
      <c r="H51" s="1142"/>
      <c r="I51" s="1142"/>
      <c r="J51" s="1143"/>
      <c r="K51" s="61">
        <v>3</v>
      </c>
      <c r="L51" s="62">
        <v>3</v>
      </c>
      <c r="M51" s="62">
        <v>1</v>
      </c>
      <c r="N51" s="62">
        <v>1</v>
      </c>
      <c r="O51" s="63">
        <v>3</v>
      </c>
      <c r="P51" s="46"/>
      <c r="Q51" s="46"/>
      <c r="R51" s="46"/>
      <c r="S51" s="46"/>
      <c r="T51" s="46"/>
      <c r="U51" s="46"/>
    </row>
    <row r="52" spans="1:21" ht="30.75" customHeight="1">
      <c r="A52" s="46"/>
      <c r="B52" s="1144" t="s">
        <v>19</v>
      </c>
      <c r="C52" s="1145"/>
      <c r="D52" s="64"/>
      <c r="E52" s="1142" t="s">
        <v>20</v>
      </c>
      <c r="F52" s="1142"/>
      <c r="G52" s="1142"/>
      <c r="H52" s="1142"/>
      <c r="I52" s="1142"/>
      <c r="J52" s="1143"/>
      <c r="K52" s="61">
        <v>14465</v>
      </c>
      <c r="L52" s="62">
        <v>14335</v>
      </c>
      <c r="M52" s="62">
        <v>14229</v>
      </c>
      <c r="N52" s="62">
        <v>13770</v>
      </c>
      <c r="O52" s="63">
        <v>13803</v>
      </c>
      <c r="P52" s="46"/>
      <c r="Q52" s="46"/>
      <c r="R52" s="46"/>
      <c r="S52" s="46"/>
      <c r="T52" s="46"/>
      <c r="U52" s="46"/>
    </row>
    <row r="53" spans="1:21" ht="30.75" customHeight="1" thickBot="1">
      <c r="A53" s="46"/>
      <c r="B53" s="1146" t="s">
        <v>21</v>
      </c>
      <c r="C53" s="1147"/>
      <c r="D53" s="65"/>
      <c r="E53" s="1148" t="s">
        <v>22</v>
      </c>
      <c r="F53" s="1148"/>
      <c r="G53" s="1148"/>
      <c r="H53" s="1148"/>
      <c r="I53" s="1148"/>
      <c r="J53" s="1149"/>
      <c r="K53" s="66">
        <v>7089</v>
      </c>
      <c r="L53" s="67">
        <v>6884</v>
      </c>
      <c r="M53" s="67">
        <v>7450</v>
      </c>
      <c r="N53" s="67">
        <v>7848</v>
      </c>
      <c r="O53" s="68">
        <v>7585</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c r="B57" s="1150" t="s">
        <v>25</v>
      </c>
      <c r="C57" s="1151"/>
      <c r="D57" s="1154" t="s">
        <v>26</v>
      </c>
      <c r="E57" s="1155"/>
      <c r="F57" s="1155"/>
      <c r="G57" s="1155"/>
      <c r="H57" s="1155"/>
      <c r="I57" s="1155"/>
      <c r="J57" s="1156"/>
      <c r="K57" s="81">
        <v>10350</v>
      </c>
      <c r="L57" s="82">
        <v>9930</v>
      </c>
      <c r="M57" s="82">
        <v>9970</v>
      </c>
      <c r="N57" s="82">
        <v>8870</v>
      </c>
      <c r="O57" s="83">
        <v>9230</v>
      </c>
    </row>
    <row r="58" spans="1:21" ht="31.5" customHeight="1" thickBot="1">
      <c r="B58" s="1152"/>
      <c r="C58" s="1153"/>
      <c r="D58" s="1157" t="s">
        <v>27</v>
      </c>
      <c r="E58" s="1158"/>
      <c r="F58" s="1158"/>
      <c r="G58" s="1158"/>
      <c r="H58" s="1158"/>
      <c r="I58" s="1158"/>
      <c r="J58" s="1159"/>
      <c r="K58" s="84">
        <v>3455</v>
      </c>
      <c r="L58" s="85">
        <v>3888</v>
      </c>
      <c r="M58" s="85">
        <v>4322</v>
      </c>
      <c r="N58" s="85">
        <v>4755</v>
      </c>
      <c r="O58" s="86">
        <v>2080</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oD7pscnouSVrOyg6jzYc84qIW7Fa50fDIZJ6jgzpEpKZf8e9C+jpQelLwRZr2o6uck/PE6wRkfXz+m1rdsahw==" saltValue="WQ1LRPiS+BVLe/99ZzDe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567</v>
      </c>
      <c r="J40" s="98" t="s">
        <v>568</v>
      </c>
      <c r="K40" s="98" t="s">
        <v>569</v>
      </c>
      <c r="L40" s="98" t="s">
        <v>570</v>
      </c>
      <c r="M40" s="99" t="s">
        <v>571</v>
      </c>
    </row>
    <row r="41" spans="2:13" ht="27.75" customHeight="1">
      <c r="B41" s="1160" t="s">
        <v>30</v>
      </c>
      <c r="C41" s="1161"/>
      <c r="D41" s="100"/>
      <c r="E41" s="1166" t="s">
        <v>31</v>
      </c>
      <c r="F41" s="1166"/>
      <c r="G41" s="1166"/>
      <c r="H41" s="1167"/>
      <c r="I41" s="339">
        <v>178970</v>
      </c>
      <c r="J41" s="340">
        <v>182161</v>
      </c>
      <c r="K41" s="340">
        <v>178856</v>
      </c>
      <c r="L41" s="340">
        <v>178299</v>
      </c>
      <c r="M41" s="341">
        <v>173419</v>
      </c>
    </row>
    <row r="42" spans="2:13" ht="27.75" customHeight="1">
      <c r="B42" s="1162"/>
      <c r="C42" s="1163"/>
      <c r="D42" s="101"/>
      <c r="E42" s="1168" t="s">
        <v>32</v>
      </c>
      <c r="F42" s="1168"/>
      <c r="G42" s="1168"/>
      <c r="H42" s="1169"/>
      <c r="I42" s="342" t="s">
        <v>525</v>
      </c>
      <c r="J42" s="343" t="s">
        <v>525</v>
      </c>
      <c r="K42" s="343" t="s">
        <v>525</v>
      </c>
      <c r="L42" s="343" t="s">
        <v>525</v>
      </c>
      <c r="M42" s="344" t="s">
        <v>525</v>
      </c>
    </row>
    <row r="43" spans="2:13" ht="27.75" customHeight="1">
      <c r="B43" s="1162"/>
      <c r="C43" s="1163"/>
      <c r="D43" s="101"/>
      <c r="E43" s="1168" t="s">
        <v>33</v>
      </c>
      <c r="F43" s="1168"/>
      <c r="G43" s="1168"/>
      <c r="H43" s="1169"/>
      <c r="I43" s="342">
        <v>88919</v>
      </c>
      <c r="J43" s="343">
        <v>85392</v>
      </c>
      <c r="K43" s="343">
        <v>81453</v>
      </c>
      <c r="L43" s="343">
        <v>78485</v>
      </c>
      <c r="M43" s="344">
        <v>75770</v>
      </c>
    </row>
    <row r="44" spans="2:13" ht="27.75" customHeight="1">
      <c r="B44" s="1162"/>
      <c r="C44" s="1163"/>
      <c r="D44" s="101"/>
      <c r="E44" s="1168" t="s">
        <v>34</v>
      </c>
      <c r="F44" s="1168"/>
      <c r="G44" s="1168"/>
      <c r="H44" s="1169"/>
      <c r="I44" s="342">
        <v>1143</v>
      </c>
      <c r="J44" s="343">
        <v>2151</v>
      </c>
      <c r="K44" s="343">
        <v>2151</v>
      </c>
      <c r="L44" s="343">
        <v>2151</v>
      </c>
      <c r="M44" s="344">
        <v>1979</v>
      </c>
    </row>
    <row r="45" spans="2:13" ht="27.75" customHeight="1">
      <c r="B45" s="1162"/>
      <c r="C45" s="1163"/>
      <c r="D45" s="101"/>
      <c r="E45" s="1168" t="s">
        <v>35</v>
      </c>
      <c r="F45" s="1168"/>
      <c r="G45" s="1168"/>
      <c r="H45" s="1169"/>
      <c r="I45" s="342">
        <v>21640</v>
      </c>
      <c r="J45" s="343">
        <v>21688</v>
      </c>
      <c r="K45" s="343">
        <v>23189</v>
      </c>
      <c r="L45" s="343">
        <v>21187</v>
      </c>
      <c r="M45" s="344">
        <v>21573</v>
      </c>
    </row>
    <row r="46" spans="2:13" ht="27.75" customHeight="1">
      <c r="B46" s="1162"/>
      <c r="C46" s="1163"/>
      <c r="D46" s="102"/>
      <c r="E46" s="1168" t="s">
        <v>36</v>
      </c>
      <c r="F46" s="1168"/>
      <c r="G46" s="1168"/>
      <c r="H46" s="1169"/>
      <c r="I46" s="342" t="s">
        <v>525</v>
      </c>
      <c r="J46" s="343" t="s">
        <v>525</v>
      </c>
      <c r="K46" s="343" t="s">
        <v>525</v>
      </c>
      <c r="L46" s="343" t="s">
        <v>525</v>
      </c>
      <c r="M46" s="344" t="s">
        <v>525</v>
      </c>
    </row>
    <row r="47" spans="2:13" ht="27.75" customHeight="1">
      <c r="B47" s="1162"/>
      <c r="C47" s="1163"/>
      <c r="D47" s="103"/>
      <c r="E47" s="1170" t="s">
        <v>37</v>
      </c>
      <c r="F47" s="1171"/>
      <c r="G47" s="1171"/>
      <c r="H47" s="1172"/>
      <c r="I47" s="342" t="s">
        <v>525</v>
      </c>
      <c r="J47" s="343" t="s">
        <v>525</v>
      </c>
      <c r="K47" s="343" t="s">
        <v>525</v>
      </c>
      <c r="L47" s="343" t="s">
        <v>525</v>
      </c>
      <c r="M47" s="344" t="s">
        <v>525</v>
      </c>
    </row>
    <row r="48" spans="2:13" ht="27.75" customHeight="1">
      <c r="B48" s="1162"/>
      <c r="C48" s="1163"/>
      <c r="D48" s="101"/>
      <c r="E48" s="1168" t="s">
        <v>38</v>
      </c>
      <c r="F48" s="1168"/>
      <c r="G48" s="1168"/>
      <c r="H48" s="1169"/>
      <c r="I48" s="342" t="s">
        <v>525</v>
      </c>
      <c r="J48" s="343" t="s">
        <v>525</v>
      </c>
      <c r="K48" s="343" t="s">
        <v>525</v>
      </c>
      <c r="L48" s="343" t="s">
        <v>525</v>
      </c>
      <c r="M48" s="344" t="s">
        <v>525</v>
      </c>
    </row>
    <row r="49" spans="2:13" ht="27.75" customHeight="1">
      <c r="B49" s="1164"/>
      <c r="C49" s="1165"/>
      <c r="D49" s="101"/>
      <c r="E49" s="1168" t="s">
        <v>39</v>
      </c>
      <c r="F49" s="1168"/>
      <c r="G49" s="1168"/>
      <c r="H49" s="1169"/>
      <c r="I49" s="342" t="s">
        <v>525</v>
      </c>
      <c r="J49" s="343" t="s">
        <v>525</v>
      </c>
      <c r="K49" s="343" t="s">
        <v>525</v>
      </c>
      <c r="L49" s="343" t="s">
        <v>525</v>
      </c>
      <c r="M49" s="344" t="s">
        <v>525</v>
      </c>
    </row>
    <row r="50" spans="2:13" ht="27.75" customHeight="1">
      <c r="B50" s="1173" t="s">
        <v>40</v>
      </c>
      <c r="C50" s="1174"/>
      <c r="D50" s="104"/>
      <c r="E50" s="1168" t="s">
        <v>41</v>
      </c>
      <c r="F50" s="1168"/>
      <c r="G50" s="1168"/>
      <c r="H50" s="1169"/>
      <c r="I50" s="342">
        <v>48310</v>
      </c>
      <c r="J50" s="343">
        <v>49541</v>
      </c>
      <c r="K50" s="343">
        <v>50537</v>
      </c>
      <c r="L50" s="343">
        <v>52897</v>
      </c>
      <c r="M50" s="344">
        <v>58439</v>
      </c>
    </row>
    <row r="51" spans="2:13" ht="27.75" customHeight="1">
      <c r="B51" s="1162"/>
      <c r="C51" s="1163"/>
      <c r="D51" s="101"/>
      <c r="E51" s="1168" t="s">
        <v>42</v>
      </c>
      <c r="F51" s="1168"/>
      <c r="G51" s="1168"/>
      <c r="H51" s="1169"/>
      <c r="I51" s="342">
        <v>2393</v>
      </c>
      <c r="J51" s="343">
        <v>3595</v>
      </c>
      <c r="K51" s="343">
        <v>3474</v>
      </c>
      <c r="L51" s="343">
        <v>3785</v>
      </c>
      <c r="M51" s="344">
        <v>2972</v>
      </c>
    </row>
    <row r="52" spans="2:13" ht="27.75" customHeight="1">
      <c r="B52" s="1164"/>
      <c r="C52" s="1165"/>
      <c r="D52" s="101"/>
      <c r="E52" s="1168" t="s">
        <v>43</v>
      </c>
      <c r="F52" s="1168"/>
      <c r="G52" s="1168"/>
      <c r="H52" s="1169"/>
      <c r="I52" s="342">
        <v>183680</v>
      </c>
      <c r="J52" s="343">
        <v>184381</v>
      </c>
      <c r="K52" s="343">
        <v>183440</v>
      </c>
      <c r="L52" s="343">
        <v>182508</v>
      </c>
      <c r="M52" s="344">
        <v>180762</v>
      </c>
    </row>
    <row r="53" spans="2:13" ht="27.75" customHeight="1" thickBot="1">
      <c r="B53" s="1175" t="s">
        <v>44</v>
      </c>
      <c r="C53" s="1176"/>
      <c r="D53" s="105"/>
      <c r="E53" s="1177" t="s">
        <v>45</v>
      </c>
      <c r="F53" s="1177"/>
      <c r="G53" s="1177"/>
      <c r="H53" s="1178"/>
      <c r="I53" s="345">
        <v>56288</v>
      </c>
      <c r="J53" s="346">
        <v>53875</v>
      </c>
      <c r="K53" s="346">
        <v>48198</v>
      </c>
      <c r="L53" s="346">
        <v>40931</v>
      </c>
      <c r="M53" s="347">
        <v>30569</v>
      </c>
    </row>
    <row r="54" spans="2:13" ht="27.75" customHeight="1">
      <c r="B54" s="106" t="s">
        <v>46</v>
      </c>
      <c r="C54" s="107"/>
      <c r="D54" s="107"/>
      <c r="E54" s="108"/>
      <c r="F54" s="108"/>
      <c r="G54" s="108"/>
      <c r="H54" s="108"/>
      <c r="I54" s="109"/>
      <c r="J54" s="109"/>
      <c r="K54" s="109"/>
      <c r="L54" s="109"/>
      <c r="M54" s="109"/>
    </row>
    <row r="55" spans="2:13"/>
  </sheetData>
  <sheetProtection algorithmName="SHA-512" hashValue="U56Y9XwN4q/nBt82y0fTV/eH5Y8pGT4zhnRVq9rNfnUToB6XjDdC2X5h9PkE6PA0/wIV2V/AURZuEdFAgiIMGw==" saltValue="62mkTSktldUwrgI4q8zM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569</v>
      </c>
      <c r="G54" s="114" t="s">
        <v>570</v>
      </c>
      <c r="H54" s="115" t="s">
        <v>571</v>
      </c>
    </row>
    <row r="55" spans="2:8" ht="52.5" customHeight="1">
      <c r="B55" s="116"/>
      <c r="C55" s="1187" t="s">
        <v>48</v>
      </c>
      <c r="D55" s="1187"/>
      <c r="E55" s="1188"/>
      <c r="F55" s="117">
        <v>18600</v>
      </c>
      <c r="G55" s="117">
        <v>18550</v>
      </c>
      <c r="H55" s="118">
        <v>18450</v>
      </c>
    </row>
    <row r="56" spans="2:8" ht="52.5" customHeight="1">
      <c r="B56" s="119"/>
      <c r="C56" s="1189" t="s">
        <v>49</v>
      </c>
      <c r="D56" s="1189"/>
      <c r="E56" s="1190"/>
      <c r="F56" s="120">
        <v>6950</v>
      </c>
      <c r="G56" s="120">
        <v>7150</v>
      </c>
      <c r="H56" s="121">
        <v>10150</v>
      </c>
    </row>
    <row r="57" spans="2:8" ht="53.25" customHeight="1">
      <c r="B57" s="119"/>
      <c r="C57" s="1191" t="s">
        <v>50</v>
      </c>
      <c r="D57" s="1191"/>
      <c r="E57" s="1192"/>
      <c r="F57" s="122">
        <v>21873</v>
      </c>
      <c r="G57" s="122">
        <v>23922</v>
      </c>
      <c r="H57" s="123">
        <v>24772</v>
      </c>
    </row>
    <row r="58" spans="2:8" ht="45.75" customHeight="1">
      <c r="B58" s="124"/>
      <c r="C58" s="1179" t="s">
        <v>609</v>
      </c>
      <c r="D58" s="1180"/>
      <c r="E58" s="1181"/>
      <c r="F58" s="125">
        <v>11404</v>
      </c>
      <c r="G58" s="125">
        <v>11809</v>
      </c>
      <c r="H58" s="126">
        <v>12270</v>
      </c>
    </row>
    <row r="59" spans="2:8" ht="45.75" customHeight="1">
      <c r="B59" s="124"/>
      <c r="C59" s="1179" t="s">
        <v>610</v>
      </c>
      <c r="D59" s="1180"/>
      <c r="E59" s="1181"/>
      <c r="F59" s="125">
        <v>4000</v>
      </c>
      <c r="G59" s="125">
        <v>4000</v>
      </c>
      <c r="H59" s="126">
        <v>4000</v>
      </c>
    </row>
    <row r="60" spans="2:8" ht="45.75" customHeight="1">
      <c r="B60" s="124"/>
      <c r="C60" s="1179" t="s">
        <v>611</v>
      </c>
      <c r="D60" s="1180"/>
      <c r="E60" s="1181"/>
      <c r="F60" s="125">
        <v>2646</v>
      </c>
      <c r="G60" s="125">
        <v>2851</v>
      </c>
      <c r="H60" s="126">
        <v>3041</v>
      </c>
    </row>
    <row r="61" spans="2:8" ht="45.75" customHeight="1">
      <c r="B61" s="124"/>
      <c r="C61" s="1179" t="s">
        <v>612</v>
      </c>
      <c r="D61" s="1180"/>
      <c r="E61" s="1181"/>
      <c r="F61" s="125">
        <v>928</v>
      </c>
      <c r="G61" s="125">
        <v>1326</v>
      </c>
      <c r="H61" s="126">
        <v>1526</v>
      </c>
    </row>
    <row r="62" spans="2:8" ht="45.75" customHeight="1" thickBot="1">
      <c r="B62" s="127"/>
      <c r="C62" s="1182" t="s">
        <v>613</v>
      </c>
      <c r="D62" s="1183"/>
      <c r="E62" s="1184"/>
      <c r="F62" s="128">
        <v>1026</v>
      </c>
      <c r="G62" s="128">
        <v>1026</v>
      </c>
      <c r="H62" s="129">
        <v>1026</v>
      </c>
    </row>
    <row r="63" spans="2:8" ht="52.5" customHeight="1" thickBot="1">
      <c r="B63" s="130"/>
      <c r="C63" s="1185" t="s">
        <v>51</v>
      </c>
      <c r="D63" s="1185"/>
      <c r="E63" s="1186"/>
      <c r="F63" s="131">
        <v>47423</v>
      </c>
      <c r="G63" s="131">
        <v>49622</v>
      </c>
      <c r="H63" s="132">
        <v>53372</v>
      </c>
    </row>
    <row r="64" spans="2:8"/>
  </sheetData>
  <sheetProtection algorithmName="SHA-512" hashValue="7AXEZsUveFWbKH54WdzjolRlo3pSm/ocQBSXK0Bvf4dHZnbgvwujkTb0suLRPz7q3mpfRRvQlVOgVqroUPzY2Q==" saltValue="4QNKE0Mu4KdGBiQyFPc4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7" zoomScale="70" zoomScaleNormal="70" zoomScaleSheetLayoutView="55" workbookViewId="0">
      <selection activeCell="AI40" sqref="AI40"/>
    </sheetView>
  </sheetViews>
  <sheetFormatPr defaultColWidth="0" defaultRowHeight="0" customHeight="1" zeroHeight="1"/>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c r="A1" s="1240"/>
      <c r="B1" s="1239"/>
      <c r="DD1" s="252"/>
      <c r="DE1" s="252"/>
    </row>
    <row r="2" spans="1:109" ht="25.5" customHeight="1">
      <c r="A2" s="1238"/>
      <c r="C2" s="1238"/>
      <c r="O2" s="1238"/>
      <c r="P2" s="1238"/>
      <c r="Q2" s="1238"/>
      <c r="R2" s="1238"/>
      <c r="S2" s="1238"/>
      <c r="T2" s="1238"/>
      <c r="U2" s="1238"/>
      <c r="V2" s="1238"/>
      <c r="W2" s="1238"/>
      <c r="X2" s="1238"/>
      <c r="Y2" s="1238"/>
      <c r="Z2" s="1238"/>
      <c r="AA2" s="1238"/>
      <c r="AB2" s="1238"/>
      <c r="AC2" s="1238"/>
      <c r="AD2" s="1238"/>
      <c r="AE2" s="1238"/>
      <c r="AF2" s="1238"/>
      <c r="AG2" s="1238"/>
      <c r="AH2" s="1238"/>
      <c r="AI2" s="1238"/>
      <c r="AU2" s="1238"/>
      <c r="BG2" s="1238"/>
      <c r="BS2" s="1238"/>
      <c r="CE2" s="1238"/>
      <c r="CQ2" s="1238"/>
      <c r="DD2" s="252"/>
      <c r="DE2" s="252"/>
    </row>
    <row r="3" spans="1:109" ht="25.5" customHeight="1">
      <c r="A3" s="1238"/>
      <c r="C3" s="1238"/>
      <c r="O3" s="1238"/>
      <c r="P3" s="1238"/>
      <c r="Q3" s="1238"/>
      <c r="R3" s="1238"/>
      <c r="S3" s="1238"/>
      <c r="T3" s="1238"/>
      <c r="U3" s="1238"/>
      <c r="V3" s="1238"/>
      <c r="W3" s="1238"/>
      <c r="X3" s="1238"/>
      <c r="Y3" s="1238"/>
      <c r="Z3" s="1238"/>
      <c r="AA3" s="1238"/>
      <c r="AB3" s="1238"/>
      <c r="AC3" s="1238"/>
      <c r="AD3" s="1238"/>
      <c r="AE3" s="1238"/>
      <c r="AF3" s="1238"/>
      <c r="AG3" s="1238"/>
      <c r="AH3" s="1238"/>
      <c r="AI3" s="1238"/>
      <c r="AU3" s="1238"/>
      <c r="BG3" s="1238"/>
      <c r="BS3" s="1238"/>
      <c r="CE3" s="1238"/>
      <c r="CQ3" s="1238"/>
      <c r="DD3" s="252"/>
      <c r="DE3" s="252"/>
    </row>
    <row r="4" spans="1:109" s="250" customFormat="1" ht="13.5">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8"/>
      <c r="BM4" s="1238"/>
      <c r="BN4" s="1238"/>
      <c r="BO4" s="1238"/>
      <c r="BP4" s="1238"/>
      <c r="BQ4" s="1238"/>
      <c r="BR4" s="1238"/>
      <c r="BS4" s="1238"/>
      <c r="BT4" s="1238"/>
      <c r="BU4" s="1238"/>
      <c r="BV4" s="1238"/>
      <c r="BW4" s="1238"/>
      <c r="BX4" s="1238"/>
      <c r="BY4" s="1238"/>
      <c r="BZ4" s="1238"/>
      <c r="CA4" s="1238"/>
      <c r="CB4" s="1238"/>
      <c r="CC4" s="1238"/>
      <c r="CD4" s="1238"/>
      <c r="CE4" s="1238"/>
      <c r="CF4" s="1238"/>
      <c r="CG4" s="1238"/>
      <c r="CH4" s="1238"/>
      <c r="CI4" s="1238"/>
      <c r="CJ4" s="1238"/>
      <c r="CK4" s="1238"/>
      <c r="CL4" s="1238"/>
      <c r="CM4" s="1238"/>
      <c r="CN4" s="1238"/>
      <c r="CO4" s="1238"/>
      <c r="CP4" s="1238"/>
      <c r="CQ4" s="1238"/>
      <c r="CR4" s="1238"/>
      <c r="CS4" s="1238"/>
      <c r="CT4" s="1238"/>
      <c r="CU4" s="1238"/>
      <c r="CV4" s="1238"/>
      <c r="CW4" s="1238"/>
      <c r="CX4" s="1238"/>
      <c r="CY4" s="1238"/>
      <c r="CZ4" s="1238"/>
      <c r="DA4" s="1238"/>
      <c r="DB4" s="1238"/>
      <c r="DC4" s="1238"/>
      <c r="DD4" s="1238"/>
      <c r="DE4" s="1238"/>
    </row>
    <row r="5" spans="1:109" s="250" customFormat="1" ht="13.5">
      <c r="A5" s="1238"/>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8"/>
      <c r="AR5" s="1238"/>
      <c r="AS5" s="1238"/>
      <c r="AT5" s="1238"/>
      <c r="AU5" s="1238"/>
      <c r="AV5" s="1238"/>
      <c r="AW5" s="1238"/>
      <c r="AX5" s="1238"/>
      <c r="AY5" s="1238"/>
      <c r="AZ5" s="1238"/>
      <c r="BA5" s="1238"/>
      <c r="BB5" s="1238"/>
      <c r="BC5" s="1238"/>
      <c r="BD5" s="1238"/>
      <c r="BE5" s="1238"/>
      <c r="BF5" s="1238"/>
      <c r="BG5" s="1238"/>
      <c r="BH5" s="1238"/>
      <c r="BI5" s="1238"/>
      <c r="BJ5" s="1238"/>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238"/>
      <c r="CG5" s="1238"/>
      <c r="CH5" s="1238"/>
      <c r="CI5" s="1238"/>
      <c r="CJ5" s="1238"/>
      <c r="CK5" s="1238"/>
      <c r="CL5" s="1238"/>
      <c r="CM5" s="1238"/>
      <c r="CN5" s="1238"/>
      <c r="CO5" s="1238"/>
      <c r="CP5" s="1238"/>
      <c r="CQ5" s="1238"/>
      <c r="CR5" s="1238"/>
      <c r="CS5" s="1238"/>
      <c r="CT5" s="1238"/>
      <c r="CU5" s="1238"/>
      <c r="CV5" s="1238"/>
      <c r="CW5" s="1238"/>
      <c r="CX5" s="1238"/>
      <c r="CY5" s="1238"/>
      <c r="CZ5" s="1238"/>
      <c r="DA5" s="1238"/>
      <c r="DB5" s="1238"/>
      <c r="DC5" s="1238"/>
      <c r="DD5" s="1238"/>
      <c r="DE5" s="1238"/>
    </row>
    <row r="6" spans="1:109" s="250" customFormat="1" ht="13.5">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row>
    <row r="7" spans="1:109" s="250" customFormat="1" ht="13.5">
      <c r="A7" s="1238"/>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row>
    <row r="8" spans="1:109" s="250" customFormat="1" ht="13.5">
      <c r="A8" s="1238"/>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row>
    <row r="9" spans="1:109" s="250" customFormat="1" ht="13.5">
      <c r="A9" s="1238"/>
      <c r="B9" s="1238"/>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38"/>
      <c r="CG9" s="1238"/>
      <c r="CH9" s="1238"/>
      <c r="CI9" s="1238"/>
      <c r="CJ9" s="1238"/>
      <c r="CK9" s="1238"/>
      <c r="CL9" s="1238"/>
      <c r="CM9" s="1238"/>
      <c r="CN9" s="1238"/>
      <c r="CO9" s="1238"/>
      <c r="CP9" s="1238"/>
      <c r="CQ9" s="1238"/>
      <c r="CR9" s="1238"/>
      <c r="CS9" s="1238"/>
      <c r="CT9" s="1238"/>
      <c r="CU9" s="1238"/>
      <c r="CV9" s="1238"/>
      <c r="CW9" s="1238"/>
      <c r="CX9" s="1238"/>
      <c r="CY9" s="1238"/>
      <c r="CZ9" s="1238"/>
      <c r="DA9" s="1238"/>
      <c r="DB9" s="1238"/>
      <c r="DC9" s="1238"/>
      <c r="DD9" s="1238"/>
      <c r="DE9" s="1238"/>
    </row>
    <row r="10" spans="1:109" s="250" customFormat="1" ht="13.5">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8"/>
      <c r="DA10" s="1238"/>
      <c r="DB10" s="1238"/>
      <c r="DC10" s="1238"/>
      <c r="DD10" s="1238"/>
      <c r="DE10" s="1238"/>
    </row>
    <row r="11" spans="1:109" s="250" customFormat="1" ht="13.5">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c r="BF11" s="1238"/>
      <c r="BG11" s="1238"/>
      <c r="BH11" s="1238"/>
      <c r="BI11" s="1238"/>
      <c r="BJ11" s="1238"/>
      <c r="BK11" s="1238"/>
      <c r="BL11" s="1238"/>
      <c r="BM11" s="1238"/>
      <c r="BN11" s="1238"/>
      <c r="BO11" s="1238"/>
      <c r="BP11" s="1238"/>
      <c r="BQ11" s="1238"/>
      <c r="BR11" s="1238"/>
      <c r="BS11" s="1238"/>
      <c r="BT11" s="1238"/>
      <c r="BU11" s="1238"/>
      <c r="BV11" s="1238"/>
      <c r="BW11" s="1238"/>
      <c r="BX11" s="1238"/>
      <c r="BY11" s="1238"/>
      <c r="BZ11" s="1238"/>
      <c r="CA11" s="1238"/>
      <c r="CB11" s="1238"/>
      <c r="CC11" s="1238"/>
      <c r="CD11" s="1238"/>
      <c r="CE11" s="1238"/>
      <c r="CF11" s="1238"/>
      <c r="CG11" s="1238"/>
      <c r="CH11" s="1238"/>
      <c r="CI11" s="1238"/>
      <c r="CJ11" s="1238"/>
      <c r="CK11" s="1238"/>
      <c r="CL11" s="1238"/>
      <c r="CM11" s="1238"/>
      <c r="CN11" s="1238"/>
      <c r="CO11" s="1238"/>
      <c r="CP11" s="1238"/>
      <c r="CQ11" s="1238"/>
      <c r="CR11" s="1238"/>
      <c r="CS11" s="1238"/>
      <c r="CT11" s="1238"/>
      <c r="CU11" s="1238"/>
      <c r="CV11" s="1238"/>
      <c r="CW11" s="1238"/>
      <c r="CX11" s="1238"/>
      <c r="CY11" s="1238"/>
      <c r="CZ11" s="1238"/>
      <c r="DA11" s="1238"/>
      <c r="DB11" s="1238"/>
      <c r="DC11" s="1238"/>
      <c r="DD11" s="1238"/>
      <c r="DE11" s="1238"/>
    </row>
    <row r="12" spans="1:109" s="250" customFormat="1" ht="13.5">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c r="BF12" s="1238"/>
      <c r="BG12" s="1238"/>
      <c r="BH12" s="1238"/>
      <c r="BI12" s="1238"/>
      <c r="BJ12" s="1238"/>
      <c r="BK12" s="1238"/>
      <c r="BL12" s="1238"/>
      <c r="BM12" s="1238"/>
      <c r="BN12" s="1238"/>
      <c r="BO12" s="1238"/>
      <c r="BP12" s="1238"/>
      <c r="BQ12" s="1238"/>
      <c r="BR12" s="1238"/>
      <c r="BS12" s="1238"/>
      <c r="BT12" s="1238"/>
      <c r="BU12" s="1238"/>
      <c r="BV12" s="1238"/>
      <c r="BW12" s="1238"/>
      <c r="BX12" s="1238"/>
      <c r="BY12" s="1238"/>
      <c r="BZ12" s="1238"/>
      <c r="CA12" s="1238"/>
      <c r="CB12" s="1238"/>
      <c r="CC12" s="1238"/>
      <c r="CD12" s="1238"/>
      <c r="CE12" s="1238"/>
      <c r="CF12" s="1238"/>
      <c r="CG12" s="1238"/>
      <c r="CH12" s="1238"/>
      <c r="CI12" s="1238"/>
      <c r="CJ12" s="1238"/>
      <c r="CK12" s="1238"/>
      <c r="CL12" s="1238"/>
      <c r="CM12" s="1238"/>
      <c r="CN12" s="1238"/>
      <c r="CO12" s="1238"/>
      <c r="CP12" s="1238"/>
      <c r="CQ12" s="1238"/>
      <c r="CR12" s="1238"/>
      <c r="CS12" s="1238"/>
      <c r="CT12" s="1238"/>
      <c r="CU12" s="1238"/>
      <c r="CV12" s="1238"/>
      <c r="CW12" s="1238"/>
      <c r="CX12" s="1238"/>
      <c r="CY12" s="1238"/>
      <c r="CZ12" s="1238"/>
      <c r="DA12" s="1238"/>
      <c r="DB12" s="1238"/>
      <c r="DC12" s="1238"/>
      <c r="DD12" s="1238"/>
      <c r="DE12" s="1238"/>
    </row>
    <row r="13" spans="1:109" s="250" customFormat="1" ht="13.5">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238"/>
      <c r="CN13" s="1238"/>
      <c r="CO13" s="1238"/>
      <c r="CP13" s="1238"/>
      <c r="CQ13" s="1238"/>
      <c r="CR13" s="1238"/>
      <c r="CS13" s="1238"/>
      <c r="CT13" s="1238"/>
      <c r="CU13" s="1238"/>
      <c r="CV13" s="1238"/>
      <c r="CW13" s="1238"/>
      <c r="CX13" s="1238"/>
      <c r="CY13" s="1238"/>
      <c r="CZ13" s="1238"/>
      <c r="DA13" s="1238"/>
      <c r="DB13" s="1238"/>
      <c r="DC13" s="1238"/>
      <c r="DD13" s="1238"/>
      <c r="DE13" s="1238"/>
    </row>
    <row r="14" spans="1:109" s="250" customFormat="1" ht="13.5">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238"/>
      <c r="CL14" s="1238"/>
      <c r="CM14" s="1238"/>
      <c r="CN14" s="1238"/>
      <c r="CO14" s="1238"/>
      <c r="CP14" s="1238"/>
      <c r="CQ14" s="1238"/>
      <c r="CR14" s="1238"/>
      <c r="CS14" s="1238"/>
      <c r="CT14" s="1238"/>
      <c r="CU14" s="1238"/>
      <c r="CV14" s="1238"/>
      <c r="CW14" s="1238"/>
      <c r="CX14" s="1238"/>
      <c r="CY14" s="1238"/>
      <c r="CZ14" s="1238"/>
      <c r="DA14" s="1238"/>
      <c r="DB14" s="1238"/>
      <c r="DC14" s="1238"/>
      <c r="DD14" s="1238"/>
      <c r="DE14" s="1238"/>
    </row>
    <row r="15" spans="1:109" s="250" customFormat="1" ht="13.5">
      <c r="A15" s="252"/>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8"/>
      <c r="AQ15" s="1238"/>
      <c r="AR15" s="1238"/>
      <c r="AS15" s="1238"/>
      <c r="AT15" s="1238"/>
      <c r="AU15" s="1238"/>
      <c r="AV15" s="1238"/>
      <c r="AW15" s="1238"/>
      <c r="AX15" s="1238"/>
      <c r="AY15" s="1238"/>
      <c r="AZ15" s="1238"/>
      <c r="BA15" s="1238"/>
      <c r="BB15" s="1238"/>
      <c r="BC15" s="1238"/>
      <c r="BD15" s="1238"/>
      <c r="BE15" s="1238"/>
      <c r="BF15" s="1238"/>
      <c r="BG15" s="1238"/>
      <c r="BH15" s="1238"/>
      <c r="BI15" s="1238"/>
      <c r="BJ15" s="1238"/>
      <c r="BK15" s="1238"/>
      <c r="BL15" s="1238"/>
      <c r="BM15" s="1238"/>
      <c r="BN15" s="1238"/>
      <c r="BO15" s="1238"/>
      <c r="BP15" s="1238"/>
      <c r="BQ15" s="1238"/>
      <c r="BR15" s="1238"/>
      <c r="BS15" s="1238"/>
      <c r="BT15" s="1238"/>
      <c r="BU15" s="1238"/>
      <c r="BV15" s="1238"/>
      <c r="BW15" s="1238"/>
      <c r="BX15" s="1238"/>
      <c r="BY15" s="1238"/>
      <c r="BZ15" s="1238"/>
      <c r="CA15" s="1238"/>
      <c r="CB15" s="1238"/>
      <c r="CC15" s="1238"/>
      <c r="CD15" s="1238"/>
      <c r="CE15" s="1238"/>
      <c r="CF15" s="1238"/>
      <c r="CG15" s="1238"/>
      <c r="CH15" s="1238"/>
      <c r="CI15" s="1238"/>
      <c r="CJ15" s="1238"/>
      <c r="CK15" s="1238"/>
      <c r="CL15" s="1238"/>
      <c r="CM15" s="1238"/>
      <c r="CN15" s="1238"/>
      <c r="CO15" s="1238"/>
      <c r="CP15" s="1238"/>
      <c r="CQ15" s="1238"/>
      <c r="CR15" s="1238"/>
      <c r="CS15" s="1238"/>
      <c r="CT15" s="1238"/>
      <c r="CU15" s="1238"/>
      <c r="CV15" s="1238"/>
      <c r="CW15" s="1238"/>
      <c r="CX15" s="1238"/>
      <c r="CY15" s="1238"/>
      <c r="CZ15" s="1238"/>
      <c r="DA15" s="1238"/>
      <c r="DB15" s="1238"/>
      <c r="DC15" s="1238"/>
      <c r="DD15" s="1238"/>
      <c r="DE15" s="1238"/>
    </row>
    <row r="16" spans="1:109" s="250" customFormat="1" ht="13.5">
      <c r="A16" s="252"/>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8"/>
      <c r="CM16" s="1238"/>
      <c r="CN16" s="1238"/>
      <c r="CO16" s="1238"/>
      <c r="CP16" s="1238"/>
      <c r="CQ16" s="1238"/>
      <c r="CR16" s="1238"/>
      <c r="CS16" s="1238"/>
      <c r="CT16" s="1238"/>
      <c r="CU16" s="1238"/>
      <c r="CV16" s="1238"/>
      <c r="CW16" s="1238"/>
      <c r="CX16" s="1238"/>
      <c r="CY16" s="1238"/>
      <c r="CZ16" s="1238"/>
      <c r="DA16" s="1238"/>
      <c r="DB16" s="1238"/>
      <c r="DC16" s="1238"/>
      <c r="DD16" s="1238"/>
      <c r="DE16" s="1238"/>
    </row>
    <row r="17" spans="1:109" s="250" customFormat="1" ht="13.5">
      <c r="A17" s="252"/>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AY17" s="1238"/>
      <c r="AZ17" s="1238"/>
      <c r="BA17" s="1238"/>
      <c r="BB17" s="1238"/>
      <c r="BC17" s="1238"/>
      <c r="BD17" s="1238"/>
      <c r="BE17" s="1238"/>
      <c r="BF17" s="1238"/>
      <c r="BG17" s="1238"/>
      <c r="BH17" s="1238"/>
      <c r="BI17" s="1238"/>
      <c r="BJ17" s="1238"/>
      <c r="BK17" s="1238"/>
      <c r="BL17" s="1238"/>
      <c r="BM17" s="1238"/>
      <c r="BN17" s="1238"/>
      <c r="BO17" s="1238"/>
      <c r="BP17" s="1238"/>
      <c r="BQ17" s="1238"/>
      <c r="BR17" s="1238"/>
      <c r="BS17" s="1238"/>
      <c r="BT17" s="1238"/>
      <c r="BU17" s="1238"/>
      <c r="BV17" s="1238"/>
      <c r="BW17" s="1238"/>
      <c r="BX17" s="1238"/>
      <c r="BY17" s="1238"/>
      <c r="BZ17" s="1238"/>
      <c r="CA17" s="1238"/>
      <c r="CB17" s="1238"/>
      <c r="CC17" s="1238"/>
      <c r="CD17" s="1238"/>
      <c r="CE17" s="1238"/>
      <c r="CF17" s="1238"/>
      <c r="CG17" s="1238"/>
      <c r="CH17" s="1238"/>
      <c r="CI17" s="1238"/>
      <c r="CJ17" s="1238"/>
      <c r="CK17" s="1238"/>
      <c r="CL17" s="1238"/>
      <c r="CM17" s="1238"/>
      <c r="CN17" s="1238"/>
      <c r="CO17" s="1238"/>
      <c r="CP17" s="1238"/>
      <c r="CQ17" s="1238"/>
      <c r="CR17" s="1238"/>
      <c r="CS17" s="1238"/>
      <c r="CT17" s="1238"/>
      <c r="CU17" s="1238"/>
      <c r="CV17" s="1238"/>
      <c r="CW17" s="1238"/>
      <c r="CX17" s="1238"/>
      <c r="CY17" s="1238"/>
      <c r="CZ17" s="1238"/>
      <c r="DA17" s="1238"/>
      <c r="DB17" s="1238"/>
      <c r="DC17" s="1238"/>
      <c r="DD17" s="1238"/>
      <c r="DE17" s="1238"/>
    </row>
    <row r="18" spans="1:109" s="250" customFormat="1" ht="13.5">
      <c r="A18" s="252"/>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c r="BG18" s="1238"/>
      <c r="BH18" s="1238"/>
      <c r="BI18" s="1238"/>
      <c r="BJ18" s="1238"/>
      <c r="BK18" s="1238"/>
      <c r="BL18" s="1238"/>
      <c r="BM18" s="1238"/>
      <c r="BN18" s="1238"/>
      <c r="BO18" s="1238"/>
      <c r="BP18" s="1238"/>
      <c r="BQ18" s="1238"/>
      <c r="BR18" s="1238"/>
      <c r="BS18" s="1238"/>
      <c r="BT18" s="1238"/>
      <c r="BU18" s="1238"/>
      <c r="BV18" s="1238"/>
      <c r="BW18" s="1238"/>
      <c r="BX18" s="1238"/>
      <c r="BY18" s="1238"/>
      <c r="BZ18" s="1238"/>
      <c r="CA18" s="1238"/>
      <c r="CB18" s="1238"/>
      <c r="CC18" s="1238"/>
      <c r="CD18" s="1238"/>
      <c r="CE18" s="1238"/>
      <c r="CF18" s="1238"/>
      <c r="CG18" s="1238"/>
      <c r="CH18" s="1238"/>
      <c r="CI18" s="1238"/>
      <c r="CJ18" s="1238"/>
      <c r="CK18" s="1238"/>
      <c r="CL18" s="1238"/>
      <c r="CM18" s="1238"/>
      <c r="CN18" s="1238"/>
      <c r="CO18" s="1238"/>
      <c r="CP18" s="1238"/>
      <c r="CQ18" s="1238"/>
      <c r="CR18" s="1238"/>
      <c r="CS18" s="1238"/>
      <c r="CT18" s="1238"/>
      <c r="CU18" s="1238"/>
      <c r="CV18" s="1238"/>
      <c r="CW18" s="1238"/>
      <c r="CX18" s="1238"/>
      <c r="CY18" s="1238"/>
      <c r="CZ18" s="1238"/>
      <c r="DA18" s="1238"/>
      <c r="DB18" s="1238"/>
      <c r="DC18" s="1238"/>
      <c r="DD18" s="1238"/>
      <c r="DE18" s="1238"/>
    </row>
    <row r="19" spans="1:109" ht="13.5">
      <c r="DD19" s="252"/>
      <c r="DE19" s="252"/>
    </row>
    <row r="20" spans="1:109" ht="13.5">
      <c r="DD20" s="252"/>
      <c r="DE20" s="252"/>
    </row>
    <row r="21" spans="1:109" ht="17.25" customHeight="1">
      <c r="B21" s="1237"/>
      <c r="C21" s="254"/>
      <c r="D21" s="254"/>
      <c r="E21" s="254"/>
      <c r="F21" s="254"/>
      <c r="G21" s="254"/>
      <c r="H21" s="254"/>
      <c r="I21" s="254"/>
      <c r="J21" s="254"/>
      <c r="K21" s="254"/>
      <c r="L21" s="254"/>
      <c r="M21" s="254"/>
      <c r="N21" s="1236"/>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236"/>
      <c r="AU21" s="254"/>
      <c r="AV21" s="254"/>
      <c r="AW21" s="254"/>
      <c r="AX21" s="254"/>
      <c r="AY21" s="254"/>
      <c r="AZ21" s="254"/>
      <c r="BA21" s="254"/>
      <c r="BB21" s="254"/>
      <c r="BC21" s="254"/>
      <c r="BD21" s="254"/>
      <c r="BE21" s="254"/>
      <c r="BF21" s="1236"/>
      <c r="BG21" s="254"/>
      <c r="BH21" s="254"/>
      <c r="BI21" s="254"/>
      <c r="BJ21" s="254"/>
      <c r="BK21" s="254"/>
      <c r="BL21" s="254"/>
      <c r="BM21" s="254"/>
      <c r="BN21" s="254"/>
      <c r="BO21" s="254"/>
      <c r="BP21" s="254"/>
      <c r="BQ21" s="254"/>
      <c r="BR21" s="1236"/>
      <c r="BS21" s="254"/>
      <c r="BT21" s="254"/>
      <c r="BU21" s="254"/>
      <c r="BV21" s="254"/>
      <c r="BW21" s="254"/>
      <c r="BX21" s="254"/>
      <c r="BY21" s="254"/>
      <c r="BZ21" s="254"/>
      <c r="CA21" s="254"/>
      <c r="CB21" s="254"/>
      <c r="CC21" s="254"/>
      <c r="CD21" s="1236"/>
      <c r="CE21" s="254"/>
      <c r="CF21" s="254"/>
      <c r="CG21" s="254"/>
      <c r="CH21" s="254"/>
      <c r="CI21" s="254"/>
      <c r="CJ21" s="254"/>
      <c r="CK21" s="254"/>
      <c r="CL21" s="254"/>
      <c r="CM21" s="254"/>
      <c r="CN21" s="254"/>
      <c r="CO21" s="254"/>
      <c r="CP21" s="1236"/>
      <c r="CQ21" s="254"/>
      <c r="CR21" s="254"/>
      <c r="CS21" s="254"/>
      <c r="CT21" s="254"/>
      <c r="CU21" s="254"/>
      <c r="CV21" s="254"/>
      <c r="CW21" s="254"/>
      <c r="CX21" s="254"/>
      <c r="CY21" s="254"/>
      <c r="CZ21" s="254"/>
      <c r="DA21" s="254"/>
      <c r="DB21" s="1236"/>
      <c r="DC21" s="254"/>
      <c r="DD21" s="255"/>
      <c r="DE21" s="252"/>
    </row>
    <row r="22" spans="1:109" ht="17.25" customHeight="1">
      <c r="B22" s="256"/>
    </row>
    <row r="23" spans="1:109" ht="13.5">
      <c r="B23" s="256"/>
    </row>
    <row r="24" spans="1:109" ht="13.5">
      <c r="B24" s="256"/>
    </row>
    <row r="25" spans="1:109" ht="13.5">
      <c r="B25" s="256"/>
    </row>
    <row r="26" spans="1:109" ht="13.5">
      <c r="B26" s="256"/>
    </row>
    <row r="27" spans="1:109" ht="13.5">
      <c r="B27" s="256"/>
    </row>
    <row r="28" spans="1:109" ht="13.5">
      <c r="B28" s="256"/>
    </row>
    <row r="29" spans="1:109" ht="13.5">
      <c r="B29" s="256"/>
    </row>
    <row r="30" spans="1:109" ht="13.5">
      <c r="B30" s="256"/>
    </row>
    <row r="31" spans="1:109" ht="13.5">
      <c r="B31" s="256"/>
    </row>
    <row r="32" spans="1:109" ht="13.5">
      <c r="B32" s="256"/>
    </row>
    <row r="33" spans="2:109" ht="13.5">
      <c r="B33" s="256"/>
    </row>
    <row r="34" spans="2:109" ht="13.5">
      <c r="B34" s="256"/>
    </row>
    <row r="35" spans="2:109" ht="13.5">
      <c r="B35" s="256"/>
    </row>
    <row r="36" spans="2:109" ht="13.5">
      <c r="B36" s="256"/>
    </row>
    <row r="37" spans="2:109" ht="13.5">
      <c r="B37" s="256"/>
    </row>
    <row r="38" spans="2:109" ht="13.5">
      <c r="B38" s="256"/>
    </row>
    <row r="39" spans="2:109" ht="13.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c r="B40" s="1227"/>
      <c r="DD40" s="1227"/>
      <c r="DE40" s="252"/>
    </row>
    <row r="41" spans="2:109" ht="17.25">
      <c r="B41" s="253" t="s">
        <v>625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c r="B42" s="256"/>
      <c r="G42" s="1224"/>
      <c r="I42" s="1223"/>
      <c r="J42" s="1223"/>
      <c r="K42" s="1223"/>
      <c r="AM42" s="1224"/>
      <c r="AN42" s="1224" t="s">
        <v>621</v>
      </c>
      <c r="AP42" s="1223"/>
      <c r="AQ42" s="1223"/>
      <c r="AR42" s="1223"/>
      <c r="AY42" s="1224"/>
      <c r="BA42" s="1223"/>
      <c r="BB42" s="1223"/>
      <c r="BC42" s="1223"/>
      <c r="BK42" s="1224"/>
      <c r="BM42" s="1223"/>
      <c r="BN42" s="1223"/>
      <c r="BO42" s="1223"/>
      <c r="BW42" s="1224"/>
      <c r="BY42" s="1223"/>
      <c r="BZ42" s="1223"/>
      <c r="CA42" s="1223"/>
      <c r="CI42" s="1224"/>
      <c r="CK42" s="1223"/>
      <c r="CL42" s="1223"/>
      <c r="CM42" s="1223"/>
      <c r="CU42" s="1224"/>
      <c r="CW42" s="1223"/>
      <c r="CX42" s="1223"/>
      <c r="CY42" s="1223"/>
    </row>
    <row r="43" spans="2:109" ht="13.5" customHeight="1">
      <c r="B43" s="256"/>
      <c r="AN43" s="1222" t="s">
        <v>624</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0"/>
    </row>
    <row r="44" spans="2:109" ht="13.5">
      <c r="B44" s="256"/>
      <c r="AN44" s="1219"/>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7"/>
    </row>
    <row r="45" spans="2:109" ht="13.5">
      <c r="B45" s="256"/>
      <c r="AN45" s="1219"/>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7"/>
    </row>
    <row r="46" spans="2:109" ht="13.5">
      <c r="B46" s="256"/>
      <c r="AN46" s="1219"/>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7"/>
    </row>
    <row r="47" spans="2:109" ht="13.5">
      <c r="B47" s="256"/>
      <c r="AN47" s="1216"/>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c r="CF47" s="1215"/>
      <c r="CG47" s="1215"/>
      <c r="CH47" s="1215"/>
      <c r="CI47" s="1215"/>
      <c r="CJ47" s="1215"/>
      <c r="CK47" s="1215"/>
      <c r="CL47" s="1215"/>
      <c r="CM47" s="1215"/>
      <c r="CN47" s="1215"/>
      <c r="CO47" s="1215"/>
      <c r="CP47" s="1215"/>
      <c r="CQ47" s="1215"/>
      <c r="CR47" s="1215"/>
      <c r="CS47" s="1215"/>
      <c r="CT47" s="1215"/>
      <c r="CU47" s="1215"/>
      <c r="CV47" s="1215"/>
      <c r="CW47" s="1215"/>
      <c r="CX47" s="1215"/>
      <c r="CY47" s="1215"/>
      <c r="CZ47" s="1215"/>
      <c r="DA47" s="1215"/>
      <c r="DB47" s="1215"/>
      <c r="DC47" s="1214"/>
    </row>
    <row r="48" spans="2:109" ht="13.5">
      <c r="B48" s="256"/>
      <c r="H48" s="1201"/>
      <c r="I48" s="1201"/>
      <c r="J48" s="1201"/>
      <c r="AN48" s="1201"/>
      <c r="AO48" s="1201"/>
      <c r="AP48" s="1201"/>
      <c r="AZ48" s="1201"/>
      <c r="BA48" s="1201"/>
      <c r="BB48" s="1201"/>
      <c r="BL48" s="1201"/>
      <c r="BM48" s="1201"/>
      <c r="BN48" s="1201"/>
      <c r="BX48" s="1201"/>
      <c r="BY48" s="1201"/>
      <c r="BZ48" s="1201"/>
      <c r="CJ48" s="1201"/>
      <c r="CK48" s="1201"/>
      <c r="CL48" s="1201"/>
      <c r="CV48" s="1201"/>
      <c r="CW48" s="1201"/>
      <c r="CX48" s="1201"/>
    </row>
    <row r="49" spans="1:109" ht="13.5">
      <c r="B49" s="256"/>
      <c r="AN49" s="252" t="s">
        <v>619</v>
      </c>
    </row>
    <row r="50" spans="1:109" ht="13.5">
      <c r="B50" s="256"/>
      <c r="G50" s="1199"/>
      <c r="H50" s="1199"/>
      <c r="I50" s="1199"/>
      <c r="J50" s="1199"/>
      <c r="K50" s="1208"/>
      <c r="L50" s="1208"/>
      <c r="M50" s="1207"/>
      <c r="N50" s="1207"/>
      <c r="AN50" s="1206"/>
      <c r="AO50" s="1205"/>
      <c r="AP50" s="1205"/>
      <c r="AQ50" s="1205"/>
      <c r="AR50" s="1205"/>
      <c r="AS50" s="1205"/>
      <c r="AT50" s="1205"/>
      <c r="AU50" s="1205"/>
      <c r="AV50" s="1205"/>
      <c r="AW50" s="1205"/>
      <c r="AX50" s="1205"/>
      <c r="AY50" s="1205"/>
      <c r="AZ50" s="1205"/>
      <c r="BA50" s="1205"/>
      <c r="BB50" s="1205"/>
      <c r="BC50" s="1205"/>
      <c r="BD50" s="1205"/>
      <c r="BE50" s="1205"/>
      <c r="BF50" s="1205"/>
      <c r="BG50" s="1205"/>
      <c r="BH50" s="1205"/>
      <c r="BI50" s="1205"/>
      <c r="BJ50" s="1205"/>
      <c r="BK50" s="1205"/>
      <c r="BL50" s="1205"/>
      <c r="BM50" s="1205"/>
      <c r="BN50" s="1205"/>
      <c r="BO50" s="1204"/>
      <c r="BP50" s="1196" t="s">
        <v>567</v>
      </c>
      <c r="BQ50" s="1196"/>
      <c r="BR50" s="1196"/>
      <c r="BS50" s="1196"/>
      <c r="BT50" s="1196"/>
      <c r="BU50" s="1196"/>
      <c r="BV50" s="1196"/>
      <c r="BW50" s="1196"/>
      <c r="BX50" s="1196" t="s">
        <v>568</v>
      </c>
      <c r="BY50" s="1196"/>
      <c r="BZ50" s="1196"/>
      <c r="CA50" s="1196"/>
      <c r="CB50" s="1196"/>
      <c r="CC50" s="1196"/>
      <c r="CD50" s="1196"/>
      <c r="CE50" s="1196"/>
      <c r="CF50" s="1196" t="s">
        <v>569</v>
      </c>
      <c r="CG50" s="1196"/>
      <c r="CH50" s="1196"/>
      <c r="CI50" s="1196"/>
      <c r="CJ50" s="1196"/>
      <c r="CK50" s="1196"/>
      <c r="CL50" s="1196"/>
      <c r="CM50" s="1196"/>
      <c r="CN50" s="1196" t="s">
        <v>570</v>
      </c>
      <c r="CO50" s="1196"/>
      <c r="CP50" s="1196"/>
      <c r="CQ50" s="1196"/>
      <c r="CR50" s="1196"/>
      <c r="CS50" s="1196"/>
      <c r="CT50" s="1196"/>
      <c r="CU50" s="1196"/>
      <c r="CV50" s="1196" t="s">
        <v>571</v>
      </c>
      <c r="CW50" s="1196"/>
      <c r="CX50" s="1196"/>
      <c r="CY50" s="1196"/>
      <c r="CZ50" s="1196"/>
      <c r="DA50" s="1196"/>
      <c r="DB50" s="1196"/>
      <c r="DC50" s="1196"/>
    </row>
    <row r="51" spans="1:109" ht="13.5" customHeight="1">
      <c r="B51" s="256"/>
      <c r="G51" s="1203"/>
      <c r="H51" s="1203"/>
      <c r="I51" s="1235"/>
      <c r="J51" s="1235"/>
      <c r="K51" s="1202"/>
      <c r="L51" s="1202"/>
      <c r="M51" s="1202"/>
      <c r="N51" s="1202"/>
      <c r="AM51" s="1201"/>
      <c r="AN51" s="1195" t="s">
        <v>618</v>
      </c>
      <c r="AO51" s="1195"/>
      <c r="AP51" s="1195"/>
      <c r="AQ51" s="1195"/>
      <c r="AR51" s="1195"/>
      <c r="AS51" s="1195"/>
      <c r="AT51" s="1195"/>
      <c r="AU51" s="1195"/>
      <c r="AV51" s="1195"/>
      <c r="AW51" s="1195"/>
      <c r="AX51" s="1195"/>
      <c r="AY51" s="1195"/>
      <c r="AZ51" s="1195"/>
      <c r="BA51" s="1195"/>
      <c r="BB51" s="1195" t="s">
        <v>616</v>
      </c>
      <c r="BC51" s="1195"/>
      <c r="BD51" s="1195"/>
      <c r="BE51" s="1195"/>
      <c r="BF51" s="1195"/>
      <c r="BG51" s="1195"/>
      <c r="BH51" s="1195"/>
      <c r="BI51" s="1195"/>
      <c r="BJ51" s="1195"/>
      <c r="BK51" s="1195"/>
      <c r="BL51" s="1195"/>
      <c r="BM51" s="1195"/>
      <c r="BN51" s="1195"/>
      <c r="BO51" s="1195"/>
      <c r="BP51" s="1194">
        <v>61.2</v>
      </c>
      <c r="BQ51" s="1194"/>
      <c r="BR51" s="1194"/>
      <c r="BS51" s="1194"/>
      <c r="BT51" s="1194"/>
      <c r="BU51" s="1194"/>
      <c r="BV51" s="1194"/>
      <c r="BW51" s="1194"/>
      <c r="BX51" s="1194">
        <v>58.2</v>
      </c>
      <c r="BY51" s="1194"/>
      <c r="BZ51" s="1194"/>
      <c r="CA51" s="1194"/>
      <c r="CB51" s="1194"/>
      <c r="CC51" s="1194"/>
      <c r="CD51" s="1194"/>
      <c r="CE51" s="1194"/>
      <c r="CF51" s="1194">
        <v>51.8</v>
      </c>
      <c r="CG51" s="1194"/>
      <c r="CH51" s="1194"/>
      <c r="CI51" s="1194"/>
      <c r="CJ51" s="1194"/>
      <c r="CK51" s="1194"/>
      <c r="CL51" s="1194"/>
      <c r="CM51" s="1194"/>
      <c r="CN51" s="1194">
        <v>43</v>
      </c>
      <c r="CO51" s="1194"/>
      <c r="CP51" s="1194"/>
      <c r="CQ51" s="1194"/>
      <c r="CR51" s="1194"/>
      <c r="CS51" s="1194"/>
      <c r="CT51" s="1194"/>
      <c r="CU51" s="1194"/>
      <c r="CV51" s="1194">
        <v>30.7</v>
      </c>
      <c r="CW51" s="1194"/>
      <c r="CX51" s="1194"/>
      <c r="CY51" s="1194"/>
      <c r="CZ51" s="1194"/>
      <c r="DA51" s="1194"/>
      <c r="DB51" s="1194"/>
      <c r="DC51" s="1194"/>
    </row>
    <row r="52" spans="1:109" ht="13.5">
      <c r="B52" s="256"/>
      <c r="G52" s="1203"/>
      <c r="H52" s="1203"/>
      <c r="I52" s="1235"/>
      <c r="J52" s="1235"/>
      <c r="K52" s="1202"/>
      <c r="L52" s="1202"/>
      <c r="M52" s="1202"/>
      <c r="N52" s="1202"/>
      <c r="AM52" s="1201"/>
      <c r="AN52" s="1195"/>
      <c r="AO52" s="1195"/>
      <c r="AP52" s="1195"/>
      <c r="AQ52" s="1195"/>
      <c r="AR52" s="1195"/>
      <c r="AS52" s="1195"/>
      <c r="AT52" s="1195"/>
      <c r="AU52" s="1195"/>
      <c r="AV52" s="1195"/>
      <c r="AW52" s="1195"/>
      <c r="AX52" s="1195"/>
      <c r="AY52" s="1195"/>
      <c r="AZ52" s="1195"/>
      <c r="BA52" s="1195"/>
      <c r="BB52" s="1195"/>
      <c r="BC52" s="1195"/>
      <c r="BD52" s="1195"/>
      <c r="BE52" s="1195"/>
      <c r="BF52" s="1195"/>
      <c r="BG52" s="1195"/>
      <c r="BH52" s="1195"/>
      <c r="BI52" s="1195"/>
      <c r="BJ52" s="1195"/>
      <c r="BK52" s="1195"/>
      <c r="BL52" s="1195"/>
      <c r="BM52" s="1195"/>
      <c r="BN52" s="1195"/>
      <c r="BO52" s="1195"/>
      <c r="BP52" s="1194"/>
      <c r="BQ52" s="1194"/>
      <c r="BR52" s="1194"/>
      <c r="BS52" s="1194"/>
      <c r="BT52" s="1194"/>
      <c r="BU52" s="1194"/>
      <c r="BV52" s="1194"/>
      <c r="BW52" s="1194"/>
      <c r="BX52" s="1194"/>
      <c r="BY52" s="1194"/>
      <c r="BZ52" s="1194"/>
      <c r="CA52" s="1194"/>
      <c r="CB52" s="1194"/>
      <c r="CC52" s="1194"/>
      <c r="CD52" s="1194"/>
      <c r="CE52" s="1194"/>
      <c r="CF52" s="1194"/>
      <c r="CG52" s="1194"/>
      <c r="CH52" s="1194"/>
      <c r="CI52" s="1194"/>
      <c r="CJ52" s="1194"/>
      <c r="CK52" s="1194"/>
      <c r="CL52" s="1194"/>
      <c r="CM52" s="1194"/>
      <c r="CN52" s="1194"/>
      <c r="CO52" s="1194"/>
      <c r="CP52" s="1194"/>
      <c r="CQ52" s="1194"/>
      <c r="CR52" s="1194"/>
      <c r="CS52" s="1194"/>
      <c r="CT52" s="1194"/>
      <c r="CU52" s="1194"/>
      <c r="CV52" s="1194"/>
      <c r="CW52" s="1194"/>
      <c r="CX52" s="1194"/>
      <c r="CY52" s="1194"/>
      <c r="CZ52" s="1194"/>
      <c r="DA52" s="1194"/>
      <c r="DB52" s="1194"/>
      <c r="DC52" s="1194"/>
    </row>
    <row r="53" spans="1:109" ht="13.5">
      <c r="A53" s="1223"/>
      <c r="B53" s="256"/>
      <c r="G53" s="1203"/>
      <c r="H53" s="1203"/>
      <c r="I53" s="1199"/>
      <c r="J53" s="1199"/>
      <c r="K53" s="1202"/>
      <c r="L53" s="1202"/>
      <c r="M53" s="1202"/>
      <c r="N53" s="1202"/>
      <c r="AM53" s="1201"/>
      <c r="AN53" s="1195"/>
      <c r="AO53" s="1195"/>
      <c r="AP53" s="1195"/>
      <c r="AQ53" s="1195"/>
      <c r="AR53" s="1195"/>
      <c r="AS53" s="1195"/>
      <c r="AT53" s="1195"/>
      <c r="AU53" s="1195"/>
      <c r="AV53" s="1195"/>
      <c r="AW53" s="1195"/>
      <c r="AX53" s="1195"/>
      <c r="AY53" s="1195"/>
      <c r="AZ53" s="1195"/>
      <c r="BA53" s="1195"/>
      <c r="BB53" s="1195" t="s">
        <v>623</v>
      </c>
      <c r="BC53" s="1195"/>
      <c r="BD53" s="1195"/>
      <c r="BE53" s="1195"/>
      <c r="BF53" s="1195"/>
      <c r="BG53" s="1195"/>
      <c r="BH53" s="1195"/>
      <c r="BI53" s="1195"/>
      <c r="BJ53" s="1195"/>
      <c r="BK53" s="1195"/>
      <c r="BL53" s="1195"/>
      <c r="BM53" s="1195"/>
      <c r="BN53" s="1195"/>
      <c r="BO53" s="1195"/>
      <c r="BP53" s="1194">
        <v>56.2</v>
      </c>
      <c r="BQ53" s="1194"/>
      <c r="BR53" s="1194"/>
      <c r="BS53" s="1194"/>
      <c r="BT53" s="1194"/>
      <c r="BU53" s="1194"/>
      <c r="BV53" s="1194"/>
      <c r="BW53" s="1194"/>
      <c r="BX53" s="1194">
        <v>56.3</v>
      </c>
      <c r="BY53" s="1194"/>
      <c r="BZ53" s="1194"/>
      <c r="CA53" s="1194"/>
      <c r="CB53" s="1194"/>
      <c r="CC53" s="1194"/>
      <c r="CD53" s="1194"/>
      <c r="CE53" s="1194"/>
      <c r="CF53" s="1194">
        <v>58.1</v>
      </c>
      <c r="CG53" s="1194"/>
      <c r="CH53" s="1194"/>
      <c r="CI53" s="1194"/>
      <c r="CJ53" s="1194"/>
      <c r="CK53" s="1194"/>
      <c r="CL53" s="1194"/>
      <c r="CM53" s="1194"/>
      <c r="CN53" s="1194">
        <v>59.6</v>
      </c>
      <c r="CO53" s="1194"/>
      <c r="CP53" s="1194"/>
      <c r="CQ53" s="1194"/>
      <c r="CR53" s="1194"/>
      <c r="CS53" s="1194"/>
      <c r="CT53" s="1194"/>
      <c r="CU53" s="1194"/>
      <c r="CV53" s="1194">
        <v>60.9</v>
      </c>
      <c r="CW53" s="1194"/>
      <c r="CX53" s="1194"/>
      <c r="CY53" s="1194"/>
      <c r="CZ53" s="1194"/>
      <c r="DA53" s="1194"/>
      <c r="DB53" s="1194"/>
      <c r="DC53" s="1194"/>
    </row>
    <row r="54" spans="1:109" ht="13.5">
      <c r="A54" s="1223"/>
      <c r="B54" s="256"/>
      <c r="G54" s="1203"/>
      <c r="H54" s="1203"/>
      <c r="I54" s="1199"/>
      <c r="J54" s="1199"/>
      <c r="K54" s="1202"/>
      <c r="L54" s="1202"/>
      <c r="M54" s="1202"/>
      <c r="N54" s="1202"/>
      <c r="AM54" s="1201"/>
      <c r="AN54" s="1195"/>
      <c r="AO54" s="1195"/>
      <c r="AP54" s="1195"/>
      <c r="AQ54" s="1195"/>
      <c r="AR54" s="1195"/>
      <c r="AS54" s="1195"/>
      <c r="AT54" s="1195"/>
      <c r="AU54" s="1195"/>
      <c r="AV54" s="1195"/>
      <c r="AW54" s="1195"/>
      <c r="AX54" s="1195"/>
      <c r="AY54" s="1195"/>
      <c r="AZ54" s="1195"/>
      <c r="BA54" s="1195"/>
      <c r="BB54" s="1195"/>
      <c r="BC54" s="1195"/>
      <c r="BD54" s="1195"/>
      <c r="BE54" s="1195"/>
      <c r="BF54" s="1195"/>
      <c r="BG54" s="1195"/>
      <c r="BH54" s="1195"/>
      <c r="BI54" s="1195"/>
      <c r="BJ54" s="1195"/>
      <c r="BK54" s="1195"/>
      <c r="BL54" s="1195"/>
      <c r="BM54" s="1195"/>
      <c r="BN54" s="1195"/>
      <c r="BO54" s="1195"/>
      <c r="BP54" s="1194"/>
      <c r="BQ54" s="1194"/>
      <c r="BR54" s="1194"/>
      <c r="BS54" s="1194"/>
      <c r="BT54" s="1194"/>
      <c r="BU54" s="1194"/>
      <c r="BV54" s="1194"/>
      <c r="BW54" s="1194"/>
      <c r="BX54" s="1194"/>
      <c r="BY54" s="1194"/>
      <c r="BZ54" s="1194"/>
      <c r="CA54" s="1194"/>
      <c r="CB54" s="1194"/>
      <c r="CC54" s="1194"/>
      <c r="CD54" s="1194"/>
      <c r="CE54" s="1194"/>
      <c r="CF54" s="1194"/>
      <c r="CG54" s="1194"/>
      <c r="CH54" s="1194"/>
      <c r="CI54" s="1194"/>
      <c r="CJ54" s="1194"/>
      <c r="CK54" s="1194"/>
      <c r="CL54" s="1194"/>
      <c r="CM54" s="1194"/>
      <c r="CN54" s="1194"/>
      <c r="CO54" s="1194"/>
      <c r="CP54" s="1194"/>
      <c r="CQ54" s="1194"/>
      <c r="CR54" s="1194"/>
      <c r="CS54" s="1194"/>
      <c r="CT54" s="1194"/>
      <c r="CU54" s="1194"/>
      <c r="CV54" s="1194"/>
      <c r="CW54" s="1194"/>
      <c r="CX54" s="1194"/>
      <c r="CY54" s="1194"/>
      <c r="CZ54" s="1194"/>
      <c r="DA54" s="1194"/>
      <c r="DB54" s="1194"/>
      <c r="DC54" s="1194"/>
    </row>
    <row r="55" spans="1:109" ht="13.5">
      <c r="A55" s="1223"/>
      <c r="B55" s="256"/>
      <c r="G55" s="1199"/>
      <c r="H55" s="1199"/>
      <c r="I55" s="1199"/>
      <c r="J55" s="1199"/>
      <c r="K55" s="1202"/>
      <c r="L55" s="1202"/>
      <c r="M55" s="1202"/>
      <c r="N55" s="1202"/>
      <c r="AN55" s="1196" t="s">
        <v>617</v>
      </c>
      <c r="AO55" s="1196"/>
      <c r="AP55" s="1196"/>
      <c r="AQ55" s="1196"/>
      <c r="AR55" s="1196"/>
      <c r="AS55" s="1196"/>
      <c r="AT55" s="1196"/>
      <c r="AU55" s="1196"/>
      <c r="AV55" s="1196"/>
      <c r="AW55" s="1196"/>
      <c r="AX55" s="1196"/>
      <c r="AY55" s="1196"/>
      <c r="AZ55" s="1196"/>
      <c r="BA55" s="1196"/>
      <c r="BB55" s="1195" t="s">
        <v>616</v>
      </c>
      <c r="BC55" s="1195"/>
      <c r="BD55" s="1195"/>
      <c r="BE55" s="1195"/>
      <c r="BF55" s="1195"/>
      <c r="BG55" s="1195"/>
      <c r="BH55" s="1195"/>
      <c r="BI55" s="1195"/>
      <c r="BJ55" s="1195"/>
      <c r="BK55" s="1195"/>
      <c r="BL55" s="1195"/>
      <c r="BM55" s="1195"/>
      <c r="BN55" s="1195"/>
      <c r="BO55" s="1195"/>
      <c r="BP55" s="1194">
        <v>37.6</v>
      </c>
      <c r="BQ55" s="1194"/>
      <c r="BR55" s="1194"/>
      <c r="BS55" s="1194"/>
      <c r="BT55" s="1194"/>
      <c r="BU55" s="1194"/>
      <c r="BV55" s="1194"/>
      <c r="BW55" s="1194"/>
      <c r="BX55" s="1194">
        <v>34</v>
      </c>
      <c r="BY55" s="1194"/>
      <c r="BZ55" s="1194"/>
      <c r="CA55" s="1194"/>
      <c r="CB55" s="1194"/>
      <c r="CC55" s="1194"/>
      <c r="CD55" s="1194"/>
      <c r="CE55" s="1194"/>
      <c r="CF55" s="1194">
        <v>33.9</v>
      </c>
      <c r="CG55" s="1194"/>
      <c r="CH55" s="1194"/>
      <c r="CI55" s="1194"/>
      <c r="CJ55" s="1194"/>
      <c r="CK55" s="1194"/>
      <c r="CL55" s="1194"/>
      <c r="CM55" s="1194"/>
      <c r="CN55" s="1194">
        <v>31.5</v>
      </c>
      <c r="CO55" s="1194"/>
      <c r="CP55" s="1194"/>
      <c r="CQ55" s="1194"/>
      <c r="CR55" s="1194"/>
      <c r="CS55" s="1194"/>
      <c r="CT55" s="1194"/>
      <c r="CU55" s="1194"/>
      <c r="CV55" s="1194">
        <v>23.4</v>
      </c>
      <c r="CW55" s="1194"/>
      <c r="CX55" s="1194"/>
      <c r="CY55" s="1194"/>
      <c r="CZ55" s="1194"/>
      <c r="DA55" s="1194"/>
      <c r="DB55" s="1194"/>
      <c r="DC55" s="1194"/>
    </row>
    <row r="56" spans="1:109" ht="13.5">
      <c r="A56" s="1223"/>
      <c r="B56" s="256"/>
      <c r="G56" s="1199"/>
      <c r="H56" s="1199"/>
      <c r="I56" s="1199"/>
      <c r="J56" s="1199"/>
      <c r="K56" s="1202"/>
      <c r="L56" s="1202"/>
      <c r="M56" s="1202"/>
      <c r="N56" s="1202"/>
      <c r="AN56" s="1196"/>
      <c r="AO56" s="1196"/>
      <c r="AP56" s="1196"/>
      <c r="AQ56" s="1196"/>
      <c r="AR56" s="1196"/>
      <c r="AS56" s="1196"/>
      <c r="AT56" s="1196"/>
      <c r="AU56" s="1196"/>
      <c r="AV56" s="1196"/>
      <c r="AW56" s="1196"/>
      <c r="AX56" s="1196"/>
      <c r="AY56" s="1196"/>
      <c r="AZ56" s="1196"/>
      <c r="BA56" s="1196"/>
      <c r="BB56" s="1195"/>
      <c r="BC56" s="1195"/>
      <c r="BD56" s="1195"/>
      <c r="BE56" s="1195"/>
      <c r="BF56" s="1195"/>
      <c r="BG56" s="1195"/>
      <c r="BH56" s="1195"/>
      <c r="BI56" s="1195"/>
      <c r="BJ56" s="1195"/>
      <c r="BK56" s="1195"/>
      <c r="BL56" s="1195"/>
      <c r="BM56" s="1195"/>
      <c r="BN56" s="1195"/>
      <c r="BO56" s="1195"/>
      <c r="BP56" s="1194"/>
      <c r="BQ56" s="1194"/>
      <c r="BR56" s="1194"/>
      <c r="BS56" s="1194"/>
      <c r="BT56" s="1194"/>
      <c r="BU56" s="1194"/>
      <c r="BV56" s="1194"/>
      <c r="BW56" s="1194"/>
      <c r="BX56" s="1194"/>
      <c r="BY56" s="1194"/>
      <c r="BZ56" s="1194"/>
      <c r="CA56" s="1194"/>
      <c r="CB56" s="1194"/>
      <c r="CC56" s="1194"/>
      <c r="CD56" s="1194"/>
      <c r="CE56" s="1194"/>
      <c r="CF56" s="1194"/>
      <c r="CG56" s="1194"/>
      <c r="CH56" s="1194"/>
      <c r="CI56" s="1194"/>
      <c r="CJ56" s="1194"/>
      <c r="CK56" s="1194"/>
      <c r="CL56" s="1194"/>
      <c r="CM56" s="1194"/>
      <c r="CN56" s="1194"/>
      <c r="CO56" s="1194"/>
      <c r="CP56" s="1194"/>
      <c r="CQ56" s="1194"/>
      <c r="CR56" s="1194"/>
      <c r="CS56" s="1194"/>
      <c r="CT56" s="1194"/>
      <c r="CU56" s="1194"/>
      <c r="CV56" s="1194"/>
      <c r="CW56" s="1194"/>
      <c r="CX56" s="1194"/>
      <c r="CY56" s="1194"/>
      <c r="CZ56" s="1194"/>
      <c r="DA56" s="1194"/>
      <c r="DB56" s="1194"/>
      <c r="DC56" s="1194"/>
    </row>
    <row r="57" spans="1:109" s="1223" customFormat="1" ht="13.5">
      <c r="B57" s="1228"/>
      <c r="G57" s="1199"/>
      <c r="H57" s="1199"/>
      <c r="I57" s="1198"/>
      <c r="J57" s="1198"/>
      <c r="K57" s="1202"/>
      <c r="L57" s="1202"/>
      <c r="M57" s="1202"/>
      <c r="N57" s="1202"/>
      <c r="AM57" s="252"/>
      <c r="AN57" s="1196"/>
      <c r="AO57" s="1196"/>
      <c r="AP57" s="1196"/>
      <c r="AQ57" s="1196"/>
      <c r="AR57" s="1196"/>
      <c r="AS57" s="1196"/>
      <c r="AT57" s="1196"/>
      <c r="AU57" s="1196"/>
      <c r="AV57" s="1196"/>
      <c r="AW57" s="1196"/>
      <c r="AX57" s="1196"/>
      <c r="AY57" s="1196"/>
      <c r="AZ57" s="1196"/>
      <c r="BA57" s="1196"/>
      <c r="BB57" s="1195" t="s">
        <v>623</v>
      </c>
      <c r="BC57" s="1195"/>
      <c r="BD57" s="1195"/>
      <c r="BE57" s="1195"/>
      <c r="BF57" s="1195"/>
      <c r="BG57" s="1195"/>
      <c r="BH57" s="1195"/>
      <c r="BI57" s="1195"/>
      <c r="BJ57" s="1195"/>
      <c r="BK57" s="1195"/>
      <c r="BL57" s="1195"/>
      <c r="BM57" s="1195"/>
      <c r="BN57" s="1195"/>
      <c r="BO57" s="1195"/>
      <c r="BP57" s="1194">
        <v>60</v>
      </c>
      <c r="BQ57" s="1194"/>
      <c r="BR57" s="1194"/>
      <c r="BS57" s="1194"/>
      <c r="BT57" s="1194"/>
      <c r="BU57" s="1194"/>
      <c r="BV57" s="1194"/>
      <c r="BW57" s="1194"/>
      <c r="BX57" s="1194">
        <v>61.1</v>
      </c>
      <c r="BY57" s="1194"/>
      <c r="BZ57" s="1194"/>
      <c r="CA57" s="1194"/>
      <c r="CB57" s="1194"/>
      <c r="CC57" s="1194"/>
      <c r="CD57" s="1194"/>
      <c r="CE57" s="1194"/>
      <c r="CF57" s="1194">
        <v>61.9</v>
      </c>
      <c r="CG57" s="1194"/>
      <c r="CH57" s="1194"/>
      <c r="CI57" s="1194"/>
      <c r="CJ57" s="1194"/>
      <c r="CK57" s="1194"/>
      <c r="CL57" s="1194"/>
      <c r="CM57" s="1194"/>
      <c r="CN57" s="1194">
        <v>62.7</v>
      </c>
      <c r="CO57" s="1194"/>
      <c r="CP57" s="1194"/>
      <c r="CQ57" s="1194"/>
      <c r="CR57" s="1194"/>
      <c r="CS57" s="1194"/>
      <c r="CT57" s="1194"/>
      <c r="CU57" s="1194"/>
      <c r="CV57" s="1194">
        <v>63.9</v>
      </c>
      <c r="CW57" s="1194"/>
      <c r="CX57" s="1194"/>
      <c r="CY57" s="1194"/>
      <c r="CZ57" s="1194"/>
      <c r="DA57" s="1194"/>
      <c r="DB57" s="1194"/>
      <c r="DC57" s="1194"/>
      <c r="DD57" s="1233"/>
      <c r="DE57" s="1228"/>
    </row>
    <row r="58" spans="1:109" s="1223" customFormat="1" ht="13.5">
      <c r="A58" s="252"/>
      <c r="B58" s="1228"/>
      <c r="G58" s="1199"/>
      <c r="H58" s="1199"/>
      <c r="I58" s="1198"/>
      <c r="J58" s="1198"/>
      <c r="K58" s="1202"/>
      <c r="L58" s="1202"/>
      <c r="M58" s="1202"/>
      <c r="N58" s="1202"/>
      <c r="AM58" s="252"/>
      <c r="AN58" s="1196"/>
      <c r="AO58" s="1196"/>
      <c r="AP58" s="1196"/>
      <c r="AQ58" s="1196"/>
      <c r="AR58" s="1196"/>
      <c r="AS58" s="1196"/>
      <c r="AT58" s="1196"/>
      <c r="AU58" s="1196"/>
      <c r="AV58" s="1196"/>
      <c r="AW58" s="1196"/>
      <c r="AX58" s="1196"/>
      <c r="AY58" s="1196"/>
      <c r="AZ58" s="1196"/>
      <c r="BA58" s="1196"/>
      <c r="BB58" s="1195"/>
      <c r="BC58" s="1195"/>
      <c r="BD58" s="1195"/>
      <c r="BE58" s="1195"/>
      <c r="BF58" s="1195"/>
      <c r="BG58" s="1195"/>
      <c r="BH58" s="1195"/>
      <c r="BI58" s="1195"/>
      <c r="BJ58" s="1195"/>
      <c r="BK58" s="1195"/>
      <c r="BL58" s="1195"/>
      <c r="BM58" s="1195"/>
      <c r="BN58" s="1195"/>
      <c r="BO58" s="1195"/>
      <c r="BP58" s="1194"/>
      <c r="BQ58" s="1194"/>
      <c r="BR58" s="1194"/>
      <c r="BS58" s="1194"/>
      <c r="BT58" s="1194"/>
      <c r="BU58" s="1194"/>
      <c r="BV58" s="1194"/>
      <c r="BW58" s="1194"/>
      <c r="BX58" s="1194"/>
      <c r="BY58" s="1194"/>
      <c r="BZ58" s="1194"/>
      <c r="CA58" s="1194"/>
      <c r="CB58" s="1194"/>
      <c r="CC58" s="1194"/>
      <c r="CD58" s="1194"/>
      <c r="CE58" s="1194"/>
      <c r="CF58" s="1194"/>
      <c r="CG58" s="1194"/>
      <c r="CH58" s="1194"/>
      <c r="CI58" s="1194"/>
      <c r="CJ58" s="1194"/>
      <c r="CK58" s="1194"/>
      <c r="CL58" s="1194"/>
      <c r="CM58" s="1194"/>
      <c r="CN58" s="1194"/>
      <c r="CO58" s="1194"/>
      <c r="CP58" s="1194"/>
      <c r="CQ58" s="1194"/>
      <c r="CR58" s="1194"/>
      <c r="CS58" s="1194"/>
      <c r="CT58" s="1194"/>
      <c r="CU58" s="1194"/>
      <c r="CV58" s="1194"/>
      <c r="CW58" s="1194"/>
      <c r="CX58" s="1194"/>
      <c r="CY58" s="1194"/>
      <c r="CZ58" s="1194"/>
      <c r="DA58" s="1194"/>
      <c r="DB58" s="1194"/>
      <c r="DC58" s="1194"/>
      <c r="DD58" s="1233"/>
      <c r="DE58" s="1228"/>
    </row>
    <row r="59" spans="1:109" s="1223" customFormat="1" ht="13.5">
      <c r="A59" s="252"/>
      <c r="B59" s="1228"/>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28"/>
    </row>
    <row r="60" spans="1:109" s="1223" customFormat="1" ht="13.5">
      <c r="A60" s="252"/>
      <c r="B60" s="1228"/>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28"/>
    </row>
    <row r="61" spans="1:109" s="1223" customFormat="1" ht="13.5">
      <c r="A61" s="252"/>
      <c r="B61" s="1232"/>
      <c r="C61" s="1231"/>
      <c r="D61" s="1231"/>
      <c r="E61" s="1231"/>
      <c r="F61" s="1231"/>
      <c r="G61" s="1231"/>
      <c r="H61" s="1231"/>
      <c r="I61" s="1231"/>
      <c r="J61" s="1231"/>
      <c r="K61" s="1231"/>
      <c r="L61" s="1231"/>
      <c r="M61" s="1230"/>
      <c r="N61" s="1230"/>
      <c r="O61" s="1231"/>
      <c r="P61" s="1231"/>
      <c r="Q61" s="1231"/>
      <c r="R61" s="1231"/>
      <c r="S61" s="1231"/>
      <c r="T61" s="1231"/>
      <c r="U61" s="1231"/>
      <c r="V61" s="1231"/>
      <c r="W61" s="1231"/>
      <c r="X61" s="1231"/>
      <c r="Y61" s="1231"/>
      <c r="Z61" s="1231"/>
      <c r="AA61" s="1231"/>
      <c r="AB61" s="1231"/>
      <c r="AC61" s="1231"/>
      <c r="AD61" s="1231"/>
      <c r="AE61" s="1231"/>
      <c r="AF61" s="1231"/>
      <c r="AG61" s="1231"/>
      <c r="AH61" s="1231"/>
      <c r="AI61" s="1231"/>
      <c r="AJ61" s="1231"/>
      <c r="AK61" s="1231"/>
      <c r="AL61" s="1231"/>
      <c r="AM61" s="1231"/>
      <c r="AN61" s="1231"/>
      <c r="AO61" s="1231"/>
      <c r="AP61" s="1231"/>
      <c r="AQ61" s="1231"/>
      <c r="AR61" s="1231"/>
      <c r="AS61" s="1230"/>
      <c r="AT61" s="1230"/>
      <c r="AU61" s="1231"/>
      <c r="AV61" s="1231"/>
      <c r="AW61" s="1231"/>
      <c r="AX61" s="1231"/>
      <c r="AY61" s="1231"/>
      <c r="AZ61" s="1231"/>
      <c r="BA61" s="1231"/>
      <c r="BB61" s="1231"/>
      <c r="BC61" s="1231"/>
      <c r="BD61" s="1231"/>
      <c r="BE61" s="1230"/>
      <c r="BF61" s="1230"/>
      <c r="BG61" s="1231"/>
      <c r="BH61" s="1231"/>
      <c r="BI61" s="1231"/>
      <c r="BJ61" s="1231"/>
      <c r="BK61" s="1231"/>
      <c r="BL61" s="1231"/>
      <c r="BM61" s="1231"/>
      <c r="BN61" s="1231"/>
      <c r="BO61" s="1231"/>
      <c r="BP61" s="1231"/>
      <c r="BQ61" s="1230"/>
      <c r="BR61" s="1230"/>
      <c r="BS61" s="1231"/>
      <c r="BT61" s="1231"/>
      <c r="BU61" s="1231"/>
      <c r="BV61" s="1231"/>
      <c r="BW61" s="1231"/>
      <c r="BX61" s="1231"/>
      <c r="BY61" s="1231"/>
      <c r="BZ61" s="1231"/>
      <c r="CA61" s="1231"/>
      <c r="CB61" s="1231"/>
      <c r="CC61" s="1230"/>
      <c r="CD61" s="1230"/>
      <c r="CE61" s="1231"/>
      <c r="CF61" s="1231"/>
      <c r="CG61" s="1231"/>
      <c r="CH61" s="1231"/>
      <c r="CI61" s="1231"/>
      <c r="CJ61" s="1231"/>
      <c r="CK61" s="1231"/>
      <c r="CL61" s="1231"/>
      <c r="CM61" s="1231"/>
      <c r="CN61" s="1231"/>
      <c r="CO61" s="1230"/>
      <c r="CP61" s="1230"/>
      <c r="CQ61" s="1231"/>
      <c r="CR61" s="1231"/>
      <c r="CS61" s="1231"/>
      <c r="CT61" s="1231"/>
      <c r="CU61" s="1231"/>
      <c r="CV61" s="1231"/>
      <c r="CW61" s="1231"/>
      <c r="CX61" s="1231"/>
      <c r="CY61" s="1231"/>
      <c r="CZ61" s="1231"/>
      <c r="DA61" s="1230"/>
      <c r="DB61" s="1230"/>
      <c r="DC61" s="1230"/>
      <c r="DD61" s="1229"/>
      <c r="DE61" s="1228"/>
    </row>
    <row r="62" spans="1:109" ht="13.5">
      <c r="B62" s="1227"/>
      <c r="C62" s="1227"/>
      <c r="D62" s="1227"/>
      <c r="E62" s="1227"/>
      <c r="F62" s="1227"/>
      <c r="G62" s="1227"/>
      <c r="H62" s="1227"/>
      <c r="I62" s="1227"/>
      <c r="J62" s="1227"/>
      <c r="K62" s="1227"/>
      <c r="L62" s="1227"/>
      <c r="M62" s="1227"/>
      <c r="N62" s="1227"/>
      <c r="O62" s="1227"/>
      <c r="P62" s="1227"/>
      <c r="Q62" s="1227"/>
      <c r="R62" s="1227"/>
      <c r="S62" s="1227"/>
      <c r="T62" s="1227"/>
      <c r="U62" s="1227"/>
      <c r="V62" s="1227"/>
      <c r="W62" s="1227"/>
      <c r="X62" s="1227"/>
      <c r="Y62" s="1227"/>
      <c r="Z62" s="1227"/>
      <c r="AA62" s="1227"/>
      <c r="AB62" s="1227"/>
      <c r="AC62" s="1227"/>
      <c r="AD62" s="1227"/>
      <c r="AE62" s="1227"/>
      <c r="AF62" s="1227"/>
      <c r="AG62" s="1227"/>
      <c r="AH62" s="1227"/>
      <c r="AI62" s="1227"/>
      <c r="AJ62" s="1227"/>
      <c r="AK62" s="1227"/>
      <c r="AL62" s="1227"/>
      <c r="AM62" s="1227"/>
      <c r="AN62" s="1227"/>
      <c r="AO62" s="1227"/>
      <c r="AP62" s="1227"/>
      <c r="AQ62" s="1227"/>
      <c r="AR62" s="1227"/>
      <c r="AS62" s="1227"/>
      <c r="AT62" s="1227"/>
      <c r="AU62" s="1227"/>
      <c r="AV62" s="1227"/>
      <c r="AW62" s="1227"/>
      <c r="AX62" s="1227"/>
      <c r="AY62" s="1227"/>
      <c r="AZ62" s="1227"/>
      <c r="BA62" s="1227"/>
      <c r="BB62" s="1227"/>
      <c r="BC62" s="1227"/>
      <c r="BD62" s="1227"/>
      <c r="BE62" s="1227"/>
      <c r="BF62" s="1227"/>
      <c r="BG62" s="1227"/>
      <c r="BH62" s="1227"/>
      <c r="BI62" s="1227"/>
      <c r="BJ62" s="1227"/>
      <c r="BK62" s="1227"/>
      <c r="BL62" s="1227"/>
      <c r="BM62" s="1227"/>
      <c r="BN62" s="1227"/>
      <c r="BO62" s="1227"/>
      <c r="BP62" s="1227"/>
      <c r="BQ62" s="1227"/>
      <c r="BR62" s="1227"/>
      <c r="BS62" s="1227"/>
      <c r="BT62" s="1227"/>
      <c r="BU62" s="1227"/>
      <c r="BV62" s="1227"/>
      <c r="BW62" s="1227"/>
      <c r="BX62" s="1227"/>
      <c r="BY62" s="1227"/>
      <c r="BZ62" s="1227"/>
      <c r="CA62" s="1227"/>
      <c r="CB62" s="1227"/>
      <c r="CC62" s="1227"/>
      <c r="CD62" s="1227"/>
      <c r="CE62" s="1227"/>
      <c r="CF62" s="1227"/>
      <c r="CG62" s="1227"/>
      <c r="CH62" s="1227"/>
      <c r="CI62" s="1227"/>
      <c r="CJ62" s="1227"/>
      <c r="CK62" s="1227"/>
      <c r="CL62" s="1227"/>
      <c r="CM62" s="1227"/>
      <c r="CN62" s="1227"/>
      <c r="CO62" s="1227"/>
      <c r="CP62" s="1227"/>
      <c r="CQ62" s="1227"/>
      <c r="CR62" s="1227"/>
      <c r="CS62" s="1227"/>
      <c r="CT62" s="1227"/>
      <c r="CU62" s="1227"/>
      <c r="CV62" s="1227"/>
      <c r="CW62" s="1227"/>
      <c r="CX62" s="1227"/>
      <c r="CY62" s="1227"/>
      <c r="CZ62" s="1227"/>
      <c r="DA62" s="1227"/>
      <c r="DB62" s="1227"/>
      <c r="DC62" s="1227"/>
      <c r="DD62" s="1227"/>
      <c r="DE62" s="252"/>
    </row>
    <row r="63" spans="1:109" ht="17.25">
      <c r="B63" s="309" t="s">
        <v>622</v>
      </c>
    </row>
    <row r="64" spans="1:109" ht="13.5">
      <c r="B64" s="256"/>
      <c r="G64" s="1224"/>
      <c r="I64" s="1226"/>
      <c r="J64" s="1226"/>
      <c r="K64" s="1226"/>
      <c r="L64" s="1226"/>
      <c r="M64" s="1226"/>
      <c r="N64" s="1225"/>
      <c r="AM64" s="1224"/>
      <c r="AN64" s="1224" t="s">
        <v>621</v>
      </c>
      <c r="AP64" s="1223"/>
      <c r="AQ64" s="1223"/>
      <c r="AR64" s="1223"/>
      <c r="AY64" s="1224"/>
      <c r="BA64" s="1223"/>
      <c r="BB64" s="1223"/>
      <c r="BC64" s="1223"/>
      <c r="BK64" s="1224"/>
      <c r="BM64" s="1223"/>
      <c r="BN64" s="1223"/>
      <c r="BO64" s="1223"/>
      <c r="BW64" s="1224"/>
      <c r="BY64" s="1223"/>
      <c r="BZ64" s="1223"/>
      <c r="CA64" s="1223"/>
      <c r="CI64" s="1224"/>
      <c r="CK64" s="1223"/>
      <c r="CL64" s="1223"/>
      <c r="CM64" s="1223"/>
      <c r="CU64" s="1224"/>
      <c r="CW64" s="1223"/>
      <c r="CX64" s="1223"/>
      <c r="CY64" s="1223"/>
    </row>
    <row r="65" spans="2:107" ht="13.5">
      <c r="B65" s="256"/>
      <c r="AN65" s="1222" t="s">
        <v>620</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0"/>
    </row>
    <row r="66" spans="2:107" ht="13.5">
      <c r="B66" s="256"/>
      <c r="AN66" s="1219"/>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7"/>
    </row>
    <row r="67" spans="2:107" ht="13.5">
      <c r="B67" s="256"/>
      <c r="AN67" s="1219"/>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7"/>
    </row>
    <row r="68" spans="2:107" ht="13.5">
      <c r="B68" s="256"/>
      <c r="AN68" s="1219"/>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7"/>
    </row>
    <row r="69" spans="2:107" ht="13.5">
      <c r="B69" s="256"/>
      <c r="AN69" s="1216"/>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c r="CF69" s="1215"/>
      <c r="CG69" s="1215"/>
      <c r="CH69" s="1215"/>
      <c r="CI69" s="1215"/>
      <c r="CJ69" s="1215"/>
      <c r="CK69" s="1215"/>
      <c r="CL69" s="1215"/>
      <c r="CM69" s="1215"/>
      <c r="CN69" s="1215"/>
      <c r="CO69" s="1215"/>
      <c r="CP69" s="1215"/>
      <c r="CQ69" s="1215"/>
      <c r="CR69" s="1215"/>
      <c r="CS69" s="1215"/>
      <c r="CT69" s="1215"/>
      <c r="CU69" s="1215"/>
      <c r="CV69" s="1215"/>
      <c r="CW69" s="1215"/>
      <c r="CX69" s="1215"/>
      <c r="CY69" s="1215"/>
      <c r="CZ69" s="1215"/>
      <c r="DA69" s="1215"/>
      <c r="DB69" s="1215"/>
      <c r="DC69" s="1214"/>
    </row>
    <row r="70" spans="2:107" ht="13.5">
      <c r="B70" s="256"/>
      <c r="H70" s="1213"/>
      <c r="I70" s="1213"/>
      <c r="J70" s="1211"/>
      <c r="K70" s="1211"/>
      <c r="L70" s="1210"/>
      <c r="M70" s="1211"/>
      <c r="N70" s="1210"/>
      <c r="AN70" s="1201"/>
      <c r="AO70" s="1201"/>
      <c r="AP70" s="1201"/>
      <c r="AZ70" s="1201"/>
      <c r="BA70" s="1201"/>
      <c r="BB70" s="1201"/>
      <c r="BL70" s="1201"/>
      <c r="BM70" s="1201"/>
      <c r="BN70" s="1201"/>
      <c r="BX70" s="1201"/>
      <c r="BY70" s="1201"/>
      <c r="BZ70" s="1201"/>
      <c r="CJ70" s="1201"/>
      <c r="CK70" s="1201"/>
      <c r="CL70" s="1201"/>
      <c r="CV70" s="1201"/>
      <c r="CW70" s="1201"/>
      <c r="CX70" s="1201"/>
    </row>
    <row r="71" spans="2:107" ht="13.5">
      <c r="B71" s="256"/>
      <c r="G71" s="1209"/>
      <c r="I71" s="1212"/>
      <c r="J71" s="1211"/>
      <c r="K71" s="1211"/>
      <c r="L71" s="1210"/>
      <c r="M71" s="1211"/>
      <c r="N71" s="1210"/>
      <c r="AM71" s="1209"/>
      <c r="AN71" s="252" t="s">
        <v>619</v>
      </c>
    </row>
    <row r="72" spans="2:107" ht="13.5">
      <c r="B72" s="256"/>
      <c r="G72" s="1199"/>
      <c r="H72" s="1199"/>
      <c r="I72" s="1199"/>
      <c r="J72" s="1199"/>
      <c r="K72" s="1208"/>
      <c r="L72" s="1208"/>
      <c r="M72" s="1207"/>
      <c r="N72" s="1207"/>
      <c r="AN72" s="1206"/>
      <c r="AO72" s="1205"/>
      <c r="AP72" s="1205"/>
      <c r="AQ72" s="1205"/>
      <c r="AR72" s="1205"/>
      <c r="AS72" s="1205"/>
      <c r="AT72" s="1205"/>
      <c r="AU72" s="1205"/>
      <c r="AV72" s="1205"/>
      <c r="AW72" s="1205"/>
      <c r="AX72" s="1205"/>
      <c r="AY72" s="1205"/>
      <c r="AZ72" s="1205"/>
      <c r="BA72" s="1205"/>
      <c r="BB72" s="1205"/>
      <c r="BC72" s="1205"/>
      <c r="BD72" s="1205"/>
      <c r="BE72" s="1205"/>
      <c r="BF72" s="1205"/>
      <c r="BG72" s="1205"/>
      <c r="BH72" s="1205"/>
      <c r="BI72" s="1205"/>
      <c r="BJ72" s="1205"/>
      <c r="BK72" s="1205"/>
      <c r="BL72" s="1205"/>
      <c r="BM72" s="1205"/>
      <c r="BN72" s="1205"/>
      <c r="BO72" s="1204"/>
      <c r="BP72" s="1196" t="s">
        <v>567</v>
      </c>
      <c r="BQ72" s="1196"/>
      <c r="BR72" s="1196"/>
      <c r="BS72" s="1196"/>
      <c r="BT72" s="1196"/>
      <c r="BU72" s="1196"/>
      <c r="BV72" s="1196"/>
      <c r="BW72" s="1196"/>
      <c r="BX72" s="1196" t="s">
        <v>568</v>
      </c>
      <c r="BY72" s="1196"/>
      <c r="BZ72" s="1196"/>
      <c r="CA72" s="1196"/>
      <c r="CB72" s="1196"/>
      <c r="CC72" s="1196"/>
      <c r="CD72" s="1196"/>
      <c r="CE72" s="1196"/>
      <c r="CF72" s="1196" t="s">
        <v>569</v>
      </c>
      <c r="CG72" s="1196"/>
      <c r="CH72" s="1196"/>
      <c r="CI72" s="1196"/>
      <c r="CJ72" s="1196"/>
      <c r="CK72" s="1196"/>
      <c r="CL72" s="1196"/>
      <c r="CM72" s="1196"/>
      <c r="CN72" s="1196" t="s">
        <v>570</v>
      </c>
      <c r="CO72" s="1196"/>
      <c r="CP72" s="1196"/>
      <c r="CQ72" s="1196"/>
      <c r="CR72" s="1196"/>
      <c r="CS72" s="1196"/>
      <c r="CT72" s="1196"/>
      <c r="CU72" s="1196"/>
      <c r="CV72" s="1196" t="s">
        <v>571</v>
      </c>
      <c r="CW72" s="1196"/>
      <c r="CX72" s="1196"/>
      <c r="CY72" s="1196"/>
      <c r="CZ72" s="1196"/>
      <c r="DA72" s="1196"/>
      <c r="DB72" s="1196"/>
      <c r="DC72" s="1196"/>
    </row>
    <row r="73" spans="2:107" ht="13.5">
      <c r="B73" s="256"/>
      <c r="G73" s="1203"/>
      <c r="H73" s="1203"/>
      <c r="I73" s="1203"/>
      <c r="J73" s="1203"/>
      <c r="K73" s="1200"/>
      <c r="L73" s="1200"/>
      <c r="M73" s="1200"/>
      <c r="N73" s="1200"/>
      <c r="AM73" s="1201"/>
      <c r="AN73" s="1195" t="s">
        <v>618</v>
      </c>
      <c r="AO73" s="1195"/>
      <c r="AP73" s="1195"/>
      <c r="AQ73" s="1195"/>
      <c r="AR73" s="1195"/>
      <c r="AS73" s="1195"/>
      <c r="AT73" s="1195"/>
      <c r="AU73" s="1195"/>
      <c r="AV73" s="1195"/>
      <c r="AW73" s="1195"/>
      <c r="AX73" s="1195"/>
      <c r="AY73" s="1195"/>
      <c r="AZ73" s="1195"/>
      <c r="BA73" s="1195"/>
      <c r="BB73" s="1195" t="s">
        <v>616</v>
      </c>
      <c r="BC73" s="1195"/>
      <c r="BD73" s="1195"/>
      <c r="BE73" s="1195"/>
      <c r="BF73" s="1195"/>
      <c r="BG73" s="1195"/>
      <c r="BH73" s="1195"/>
      <c r="BI73" s="1195"/>
      <c r="BJ73" s="1195"/>
      <c r="BK73" s="1195"/>
      <c r="BL73" s="1195"/>
      <c r="BM73" s="1195"/>
      <c r="BN73" s="1195"/>
      <c r="BO73" s="1195"/>
      <c r="BP73" s="1194">
        <v>61.2</v>
      </c>
      <c r="BQ73" s="1194"/>
      <c r="BR73" s="1194"/>
      <c r="BS73" s="1194"/>
      <c r="BT73" s="1194"/>
      <c r="BU73" s="1194"/>
      <c r="BV73" s="1194"/>
      <c r="BW73" s="1194"/>
      <c r="BX73" s="1194">
        <v>58.2</v>
      </c>
      <c r="BY73" s="1194"/>
      <c r="BZ73" s="1194"/>
      <c r="CA73" s="1194"/>
      <c r="CB73" s="1194"/>
      <c r="CC73" s="1194"/>
      <c r="CD73" s="1194"/>
      <c r="CE73" s="1194"/>
      <c r="CF73" s="1194">
        <v>51.8</v>
      </c>
      <c r="CG73" s="1194"/>
      <c r="CH73" s="1194"/>
      <c r="CI73" s="1194"/>
      <c r="CJ73" s="1194"/>
      <c r="CK73" s="1194"/>
      <c r="CL73" s="1194"/>
      <c r="CM73" s="1194"/>
      <c r="CN73" s="1194">
        <v>43</v>
      </c>
      <c r="CO73" s="1194"/>
      <c r="CP73" s="1194"/>
      <c r="CQ73" s="1194"/>
      <c r="CR73" s="1194"/>
      <c r="CS73" s="1194"/>
      <c r="CT73" s="1194"/>
      <c r="CU73" s="1194"/>
      <c r="CV73" s="1194">
        <v>30.7</v>
      </c>
      <c r="CW73" s="1194"/>
      <c r="CX73" s="1194"/>
      <c r="CY73" s="1194"/>
      <c r="CZ73" s="1194"/>
      <c r="DA73" s="1194"/>
      <c r="DB73" s="1194"/>
      <c r="DC73" s="1194"/>
    </row>
    <row r="74" spans="2:107" ht="13.5">
      <c r="B74" s="256"/>
      <c r="G74" s="1203"/>
      <c r="H74" s="1203"/>
      <c r="I74" s="1203"/>
      <c r="J74" s="1203"/>
      <c r="K74" s="1200"/>
      <c r="L74" s="1200"/>
      <c r="M74" s="1200"/>
      <c r="N74" s="1200"/>
      <c r="AM74" s="1201"/>
      <c r="AN74" s="1195"/>
      <c r="AO74" s="1195"/>
      <c r="AP74" s="1195"/>
      <c r="AQ74" s="1195"/>
      <c r="AR74" s="1195"/>
      <c r="AS74" s="1195"/>
      <c r="AT74" s="1195"/>
      <c r="AU74" s="1195"/>
      <c r="AV74" s="1195"/>
      <c r="AW74" s="1195"/>
      <c r="AX74" s="1195"/>
      <c r="AY74" s="1195"/>
      <c r="AZ74" s="1195"/>
      <c r="BA74" s="1195"/>
      <c r="BB74" s="1195"/>
      <c r="BC74" s="1195"/>
      <c r="BD74" s="1195"/>
      <c r="BE74" s="1195"/>
      <c r="BF74" s="1195"/>
      <c r="BG74" s="1195"/>
      <c r="BH74" s="1195"/>
      <c r="BI74" s="1195"/>
      <c r="BJ74" s="1195"/>
      <c r="BK74" s="1195"/>
      <c r="BL74" s="1195"/>
      <c r="BM74" s="1195"/>
      <c r="BN74" s="1195"/>
      <c r="BO74" s="1195"/>
      <c r="BP74" s="1194"/>
      <c r="BQ74" s="1194"/>
      <c r="BR74" s="1194"/>
      <c r="BS74" s="1194"/>
      <c r="BT74" s="1194"/>
      <c r="BU74" s="1194"/>
      <c r="BV74" s="1194"/>
      <c r="BW74" s="1194"/>
      <c r="BX74" s="1194"/>
      <c r="BY74" s="1194"/>
      <c r="BZ74" s="1194"/>
      <c r="CA74" s="1194"/>
      <c r="CB74" s="1194"/>
      <c r="CC74" s="1194"/>
      <c r="CD74" s="1194"/>
      <c r="CE74" s="1194"/>
      <c r="CF74" s="1194"/>
      <c r="CG74" s="1194"/>
      <c r="CH74" s="1194"/>
      <c r="CI74" s="1194"/>
      <c r="CJ74" s="1194"/>
      <c r="CK74" s="1194"/>
      <c r="CL74" s="1194"/>
      <c r="CM74" s="1194"/>
      <c r="CN74" s="1194"/>
      <c r="CO74" s="1194"/>
      <c r="CP74" s="1194"/>
      <c r="CQ74" s="1194"/>
      <c r="CR74" s="1194"/>
      <c r="CS74" s="1194"/>
      <c r="CT74" s="1194"/>
      <c r="CU74" s="1194"/>
      <c r="CV74" s="1194"/>
      <c r="CW74" s="1194"/>
      <c r="CX74" s="1194"/>
      <c r="CY74" s="1194"/>
      <c r="CZ74" s="1194"/>
      <c r="DA74" s="1194"/>
      <c r="DB74" s="1194"/>
      <c r="DC74" s="1194"/>
    </row>
    <row r="75" spans="2:107" ht="13.5">
      <c r="B75" s="256"/>
      <c r="G75" s="1203"/>
      <c r="H75" s="1203"/>
      <c r="I75" s="1199"/>
      <c r="J75" s="1199"/>
      <c r="K75" s="1202"/>
      <c r="L75" s="1202"/>
      <c r="M75" s="1202"/>
      <c r="N75" s="1202"/>
      <c r="AM75" s="1201"/>
      <c r="AN75" s="1195"/>
      <c r="AO75" s="1195"/>
      <c r="AP75" s="1195"/>
      <c r="AQ75" s="1195"/>
      <c r="AR75" s="1195"/>
      <c r="AS75" s="1195"/>
      <c r="AT75" s="1195"/>
      <c r="AU75" s="1195"/>
      <c r="AV75" s="1195"/>
      <c r="AW75" s="1195"/>
      <c r="AX75" s="1195"/>
      <c r="AY75" s="1195"/>
      <c r="AZ75" s="1195"/>
      <c r="BA75" s="1195"/>
      <c r="BB75" s="1195" t="s">
        <v>615</v>
      </c>
      <c r="BC75" s="1195"/>
      <c r="BD75" s="1195"/>
      <c r="BE75" s="1195"/>
      <c r="BF75" s="1195"/>
      <c r="BG75" s="1195"/>
      <c r="BH75" s="1195"/>
      <c r="BI75" s="1195"/>
      <c r="BJ75" s="1195"/>
      <c r="BK75" s="1195"/>
      <c r="BL75" s="1195"/>
      <c r="BM75" s="1195"/>
      <c r="BN75" s="1195"/>
      <c r="BO75" s="1195"/>
      <c r="BP75" s="1194">
        <v>7.4</v>
      </c>
      <c r="BQ75" s="1194"/>
      <c r="BR75" s="1194"/>
      <c r="BS75" s="1194"/>
      <c r="BT75" s="1194"/>
      <c r="BU75" s="1194"/>
      <c r="BV75" s="1194"/>
      <c r="BW75" s="1194"/>
      <c r="BX75" s="1194">
        <v>7.5</v>
      </c>
      <c r="BY75" s="1194"/>
      <c r="BZ75" s="1194"/>
      <c r="CA75" s="1194"/>
      <c r="CB75" s="1194"/>
      <c r="CC75" s="1194"/>
      <c r="CD75" s="1194"/>
      <c r="CE75" s="1194"/>
      <c r="CF75" s="1194">
        <v>7.7</v>
      </c>
      <c r="CG75" s="1194"/>
      <c r="CH75" s="1194"/>
      <c r="CI75" s="1194"/>
      <c r="CJ75" s="1194"/>
      <c r="CK75" s="1194"/>
      <c r="CL75" s="1194"/>
      <c r="CM75" s="1194"/>
      <c r="CN75" s="1194">
        <v>7.9</v>
      </c>
      <c r="CO75" s="1194"/>
      <c r="CP75" s="1194"/>
      <c r="CQ75" s="1194"/>
      <c r="CR75" s="1194"/>
      <c r="CS75" s="1194"/>
      <c r="CT75" s="1194"/>
      <c r="CU75" s="1194"/>
      <c r="CV75" s="1194">
        <v>7.9</v>
      </c>
      <c r="CW75" s="1194"/>
      <c r="CX75" s="1194"/>
      <c r="CY75" s="1194"/>
      <c r="CZ75" s="1194"/>
      <c r="DA75" s="1194"/>
      <c r="DB75" s="1194"/>
      <c r="DC75" s="1194"/>
    </row>
    <row r="76" spans="2:107" ht="13.5">
      <c r="B76" s="256"/>
      <c r="G76" s="1203"/>
      <c r="H76" s="1203"/>
      <c r="I76" s="1199"/>
      <c r="J76" s="1199"/>
      <c r="K76" s="1202"/>
      <c r="L76" s="1202"/>
      <c r="M76" s="1202"/>
      <c r="N76" s="1202"/>
      <c r="AM76" s="1201"/>
      <c r="AN76" s="1195"/>
      <c r="AO76" s="1195"/>
      <c r="AP76" s="1195"/>
      <c r="AQ76" s="1195"/>
      <c r="AR76" s="1195"/>
      <c r="AS76" s="1195"/>
      <c r="AT76" s="1195"/>
      <c r="AU76" s="1195"/>
      <c r="AV76" s="1195"/>
      <c r="AW76" s="1195"/>
      <c r="AX76" s="1195"/>
      <c r="AY76" s="1195"/>
      <c r="AZ76" s="1195"/>
      <c r="BA76" s="1195"/>
      <c r="BB76" s="1195"/>
      <c r="BC76" s="1195"/>
      <c r="BD76" s="1195"/>
      <c r="BE76" s="1195"/>
      <c r="BF76" s="1195"/>
      <c r="BG76" s="1195"/>
      <c r="BH76" s="1195"/>
      <c r="BI76" s="1195"/>
      <c r="BJ76" s="1195"/>
      <c r="BK76" s="1195"/>
      <c r="BL76" s="1195"/>
      <c r="BM76" s="1195"/>
      <c r="BN76" s="1195"/>
      <c r="BO76" s="1195"/>
      <c r="BP76" s="1194"/>
      <c r="BQ76" s="1194"/>
      <c r="BR76" s="1194"/>
      <c r="BS76" s="1194"/>
      <c r="BT76" s="1194"/>
      <c r="BU76" s="1194"/>
      <c r="BV76" s="1194"/>
      <c r="BW76" s="1194"/>
      <c r="BX76" s="1194"/>
      <c r="BY76" s="1194"/>
      <c r="BZ76" s="1194"/>
      <c r="CA76" s="1194"/>
      <c r="CB76" s="1194"/>
      <c r="CC76" s="1194"/>
      <c r="CD76" s="1194"/>
      <c r="CE76" s="1194"/>
      <c r="CF76" s="1194"/>
      <c r="CG76" s="1194"/>
      <c r="CH76" s="1194"/>
      <c r="CI76" s="1194"/>
      <c r="CJ76" s="1194"/>
      <c r="CK76" s="1194"/>
      <c r="CL76" s="1194"/>
      <c r="CM76" s="1194"/>
      <c r="CN76" s="1194"/>
      <c r="CO76" s="1194"/>
      <c r="CP76" s="1194"/>
      <c r="CQ76" s="1194"/>
      <c r="CR76" s="1194"/>
      <c r="CS76" s="1194"/>
      <c r="CT76" s="1194"/>
      <c r="CU76" s="1194"/>
      <c r="CV76" s="1194"/>
      <c r="CW76" s="1194"/>
      <c r="CX76" s="1194"/>
      <c r="CY76" s="1194"/>
      <c r="CZ76" s="1194"/>
      <c r="DA76" s="1194"/>
      <c r="DB76" s="1194"/>
      <c r="DC76" s="1194"/>
    </row>
    <row r="77" spans="2:107" ht="13.5">
      <c r="B77" s="256"/>
      <c r="G77" s="1199"/>
      <c r="H77" s="1199"/>
      <c r="I77" s="1199"/>
      <c r="J77" s="1199"/>
      <c r="K77" s="1200"/>
      <c r="L77" s="1200"/>
      <c r="M77" s="1200"/>
      <c r="N77" s="1200"/>
      <c r="AN77" s="1196" t="s">
        <v>617</v>
      </c>
      <c r="AO77" s="1196"/>
      <c r="AP77" s="1196"/>
      <c r="AQ77" s="1196"/>
      <c r="AR77" s="1196"/>
      <c r="AS77" s="1196"/>
      <c r="AT77" s="1196"/>
      <c r="AU77" s="1196"/>
      <c r="AV77" s="1196"/>
      <c r="AW77" s="1196"/>
      <c r="AX77" s="1196"/>
      <c r="AY77" s="1196"/>
      <c r="AZ77" s="1196"/>
      <c r="BA77" s="1196"/>
      <c r="BB77" s="1195" t="s">
        <v>616</v>
      </c>
      <c r="BC77" s="1195"/>
      <c r="BD77" s="1195"/>
      <c r="BE77" s="1195"/>
      <c r="BF77" s="1195"/>
      <c r="BG77" s="1195"/>
      <c r="BH77" s="1195"/>
      <c r="BI77" s="1195"/>
      <c r="BJ77" s="1195"/>
      <c r="BK77" s="1195"/>
      <c r="BL77" s="1195"/>
      <c r="BM77" s="1195"/>
      <c r="BN77" s="1195"/>
      <c r="BO77" s="1195"/>
      <c r="BP77" s="1194">
        <v>37.6</v>
      </c>
      <c r="BQ77" s="1194"/>
      <c r="BR77" s="1194"/>
      <c r="BS77" s="1194"/>
      <c r="BT77" s="1194"/>
      <c r="BU77" s="1194"/>
      <c r="BV77" s="1194"/>
      <c r="BW77" s="1194"/>
      <c r="BX77" s="1194">
        <v>34</v>
      </c>
      <c r="BY77" s="1194"/>
      <c r="BZ77" s="1194"/>
      <c r="CA77" s="1194"/>
      <c r="CB77" s="1194"/>
      <c r="CC77" s="1194"/>
      <c r="CD77" s="1194"/>
      <c r="CE77" s="1194"/>
      <c r="CF77" s="1194">
        <v>33.9</v>
      </c>
      <c r="CG77" s="1194"/>
      <c r="CH77" s="1194"/>
      <c r="CI77" s="1194"/>
      <c r="CJ77" s="1194"/>
      <c r="CK77" s="1194"/>
      <c r="CL77" s="1194"/>
      <c r="CM77" s="1194"/>
      <c r="CN77" s="1194">
        <v>31.5</v>
      </c>
      <c r="CO77" s="1194"/>
      <c r="CP77" s="1194"/>
      <c r="CQ77" s="1194"/>
      <c r="CR77" s="1194"/>
      <c r="CS77" s="1194"/>
      <c r="CT77" s="1194"/>
      <c r="CU77" s="1194"/>
      <c r="CV77" s="1194">
        <v>23.4</v>
      </c>
      <c r="CW77" s="1194"/>
      <c r="CX77" s="1194"/>
      <c r="CY77" s="1194"/>
      <c r="CZ77" s="1194"/>
      <c r="DA77" s="1194"/>
      <c r="DB77" s="1194"/>
      <c r="DC77" s="1194"/>
    </row>
    <row r="78" spans="2:107" ht="13.5">
      <c r="B78" s="256"/>
      <c r="G78" s="1199"/>
      <c r="H78" s="1199"/>
      <c r="I78" s="1199"/>
      <c r="J78" s="1199"/>
      <c r="K78" s="1200"/>
      <c r="L78" s="1200"/>
      <c r="M78" s="1200"/>
      <c r="N78" s="1200"/>
      <c r="AN78" s="1196"/>
      <c r="AO78" s="1196"/>
      <c r="AP78" s="1196"/>
      <c r="AQ78" s="1196"/>
      <c r="AR78" s="1196"/>
      <c r="AS78" s="1196"/>
      <c r="AT78" s="1196"/>
      <c r="AU78" s="1196"/>
      <c r="AV78" s="1196"/>
      <c r="AW78" s="1196"/>
      <c r="AX78" s="1196"/>
      <c r="AY78" s="1196"/>
      <c r="AZ78" s="1196"/>
      <c r="BA78" s="1196"/>
      <c r="BB78" s="1195"/>
      <c r="BC78" s="1195"/>
      <c r="BD78" s="1195"/>
      <c r="BE78" s="1195"/>
      <c r="BF78" s="1195"/>
      <c r="BG78" s="1195"/>
      <c r="BH78" s="1195"/>
      <c r="BI78" s="1195"/>
      <c r="BJ78" s="1195"/>
      <c r="BK78" s="1195"/>
      <c r="BL78" s="1195"/>
      <c r="BM78" s="1195"/>
      <c r="BN78" s="1195"/>
      <c r="BO78" s="1195"/>
      <c r="BP78" s="1194"/>
      <c r="BQ78" s="1194"/>
      <c r="BR78" s="1194"/>
      <c r="BS78" s="1194"/>
      <c r="BT78" s="1194"/>
      <c r="BU78" s="1194"/>
      <c r="BV78" s="1194"/>
      <c r="BW78" s="1194"/>
      <c r="BX78" s="1194"/>
      <c r="BY78" s="1194"/>
      <c r="BZ78" s="1194"/>
      <c r="CA78" s="1194"/>
      <c r="CB78" s="1194"/>
      <c r="CC78" s="1194"/>
      <c r="CD78" s="1194"/>
      <c r="CE78" s="1194"/>
      <c r="CF78" s="1194"/>
      <c r="CG78" s="1194"/>
      <c r="CH78" s="1194"/>
      <c r="CI78" s="1194"/>
      <c r="CJ78" s="1194"/>
      <c r="CK78" s="1194"/>
      <c r="CL78" s="1194"/>
      <c r="CM78" s="1194"/>
      <c r="CN78" s="1194"/>
      <c r="CO78" s="1194"/>
      <c r="CP78" s="1194"/>
      <c r="CQ78" s="1194"/>
      <c r="CR78" s="1194"/>
      <c r="CS78" s="1194"/>
      <c r="CT78" s="1194"/>
      <c r="CU78" s="1194"/>
      <c r="CV78" s="1194"/>
      <c r="CW78" s="1194"/>
      <c r="CX78" s="1194"/>
      <c r="CY78" s="1194"/>
      <c r="CZ78" s="1194"/>
      <c r="DA78" s="1194"/>
      <c r="DB78" s="1194"/>
      <c r="DC78" s="1194"/>
    </row>
    <row r="79" spans="2:107" ht="13.5">
      <c r="B79" s="256"/>
      <c r="G79" s="1199"/>
      <c r="H79" s="1199"/>
      <c r="I79" s="1198"/>
      <c r="J79" s="1198"/>
      <c r="K79" s="1197"/>
      <c r="L79" s="1197"/>
      <c r="M79" s="1197"/>
      <c r="N79" s="1197"/>
      <c r="AN79" s="1196"/>
      <c r="AO79" s="1196"/>
      <c r="AP79" s="1196"/>
      <c r="AQ79" s="1196"/>
      <c r="AR79" s="1196"/>
      <c r="AS79" s="1196"/>
      <c r="AT79" s="1196"/>
      <c r="AU79" s="1196"/>
      <c r="AV79" s="1196"/>
      <c r="AW79" s="1196"/>
      <c r="AX79" s="1196"/>
      <c r="AY79" s="1196"/>
      <c r="AZ79" s="1196"/>
      <c r="BA79" s="1196"/>
      <c r="BB79" s="1195" t="s">
        <v>615</v>
      </c>
      <c r="BC79" s="1195"/>
      <c r="BD79" s="1195"/>
      <c r="BE79" s="1195"/>
      <c r="BF79" s="1195"/>
      <c r="BG79" s="1195"/>
      <c r="BH79" s="1195"/>
      <c r="BI79" s="1195"/>
      <c r="BJ79" s="1195"/>
      <c r="BK79" s="1195"/>
      <c r="BL79" s="1195"/>
      <c r="BM79" s="1195"/>
      <c r="BN79" s="1195"/>
      <c r="BO79" s="1195"/>
      <c r="BP79" s="1194">
        <v>6.1</v>
      </c>
      <c r="BQ79" s="1194"/>
      <c r="BR79" s="1194"/>
      <c r="BS79" s="1194"/>
      <c r="BT79" s="1194"/>
      <c r="BU79" s="1194"/>
      <c r="BV79" s="1194"/>
      <c r="BW79" s="1194"/>
      <c r="BX79" s="1194">
        <v>5.9</v>
      </c>
      <c r="BY79" s="1194"/>
      <c r="BZ79" s="1194"/>
      <c r="CA79" s="1194"/>
      <c r="CB79" s="1194"/>
      <c r="CC79" s="1194"/>
      <c r="CD79" s="1194"/>
      <c r="CE79" s="1194"/>
      <c r="CF79" s="1194">
        <v>5.7</v>
      </c>
      <c r="CG79" s="1194"/>
      <c r="CH79" s="1194"/>
      <c r="CI79" s="1194"/>
      <c r="CJ79" s="1194"/>
      <c r="CK79" s="1194"/>
      <c r="CL79" s="1194"/>
      <c r="CM79" s="1194"/>
      <c r="CN79" s="1194">
        <v>5.4</v>
      </c>
      <c r="CO79" s="1194"/>
      <c r="CP79" s="1194"/>
      <c r="CQ79" s="1194"/>
      <c r="CR79" s="1194"/>
      <c r="CS79" s="1194"/>
      <c r="CT79" s="1194"/>
      <c r="CU79" s="1194"/>
      <c r="CV79" s="1194">
        <v>5.2</v>
      </c>
      <c r="CW79" s="1194"/>
      <c r="CX79" s="1194"/>
      <c r="CY79" s="1194"/>
      <c r="CZ79" s="1194"/>
      <c r="DA79" s="1194"/>
      <c r="DB79" s="1194"/>
      <c r="DC79" s="1194"/>
    </row>
    <row r="80" spans="2:107" ht="13.5">
      <c r="B80" s="256"/>
      <c r="G80" s="1199"/>
      <c r="H80" s="1199"/>
      <c r="I80" s="1198"/>
      <c r="J80" s="1198"/>
      <c r="K80" s="1197"/>
      <c r="L80" s="1197"/>
      <c r="M80" s="1197"/>
      <c r="N80" s="1197"/>
      <c r="AN80" s="1196"/>
      <c r="AO80" s="1196"/>
      <c r="AP80" s="1196"/>
      <c r="AQ80" s="1196"/>
      <c r="AR80" s="1196"/>
      <c r="AS80" s="1196"/>
      <c r="AT80" s="1196"/>
      <c r="AU80" s="1196"/>
      <c r="AV80" s="1196"/>
      <c r="AW80" s="1196"/>
      <c r="AX80" s="1196"/>
      <c r="AY80" s="1196"/>
      <c r="AZ80" s="1196"/>
      <c r="BA80" s="1196"/>
      <c r="BB80" s="1195"/>
      <c r="BC80" s="1195"/>
      <c r="BD80" s="1195"/>
      <c r="BE80" s="1195"/>
      <c r="BF80" s="1195"/>
      <c r="BG80" s="1195"/>
      <c r="BH80" s="1195"/>
      <c r="BI80" s="1195"/>
      <c r="BJ80" s="1195"/>
      <c r="BK80" s="1195"/>
      <c r="BL80" s="1195"/>
      <c r="BM80" s="1195"/>
      <c r="BN80" s="1195"/>
      <c r="BO80" s="1195"/>
      <c r="BP80" s="1194"/>
      <c r="BQ80" s="1194"/>
      <c r="BR80" s="1194"/>
      <c r="BS80" s="1194"/>
      <c r="BT80" s="1194"/>
      <c r="BU80" s="1194"/>
      <c r="BV80" s="1194"/>
      <c r="BW80" s="1194"/>
      <c r="BX80" s="1194"/>
      <c r="BY80" s="1194"/>
      <c r="BZ80" s="1194"/>
      <c r="CA80" s="1194"/>
      <c r="CB80" s="1194"/>
      <c r="CC80" s="1194"/>
      <c r="CD80" s="1194"/>
      <c r="CE80" s="1194"/>
      <c r="CF80" s="1194"/>
      <c r="CG80" s="1194"/>
      <c r="CH80" s="1194"/>
      <c r="CI80" s="1194"/>
      <c r="CJ80" s="1194"/>
      <c r="CK80" s="1194"/>
      <c r="CL80" s="1194"/>
      <c r="CM80" s="1194"/>
      <c r="CN80" s="1194"/>
      <c r="CO80" s="1194"/>
      <c r="CP80" s="1194"/>
      <c r="CQ80" s="1194"/>
      <c r="CR80" s="1194"/>
      <c r="CS80" s="1194"/>
      <c r="CT80" s="1194"/>
      <c r="CU80" s="1194"/>
      <c r="CV80" s="1194"/>
      <c r="CW80" s="1194"/>
      <c r="CX80" s="1194"/>
      <c r="CY80" s="1194"/>
      <c r="CZ80" s="1194"/>
      <c r="DA80" s="1194"/>
      <c r="DB80" s="1194"/>
      <c r="DC80" s="1194"/>
    </row>
    <row r="81" spans="2:109" ht="13.5">
      <c r="B81" s="256"/>
    </row>
    <row r="82" spans="2:109" ht="17.25">
      <c r="B82" s="256"/>
      <c r="K82" s="1193"/>
      <c r="L82" s="1193"/>
      <c r="M82" s="1193"/>
      <c r="N82" s="1193"/>
      <c r="AQ82" s="1193"/>
      <c r="AR82" s="1193"/>
      <c r="AS82" s="1193"/>
      <c r="AT82" s="1193"/>
      <c r="BC82" s="1193"/>
      <c r="BD82" s="1193"/>
      <c r="BE82" s="1193"/>
      <c r="BF82" s="1193"/>
      <c r="BO82" s="1193"/>
      <c r="BP82" s="1193"/>
      <c r="BQ82" s="1193"/>
      <c r="BR82" s="1193"/>
      <c r="CA82" s="1193"/>
      <c r="CB82" s="1193"/>
      <c r="CC82" s="1193"/>
      <c r="CD82" s="1193"/>
      <c r="CM82" s="1193"/>
      <c r="CN82" s="1193"/>
      <c r="CO82" s="1193"/>
      <c r="CP82" s="1193"/>
      <c r="CY82" s="1193"/>
      <c r="CZ82" s="1193"/>
      <c r="DA82" s="1193"/>
      <c r="DB82" s="1193"/>
      <c r="DC82" s="1193"/>
    </row>
    <row r="83" spans="2:109" ht="13.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c r="DD84" s="252"/>
      <c r="DE84" s="252"/>
    </row>
    <row r="85" spans="2:109" ht="13.5">
      <c r="DD85" s="252"/>
      <c r="DE85" s="252"/>
    </row>
  </sheetData>
  <sheetProtection algorithmName="SHA-512" hashValue="myqjhbOfq/dD0Iv+9JUOrxZKZva5Fsv1WmRTrGsIpKthQjgljKkzkLFCNYe93C1pT2t5+870gIpwnJ3L4yABew==" saltValue="tygTRXVH4zit+YrlNe3Fi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3" zoomScale="70" zoomScaleNormal="70" zoomScaleSheetLayoutView="70" workbookViewId="0">
      <selection activeCell="AI40" sqref="AI40"/>
    </sheetView>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514</v>
      </c>
    </row>
  </sheetData>
  <sheetProtection algorithmName="SHA-512" hashValue="byrk0ZSjY5x1G7fmrnPujNfE/VclyGJaOhFCF9D2tfOu/5uxmcm0xD0FCWslkXGzZ2dGUBHNssZyNxlgKhoFVw==" saltValue="bNR2CtYEeEGh9DQbK0M4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I40" sqref="AI40"/>
    </sheetView>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514</v>
      </c>
    </row>
  </sheetData>
  <sheetProtection algorithmName="SHA-512" hashValue="Bsuw27KGNzy7OEkfPOYByJtpYX+89g7z0A9i517J9bOh22g14I/0ZXl5tl6D7JMVLwo20A47D9ID0S5BLq05Lw==" saltValue="KW2NTK7AGh3JaW0YzRfq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564</v>
      </c>
      <c r="G2" s="146"/>
      <c r="H2" s="147"/>
    </row>
    <row r="3" spans="1:8">
      <c r="A3" s="143" t="s">
        <v>557</v>
      </c>
      <c r="B3" s="148"/>
      <c r="C3" s="149"/>
      <c r="D3" s="150">
        <v>34692</v>
      </c>
      <c r="E3" s="151"/>
      <c r="F3" s="152">
        <v>48088</v>
      </c>
      <c r="G3" s="153"/>
      <c r="H3" s="154"/>
    </row>
    <row r="4" spans="1:8">
      <c r="A4" s="155"/>
      <c r="B4" s="156"/>
      <c r="C4" s="157"/>
      <c r="D4" s="158">
        <v>10199</v>
      </c>
      <c r="E4" s="159"/>
      <c r="F4" s="160">
        <v>25183</v>
      </c>
      <c r="G4" s="161"/>
      <c r="H4" s="162"/>
    </row>
    <row r="5" spans="1:8">
      <c r="A5" s="143" t="s">
        <v>559</v>
      </c>
      <c r="B5" s="148"/>
      <c r="C5" s="149"/>
      <c r="D5" s="150">
        <v>30281</v>
      </c>
      <c r="E5" s="151"/>
      <c r="F5" s="152">
        <v>46457</v>
      </c>
      <c r="G5" s="153"/>
      <c r="H5" s="154"/>
    </row>
    <row r="6" spans="1:8">
      <c r="A6" s="155"/>
      <c r="B6" s="156"/>
      <c r="C6" s="157"/>
      <c r="D6" s="158">
        <v>10811</v>
      </c>
      <c r="E6" s="159"/>
      <c r="F6" s="160">
        <v>24020</v>
      </c>
      <c r="G6" s="161"/>
      <c r="H6" s="162"/>
    </row>
    <row r="7" spans="1:8">
      <c r="A7" s="143" t="s">
        <v>560</v>
      </c>
      <c r="B7" s="148"/>
      <c r="C7" s="149"/>
      <c r="D7" s="150">
        <v>22851</v>
      </c>
      <c r="E7" s="151"/>
      <c r="F7" s="152">
        <v>51849</v>
      </c>
      <c r="G7" s="153"/>
      <c r="H7" s="154"/>
    </row>
    <row r="8" spans="1:8">
      <c r="A8" s="155"/>
      <c r="B8" s="156"/>
      <c r="C8" s="157"/>
      <c r="D8" s="158">
        <v>9709</v>
      </c>
      <c r="E8" s="159"/>
      <c r="F8" s="160">
        <v>26326</v>
      </c>
      <c r="G8" s="161"/>
      <c r="H8" s="162"/>
    </row>
    <row r="9" spans="1:8">
      <c r="A9" s="143" t="s">
        <v>561</v>
      </c>
      <c r="B9" s="148"/>
      <c r="C9" s="149"/>
      <c r="D9" s="150">
        <v>25257</v>
      </c>
      <c r="E9" s="151"/>
      <c r="F9" s="152">
        <v>52191</v>
      </c>
      <c r="G9" s="153"/>
      <c r="H9" s="154"/>
    </row>
    <row r="10" spans="1:8">
      <c r="A10" s="155"/>
      <c r="B10" s="156"/>
      <c r="C10" s="157"/>
      <c r="D10" s="158">
        <v>13576</v>
      </c>
      <c r="E10" s="159"/>
      <c r="F10" s="160">
        <v>26807</v>
      </c>
      <c r="G10" s="161"/>
      <c r="H10" s="162"/>
    </row>
    <row r="11" spans="1:8">
      <c r="A11" s="143" t="s">
        <v>562</v>
      </c>
      <c r="B11" s="148"/>
      <c r="C11" s="149"/>
      <c r="D11" s="150">
        <v>26339</v>
      </c>
      <c r="E11" s="151"/>
      <c r="F11" s="152">
        <v>48105</v>
      </c>
      <c r="G11" s="153"/>
      <c r="H11" s="154"/>
    </row>
    <row r="12" spans="1:8">
      <c r="A12" s="155"/>
      <c r="B12" s="156"/>
      <c r="C12" s="163"/>
      <c r="D12" s="158">
        <v>11905</v>
      </c>
      <c r="E12" s="159"/>
      <c r="F12" s="160">
        <v>24072</v>
      </c>
      <c r="G12" s="161"/>
      <c r="H12" s="162"/>
    </row>
    <row r="13" spans="1:8">
      <c r="A13" s="143"/>
      <c r="B13" s="148"/>
      <c r="C13" s="149"/>
      <c r="D13" s="150">
        <v>27884</v>
      </c>
      <c r="E13" s="151"/>
      <c r="F13" s="152">
        <v>49338</v>
      </c>
      <c r="G13" s="164"/>
      <c r="H13" s="154"/>
    </row>
    <row r="14" spans="1:8">
      <c r="A14" s="155"/>
      <c r="B14" s="156"/>
      <c r="C14" s="157"/>
      <c r="D14" s="158">
        <v>11240</v>
      </c>
      <c r="E14" s="159"/>
      <c r="F14" s="160">
        <v>25282</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2.85</v>
      </c>
      <c r="C19" s="165">
        <f>ROUND(VALUE(SUBSTITUTE(実質収支比率等に係る経年分析!G$48,"▲","-")),2)</f>
        <v>3.1</v>
      </c>
      <c r="D19" s="165">
        <f>ROUND(VALUE(SUBSTITUTE(実質収支比率等に係る経年分析!H$48,"▲","-")),2)</f>
        <v>2.78</v>
      </c>
      <c r="E19" s="165">
        <f>ROUND(VALUE(SUBSTITUTE(実質収支比率等に係る経年分析!I$48,"▲","-")),2)</f>
        <v>2.66</v>
      </c>
      <c r="F19" s="165">
        <f>ROUND(VALUE(SUBSTITUTE(実質収支比率等に係る経年分析!J$48,"▲","-")),2)</f>
        <v>3.14</v>
      </c>
    </row>
    <row r="20" spans="1:11">
      <c r="A20" s="165" t="s">
        <v>55</v>
      </c>
      <c r="B20" s="165">
        <f>ROUND(VALUE(SUBSTITUTE(実質収支比率等に係る経年分析!F$47,"▲","-")),2)</f>
        <v>16.32</v>
      </c>
      <c r="C20" s="165">
        <f>ROUND(VALUE(SUBSTITUTE(実質収支比率等に係る経年分析!G$47,"▲","-")),2)</f>
        <v>16.7</v>
      </c>
      <c r="D20" s="165">
        <f>ROUND(VALUE(SUBSTITUTE(実質収支比率等に係る経年分析!H$47,"▲","-")),2)</f>
        <v>17.399999999999999</v>
      </c>
      <c r="E20" s="165">
        <f>ROUND(VALUE(SUBSTITUTE(実質収支比率等に係る経年分析!I$47,"▲","-")),2)</f>
        <v>17.11</v>
      </c>
      <c r="F20" s="165">
        <f>ROUND(VALUE(SUBSTITUTE(実質収支比率等に係る経年分析!J$47,"▲","-")),2)</f>
        <v>16.34</v>
      </c>
    </row>
    <row r="21" spans="1:11">
      <c r="A21" s="165" t="s">
        <v>56</v>
      </c>
      <c r="B21" s="165">
        <f>IF(ISNUMBER(VALUE(SUBSTITUTE(実質収支比率等に係る経年分析!F$49,"▲","-"))),ROUND(VALUE(SUBSTITUTE(実質収支比率等に係る経年分析!F$49,"▲","-")),2),NA())</f>
        <v>-1.35</v>
      </c>
      <c r="C21" s="165">
        <f>IF(ISNUMBER(VALUE(SUBSTITUTE(実質収支比率等に係る経年分析!G$49,"▲","-"))),ROUND(VALUE(SUBSTITUTE(実質収支比率等に係る経年分析!G$49,"▲","-")),2),NA())</f>
        <v>-0.49</v>
      </c>
      <c r="D21" s="165">
        <f>IF(ISNUMBER(VALUE(SUBSTITUTE(実質収支比率等に係る経年分析!H$49,"▲","-"))),ROUND(VALUE(SUBSTITUTE(実質収支比率等に係る経年分析!H$49,"▲","-")),2),NA())</f>
        <v>-0.96</v>
      </c>
      <c r="E21" s="165">
        <f>IF(ISNUMBER(VALUE(SUBSTITUTE(実質収支比率等に係る経年分析!I$49,"▲","-"))),ROUND(VALUE(SUBSTITUTE(実質収支比率等に係る経年分析!I$49,"▲","-")),2),NA())</f>
        <v>-1.32</v>
      </c>
      <c r="F21" s="165">
        <f>IF(ISNUMBER(VALUE(SUBSTITUTE(実質収支比率等に係る経年分析!J$49,"▲","-"))),ROUND(VALUE(SUBSTITUTE(実質収支比率等に係る経年分析!J$49,"▲","-")),2),NA())</f>
        <v>-0.65</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5.5</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6.45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7.59</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8.18</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1.1000000000000001</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簡易水道事業会計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0.54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0.56000000000000005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0.61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0.54</v>
      </c>
    </row>
    <row r="30" spans="1:11">
      <c r="A30" s="166" t="str">
        <f>IF(連結実質赤字比率に係る赤字・黒字の構成分析!C$40="",NA(),連結実質赤字比率に係る赤字・黒字の構成分析!C$40)</f>
        <v>介護保険事業特別会計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0.94</v>
      </c>
    </row>
    <row r="31" spans="1:11">
      <c r="A31" s="166" t="str">
        <f>IF(連結実質赤字比率に係る赤字・黒字の構成分析!C$39="",NA(),連結実質赤字比率に係る赤字・黒字の構成分析!C$39)</f>
        <v>松山城観光事業特別会計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1.83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1.98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2.0699999999999998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1.83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1.02</v>
      </c>
    </row>
    <row r="32" spans="1:11">
      <c r="A32" s="166" t="str">
        <f>IF(連結実質赤字比率に係る赤字・黒字の構成分析!C$38="",NA(),連結実質赤字比率に係る赤字・黒字の構成分析!C$38)</f>
        <v>工業用水道事業会計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2.62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2.66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2.71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2.58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2.5</v>
      </c>
    </row>
    <row r="33" spans="1:16">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2.64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2.41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2.85</v>
      </c>
    </row>
    <row r="34" spans="1:16">
      <c r="A34" s="166" t="str">
        <f>IF(連結実質赤字比率に係る赤字・黒字の構成分析!C$36="",NA(),連結実質赤字比率に係る赤字・黒字の構成分析!C$36)</f>
        <v>国民健康保険事業勘定特別会計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2.38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3.4</v>
      </c>
    </row>
    <row r="35" spans="1:16">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#VALUE!</v>
      </c>
      <c r="C35" s="166" t="e">
        <f>IF(ROUND(VALUE(SUBSTITUTE(連結実質赤字比率に係る赤字・黒字の構成分析!F$35,"▲", "-")), 2) &gt;= 0, ABS(ROUND(VALUE(SUBSTITUTE(連結実質赤字比率に係る赤字・黒字の構成分析!F$35,"▲", "-")), 2)), NA())</f>
        <v>#VALUE!</v>
      </c>
      <c r="D35" s="166" t="e">
        <f>IF(ROUND(VALUE(SUBSTITUTE(連結実質赤字比率に係る赤字・黒字の構成分析!G$35,"▲", "-")), 2) &lt; 0, ABS(ROUND(VALUE(SUBSTITUTE(連結実質赤字比率に係る赤字・黒字の構成分析!G$35,"▲", "-")), 2)), NA())</f>
        <v>#VALUE!</v>
      </c>
      <c r="E35" s="166" t="e">
        <f>IF(ROUND(VALUE(SUBSTITUTE(連結実質赤字比率に係る赤字・黒字の構成分析!G$35,"▲", "-")), 2) &gt;= 0, ABS(ROUND(VALUE(SUBSTITUTE(連結実質赤字比率に係る赤字・黒字の構成分析!G$35,"▲", "-")), 2)), NA())</f>
        <v>#VALUE!</v>
      </c>
      <c r="F35" s="166" t="e">
        <f>IF(ROUND(VALUE(SUBSTITUTE(連結実質赤字比率に係る赤字・黒字の構成分析!H$35,"▲", "-")), 2) &lt; 0, ABS(ROUND(VALUE(SUBSTITUTE(連結実質赤字比率に係る赤字・黒字の構成分析!H$35,"▲", "-")), 2)), NA())</f>
        <v>#VALUE!</v>
      </c>
      <c r="G35" s="166" t="e">
        <f>IF(ROUND(VALUE(SUBSTITUTE(連結実質赤字比率に係る赤字・黒字の構成分析!H$35,"▲", "-")), 2) &gt;= 0, ABS(ROUND(VALUE(SUBSTITUTE(連結実質赤字比率に係る赤字・黒字の構成分析!H$35,"▲", "-")), 2)), NA())</f>
        <v>#VALUE!</v>
      </c>
      <c r="H35" s="166" t="e">
        <f>IF(ROUND(VALUE(SUBSTITUTE(連結実質赤字比率に係る赤字・黒字の構成分析!I$35,"▲", "-")), 2) &lt; 0, ABS(ROUND(VALUE(SUBSTITUTE(連結実質赤字比率に係る赤字・黒字の構成分析!I$35,"▲", "-")), 2)), NA())</f>
        <v>#VALUE!</v>
      </c>
      <c r="I35" s="166" t="e">
        <f>IF(ROUND(VALUE(SUBSTITUTE(連結実質赤字比率に係る赤字・黒字の構成分析!I$35,"▲", "-")), 2) &gt;= 0, ABS(ROUND(VALUE(SUBSTITUTE(連結実質赤字比率に係る赤字・黒字の構成分析!I$35,"▲", "-")), 2)), NA())</f>
        <v>#VALUE!</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7.36</v>
      </c>
    </row>
    <row r="36" spans="1:16">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10.78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11.27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10.82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14465</v>
      </c>
      <c r="E42" s="167"/>
      <c r="F42" s="167"/>
      <c r="G42" s="167">
        <f>'実質公債費比率（分子）の構造'!L$52</f>
        <v>14335</v>
      </c>
      <c r="H42" s="167"/>
      <c r="I42" s="167"/>
      <c r="J42" s="167">
        <f>'実質公債費比率（分子）の構造'!M$52</f>
        <v>14229</v>
      </c>
      <c r="K42" s="167"/>
      <c r="L42" s="167"/>
      <c r="M42" s="167">
        <f>'実質公債費比率（分子）の構造'!N$52</f>
        <v>13770</v>
      </c>
      <c r="N42" s="167"/>
      <c r="O42" s="167"/>
      <c r="P42" s="167">
        <f>'実質公債費比率（分子）の構造'!O$52</f>
        <v>13803</v>
      </c>
    </row>
    <row r="43" spans="1:16">
      <c r="A43" s="167" t="s">
        <v>64</v>
      </c>
      <c r="B43" s="167">
        <f>'実質公債費比率（分子）の構造'!K$51</f>
        <v>3</v>
      </c>
      <c r="C43" s="167"/>
      <c r="D43" s="167"/>
      <c r="E43" s="167">
        <f>'実質公債費比率（分子）の構造'!L$51</f>
        <v>3</v>
      </c>
      <c r="F43" s="167"/>
      <c r="G43" s="167"/>
      <c r="H43" s="167">
        <f>'実質公債費比率（分子）の構造'!M$51</f>
        <v>1</v>
      </c>
      <c r="I43" s="167"/>
      <c r="J43" s="167"/>
      <c r="K43" s="167">
        <f>'実質公債費比率（分子）の構造'!N$51</f>
        <v>1</v>
      </c>
      <c r="L43" s="167"/>
      <c r="M43" s="167"/>
      <c r="N43" s="167">
        <f>'実質公債費比率（分子）の構造'!O$51</f>
        <v>3</v>
      </c>
      <c r="O43" s="167"/>
      <c r="P43" s="167"/>
    </row>
    <row r="44" spans="1:16">
      <c r="A44" s="167" t="s">
        <v>65</v>
      </c>
      <c r="B44" s="167" t="str">
        <f>'実質公債費比率（分子）の構造'!K$50</f>
        <v>-</v>
      </c>
      <c r="C44" s="167"/>
      <c r="D44" s="167"/>
      <c r="E44" s="167" t="str">
        <f>'実質公債費比率（分子）の構造'!L$50</f>
        <v>-</v>
      </c>
      <c r="F44" s="167"/>
      <c r="G44" s="167"/>
      <c r="H44" s="167">
        <f>'実質公債費比率（分子）の構造'!M$50</f>
        <v>0</v>
      </c>
      <c r="I44" s="167"/>
      <c r="J44" s="167"/>
      <c r="K44" s="167" t="str">
        <f>'実質公債費比率（分子）の構造'!N$50</f>
        <v>-</v>
      </c>
      <c r="L44" s="167"/>
      <c r="M44" s="167"/>
      <c r="N44" s="167" t="str">
        <f>'実質公債費比率（分子）の構造'!O$50</f>
        <v>-</v>
      </c>
      <c r="O44" s="167"/>
      <c r="P44" s="167"/>
    </row>
    <row r="45" spans="1:16">
      <c r="A45" s="167" t="s">
        <v>66</v>
      </c>
      <c r="B45" s="167" t="str">
        <f>'実質公債費比率（分子）の構造'!K$49</f>
        <v>-</v>
      </c>
      <c r="C45" s="167"/>
      <c r="D45" s="167"/>
      <c r="E45" s="167">
        <f>'実質公債費比率（分子）の構造'!L$49</f>
        <v>2</v>
      </c>
      <c r="F45" s="167"/>
      <c r="G45" s="167"/>
      <c r="H45" s="167">
        <f>'実質公債費比率（分子）の構造'!M$49</f>
        <v>3</v>
      </c>
      <c r="I45" s="167"/>
      <c r="J45" s="167"/>
      <c r="K45" s="167">
        <f>'実質公債費比率（分子）の構造'!N$49</f>
        <v>3</v>
      </c>
      <c r="L45" s="167"/>
      <c r="M45" s="167"/>
      <c r="N45" s="167">
        <f>'実質公債費比率（分子）の構造'!O$49</f>
        <v>174</v>
      </c>
      <c r="O45" s="167"/>
      <c r="P45" s="167"/>
    </row>
    <row r="46" spans="1:16">
      <c r="A46" s="167" t="s">
        <v>67</v>
      </c>
      <c r="B46" s="167">
        <f>'実質公債費比率（分子）の構造'!K$48</f>
        <v>5313</v>
      </c>
      <c r="C46" s="167"/>
      <c r="D46" s="167"/>
      <c r="E46" s="167">
        <f>'実質公債費比率（分子）の構造'!L$48</f>
        <v>5296</v>
      </c>
      <c r="F46" s="167"/>
      <c r="G46" s="167"/>
      <c r="H46" s="167">
        <f>'実質公債費比率（分子）の構造'!M$48</f>
        <v>5453</v>
      </c>
      <c r="I46" s="167"/>
      <c r="J46" s="167"/>
      <c r="K46" s="167">
        <f>'実質公債費比率（分子）の構造'!N$48</f>
        <v>5411</v>
      </c>
      <c r="L46" s="167"/>
      <c r="M46" s="167"/>
      <c r="N46" s="167">
        <f>'実質公債費比率（分子）の構造'!O$48</f>
        <v>5259</v>
      </c>
      <c r="O46" s="167"/>
      <c r="P46" s="167"/>
    </row>
    <row r="47" spans="1:16">
      <c r="A47" s="167" t="s">
        <v>68</v>
      </c>
      <c r="B47" s="167">
        <f>'実質公債費比率（分子）の構造'!K$47</f>
        <v>433</v>
      </c>
      <c r="C47" s="167"/>
      <c r="D47" s="167"/>
      <c r="E47" s="167">
        <f>'実質公債費比率（分子）の構造'!L$47</f>
        <v>433</v>
      </c>
      <c r="F47" s="167"/>
      <c r="G47" s="167"/>
      <c r="H47" s="167">
        <f>'実質公債費比率（分子）の構造'!M$47</f>
        <v>433</v>
      </c>
      <c r="I47" s="167"/>
      <c r="J47" s="167"/>
      <c r="K47" s="167">
        <f>'実質公債費比率（分子）の構造'!N$47</f>
        <v>433</v>
      </c>
      <c r="L47" s="167"/>
      <c r="M47" s="167"/>
      <c r="N47" s="167">
        <f>'実質公債費比率（分子）の構造'!O$47</f>
        <v>160</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15805</v>
      </c>
      <c r="C49" s="167"/>
      <c r="D49" s="167"/>
      <c r="E49" s="167">
        <f>'実質公債費比率（分子）の構造'!L$45</f>
        <v>15485</v>
      </c>
      <c r="F49" s="167"/>
      <c r="G49" s="167"/>
      <c r="H49" s="167">
        <f>'実質公債費比率（分子）の構造'!M$45</f>
        <v>15789</v>
      </c>
      <c r="I49" s="167"/>
      <c r="J49" s="167"/>
      <c r="K49" s="167">
        <f>'実質公債費比率（分子）の構造'!N$45</f>
        <v>15770</v>
      </c>
      <c r="L49" s="167"/>
      <c r="M49" s="167"/>
      <c r="N49" s="167">
        <f>'実質公債費比率（分子）の構造'!O$45</f>
        <v>15792</v>
      </c>
      <c r="O49" s="167"/>
      <c r="P49" s="167"/>
    </row>
    <row r="50" spans="1:16">
      <c r="A50" s="167" t="s">
        <v>71</v>
      </c>
      <c r="B50" s="167" t="e">
        <f>NA()</f>
        <v>#N/A</v>
      </c>
      <c r="C50" s="167">
        <f>IF(ISNUMBER('実質公債費比率（分子）の構造'!K$53),'実質公債費比率（分子）の構造'!K$53,NA())</f>
        <v>7089</v>
      </c>
      <c r="D50" s="167" t="e">
        <f>NA()</f>
        <v>#N/A</v>
      </c>
      <c r="E50" s="167" t="e">
        <f>NA()</f>
        <v>#N/A</v>
      </c>
      <c r="F50" s="167">
        <f>IF(ISNUMBER('実質公債費比率（分子）の構造'!L$53),'実質公債費比率（分子）の構造'!L$53,NA())</f>
        <v>6884</v>
      </c>
      <c r="G50" s="167" t="e">
        <f>NA()</f>
        <v>#N/A</v>
      </c>
      <c r="H50" s="167" t="e">
        <f>NA()</f>
        <v>#N/A</v>
      </c>
      <c r="I50" s="167">
        <f>IF(ISNUMBER('実質公債費比率（分子）の構造'!M$53),'実質公債費比率（分子）の構造'!M$53,NA())</f>
        <v>7450</v>
      </c>
      <c r="J50" s="167" t="e">
        <f>NA()</f>
        <v>#N/A</v>
      </c>
      <c r="K50" s="167" t="e">
        <f>NA()</f>
        <v>#N/A</v>
      </c>
      <c r="L50" s="167">
        <f>IF(ISNUMBER('実質公債費比率（分子）の構造'!N$53),'実質公債費比率（分子）の構造'!N$53,NA())</f>
        <v>7848</v>
      </c>
      <c r="M50" s="167" t="e">
        <f>NA()</f>
        <v>#N/A</v>
      </c>
      <c r="N50" s="167" t="e">
        <f>NA()</f>
        <v>#N/A</v>
      </c>
      <c r="O50" s="167">
        <f>IF(ISNUMBER('実質公債費比率（分子）の構造'!O$53),'実質公債費比率（分子）の構造'!O$53,NA())</f>
        <v>7585</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183680</v>
      </c>
      <c r="E56" s="166"/>
      <c r="F56" s="166"/>
      <c r="G56" s="166">
        <f>'将来負担比率（分子）の構造'!J$52</f>
        <v>184381</v>
      </c>
      <c r="H56" s="166"/>
      <c r="I56" s="166"/>
      <c r="J56" s="166">
        <f>'将来負担比率（分子）の構造'!K$52</f>
        <v>183440</v>
      </c>
      <c r="K56" s="166"/>
      <c r="L56" s="166"/>
      <c r="M56" s="166">
        <f>'将来負担比率（分子）の構造'!L$52</f>
        <v>182508</v>
      </c>
      <c r="N56" s="166"/>
      <c r="O56" s="166"/>
      <c r="P56" s="166">
        <f>'将来負担比率（分子）の構造'!M$52</f>
        <v>180762</v>
      </c>
    </row>
    <row r="57" spans="1:16">
      <c r="A57" s="166" t="s">
        <v>42</v>
      </c>
      <c r="B57" s="166"/>
      <c r="C57" s="166"/>
      <c r="D57" s="166">
        <f>'将来負担比率（分子）の構造'!I$51</f>
        <v>2393</v>
      </c>
      <c r="E57" s="166"/>
      <c r="F57" s="166"/>
      <c r="G57" s="166">
        <f>'将来負担比率（分子）の構造'!J$51</f>
        <v>3595</v>
      </c>
      <c r="H57" s="166"/>
      <c r="I57" s="166"/>
      <c r="J57" s="166">
        <f>'将来負担比率（分子）の構造'!K$51</f>
        <v>3474</v>
      </c>
      <c r="K57" s="166"/>
      <c r="L57" s="166"/>
      <c r="M57" s="166">
        <f>'将来負担比率（分子）の構造'!L$51</f>
        <v>3785</v>
      </c>
      <c r="N57" s="166"/>
      <c r="O57" s="166"/>
      <c r="P57" s="166">
        <f>'将来負担比率（分子）の構造'!M$51</f>
        <v>2972</v>
      </c>
    </row>
    <row r="58" spans="1:16">
      <c r="A58" s="166" t="s">
        <v>41</v>
      </c>
      <c r="B58" s="166"/>
      <c r="C58" s="166"/>
      <c r="D58" s="166">
        <f>'将来負担比率（分子）の構造'!I$50</f>
        <v>48310</v>
      </c>
      <c r="E58" s="166"/>
      <c r="F58" s="166"/>
      <c r="G58" s="166">
        <f>'将来負担比率（分子）の構造'!J$50</f>
        <v>49541</v>
      </c>
      <c r="H58" s="166"/>
      <c r="I58" s="166"/>
      <c r="J58" s="166">
        <f>'将来負担比率（分子）の構造'!K$50</f>
        <v>50537</v>
      </c>
      <c r="K58" s="166"/>
      <c r="L58" s="166"/>
      <c r="M58" s="166">
        <f>'将来負担比率（分子）の構造'!L$50</f>
        <v>52897</v>
      </c>
      <c r="N58" s="166"/>
      <c r="O58" s="166"/>
      <c r="P58" s="166">
        <f>'将来負担比率（分子）の構造'!M$50</f>
        <v>58439</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21640</v>
      </c>
      <c r="C62" s="166"/>
      <c r="D62" s="166"/>
      <c r="E62" s="166">
        <f>'将来負担比率（分子）の構造'!J$45</f>
        <v>21688</v>
      </c>
      <c r="F62" s="166"/>
      <c r="G62" s="166"/>
      <c r="H62" s="166">
        <f>'将来負担比率（分子）の構造'!K$45</f>
        <v>23189</v>
      </c>
      <c r="I62" s="166"/>
      <c r="J62" s="166"/>
      <c r="K62" s="166">
        <f>'将来負担比率（分子）の構造'!L$45</f>
        <v>21187</v>
      </c>
      <c r="L62" s="166"/>
      <c r="M62" s="166"/>
      <c r="N62" s="166">
        <f>'将来負担比率（分子）の構造'!M$45</f>
        <v>21573</v>
      </c>
      <c r="O62" s="166"/>
      <c r="P62" s="166"/>
    </row>
    <row r="63" spans="1:16">
      <c r="A63" s="166" t="s">
        <v>34</v>
      </c>
      <c r="B63" s="166">
        <f>'将来負担比率（分子）の構造'!I$44</f>
        <v>1143</v>
      </c>
      <c r="C63" s="166"/>
      <c r="D63" s="166"/>
      <c r="E63" s="166">
        <f>'将来負担比率（分子）の構造'!J$44</f>
        <v>2151</v>
      </c>
      <c r="F63" s="166"/>
      <c r="G63" s="166"/>
      <c r="H63" s="166">
        <f>'将来負担比率（分子）の構造'!K$44</f>
        <v>2151</v>
      </c>
      <c r="I63" s="166"/>
      <c r="J63" s="166"/>
      <c r="K63" s="166">
        <f>'将来負担比率（分子）の構造'!L$44</f>
        <v>2151</v>
      </c>
      <c r="L63" s="166"/>
      <c r="M63" s="166"/>
      <c r="N63" s="166">
        <f>'将来負担比率（分子）の構造'!M$44</f>
        <v>1979</v>
      </c>
      <c r="O63" s="166"/>
      <c r="P63" s="166"/>
    </row>
    <row r="64" spans="1:16">
      <c r="A64" s="166" t="s">
        <v>33</v>
      </c>
      <c r="B64" s="166">
        <f>'将来負担比率（分子）の構造'!I$43</f>
        <v>88919</v>
      </c>
      <c r="C64" s="166"/>
      <c r="D64" s="166"/>
      <c r="E64" s="166">
        <f>'将来負担比率（分子）の構造'!J$43</f>
        <v>85392</v>
      </c>
      <c r="F64" s="166"/>
      <c r="G64" s="166"/>
      <c r="H64" s="166">
        <f>'将来負担比率（分子）の構造'!K$43</f>
        <v>81453</v>
      </c>
      <c r="I64" s="166"/>
      <c r="J64" s="166"/>
      <c r="K64" s="166">
        <f>'将来負担比率（分子）の構造'!L$43</f>
        <v>78485</v>
      </c>
      <c r="L64" s="166"/>
      <c r="M64" s="166"/>
      <c r="N64" s="166">
        <f>'将来負担比率（分子）の構造'!M$43</f>
        <v>75770</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178970</v>
      </c>
      <c r="C66" s="166"/>
      <c r="D66" s="166"/>
      <c r="E66" s="166">
        <f>'将来負担比率（分子）の構造'!J$41</f>
        <v>182161</v>
      </c>
      <c r="F66" s="166"/>
      <c r="G66" s="166"/>
      <c r="H66" s="166">
        <f>'将来負担比率（分子）の構造'!K$41</f>
        <v>178856</v>
      </c>
      <c r="I66" s="166"/>
      <c r="J66" s="166"/>
      <c r="K66" s="166">
        <f>'将来負担比率（分子）の構造'!L$41</f>
        <v>178299</v>
      </c>
      <c r="L66" s="166"/>
      <c r="M66" s="166"/>
      <c r="N66" s="166">
        <f>'将来負担比率（分子）の構造'!M$41</f>
        <v>173419</v>
      </c>
      <c r="O66" s="166"/>
      <c r="P66" s="166"/>
    </row>
    <row r="67" spans="1:16">
      <c r="A67" s="166" t="s">
        <v>75</v>
      </c>
      <c r="B67" s="166" t="e">
        <f>NA()</f>
        <v>#N/A</v>
      </c>
      <c r="C67" s="166">
        <f>IF(ISNUMBER('将来負担比率（分子）の構造'!I$53), IF('将来負担比率（分子）の構造'!I$53 &lt; 0, 0, '将来負担比率（分子）の構造'!I$53), NA())</f>
        <v>56288</v>
      </c>
      <c r="D67" s="166" t="e">
        <f>NA()</f>
        <v>#N/A</v>
      </c>
      <c r="E67" s="166" t="e">
        <f>NA()</f>
        <v>#N/A</v>
      </c>
      <c r="F67" s="166">
        <f>IF(ISNUMBER('将来負担比率（分子）の構造'!J$53), IF('将来負担比率（分子）の構造'!J$53 &lt; 0, 0, '将来負担比率（分子）の構造'!J$53), NA())</f>
        <v>53875</v>
      </c>
      <c r="G67" s="166" t="e">
        <f>NA()</f>
        <v>#N/A</v>
      </c>
      <c r="H67" s="166" t="e">
        <f>NA()</f>
        <v>#N/A</v>
      </c>
      <c r="I67" s="166">
        <f>IF(ISNUMBER('将来負担比率（分子）の構造'!K$53), IF('将来負担比率（分子）の構造'!K$53 &lt; 0, 0, '将来負担比率（分子）の構造'!K$53), NA())</f>
        <v>48198</v>
      </c>
      <c r="J67" s="166" t="e">
        <f>NA()</f>
        <v>#N/A</v>
      </c>
      <c r="K67" s="166" t="e">
        <f>NA()</f>
        <v>#N/A</v>
      </c>
      <c r="L67" s="166">
        <f>IF(ISNUMBER('将来負担比率（分子）の構造'!L$53), IF('将来負担比率（分子）の構造'!L$53 &lt; 0, 0, '将来負担比率（分子）の構造'!L$53), NA())</f>
        <v>40931</v>
      </c>
      <c r="M67" s="166" t="e">
        <f>NA()</f>
        <v>#N/A</v>
      </c>
      <c r="N67" s="166" t="e">
        <f>NA()</f>
        <v>#N/A</v>
      </c>
      <c r="O67" s="166">
        <f>IF(ISNUMBER('将来負担比率（分子）の構造'!M$53), IF('将来負担比率（分子）の構造'!M$53 &lt; 0, 0, '将来負担比率（分子）の構造'!M$53), NA())</f>
        <v>30569</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18600</v>
      </c>
      <c r="C72" s="170">
        <f>基金残高に係る経年分析!G55</f>
        <v>18550</v>
      </c>
      <c r="D72" s="170">
        <f>基金残高に係る経年分析!H55</f>
        <v>18450</v>
      </c>
    </row>
    <row r="73" spans="1:16">
      <c r="A73" s="169" t="s">
        <v>78</v>
      </c>
      <c r="B73" s="170">
        <f>基金残高に係る経年分析!F56</f>
        <v>6950</v>
      </c>
      <c r="C73" s="170">
        <f>基金残高に係る経年分析!G56</f>
        <v>7150</v>
      </c>
      <c r="D73" s="170">
        <f>基金残高に係る経年分析!H56</f>
        <v>10150</v>
      </c>
    </row>
    <row r="74" spans="1:16">
      <c r="A74" s="169" t="s">
        <v>79</v>
      </c>
      <c r="B74" s="170">
        <f>基金残高に係る経年分析!F57</f>
        <v>21873</v>
      </c>
      <c r="C74" s="170">
        <f>基金残高に係る経年分析!G57</f>
        <v>23922</v>
      </c>
      <c r="D74" s="170">
        <f>基金残高に係る経年分析!H57</f>
        <v>24772</v>
      </c>
    </row>
  </sheetData>
  <sheetProtection algorithmName="SHA-512" hashValue="kCVO7iQH4vd1V2oMShuKS7Kk5PqBVu/bdPFdPh9TA+3foELA5AqxbpTeYSHdvhV5/luf6GxwxZ+ePpOkg/8Hkg==" saltValue="sWztpYk+Lj7b1TZl/UFg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c r="B5" s="659" t="s">
        <v>227</v>
      </c>
      <c r="C5" s="660"/>
      <c r="D5" s="660"/>
      <c r="E5" s="660"/>
      <c r="F5" s="660"/>
      <c r="G5" s="660"/>
      <c r="H5" s="660"/>
      <c r="I5" s="660"/>
      <c r="J5" s="660"/>
      <c r="K5" s="660"/>
      <c r="L5" s="660"/>
      <c r="M5" s="660"/>
      <c r="N5" s="660"/>
      <c r="O5" s="660"/>
      <c r="P5" s="660"/>
      <c r="Q5" s="661"/>
      <c r="R5" s="656">
        <v>69329105</v>
      </c>
      <c r="S5" s="657"/>
      <c r="T5" s="657"/>
      <c r="U5" s="657"/>
      <c r="V5" s="657"/>
      <c r="W5" s="657"/>
      <c r="X5" s="657"/>
      <c r="Y5" s="685"/>
      <c r="Z5" s="698">
        <v>29.9</v>
      </c>
      <c r="AA5" s="698"/>
      <c r="AB5" s="698"/>
      <c r="AC5" s="698"/>
      <c r="AD5" s="699">
        <v>69329105</v>
      </c>
      <c r="AE5" s="699"/>
      <c r="AF5" s="699"/>
      <c r="AG5" s="699"/>
      <c r="AH5" s="699"/>
      <c r="AI5" s="699"/>
      <c r="AJ5" s="699"/>
      <c r="AK5" s="699"/>
      <c r="AL5" s="686">
        <v>63.2</v>
      </c>
      <c r="AM5" s="672"/>
      <c r="AN5" s="672"/>
      <c r="AO5" s="687"/>
      <c r="AP5" s="659" t="s">
        <v>228</v>
      </c>
      <c r="AQ5" s="660"/>
      <c r="AR5" s="660"/>
      <c r="AS5" s="660"/>
      <c r="AT5" s="660"/>
      <c r="AU5" s="660"/>
      <c r="AV5" s="660"/>
      <c r="AW5" s="660"/>
      <c r="AX5" s="660"/>
      <c r="AY5" s="660"/>
      <c r="AZ5" s="660"/>
      <c r="BA5" s="660"/>
      <c r="BB5" s="660"/>
      <c r="BC5" s="660"/>
      <c r="BD5" s="660"/>
      <c r="BE5" s="660"/>
      <c r="BF5" s="661"/>
      <c r="BG5" s="609">
        <v>67216337</v>
      </c>
      <c r="BH5" s="610"/>
      <c r="BI5" s="610"/>
      <c r="BJ5" s="610"/>
      <c r="BK5" s="610"/>
      <c r="BL5" s="610"/>
      <c r="BM5" s="610"/>
      <c r="BN5" s="611"/>
      <c r="BO5" s="635">
        <v>97</v>
      </c>
      <c r="BP5" s="635"/>
      <c r="BQ5" s="635"/>
      <c r="BR5" s="635"/>
      <c r="BS5" s="636">
        <v>1544212</v>
      </c>
      <c r="BT5" s="636"/>
      <c r="BU5" s="636"/>
      <c r="BV5" s="636"/>
      <c r="BW5" s="636"/>
      <c r="BX5" s="636"/>
      <c r="BY5" s="636"/>
      <c r="BZ5" s="636"/>
      <c r="CA5" s="636"/>
      <c r="CB5" s="681"/>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c r="B6" s="606" t="s">
        <v>232</v>
      </c>
      <c r="C6" s="607"/>
      <c r="D6" s="607"/>
      <c r="E6" s="607"/>
      <c r="F6" s="607"/>
      <c r="G6" s="607"/>
      <c r="H6" s="607"/>
      <c r="I6" s="607"/>
      <c r="J6" s="607"/>
      <c r="K6" s="607"/>
      <c r="L6" s="607"/>
      <c r="M6" s="607"/>
      <c r="N6" s="607"/>
      <c r="O6" s="607"/>
      <c r="P6" s="607"/>
      <c r="Q6" s="608"/>
      <c r="R6" s="609">
        <v>1451623</v>
      </c>
      <c r="S6" s="610"/>
      <c r="T6" s="610"/>
      <c r="U6" s="610"/>
      <c r="V6" s="610"/>
      <c r="W6" s="610"/>
      <c r="X6" s="610"/>
      <c r="Y6" s="611"/>
      <c r="Z6" s="635">
        <v>0.6</v>
      </c>
      <c r="AA6" s="635"/>
      <c r="AB6" s="635"/>
      <c r="AC6" s="635"/>
      <c r="AD6" s="636">
        <v>1451623</v>
      </c>
      <c r="AE6" s="636"/>
      <c r="AF6" s="636"/>
      <c r="AG6" s="636"/>
      <c r="AH6" s="636"/>
      <c r="AI6" s="636"/>
      <c r="AJ6" s="636"/>
      <c r="AK6" s="636"/>
      <c r="AL6" s="612">
        <v>1.3</v>
      </c>
      <c r="AM6" s="613"/>
      <c r="AN6" s="613"/>
      <c r="AO6" s="637"/>
      <c r="AP6" s="606" t="s">
        <v>233</v>
      </c>
      <c r="AQ6" s="607"/>
      <c r="AR6" s="607"/>
      <c r="AS6" s="607"/>
      <c r="AT6" s="607"/>
      <c r="AU6" s="607"/>
      <c r="AV6" s="607"/>
      <c r="AW6" s="607"/>
      <c r="AX6" s="607"/>
      <c r="AY6" s="607"/>
      <c r="AZ6" s="607"/>
      <c r="BA6" s="607"/>
      <c r="BB6" s="607"/>
      <c r="BC6" s="607"/>
      <c r="BD6" s="607"/>
      <c r="BE6" s="607"/>
      <c r="BF6" s="608"/>
      <c r="BG6" s="609">
        <v>67216337</v>
      </c>
      <c r="BH6" s="610"/>
      <c r="BI6" s="610"/>
      <c r="BJ6" s="610"/>
      <c r="BK6" s="610"/>
      <c r="BL6" s="610"/>
      <c r="BM6" s="610"/>
      <c r="BN6" s="611"/>
      <c r="BO6" s="635">
        <v>97</v>
      </c>
      <c r="BP6" s="635"/>
      <c r="BQ6" s="635"/>
      <c r="BR6" s="635"/>
      <c r="BS6" s="636">
        <v>1544212</v>
      </c>
      <c r="BT6" s="636"/>
      <c r="BU6" s="636"/>
      <c r="BV6" s="636"/>
      <c r="BW6" s="636"/>
      <c r="BX6" s="636"/>
      <c r="BY6" s="636"/>
      <c r="BZ6" s="636"/>
      <c r="CA6" s="636"/>
      <c r="CB6" s="681"/>
      <c r="CD6" s="659" t="s">
        <v>234</v>
      </c>
      <c r="CE6" s="660"/>
      <c r="CF6" s="660"/>
      <c r="CG6" s="660"/>
      <c r="CH6" s="660"/>
      <c r="CI6" s="660"/>
      <c r="CJ6" s="660"/>
      <c r="CK6" s="660"/>
      <c r="CL6" s="660"/>
      <c r="CM6" s="660"/>
      <c r="CN6" s="660"/>
      <c r="CO6" s="660"/>
      <c r="CP6" s="660"/>
      <c r="CQ6" s="661"/>
      <c r="CR6" s="609">
        <v>774468</v>
      </c>
      <c r="CS6" s="610"/>
      <c r="CT6" s="610"/>
      <c r="CU6" s="610"/>
      <c r="CV6" s="610"/>
      <c r="CW6" s="610"/>
      <c r="CX6" s="610"/>
      <c r="CY6" s="611"/>
      <c r="CZ6" s="686">
        <v>0.3</v>
      </c>
      <c r="DA6" s="672"/>
      <c r="DB6" s="672"/>
      <c r="DC6" s="688"/>
      <c r="DD6" s="615" t="s">
        <v>128</v>
      </c>
      <c r="DE6" s="610"/>
      <c r="DF6" s="610"/>
      <c r="DG6" s="610"/>
      <c r="DH6" s="610"/>
      <c r="DI6" s="610"/>
      <c r="DJ6" s="610"/>
      <c r="DK6" s="610"/>
      <c r="DL6" s="610"/>
      <c r="DM6" s="610"/>
      <c r="DN6" s="610"/>
      <c r="DO6" s="610"/>
      <c r="DP6" s="611"/>
      <c r="DQ6" s="615">
        <v>774210</v>
      </c>
      <c r="DR6" s="610"/>
      <c r="DS6" s="610"/>
      <c r="DT6" s="610"/>
      <c r="DU6" s="610"/>
      <c r="DV6" s="610"/>
      <c r="DW6" s="610"/>
      <c r="DX6" s="610"/>
      <c r="DY6" s="610"/>
      <c r="DZ6" s="610"/>
      <c r="EA6" s="610"/>
      <c r="EB6" s="610"/>
      <c r="EC6" s="647"/>
    </row>
    <row r="7" spans="2:143" ht="11.25" customHeight="1">
      <c r="B7" s="606" t="s">
        <v>235</v>
      </c>
      <c r="C7" s="607"/>
      <c r="D7" s="607"/>
      <c r="E7" s="607"/>
      <c r="F7" s="607"/>
      <c r="G7" s="607"/>
      <c r="H7" s="607"/>
      <c r="I7" s="607"/>
      <c r="J7" s="607"/>
      <c r="K7" s="607"/>
      <c r="L7" s="607"/>
      <c r="M7" s="607"/>
      <c r="N7" s="607"/>
      <c r="O7" s="607"/>
      <c r="P7" s="607"/>
      <c r="Q7" s="608"/>
      <c r="R7" s="609">
        <v>87312</v>
      </c>
      <c r="S7" s="610"/>
      <c r="T7" s="610"/>
      <c r="U7" s="610"/>
      <c r="V7" s="610"/>
      <c r="W7" s="610"/>
      <c r="X7" s="610"/>
      <c r="Y7" s="611"/>
      <c r="Z7" s="635">
        <v>0</v>
      </c>
      <c r="AA7" s="635"/>
      <c r="AB7" s="635"/>
      <c r="AC7" s="635"/>
      <c r="AD7" s="636">
        <v>87312</v>
      </c>
      <c r="AE7" s="636"/>
      <c r="AF7" s="636"/>
      <c r="AG7" s="636"/>
      <c r="AH7" s="636"/>
      <c r="AI7" s="636"/>
      <c r="AJ7" s="636"/>
      <c r="AK7" s="636"/>
      <c r="AL7" s="612">
        <v>0.1</v>
      </c>
      <c r="AM7" s="613"/>
      <c r="AN7" s="613"/>
      <c r="AO7" s="637"/>
      <c r="AP7" s="606" t="s">
        <v>236</v>
      </c>
      <c r="AQ7" s="607"/>
      <c r="AR7" s="607"/>
      <c r="AS7" s="607"/>
      <c r="AT7" s="607"/>
      <c r="AU7" s="607"/>
      <c r="AV7" s="607"/>
      <c r="AW7" s="607"/>
      <c r="AX7" s="607"/>
      <c r="AY7" s="607"/>
      <c r="AZ7" s="607"/>
      <c r="BA7" s="607"/>
      <c r="BB7" s="607"/>
      <c r="BC7" s="607"/>
      <c r="BD7" s="607"/>
      <c r="BE7" s="607"/>
      <c r="BF7" s="608"/>
      <c r="BG7" s="609">
        <v>31498494</v>
      </c>
      <c r="BH7" s="610"/>
      <c r="BI7" s="610"/>
      <c r="BJ7" s="610"/>
      <c r="BK7" s="610"/>
      <c r="BL7" s="610"/>
      <c r="BM7" s="610"/>
      <c r="BN7" s="611"/>
      <c r="BO7" s="635">
        <v>45.4</v>
      </c>
      <c r="BP7" s="635"/>
      <c r="BQ7" s="635"/>
      <c r="BR7" s="635"/>
      <c r="BS7" s="636">
        <v>1544212</v>
      </c>
      <c r="BT7" s="636"/>
      <c r="BU7" s="636"/>
      <c r="BV7" s="636"/>
      <c r="BW7" s="636"/>
      <c r="BX7" s="636"/>
      <c r="BY7" s="636"/>
      <c r="BZ7" s="636"/>
      <c r="CA7" s="636"/>
      <c r="CB7" s="681"/>
      <c r="CD7" s="606" t="s">
        <v>237</v>
      </c>
      <c r="CE7" s="607"/>
      <c r="CF7" s="607"/>
      <c r="CG7" s="607"/>
      <c r="CH7" s="607"/>
      <c r="CI7" s="607"/>
      <c r="CJ7" s="607"/>
      <c r="CK7" s="607"/>
      <c r="CL7" s="607"/>
      <c r="CM7" s="607"/>
      <c r="CN7" s="607"/>
      <c r="CO7" s="607"/>
      <c r="CP7" s="607"/>
      <c r="CQ7" s="608"/>
      <c r="CR7" s="609">
        <v>17176968</v>
      </c>
      <c r="CS7" s="610"/>
      <c r="CT7" s="610"/>
      <c r="CU7" s="610"/>
      <c r="CV7" s="610"/>
      <c r="CW7" s="610"/>
      <c r="CX7" s="610"/>
      <c r="CY7" s="611"/>
      <c r="CZ7" s="635">
        <v>7.6</v>
      </c>
      <c r="DA7" s="635"/>
      <c r="DB7" s="635"/>
      <c r="DC7" s="635"/>
      <c r="DD7" s="615">
        <v>328382</v>
      </c>
      <c r="DE7" s="610"/>
      <c r="DF7" s="610"/>
      <c r="DG7" s="610"/>
      <c r="DH7" s="610"/>
      <c r="DI7" s="610"/>
      <c r="DJ7" s="610"/>
      <c r="DK7" s="610"/>
      <c r="DL7" s="610"/>
      <c r="DM7" s="610"/>
      <c r="DN7" s="610"/>
      <c r="DO7" s="610"/>
      <c r="DP7" s="611"/>
      <c r="DQ7" s="615">
        <v>14902336</v>
      </c>
      <c r="DR7" s="610"/>
      <c r="DS7" s="610"/>
      <c r="DT7" s="610"/>
      <c r="DU7" s="610"/>
      <c r="DV7" s="610"/>
      <c r="DW7" s="610"/>
      <c r="DX7" s="610"/>
      <c r="DY7" s="610"/>
      <c r="DZ7" s="610"/>
      <c r="EA7" s="610"/>
      <c r="EB7" s="610"/>
      <c r="EC7" s="647"/>
    </row>
    <row r="8" spans="2:143" ht="11.25" customHeight="1">
      <c r="B8" s="606" t="s">
        <v>238</v>
      </c>
      <c r="C8" s="607"/>
      <c r="D8" s="607"/>
      <c r="E8" s="607"/>
      <c r="F8" s="607"/>
      <c r="G8" s="607"/>
      <c r="H8" s="607"/>
      <c r="I8" s="607"/>
      <c r="J8" s="607"/>
      <c r="K8" s="607"/>
      <c r="L8" s="607"/>
      <c r="M8" s="607"/>
      <c r="N8" s="607"/>
      <c r="O8" s="607"/>
      <c r="P8" s="607"/>
      <c r="Q8" s="608"/>
      <c r="R8" s="609">
        <v>396815</v>
      </c>
      <c r="S8" s="610"/>
      <c r="T8" s="610"/>
      <c r="U8" s="610"/>
      <c r="V8" s="610"/>
      <c r="W8" s="610"/>
      <c r="X8" s="610"/>
      <c r="Y8" s="611"/>
      <c r="Z8" s="635">
        <v>0.2</v>
      </c>
      <c r="AA8" s="635"/>
      <c r="AB8" s="635"/>
      <c r="AC8" s="635"/>
      <c r="AD8" s="636">
        <v>396815</v>
      </c>
      <c r="AE8" s="636"/>
      <c r="AF8" s="636"/>
      <c r="AG8" s="636"/>
      <c r="AH8" s="636"/>
      <c r="AI8" s="636"/>
      <c r="AJ8" s="636"/>
      <c r="AK8" s="636"/>
      <c r="AL8" s="612">
        <v>0.4</v>
      </c>
      <c r="AM8" s="613"/>
      <c r="AN8" s="613"/>
      <c r="AO8" s="637"/>
      <c r="AP8" s="606" t="s">
        <v>239</v>
      </c>
      <c r="AQ8" s="607"/>
      <c r="AR8" s="607"/>
      <c r="AS8" s="607"/>
      <c r="AT8" s="607"/>
      <c r="AU8" s="607"/>
      <c r="AV8" s="607"/>
      <c r="AW8" s="607"/>
      <c r="AX8" s="607"/>
      <c r="AY8" s="607"/>
      <c r="AZ8" s="607"/>
      <c r="BA8" s="607"/>
      <c r="BB8" s="607"/>
      <c r="BC8" s="607"/>
      <c r="BD8" s="607"/>
      <c r="BE8" s="607"/>
      <c r="BF8" s="608"/>
      <c r="BG8" s="609">
        <v>841965</v>
      </c>
      <c r="BH8" s="610"/>
      <c r="BI8" s="610"/>
      <c r="BJ8" s="610"/>
      <c r="BK8" s="610"/>
      <c r="BL8" s="610"/>
      <c r="BM8" s="610"/>
      <c r="BN8" s="611"/>
      <c r="BO8" s="635">
        <v>1.2</v>
      </c>
      <c r="BP8" s="635"/>
      <c r="BQ8" s="635"/>
      <c r="BR8" s="635"/>
      <c r="BS8" s="636" t="s">
        <v>128</v>
      </c>
      <c r="BT8" s="636"/>
      <c r="BU8" s="636"/>
      <c r="BV8" s="636"/>
      <c r="BW8" s="636"/>
      <c r="BX8" s="636"/>
      <c r="BY8" s="636"/>
      <c r="BZ8" s="636"/>
      <c r="CA8" s="636"/>
      <c r="CB8" s="681"/>
      <c r="CD8" s="606" t="s">
        <v>240</v>
      </c>
      <c r="CE8" s="607"/>
      <c r="CF8" s="607"/>
      <c r="CG8" s="607"/>
      <c r="CH8" s="607"/>
      <c r="CI8" s="607"/>
      <c r="CJ8" s="607"/>
      <c r="CK8" s="607"/>
      <c r="CL8" s="607"/>
      <c r="CM8" s="607"/>
      <c r="CN8" s="607"/>
      <c r="CO8" s="607"/>
      <c r="CP8" s="607"/>
      <c r="CQ8" s="608"/>
      <c r="CR8" s="609">
        <v>108020178</v>
      </c>
      <c r="CS8" s="610"/>
      <c r="CT8" s="610"/>
      <c r="CU8" s="610"/>
      <c r="CV8" s="610"/>
      <c r="CW8" s="610"/>
      <c r="CX8" s="610"/>
      <c r="CY8" s="611"/>
      <c r="CZ8" s="635">
        <v>47.7</v>
      </c>
      <c r="DA8" s="635"/>
      <c r="DB8" s="635"/>
      <c r="DC8" s="635"/>
      <c r="DD8" s="615">
        <v>281894</v>
      </c>
      <c r="DE8" s="610"/>
      <c r="DF8" s="610"/>
      <c r="DG8" s="610"/>
      <c r="DH8" s="610"/>
      <c r="DI8" s="610"/>
      <c r="DJ8" s="610"/>
      <c r="DK8" s="610"/>
      <c r="DL8" s="610"/>
      <c r="DM8" s="610"/>
      <c r="DN8" s="610"/>
      <c r="DO8" s="610"/>
      <c r="DP8" s="611"/>
      <c r="DQ8" s="615">
        <v>44172696</v>
      </c>
      <c r="DR8" s="610"/>
      <c r="DS8" s="610"/>
      <c r="DT8" s="610"/>
      <c r="DU8" s="610"/>
      <c r="DV8" s="610"/>
      <c r="DW8" s="610"/>
      <c r="DX8" s="610"/>
      <c r="DY8" s="610"/>
      <c r="DZ8" s="610"/>
      <c r="EA8" s="610"/>
      <c r="EB8" s="610"/>
      <c r="EC8" s="647"/>
    </row>
    <row r="9" spans="2:143" ht="11.25" customHeight="1">
      <c r="B9" s="606" t="s">
        <v>241</v>
      </c>
      <c r="C9" s="607"/>
      <c r="D9" s="607"/>
      <c r="E9" s="607"/>
      <c r="F9" s="607"/>
      <c r="G9" s="607"/>
      <c r="H9" s="607"/>
      <c r="I9" s="607"/>
      <c r="J9" s="607"/>
      <c r="K9" s="607"/>
      <c r="L9" s="607"/>
      <c r="M9" s="607"/>
      <c r="N9" s="607"/>
      <c r="O9" s="607"/>
      <c r="P9" s="607"/>
      <c r="Q9" s="608"/>
      <c r="R9" s="609">
        <v>494802</v>
      </c>
      <c r="S9" s="610"/>
      <c r="T9" s="610"/>
      <c r="U9" s="610"/>
      <c r="V9" s="610"/>
      <c r="W9" s="610"/>
      <c r="X9" s="610"/>
      <c r="Y9" s="611"/>
      <c r="Z9" s="635">
        <v>0.2</v>
      </c>
      <c r="AA9" s="635"/>
      <c r="AB9" s="635"/>
      <c r="AC9" s="635"/>
      <c r="AD9" s="636">
        <v>494802</v>
      </c>
      <c r="AE9" s="636"/>
      <c r="AF9" s="636"/>
      <c r="AG9" s="636"/>
      <c r="AH9" s="636"/>
      <c r="AI9" s="636"/>
      <c r="AJ9" s="636"/>
      <c r="AK9" s="636"/>
      <c r="AL9" s="612">
        <v>0.5</v>
      </c>
      <c r="AM9" s="613"/>
      <c r="AN9" s="613"/>
      <c r="AO9" s="637"/>
      <c r="AP9" s="606" t="s">
        <v>242</v>
      </c>
      <c r="AQ9" s="607"/>
      <c r="AR9" s="607"/>
      <c r="AS9" s="607"/>
      <c r="AT9" s="607"/>
      <c r="AU9" s="607"/>
      <c r="AV9" s="607"/>
      <c r="AW9" s="607"/>
      <c r="AX9" s="607"/>
      <c r="AY9" s="607"/>
      <c r="AZ9" s="607"/>
      <c r="BA9" s="607"/>
      <c r="BB9" s="607"/>
      <c r="BC9" s="607"/>
      <c r="BD9" s="607"/>
      <c r="BE9" s="607"/>
      <c r="BF9" s="608"/>
      <c r="BG9" s="609">
        <v>24453266</v>
      </c>
      <c r="BH9" s="610"/>
      <c r="BI9" s="610"/>
      <c r="BJ9" s="610"/>
      <c r="BK9" s="610"/>
      <c r="BL9" s="610"/>
      <c r="BM9" s="610"/>
      <c r="BN9" s="611"/>
      <c r="BO9" s="635">
        <v>35.299999999999997</v>
      </c>
      <c r="BP9" s="635"/>
      <c r="BQ9" s="635"/>
      <c r="BR9" s="635"/>
      <c r="BS9" s="636" t="s">
        <v>128</v>
      </c>
      <c r="BT9" s="636"/>
      <c r="BU9" s="636"/>
      <c r="BV9" s="636"/>
      <c r="BW9" s="636"/>
      <c r="BX9" s="636"/>
      <c r="BY9" s="636"/>
      <c r="BZ9" s="636"/>
      <c r="CA9" s="636"/>
      <c r="CB9" s="681"/>
      <c r="CD9" s="606" t="s">
        <v>243</v>
      </c>
      <c r="CE9" s="607"/>
      <c r="CF9" s="607"/>
      <c r="CG9" s="607"/>
      <c r="CH9" s="607"/>
      <c r="CI9" s="607"/>
      <c r="CJ9" s="607"/>
      <c r="CK9" s="607"/>
      <c r="CL9" s="607"/>
      <c r="CM9" s="607"/>
      <c r="CN9" s="607"/>
      <c r="CO9" s="607"/>
      <c r="CP9" s="607"/>
      <c r="CQ9" s="608"/>
      <c r="CR9" s="609">
        <v>17633110</v>
      </c>
      <c r="CS9" s="610"/>
      <c r="CT9" s="610"/>
      <c r="CU9" s="610"/>
      <c r="CV9" s="610"/>
      <c r="CW9" s="610"/>
      <c r="CX9" s="610"/>
      <c r="CY9" s="611"/>
      <c r="CZ9" s="635">
        <v>7.8</v>
      </c>
      <c r="DA9" s="635"/>
      <c r="DB9" s="635"/>
      <c r="DC9" s="635"/>
      <c r="DD9" s="615">
        <v>663019</v>
      </c>
      <c r="DE9" s="610"/>
      <c r="DF9" s="610"/>
      <c r="DG9" s="610"/>
      <c r="DH9" s="610"/>
      <c r="DI9" s="610"/>
      <c r="DJ9" s="610"/>
      <c r="DK9" s="610"/>
      <c r="DL9" s="610"/>
      <c r="DM9" s="610"/>
      <c r="DN9" s="610"/>
      <c r="DO9" s="610"/>
      <c r="DP9" s="611"/>
      <c r="DQ9" s="615">
        <v>10833514</v>
      </c>
      <c r="DR9" s="610"/>
      <c r="DS9" s="610"/>
      <c r="DT9" s="610"/>
      <c r="DU9" s="610"/>
      <c r="DV9" s="610"/>
      <c r="DW9" s="610"/>
      <c r="DX9" s="610"/>
      <c r="DY9" s="610"/>
      <c r="DZ9" s="610"/>
      <c r="EA9" s="610"/>
      <c r="EB9" s="610"/>
      <c r="EC9" s="647"/>
    </row>
    <row r="10" spans="2:143" ht="11.25" customHeight="1">
      <c r="B10" s="606" t="s">
        <v>244</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245</v>
      </c>
      <c r="AQ10" s="607"/>
      <c r="AR10" s="607"/>
      <c r="AS10" s="607"/>
      <c r="AT10" s="607"/>
      <c r="AU10" s="607"/>
      <c r="AV10" s="607"/>
      <c r="AW10" s="607"/>
      <c r="AX10" s="607"/>
      <c r="AY10" s="607"/>
      <c r="AZ10" s="607"/>
      <c r="BA10" s="607"/>
      <c r="BB10" s="607"/>
      <c r="BC10" s="607"/>
      <c r="BD10" s="607"/>
      <c r="BE10" s="607"/>
      <c r="BF10" s="608"/>
      <c r="BG10" s="609">
        <v>1786154</v>
      </c>
      <c r="BH10" s="610"/>
      <c r="BI10" s="610"/>
      <c r="BJ10" s="610"/>
      <c r="BK10" s="610"/>
      <c r="BL10" s="610"/>
      <c r="BM10" s="610"/>
      <c r="BN10" s="611"/>
      <c r="BO10" s="635">
        <v>2.6</v>
      </c>
      <c r="BP10" s="635"/>
      <c r="BQ10" s="635"/>
      <c r="BR10" s="635"/>
      <c r="BS10" s="636">
        <v>295758</v>
      </c>
      <c r="BT10" s="636"/>
      <c r="BU10" s="636"/>
      <c r="BV10" s="636"/>
      <c r="BW10" s="636"/>
      <c r="BX10" s="636"/>
      <c r="BY10" s="636"/>
      <c r="BZ10" s="636"/>
      <c r="CA10" s="636"/>
      <c r="CB10" s="681"/>
      <c r="CD10" s="606" t="s">
        <v>246</v>
      </c>
      <c r="CE10" s="607"/>
      <c r="CF10" s="607"/>
      <c r="CG10" s="607"/>
      <c r="CH10" s="607"/>
      <c r="CI10" s="607"/>
      <c r="CJ10" s="607"/>
      <c r="CK10" s="607"/>
      <c r="CL10" s="607"/>
      <c r="CM10" s="607"/>
      <c r="CN10" s="607"/>
      <c r="CO10" s="607"/>
      <c r="CP10" s="607"/>
      <c r="CQ10" s="608"/>
      <c r="CR10" s="609">
        <v>402749</v>
      </c>
      <c r="CS10" s="610"/>
      <c r="CT10" s="610"/>
      <c r="CU10" s="610"/>
      <c r="CV10" s="610"/>
      <c r="CW10" s="610"/>
      <c r="CX10" s="610"/>
      <c r="CY10" s="611"/>
      <c r="CZ10" s="635">
        <v>0.2</v>
      </c>
      <c r="DA10" s="635"/>
      <c r="DB10" s="635"/>
      <c r="DC10" s="635"/>
      <c r="DD10" s="615" t="s">
        <v>128</v>
      </c>
      <c r="DE10" s="610"/>
      <c r="DF10" s="610"/>
      <c r="DG10" s="610"/>
      <c r="DH10" s="610"/>
      <c r="DI10" s="610"/>
      <c r="DJ10" s="610"/>
      <c r="DK10" s="610"/>
      <c r="DL10" s="610"/>
      <c r="DM10" s="610"/>
      <c r="DN10" s="610"/>
      <c r="DO10" s="610"/>
      <c r="DP10" s="611"/>
      <c r="DQ10" s="615">
        <v>71264</v>
      </c>
      <c r="DR10" s="610"/>
      <c r="DS10" s="610"/>
      <c r="DT10" s="610"/>
      <c r="DU10" s="610"/>
      <c r="DV10" s="610"/>
      <c r="DW10" s="610"/>
      <c r="DX10" s="610"/>
      <c r="DY10" s="610"/>
      <c r="DZ10" s="610"/>
      <c r="EA10" s="610"/>
      <c r="EB10" s="610"/>
      <c r="EC10" s="647"/>
    </row>
    <row r="11" spans="2:143" ht="11.25" customHeight="1">
      <c r="B11" s="606" t="s">
        <v>247</v>
      </c>
      <c r="C11" s="607"/>
      <c r="D11" s="607"/>
      <c r="E11" s="607"/>
      <c r="F11" s="607"/>
      <c r="G11" s="607"/>
      <c r="H11" s="607"/>
      <c r="I11" s="607"/>
      <c r="J11" s="607"/>
      <c r="K11" s="607"/>
      <c r="L11" s="607"/>
      <c r="M11" s="607"/>
      <c r="N11" s="607"/>
      <c r="O11" s="607"/>
      <c r="P11" s="607"/>
      <c r="Q11" s="608"/>
      <c r="R11" s="609">
        <v>12009694</v>
      </c>
      <c r="S11" s="610"/>
      <c r="T11" s="610"/>
      <c r="U11" s="610"/>
      <c r="V11" s="610"/>
      <c r="W11" s="610"/>
      <c r="X11" s="610"/>
      <c r="Y11" s="611"/>
      <c r="Z11" s="612">
        <v>5.2</v>
      </c>
      <c r="AA11" s="613"/>
      <c r="AB11" s="613"/>
      <c r="AC11" s="614"/>
      <c r="AD11" s="615">
        <v>12009694</v>
      </c>
      <c r="AE11" s="610"/>
      <c r="AF11" s="610"/>
      <c r="AG11" s="610"/>
      <c r="AH11" s="610"/>
      <c r="AI11" s="610"/>
      <c r="AJ11" s="610"/>
      <c r="AK11" s="611"/>
      <c r="AL11" s="612">
        <v>11</v>
      </c>
      <c r="AM11" s="613"/>
      <c r="AN11" s="613"/>
      <c r="AO11" s="637"/>
      <c r="AP11" s="606" t="s">
        <v>248</v>
      </c>
      <c r="AQ11" s="607"/>
      <c r="AR11" s="607"/>
      <c r="AS11" s="607"/>
      <c r="AT11" s="607"/>
      <c r="AU11" s="607"/>
      <c r="AV11" s="607"/>
      <c r="AW11" s="607"/>
      <c r="AX11" s="607"/>
      <c r="AY11" s="607"/>
      <c r="AZ11" s="607"/>
      <c r="BA11" s="607"/>
      <c r="BB11" s="607"/>
      <c r="BC11" s="607"/>
      <c r="BD11" s="607"/>
      <c r="BE11" s="607"/>
      <c r="BF11" s="608"/>
      <c r="BG11" s="609">
        <v>4417109</v>
      </c>
      <c r="BH11" s="610"/>
      <c r="BI11" s="610"/>
      <c r="BJ11" s="610"/>
      <c r="BK11" s="610"/>
      <c r="BL11" s="610"/>
      <c r="BM11" s="610"/>
      <c r="BN11" s="611"/>
      <c r="BO11" s="635">
        <v>6.4</v>
      </c>
      <c r="BP11" s="635"/>
      <c r="BQ11" s="635"/>
      <c r="BR11" s="635"/>
      <c r="BS11" s="636">
        <v>1248454</v>
      </c>
      <c r="BT11" s="636"/>
      <c r="BU11" s="636"/>
      <c r="BV11" s="636"/>
      <c r="BW11" s="636"/>
      <c r="BX11" s="636"/>
      <c r="BY11" s="636"/>
      <c r="BZ11" s="636"/>
      <c r="CA11" s="636"/>
      <c r="CB11" s="681"/>
      <c r="CD11" s="606" t="s">
        <v>249</v>
      </c>
      <c r="CE11" s="607"/>
      <c r="CF11" s="607"/>
      <c r="CG11" s="607"/>
      <c r="CH11" s="607"/>
      <c r="CI11" s="607"/>
      <c r="CJ11" s="607"/>
      <c r="CK11" s="607"/>
      <c r="CL11" s="607"/>
      <c r="CM11" s="607"/>
      <c r="CN11" s="607"/>
      <c r="CO11" s="607"/>
      <c r="CP11" s="607"/>
      <c r="CQ11" s="608"/>
      <c r="CR11" s="609">
        <v>2789257</v>
      </c>
      <c r="CS11" s="610"/>
      <c r="CT11" s="610"/>
      <c r="CU11" s="610"/>
      <c r="CV11" s="610"/>
      <c r="CW11" s="610"/>
      <c r="CX11" s="610"/>
      <c r="CY11" s="611"/>
      <c r="CZ11" s="635">
        <v>1.2</v>
      </c>
      <c r="DA11" s="635"/>
      <c r="DB11" s="635"/>
      <c r="DC11" s="635"/>
      <c r="DD11" s="615">
        <v>1554164</v>
      </c>
      <c r="DE11" s="610"/>
      <c r="DF11" s="610"/>
      <c r="DG11" s="610"/>
      <c r="DH11" s="610"/>
      <c r="DI11" s="610"/>
      <c r="DJ11" s="610"/>
      <c r="DK11" s="610"/>
      <c r="DL11" s="610"/>
      <c r="DM11" s="610"/>
      <c r="DN11" s="610"/>
      <c r="DO11" s="610"/>
      <c r="DP11" s="611"/>
      <c r="DQ11" s="615">
        <v>1514660</v>
      </c>
      <c r="DR11" s="610"/>
      <c r="DS11" s="610"/>
      <c r="DT11" s="610"/>
      <c r="DU11" s="610"/>
      <c r="DV11" s="610"/>
      <c r="DW11" s="610"/>
      <c r="DX11" s="610"/>
      <c r="DY11" s="610"/>
      <c r="DZ11" s="610"/>
      <c r="EA11" s="610"/>
      <c r="EB11" s="610"/>
      <c r="EC11" s="647"/>
    </row>
    <row r="12" spans="2:143" ht="11.25" customHeight="1">
      <c r="B12" s="606" t="s">
        <v>250</v>
      </c>
      <c r="C12" s="607"/>
      <c r="D12" s="607"/>
      <c r="E12" s="607"/>
      <c r="F12" s="607"/>
      <c r="G12" s="607"/>
      <c r="H12" s="607"/>
      <c r="I12" s="607"/>
      <c r="J12" s="607"/>
      <c r="K12" s="607"/>
      <c r="L12" s="607"/>
      <c r="M12" s="607"/>
      <c r="N12" s="607"/>
      <c r="O12" s="607"/>
      <c r="P12" s="607"/>
      <c r="Q12" s="608"/>
      <c r="R12" s="609">
        <v>83832</v>
      </c>
      <c r="S12" s="610"/>
      <c r="T12" s="610"/>
      <c r="U12" s="610"/>
      <c r="V12" s="610"/>
      <c r="W12" s="610"/>
      <c r="X12" s="610"/>
      <c r="Y12" s="611"/>
      <c r="Z12" s="635">
        <v>0</v>
      </c>
      <c r="AA12" s="635"/>
      <c r="AB12" s="635"/>
      <c r="AC12" s="635"/>
      <c r="AD12" s="636">
        <v>83832</v>
      </c>
      <c r="AE12" s="636"/>
      <c r="AF12" s="636"/>
      <c r="AG12" s="636"/>
      <c r="AH12" s="636"/>
      <c r="AI12" s="636"/>
      <c r="AJ12" s="636"/>
      <c r="AK12" s="636"/>
      <c r="AL12" s="612">
        <v>0.1</v>
      </c>
      <c r="AM12" s="613"/>
      <c r="AN12" s="613"/>
      <c r="AO12" s="637"/>
      <c r="AP12" s="606" t="s">
        <v>251</v>
      </c>
      <c r="AQ12" s="607"/>
      <c r="AR12" s="607"/>
      <c r="AS12" s="607"/>
      <c r="AT12" s="607"/>
      <c r="AU12" s="607"/>
      <c r="AV12" s="607"/>
      <c r="AW12" s="607"/>
      <c r="AX12" s="607"/>
      <c r="AY12" s="607"/>
      <c r="AZ12" s="607"/>
      <c r="BA12" s="607"/>
      <c r="BB12" s="607"/>
      <c r="BC12" s="607"/>
      <c r="BD12" s="607"/>
      <c r="BE12" s="607"/>
      <c r="BF12" s="608"/>
      <c r="BG12" s="609">
        <v>30987882</v>
      </c>
      <c r="BH12" s="610"/>
      <c r="BI12" s="610"/>
      <c r="BJ12" s="610"/>
      <c r="BK12" s="610"/>
      <c r="BL12" s="610"/>
      <c r="BM12" s="610"/>
      <c r="BN12" s="611"/>
      <c r="BO12" s="635">
        <v>44.7</v>
      </c>
      <c r="BP12" s="635"/>
      <c r="BQ12" s="635"/>
      <c r="BR12" s="635"/>
      <c r="BS12" s="636" t="s">
        <v>128</v>
      </c>
      <c r="BT12" s="636"/>
      <c r="BU12" s="636"/>
      <c r="BV12" s="636"/>
      <c r="BW12" s="636"/>
      <c r="BX12" s="636"/>
      <c r="BY12" s="636"/>
      <c r="BZ12" s="636"/>
      <c r="CA12" s="636"/>
      <c r="CB12" s="681"/>
      <c r="CD12" s="606" t="s">
        <v>252</v>
      </c>
      <c r="CE12" s="607"/>
      <c r="CF12" s="607"/>
      <c r="CG12" s="607"/>
      <c r="CH12" s="607"/>
      <c r="CI12" s="607"/>
      <c r="CJ12" s="607"/>
      <c r="CK12" s="607"/>
      <c r="CL12" s="607"/>
      <c r="CM12" s="607"/>
      <c r="CN12" s="607"/>
      <c r="CO12" s="607"/>
      <c r="CP12" s="607"/>
      <c r="CQ12" s="608"/>
      <c r="CR12" s="609">
        <v>20949854</v>
      </c>
      <c r="CS12" s="610"/>
      <c r="CT12" s="610"/>
      <c r="CU12" s="610"/>
      <c r="CV12" s="610"/>
      <c r="CW12" s="610"/>
      <c r="CX12" s="610"/>
      <c r="CY12" s="611"/>
      <c r="CZ12" s="635">
        <v>9.1999999999999993</v>
      </c>
      <c r="DA12" s="635"/>
      <c r="DB12" s="635"/>
      <c r="DC12" s="635"/>
      <c r="DD12" s="615">
        <v>107639</v>
      </c>
      <c r="DE12" s="610"/>
      <c r="DF12" s="610"/>
      <c r="DG12" s="610"/>
      <c r="DH12" s="610"/>
      <c r="DI12" s="610"/>
      <c r="DJ12" s="610"/>
      <c r="DK12" s="610"/>
      <c r="DL12" s="610"/>
      <c r="DM12" s="610"/>
      <c r="DN12" s="610"/>
      <c r="DO12" s="610"/>
      <c r="DP12" s="611"/>
      <c r="DQ12" s="615">
        <v>3915668</v>
      </c>
      <c r="DR12" s="610"/>
      <c r="DS12" s="610"/>
      <c r="DT12" s="610"/>
      <c r="DU12" s="610"/>
      <c r="DV12" s="610"/>
      <c r="DW12" s="610"/>
      <c r="DX12" s="610"/>
      <c r="DY12" s="610"/>
      <c r="DZ12" s="610"/>
      <c r="EA12" s="610"/>
      <c r="EB12" s="610"/>
      <c r="EC12" s="647"/>
    </row>
    <row r="13" spans="2:143" ht="11.25" customHeight="1">
      <c r="B13" s="606" t="s">
        <v>253</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254</v>
      </c>
      <c r="AQ13" s="607"/>
      <c r="AR13" s="607"/>
      <c r="AS13" s="607"/>
      <c r="AT13" s="607"/>
      <c r="AU13" s="607"/>
      <c r="AV13" s="607"/>
      <c r="AW13" s="607"/>
      <c r="AX13" s="607"/>
      <c r="AY13" s="607"/>
      <c r="AZ13" s="607"/>
      <c r="BA13" s="607"/>
      <c r="BB13" s="607"/>
      <c r="BC13" s="607"/>
      <c r="BD13" s="607"/>
      <c r="BE13" s="607"/>
      <c r="BF13" s="608"/>
      <c r="BG13" s="609">
        <v>30823700</v>
      </c>
      <c r="BH13" s="610"/>
      <c r="BI13" s="610"/>
      <c r="BJ13" s="610"/>
      <c r="BK13" s="610"/>
      <c r="BL13" s="610"/>
      <c r="BM13" s="610"/>
      <c r="BN13" s="611"/>
      <c r="BO13" s="635">
        <v>44.5</v>
      </c>
      <c r="BP13" s="635"/>
      <c r="BQ13" s="635"/>
      <c r="BR13" s="635"/>
      <c r="BS13" s="636" t="s">
        <v>128</v>
      </c>
      <c r="BT13" s="636"/>
      <c r="BU13" s="636"/>
      <c r="BV13" s="636"/>
      <c r="BW13" s="636"/>
      <c r="BX13" s="636"/>
      <c r="BY13" s="636"/>
      <c r="BZ13" s="636"/>
      <c r="CA13" s="636"/>
      <c r="CB13" s="681"/>
      <c r="CD13" s="606" t="s">
        <v>255</v>
      </c>
      <c r="CE13" s="607"/>
      <c r="CF13" s="607"/>
      <c r="CG13" s="607"/>
      <c r="CH13" s="607"/>
      <c r="CI13" s="607"/>
      <c r="CJ13" s="607"/>
      <c r="CK13" s="607"/>
      <c r="CL13" s="607"/>
      <c r="CM13" s="607"/>
      <c r="CN13" s="607"/>
      <c r="CO13" s="607"/>
      <c r="CP13" s="607"/>
      <c r="CQ13" s="608"/>
      <c r="CR13" s="609">
        <v>16896055</v>
      </c>
      <c r="CS13" s="610"/>
      <c r="CT13" s="610"/>
      <c r="CU13" s="610"/>
      <c r="CV13" s="610"/>
      <c r="CW13" s="610"/>
      <c r="CX13" s="610"/>
      <c r="CY13" s="611"/>
      <c r="CZ13" s="635">
        <v>7.5</v>
      </c>
      <c r="DA13" s="635"/>
      <c r="DB13" s="635"/>
      <c r="DC13" s="635"/>
      <c r="DD13" s="615">
        <v>5558817</v>
      </c>
      <c r="DE13" s="610"/>
      <c r="DF13" s="610"/>
      <c r="DG13" s="610"/>
      <c r="DH13" s="610"/>
      <c r="DI13" s="610"/>
      <c r="DJ13" s="610"/>
      <c r="DK13" s="610"/>
      <c r="DL13" s="610"/>
      <c r="DM13" s="610"/>
      <c r="DN13" s="610"/>
      <c r="DO13" s="610"/>
      <c r="DP13" s="611"/>
      <c r="DQ13" s="615">
        <v>10982233</v>
      </c>
      <c r="DR13" s="610"/>
      <c r="DS13" s="610"/>
      <c r="DT13" s="610"/>
      <c r="DU13" s="610"/>
      <c r="DV13" s="610"/>
      <c r="DW13" s="610"/>
      <c r="DX13" s="610"/>
      <c r="DY13" s="610"/>
      <c r="DZ13" s="610"/>
      <c r="EA13" s="610"/>
      <c r="EB13" s="610"/>
      <c r="EC13" s="647"/>
    </row>
    <row r="14" spans="2:143" ht="11.25" customHeight="1">
      <c r="B14" s="606" t="s">
        <v>256</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257</v>
      </c>
      <c r="AQ14" s="607"/>
      <c r="AR14" s="607"/>
      <c r="AS14" s="607"/>
      <c r="AT14" s="607"/>
      <c r="AU14" s="607"/>
      <c r="AV14" s="607"/>
      <c r="AW14" s="607"/>
      <c r="AX14" s="607"/>
      <c r="AY14" s="607"/>
      <c r="AZ14" s="607"/>
      <c r="BA14" s="607"/>
      <c r="BB14" s="607"/>
      <c r="BC14" s="607"/>
      <c r="BD14" s="607"/>
      <c r="BE14" s="607"/>
      <c r="BF14" s="608"/>
      <c r="BG14" s="609">
        <v>1506104</v>
      </c>
      <c r="BH14" s="610"/>
      <c r="BI14" s="610"/>
      <c r="BJ14" s="610"/>
      <c r="BK14" s="610"/>
      <c r="BL14" s="610"/>
      <c r="BM14" s="610"/>
      <c r="BN14" s="611"/>
      <c r="BO14" s="635">
        <v>2.2000000000000002</v>
      </c>
      <c r="BP14" s="635"/>
      <c r="BQ14" s="635"/>
      <c r="BR14" s="635"/>
      <c r="BS14" s="636" t="s">
        <v>128</v>
      </c>
      <c r="BT14" s="636"/>
      <c r="BU14" s="636"/>
      <c r="BV14" s="636"/>
      <c r="BW14" s="636"/>
      <c r="BX14" s="636"/>
      <c r="BY14" s="636"/>
      <c r="BZ14" s="636"/>
      <c r="CA14" s="636"/>
      <c r="CB14" s="681"/>
      <c r="CD14" s="606" t="s">
        <v>258</v>
      </c>
      <c r="CE14" s="607"/>
      <c r="CF14" s="607"/>
      <c r="CG14" s="607"/>
      <c r="CH14" s="607"/>
      <c r="CI14" s="607"/>
      <c r="CJ14" s="607"/>
      <c r="CK14" s="607"/>
      <c r="CL14" s="607"/>
      <c r="CM14" s="607"/>
      <c r="CN14" s="607"/>
      <c r="CO14" s="607"/>
      <c r="CP14" s="607"/>
      <c r="CQ14" s="608"/>
      <c r="CR14" s="609">
        <v>5349981</v>
      </c>
      <c r="CS14" s="610"/>
      <c r="CT14" s="610"/>
      <c r="CU14" s="610"/>
      <c r="CV14" s="610"/>
      <c r="CW14" s="610"/>
      <c r="CX14" s="610"/>
      <c r="CY14" s="611"/>
      <c r="CZ14" s="635">
        <v>2.4</v>
      </c>
      <c r="DA14" s="635"/>
      <c r="DB14" s="635"/>
      <c r="DC14" s="635"/>
      <c r="DD14" s="615">
        <v>413645</v>
      </c>
      <c r="DE14" s="610"/>
      <c r="DF14" s="610"/>
      <c r="DG14" s="610"/>
      <c r="DH14" s="610"/>
      <c r="DI14" s="610"/>
      <c r="DJ14" s="610"/>
      <c r="DK14" s="610"/>
      <c r="DL14" s="610"/>
      <c r="DM14" s="610"/>
      <c r="DN14" s="610"/>
      <c r="DO14" s="610"/>
      <c r="DP14" s="611"/>
      <c r="DQ14" s="615">
        <v>4841946</v>
      </c>
      <c r="DR14" s="610"/>
      <c r="DS14" s="610"/>
      <c r="DT14" s="610"/>
      <c r="DU14" s="610"/>
      <c r="DV14" s="610"/>
      <c r="DW14" s="610"/>
      <c r="DX14" s="610"/>
      <c r="DY14" s="610"/>
      <c r="DZ14" s="610"/>
      <c r="EA14" s="610"/>
      <c r="EB14" s="610"/>
      <c r="EC14" s="647"/>
    </row>
    <row r="15" spans="2:143" ht="11.25" customHeight="1">
      <c r="B15" s="606" t="s">
        <v>259</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260</v>
      </c>
      <c r="AQ15" s="607"/>
      <c r="AR15" s="607"/>
      <c r="AS15" s="607"/>
      <c r="AT15" s="607"/>
      <c r="AU15" s="607"/>
      <c r="AV15" s="607"/>
      <c r="AW15" s="607"/>
      <c r="AX15" s="607"/>
      <c r="AY15" s="607"/>
      <c r="AZ15" s="607"/>
      <c r="BA15" s="607"/>
      <c r="BB15" s="607"/>
      <c r="BC15" s="607"/>
      <c r="BD15" s="607"/>
      <c r="BE15" s="607"/>
      <c r="BF15" s="608"/>
      <c r="BG15" s="609">
        <v>3223857</v>
      </c>
      <c r="BH15" s="610"/>
      <c r="BI15" s="610"/>
      <c r="BJ15" s="610"/>
      <c r="BK15" s="610"/>
      <c r="BL15" s="610"/>
      <c r="BM15" s="610"/>
      <c r="BN15" s="611"/>
      <c r="BO15" s="635">
        <v>4.7</v>
      </c>
      <c r="BP15" s="635"/>
      <c r="BQ15" s="635"/>
      <c r="BR15" s="635"/>
      <c r="BS15" s="636" t="s">
        <v>128</v>
      </c>
      <c r="BT15" s="636"/>
      <c r="BU15" s="636"/>
      <c r="BV15" s="636"/>
      <c r="BW15" s="636"/>
      <c r="BX15" s="636"/>
      <c r="BY15" s="636"/>
      <c r="BZ15" s="636"/>
      <c r="CA15" s="636"/>
      <c r="CB15" s="681"/>
      <c r="CD15" s="606" t="s">
        <v>261</v>
      </c>
      <c r="CE15" s="607"/>
      <c r="CF15" s="607"/>
      <c r="CG15" s="607"/>
      <c r="CH15" s="607"/>
      <c r="CI15" s="607"/>
      <c r="CJ15" s="607"/>
      <c r="CK15" s="607"/>
      <c r="CL15" s="607"/>
      <c r="CM15" s="607"/>
      <c r="CN15" s="607"/>
      <c r="CO15" s="607"/>
      <c r="CP15" s="607"/>
      <c r="CQ15" s="608"/>
      <c r="CR15" s="609">
        <v>18847691</v>
      </c>
      <c r="CS15" s="610"/>
      <c r="CT15" s="610"/>
      <c r="CU15" s="610"/>
      <c r="CV15" s="610"/>
      <c r="CW15" s="610"/>
      <c r="CX15" s="610"/>
      <c r="CY15" s="611"/>
      <c r="CZ15" s="635">
        <v>8.3000000000000007</v>
      </c>
      <c r="DA15" s="635"/>
      <c r="DB15" s="635"/>
      <c r="DC15" s="635"/>
      <c r="DD15" s="615">
        <v>4451922</v>
      </c>
      <c r="DE15" s="610"/>
      <c r="DF15" s="610"/>
      <c r="DG15" s="610"/>
      <c r="DH15" s="610"/>
      <c r="DI15" s="610"/>
      <c r="DJ15" s="610"/>
      <c r="DK15" s="610"/>
      <c r="DL15" s="610"/>
      <c r="DM15" s="610"/>
      <c r="DN15" s="610"/>
      <c r="DO15" s="610"/>
      <c r="DP15" s="611"/>
      <c r="DQ15" s="615">
        <v>12462131</v>
      </c>
      <c r="DR15" s="610"/>
      <c r="DS15" s="610"/>
      <c r="DT15" s="610"/>
      <c r="DU15" s="610"/>
      <c r="DV15" s="610"/>
      <c r="DW15" s="610"/>
      <c r="DX15" s="610"/>
      <c r="DY15" s="610"/>
      <c r="DZ15" s="610"/>
      <c r="EA15" s="610"/>
      <c r="EB15" s="610"/>
      <c r="EC15" s="647"/>
    </row>
    <row r="16" spans="2:143" ht="11.25" customHeight="1">
      <c r="B16" s="606" t="s">
        <v>262</v>
      </c>
      <c r="C16" s="607"/>
      <c r="D16" s="607"/>
      <c r="E16" s="607"/>
      <c r="F16" s="607"/>
      <c r="G16" s="607"/>
      <c r="H16" s="607"/>
      <c r="I16" s="607"/>
      <c r="J16" s="607"/>
      <c r="K16" s="607"/>
      <c r="L16" s="607"/>
      <c r="M16" s="607"/>
      <c r="N16" s="607"/>
      <c r="O16" s="607"/>
      <c r="P16" s="607"/>
      <c r="Q16" s="608"/>
      <c r="R16" s="609">
        <v>76872</v>
      </c>
      <c r="S16" s="610"/>
      <c r="T16" s="610"/>
      <c r="U16" s="610"/>
      <c r="V16" s="610"/>
      <c r="W16" s="610"/>
      <c r="X16" s="610"/>
      <c r="Y16" s="611"/>
      <c r="Z16" s="635">
        <v>0</v>
      </c>
      <c r="AA16" s="635"/>
      <c r="AB16" s="635"/>
      <c r="AC16" s="635"/>
      <c r="AD16" s="636">
        <v>76872</v>
      </c>
      <c r="AE16" s="636"/>
      <c r="AF16" s="636"/>
      <c r="AG16" s="636"/>
      <c r="AH16" s="636"/>
      <c r="AI16" s="636"/>
      <c r="AJ16" s="636"/>
      <c r="AK16" s="636"/>
      <c r="AL16" s="612">
        <v>0.1</v>
      </c>
      <c r="AM16" s="613"/>
      <c r="AN16" s="613"/>
      <c r="AO16" s="637"/>
      <c r="AP16" s="606" t="s">
        <v>263</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264</v>
      </c>
      <c r="CE16" s="607"/>
      <c r="CF16" s="607"/>
      <c r="CG16" s="607"/>
      <c r="CH16" s="607"/>
      <c r="CI16" s="607"/>
      <c r="CJ16" s="607"/>
      <c r="CK16" s="607"/>
      <c r="CL16" s="607"/>
      <c r="CM16" s="607"/>
      <c r="CN16" s="607"/>
      <c r="CO16" s="607"/>
      <c r="CP16" s="607"/>
      <c r="CQ16" s="608"/>
      <c r="CR16" s="609">
        <v>1128938</v>
      </c>
      <c r="CS16" s="610"/>
      <c r="CT16" s="610"/>
      <c r="CU16" s="610"/>
      <c r="CV16" s="610"/>
      <c r="CW16" s="610"/>
      <c r="CX16" s="610"/>
      <c r="CY16" s="611"/>
      <c r="CZ16" s="635">
        <v>0.5</v>
      </c>
      <c r="DA16" s="635"/>
      <c r="DB16" s="635"/>
      <c r="DC16" s="635"/>
      <c r="DD16" s="615" t="s">
        <v>128</v>
      </c>
      <c r="DE16" s="610"/>
      <c r="DF16" s="610"/>
      <c r="DG16" s="610"/>
      <c r="DH16" s="610"/>
      <c r="DI16" s="610"/>
      <c r="DJ16" s="610"/>
      <c r="DK16" s="610"/>
      <c r="DL16" s="610"/>
      <c r="DM16" s="610"/>
      <c r="DN16" s="610"/>
      <c r="DO16" s="610"/>
      <c r="DP16" s="611"/>
      <c r="DQ16" s="615">
        <v>140661</v>
      </c>
      <c r="DR16" s="610"/>
      <c r="DS16" s="610"/>
      <c r="DT16" s="610"/>
      <c r="DU16" s="610"/>
      <c r="DV16" s="610"/>
      <c r="DW16" s="610"/>
      <c r="DX16" s="610"/>
      <c r="DY16" s="610"/>
      <c r="DZ16" s="610"/>
      <c r="EA16" s="610"/>
      <c r="EB16" s="610"/>
      <c r="EC16" s="647"/>
    </row>
    <row r="17" spans="2:133" ht="11.25" customHeight="1">
      <c r="B17" s="606" t="s">
        <v>265</v>
      </c>
      <c r="C17" s="607"/>
      <c r="D17" s="607"/>
      <c r="E17" s="607"/>
      <c r="F17" s="607"/>
      <c r="G17" s="607"/>
      <c r="H17" s="607"/>
      <c r="I17" s="607"/>
      <c r="J17" s="607"/>
      <c r="K17" s="607"/>
      <c r="L17" s="607"/>
      <c r="M17" s="607"/>
      <c r="N17" s="607"/>
      <c r="O17" s="607"/>
      <c r="P17" s="607"/>
      <c r="Q17" s="608"/>
      <c r="R17" s="609">
        <v>1129513</v>
      </c>
      <c r="S17" s="610"/>
      <c r="T17" s="610"/>
      <c r="U17" s="610"/>
      <c r="V17" s="610"/>
      <c r="W17" s="610"/>
      <c r="X17" s="610"/>
      <c r="Y17" s="611"/>
      <c r="Z17" s="635">
        <v>0.5</v>
      </c>
      <c r="AA17" s="635"/>
      <c r="AB17" s="635"/>
      <c r="AC17" s="635"/>
      <c r="AD17" s="636">
        <v>1129513</v>
      </c>
      <c r="AE17" s="636"/>
      <c r="AF17" s="636"/>
      <c r="AG17" s="636"/>
      <c r="AH17" s="636"/>
      <c r="AI17" s="636"/>
      <c r="AJ17" s="636"/>
      <c r="AK17" s="636"/>
      <c r="AL17" s="612">
        <v>1</v>
      </c>
      <c r="AM17" s="613"/>
      <c r="AN17" s="613"/>
      <c r="AO17" s="637"/>
      <c r="AP17" s="606" t="s">
        <v>266</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267</v>
      </c>
      <c r="CE17" s="607"/>
      <c r="CF17" s="607"/>
      <c r="CG17" s="607"/>
      <c r="CH17" s="607"/>
      <c r="CI17" s="607"/>
      <c r="CJ17" s="607"/>
      <c r="CK17" s="607"/>
      <c r="CL17" s="607"/>
      <c r="CM17" s="607"/>
      <c r="CN17" s="607"/>
      <c r="CO17" s="607"/>
      <c r="CP17" s="607"/>
      <c r="CQ17" s="608"/>
      <c r="CR17" s="609">
        <v>16552173</v>
      </c>
      <c r="CS17" s="610"/>
      <c r="CT17" s="610"/>
      <c r="CU17" s="610"/>
      <c r="CV17" s="610"/>
      <c r="CW17" s="610"/>
      <c r="CX17" s="610"/>
      <c r="CY17" s="611"/>
      <c r="CZ17" s="635">
        <v>7.3</v>
      </c>
      <c r="DA17" s="635"/>
      <c r="DB17" s="635"/>
      <c r="DC17" s="635"/>
      <c r="DD17" s="615" t="s">
        <v>128</v>
      </c>
      <c r="DE17" s="610"/>
      <c r="DF17" s="610"/>
      <c r="DG17" s="610"/>
      <c r="DH17" s="610"/>
      <c r="DI17" s="610"/>
      <c r="DJ17" s="610"/>
      <c r="DK17" s="610"/>
      <c r="DL17" s="610"/>
      <c r="DM17" s="610"/>
      <c r="DN17" s="610"/>
      <c r="DO17" s="610"/>
      <c r="DP17" s="611"/>
      <c r="DQ17" s="615">
        <v>16326555</v>
      </c>
      <c r="DR17" s="610"/>
      <c r="DS17" s="610"/>
      <c r="DT17" s="610"/>
      <c r="DU17" s="610"/>
      <c r="DV17" s="610"/>
      <c r="DW17" s="610"/>
      <c r="DX17" s="610"/>
      <c r="DY17" s="610"/>
      <c r="DZ17" s="610"/>
      <c r="EA17" s="610"/>
      <c r="EB17" s="610"/>
      <c r="EC17" s="647"/>
    </row>
    <row r="18" spans="2:133" ht="11.25" customHeight="1">
      <c r="B18" s="606" t="s">
        <v>268</v>
      </c>
      <c r="C18" s="607"/>
      <c r="D18" s="607"/>
      <c r="E18" s="607"/>
      <c r="F18" s="607"/>
      <c r="G18" s="607"/>
      <c r="H18" s="607"/>
      <c r="I18" s="607"/>
      <c r="J18" s="607"/>
      <c r="K18" s="607"/>
      <c r="L18" s="607"/>
      <c r="M18" s="607"/>
      <c r="N18" s="607"/>
      <c r="O18" s="607"/>
      <c r="P18" s="607"/>
      <c r="Q18" s="608"/>
      <c r="R18" s="609">
        <v>1415476</v>
      </c>
      <c r="S18" s="610"/>
      <c r="T18" s="610"/>
      <c r="U18" s="610"/>
      <c r="V18" s="610"/>
      <c r="W18" s="610"/>
      <c r="X18" s="610"/>
      <c r="Y18" s="611"/>
      <c r="Z18" s="635">
        <v>0.6</v>
      </c>
      <c r="AA18" s="635"/>
      <c r="AB18" s="635"/>
      <c r="AC18" s="635"/>
      <c r="AD18" s="636">
        <v>1415476</v>
      </c>
      <c r="AE18" s="636"/>
      <c r="AF18" s="636"/>
      <c r="AG18" s="636"/>
      <c r="AH18" s="636"/>
      <c r="AI18" s="636"/>
      <c r="AJ18" s="636"/>
      <c r="AK18" s="636"/>
      <c r="AL18" s="612">
        <v>1.2999999523162842</v>
      </c>
      <c r="AM18" s="613"/>
      <c r="AN18" s="613"/>
      <c r="AO18" s="637"/>
      <c r="AP18" s="606" t="s">
        <v>269</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270</v>
      </c>
      <c r="CE18" s="607"/>
      <c r="CF18" s="607"/>
      <c r="CG18" s="607"/>
      <c r="CH18" s="607"/>
      <c r="CI18" s="607"/>
      <c r="CJ18" s="607"/>
      <c r="CK18" s="607"/>
      <c r="CL18" s="607"/>
      <c r="CM18" s="607"/>
      <c r="CN18" s="607"/>
      <c r="CO18" s="607"/>
      <c r="CP18" s="607"/>
      <c r="CQ18" s="608"/>
      <c r="CR18" s="609">
        <v>20213</v>
      </c>
      <c r="CS18" s="610"/>
      <c r="CT18" s="610"/>
      <c r="CU18" s="610"/>
      <c r="CV18" s="610"/>
      <c r="CW18" s="610"/>
      <c r="CX18" s="610"/>
      <c r="CY18" s="611"/>
      <c r="CZ18" s="635">
        <v>0</v>
      </c>
      <c r="DA18" s="635"/>
      <c r="DB18" s="635"/>
      <c r="DC18" s="635"/>
      <c r="DD18" s="615" t="s">
        <v>128</v>
      </c>
      <c r="DE18" s="610"/>
      <c r="DF18" s="610"/>
      <c r="DG18" s="610"/>
      <c r="DH18" s="610"/>
      <c r="DI18" s="610"/>
      <c r="DJ18" s="610"/>
      <c r="DK18" s="610"/>
      <c r="DL18" s="610"/>
      <c r="DM18" s="610"/>
      <c r="DN18" s="610"/>
      <c r="DO18" s="610"/>
      <c r="DP18" s="611"/>
      <c r="DQ18" s="615">
        <v>20213</v>
      </c>
      <c r="DR18" s="610"/>
      <c r="DS18" s="610"/>
      <c r="DT18" s="610"/>
      <c r="DU18" s="610"/>
      <c r="DV18" s="610"/>
      <c r="DW18" s="610"/>
      <c r="DX18" s="610"/>
      <c r="DY18" s="610"/>
      <c r="DZ18" s="610"/>
      <c r="EA18" s="610"/>
      <c r="EB18" s="610"/>
      <c r="EC18" s="647"/>
    </row>
    <row r="19" spans="2:133" ht="11.25" customHeight="1">
      <c r="B19" s="606" t="s">
        <v>271</v>
      </c>
      <c r="C19" s="607"/>
      <c r="D19" s="607"/>
      <c r="E19" s="607"/>
      <c r="F19" s="607"/>
      <c r="G19" s="607"/>
      <c r="H19" s="607"/>
      <c r="I19" s="607"/>
      <c r="J19" s="607"/>
      <c r="K19" s="607"/>
      <c r="L19" s="607"/>
      <c r="M19" s="607"/>
      <c r="N19" s="607"/>
      <c r="O19" s="607"/>
      <c r="P19" s="607"/>
      <c r="Q19" s="608"/>
      <c r="R19" s="609">
        <v>427582</v>
      </c>
      <c r="S19" s="610"/>
      <c r="T19" s="610"/>
      <c r="U19" s="610"/>
      <c r="V19" s="610"/>
      <c r="W19" s="610"/>
      <c r="X19" s="610"/>
      <c r="Y19" s="611"/>
      <c r="Z19" s="635">
        <v>0.2</v>
      </c>
      <c r="AA19" s="635"/>
      <c r="AB19" s="635"/>
      <c r="AC19" s="635"/>
      <c r="AD19" s="636">
        <v>427582</v>
      </c>
      <c r="AE19" s="636"/>
      <c r="AF19" s="636"/>
      <c r="AG19" s="636"/>
      <c r="AH19" s="636"/>
      <c r="AI19" s="636"/>
      <c r="AJ19" s="636"/>
      <c r="AK19" s="636"/>
      <c r="AL19" s="612">
        <v>0.4</v>
      </c>
      <c r="AM19" s="613"/>
      <c r="AN19" s="613"/>
      <c r="AO19" s="637"/>
      <c r="AP19" s="606" t="s">
        <v>272</v>
      </c>
      <c r="AQ19" s="607"/>
      <c r="AR19" s="607"/>
      <c r="AS19" s="607"/>
      <c r="AT19" s="607"/>
      <c r="AU19" s="607"/>
      <c r="AV19" s="607"/>
      <c r="AW19" s="607"/>
      <c r="AX19" s="607"/>
      <c r="AY19" s="607"/>
      <c r="AZ19" s="607"/>
      <c r="BA19" s="607"/>
      <c r="BB19" s="607"/>
      <c r="BC19" s="607"/>
      <c r="BD19" s="607"/>
      <c r="BE19" s="607"/>
      <c r="BF19" s="608"/>
      <c r="BG19" s="609">
        <v>2112768</v>
      </c>
      <c r="BH19" s="610"/>
      <c r="BI19" s="610"/>
      <c r="BJ19" s="610"/>
      <c r="BK19" s="610"/>
      <c r="BL19" s="610"/>
      <c r="BM19" s="610"/>
      <c r="BN19" s="611"/>
      <c r="BO19" s="635">
        <v>3</v>
      </c>
      <c r="BP19" s="635"/>
      <c r="BQ19" s="635"/>
      <c r="BR19" s="635"/>
      <c r="BS19" s="636" t="s">
        <v>128</v>
      </c>
      <c r="BT19" s="636"/>
      <c r="BU19" s="636"/>
      <c r="BV19" s="636"/>
      <c r="BW19" s="636"/>
      <c r="BX19" s="636"/>
      <c r="BY19" s="636"/>
      <c r="BZ19" s="636"/>
      <c r="CA19" s="636"/>
      <c r="CB19" s="681"/>
      <c r="CD19" s="606" t="s">
        <v>273</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7"/>
    </row>
    <row r="20" spans="2:133" ht="11.25" customHeight="1">
      <c r="B20" s="606" t="s">
        <v>274</v>
      </c>
      <c r="C20" s="607"/>
      <c r="D20" s="607"/>
      <c r="E20" s="607"/>
      <c r="F20" s="607"/>
      <c r="G20" s="607"/>
      <c r="H20" s="607"/>
      <c r="I20" s="607"/>
      <c r="J20" s="607"/>
      <c r="K20" s="607"/>
      <c r="L20" s="607"/>
      <c r="M20" s="607"/>
      <c r="N20" s="607"/>
      <c r="O20" s="607"/>
      <c r="P20" s="607"/>
      <c r="Q20" s="608"/>
      <c r="R20" s="609">
        <v>24183</v>
      </c>
      <c r="S20" s="610"/>
      <c r="T20" s="610"/>
      <c r="U20" s="610"/>
      <c r="V20" s="610"/>
      <c r="W20" s="610"/>
      <c r="X20" s="610"/>
      <c r="Y20" s="611"/>
      <c r="Z20" s="635">
        <v>0</v>
      </c>
      <c r="AA20" s="635"/>
      <c r="AB20" s="635"/>
      <c r="AC20" s="635"/>
      <c r="AD20" s="636">
        <v>24183</v>
      </c>
      <c r="AE20" s="636"/>
      <c r="AF20" s="636"/>
      <c r="AG20" s="636"/>
      <c r="AH20" s="636"/>
      <c r="AI20" s="636"/>
      <c r="AJ20" s="636"/>
      <c r="AK20" s="636"/>
      <c r="AL20" s="612">
        <v>0</v>
      </c>
      <c r="AM20" s="613"/>
      <c r="AN20" s="613"/>
      <c r="AO20" s="637"/>
      <c r="AP20" s="606" t="s">
        <v>275</v>
      </c>
      <c r="AQ20" s="607"/>
      <c r="AR20" s="607"/>
      <c r="AS20" s="607"/>
      <c r="AT20" s="607"/>
      <c r="AU20" s="607"/>
      <c r="AV20" s="607"/>
      <c r="AW20" s="607"/>
      <c r="AX20" s="607"/>
      <c r="AY20" s="607"/>
      <c r="AZ20" s="607"/>
      <c r="BA20" s="607"/>
      <c r="BB20" s="607"/>
      <c r="BC20" s="607"/>
      <c r="BD20" s="607"/>
      <c r="BE20" s="607"/>
      <c r="BF20" s="608"/>
      <c r="BG20" s="609">
        <v>2112768</v>
      </c>
      <c r="BH20" s="610"/>
      <c r="BI20" s="610"/>
      <c r="BJ20" s="610"/>
      <c r="BK20" s="610"/>
      <c r="BL20" s="610"/>
      <c r="BM20" s="610"/>
      <c r="BN20" s="611"/>
      <c r="BO20" s="635">
        <v>3</v>
      </c>
      <c r="BP20" s="635"/>
      <c r="BQ20" s="635"/>
      <c r="BR20" s="635"/>
      <c r="BS20" s="636" t="s">
        <v>128</v>
      </c>
      <c r="BT20" s="636"/>
      <c r="BU20" s="636"/>
      <c r="BV20" s="636"/>
      <c r="BW20" s="636"/>
      <c r="BX20" s="636"/>
      <c r="BY20" s="636"/>
      <c r="BZ20" s="636"/>
      <c r="CA20" s="636"/>
      <c r="CB20" s="681"/>
      <c r="CD20" s="606" t="s">
        <v>276</v>
      </c>
      <c r="CE20" s="607"/>
      <c r="CF20" s="607"/>
      <c r="CG20" s="607"/>
      <c r="CH20" s="607"/>
      <c r="CI20" s="607"/>
      <c r="CJ20" s="607"/>
      <c r="CK20" s="607"/>
      <c r="CL20" s="607"/>
      <c r="CM20" s="607"/>
      <c r="CN20" s="607"/>
      <c r="CO20" s="607"/>
      <c r="CP20" s="607"/>
      <c r="CQ20" s="608"/>
      <c r="CR20" s="609">
        <v>226541635</v>
      </c>
      <c r="CS20" s="610"/>
      <c r="CT20" s="610"/>
      <c r="CU20" s="610"/>
      <c r="CV20" s="610"/>
      <c r="CW20" s="610"/>
      <c r="CX20" s="610"/>
      <c r="CY20" s="611"/>
      <c r="CZ20" s="635">
        <v>100</v>
      </c>
      <c r="DA20" s="635"/>
      <c r="DB20" s="635"/>
      <c r="DC20" s="635"/>
      <c r="DD20" s="615">
        <v>13359482</v>
      </c>
      <c r="DE20" s="610"/>
      <c r="DF20" s="610"/>
      <c r="DG20" s="610"/>
      <c r="DH20" s="610"/>
      <c r="DI20" s="610"/>
      <c r="DJ20" s="610"/>
      <c r="DK20" s="610"/>
      <c r="DL20" s="610"/>
      <c r="DM20" s="610"/>
      <c r="DN20" s="610"/>
      <c r="DO20" s="610"/>
      <c r="DP20" s="611"/>
      <c r="DQ20" s="615">
        <v>120958087</v>
      </c>
      <c r="DR20" s="610"/>
      <c r="DS20" s="610"/>
      <c r="DT20" s="610"/>
      <c r="DU20" s="610"/>
      <c r="DV20" s="610"/>
      <c r="DW20" s="610"/>
      <c r="DX20" s="610"/>
      <c r="DY20" s="610"/>
      <c r="DZ20" s="610"/>
      <c r="EA20" s="610"/>
      <c r="EB20" s="610"/>
      <c r="EC20" s="647"/>
    </row>
    <row r="21" spans="2:133" ht="11.25" customHeight="1">
      <c r="B21" s="606" t="s">
        <v>277</v>
      </c>
      <c r="C21" s="607"/>
      <c r="D21" s="607"/>
      <c r="E21" s="607"/>
      <c r="F21" s="607"/>
      <c r="G21" s="607"/>
      <c r="H21" s="607"/>
      <c r="I21" s="607"/>
      <c r="J21" s="607"/>
      <c r="K21" s="607"/>
      <c r="L21" s="607"/>
      <c r="M21" s="607"/>
      <c r="N21" s="607"/>
      <c r="O21" s="607"/>
      <c r="P21" s="607"/>
      <c r="Q21" s="608"/>
      <c r="R21" s="609">
        <v>20366</v>
      </c>
      <c r="S21" s="610"/>
      <c r="T21" s="610"/>
      <c r="U21" s="610"/>
      <c r="V21" s="610"/>
      <c r="W21" s="610"/>
      <c r="X21" s="610"/>
      <c r="Y21" s="611"/>
      <c r="Z21" s="635">
        <v>0</v>
      </c>
      <c r="AA21" s="635"/>
      <c r="AB21" s="635"/>
      <c r="AC21" s="635"/>
      <c r="AD21" s="636">
        <v>20366</v>
      </c>
      <c r="AE21" s="636"/>
      <c r="AF21" s="636"/>
      <c r="AG21" s="636"/>
      <c r="AH21" s="636"/>
      <c r="AI21" s="636"/>
      <c r="AJ21" s="636"/>
      <c r="AK21" s="636"/>
      <c r="AL21" s="612">
        <v>0</v>
      </c>
      <c r="AM21" s="613"/>
      <c r="AN21" s="613"/>
      <c r="AO21" s="637"/>
      <c r="AP21" s="606" t="s">
        <v>278</v>
      </c>
      <c r="AQ21" s="682"/>
      <c r="AR21" s="682"/>
      <c r="AS21" s="682"/>
      <c r="AT21" s="682"/>
      <c r="AU21" s="682"/>
      <c r="AV21" s="682"/>
      <c r="AW21" s="682"/>
      <c r="AX21" s="682"/>
      <c r="AY21" s="682"/>
      <c r="AZ21" s="682"/>
      <c r="BA21" s="682"/>
      <c r="BB21" s="682"/>
      <c r="BC21" s="682"/>
      <c r="BD21" s="682"/>
      <c r="BE21" s="682"/>
      <c r="BF21" s="683"/>
      <c r="BG21" s="609">
        <v>80649</v>
      </c>
      <c r="BH21" s="610"/>
      <c r="BI21" s="610"/>
      <c r="BJ21" s="610"/>
      <c r="BK21" s="610"/>
      <c r="BL21" s="610"/>
      <c r="BM21" s="610"/>
      <c r="BN21" s="611"/>
      <c r="BO21" s="635">
        <v>0.1</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c r="B22" s="666" t="s">
        <v>279</v>
      </c>
      <c r="C22" s="667"/>
      <c r="D22" s="667"/>
      <c r="E22" s="667"/>
      <c r="F22" s="667"/>
      <c r="G22" s="667"/>
      <c r="H22" s="667"/>
      <c r="I22" s="667"/>
      <c r="J22" s="667"/>
      <c r="K22" s="667"/>
      <c r="L22" s="667"/>
      <c r="M22" s="667"/>
      <c r="N22" s="667"/>
      <c r="O22" s="667"/>
      <c r="P22" s="667"/>
      <c r="Q22" s="668"/>
      <c r="R22" s="609">
        <v>943345</v>
      </c>
      <c r="S22" s="610"/>
      <c r="T22" s="610"/>
      <c r="U22" s="610"/>
      <c r="V22" s="610"/>
      <c r="W22" s="610"/>
      <c r="X22" s="610"/>
      <c r="Y22" s="611"/>
      <c r="Z22" s="635">
        <v>0.4</v>
      </c>
      <c r="AA22" s="635"/>
      <c r="AB22" s="635"/>
      <c r="AC22" s="635"/>
      <c r="AD22" s="636">
        <v>943345</v>
      </c>
      <c r="AE22" s="636"/>
      <c r="AF22" s="636"/>
      <c r="AG22" s="636"/>
      <c r="AH22" s="636"/>
      <c r="AI22" s="636"/>
      <c r="AJ22" s="636"/>
      <c r="AK22" s="636"/>
      <c r="AL22" s="612">
        <v>0.89999997615814209</v>
      </c>
      <c r="AM22" s="613"/>
      <c r="AN22" s="613"/>
      <c r="AO22" s="637"/>
      <c r="AP22" s="606" t="s">
        <v>280</v>
      </c>
      <c r="AQ22" s="682"/>
      <c r="AR22" s="682"/>
      <c r="AS22" s="682"/>
      <c r="AT22" s="682"/>
      <c r="AU22" s="682"/>
      <c r="AV22" s="682"/>
      <c r="AW22" s="682"/>
      <c r="AX22" s="682"/>
      <c r="AY22" s="682"/>
      <c r="AZ22" s="682"/>
      <c r="BA22" s="682"/>
      <c r="BB22" s="682"/>
      <c r="BC22" s="682"/>
      <c r="BD22" s="682"/>
      <c r="BE22" s="682"/>
      <c r="BF22" s="683"/>
      <c r="BG22" s="609">
        <v>2032119</v>
      </c>
      <c r="BH22" s="610"/>
      <c r="BI22" s="610"/>
      <c r="BJ22" s="610"/>
      <c r="BK22" s="610"/>
      <c r="BL22" s="610"/>
      <c r="BM22" s="610"/>
      <c r="BN22" s="611"/>
      <c r="BO22" s="635">
        <v>2.9</v>
      </c>
      <c r="BP22" s="635"/>
      <c r="BQ22" s="635"/>
      <c r="BR22" s="635"/>
      <c r="BS22" s="636" t="s">
        <v>128</v>
      </c>
      <c r="BT22" s="636"/>
      <c r="BU22" s="636"/>
      <c r="BV22" s="636"/>
      <c r="BW22" s="636"/>
      <c r="BX22" s="636"/>
      <c r="BY22" s="636"/>
      <c r="BZ22" s="636"/>
      <c r="CA22" s="636"/>
      <c r="CB22" s="681"/>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06" t="s">
        <v>282</v>
      </c>
      <c r="C23" s="607"/>
      <c r="D23" s="607"/>
      <c r="E23" s="607"/>
      <c r="F23" s="607"/>
      <c r="G23" s="607"/>
      <c r="H23" s="607"/>
      <c r="I23" s="607"/>
      <c r="J23" s="607"/>
      <c r="K23" s="607"/>
      <c r="L23" s="607"/>
      <c r="M23" s="607"/>
      <c r="N23" s="607"/>
      <c r="O23" s="607"/>
      <c r="P23" s="607"/>
      <c r="Q23" s="608"/>
      <c r="R23" s="609">
        <v>24825599</v>
      </c>
      <c r="S23" s="610"/>
      <c r="T23" s="610"/>
      <c r="U23" s="610"/>
      <c r="V23" s="610"/>
      <c r="W23" s="610"/>
      <c r="X23" s="610"/>
      <c r="Y23" s="611"/>
      <c r="Z23" s="635">
        <v>10.7</v>
      </c>
      <c r="AA23" s="635"/>
      <c r="AB23" s="635"/>
      <c r="AC23" s="635"/>
      <c r="AD23" s="636">
        <v>22935485</v>
      </c>
      <c r="AE23" s="636"/>
      <c r="AF23" s="636"/>
      <c r="AG23" s="636"/>
      <c r="AH23" s="636"/>
      <c r="AI23" s="636"/>
      <c r="AJ23" s="636"/>
      <c r="AK23" s="636"/>
      <c r="AL23" s="612">
        <v>20.9</v>
      </c>
      <c r="AM23" s="613"/>
      <c r="AN23" s="613"/>
      <c r="AO23" s="637"/>
      <c r="AP23" s="606" t="s">
        <v>283</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94" t="s">
        <v>287</v>
      </c>
      <c r="DM23" s="695"/>
      <c r="DN23" s="695"/>
      <c r="DO23" s="695"/>
      <c r="DP23" s="695"/>
      <c r="DQ23" s="695"/>
      <c r="DR23" s="695"/>
      <c r="DS23" s="695"/>
      <c r="DT23" s="695"/>
      <c r="DU23" s="695"/>
      <c r="DV23" s="696"/>
      <c r="DW23" s="662" t="s">
        <v>288</v>
      </c>
      <c r="DX23" s="663"/>
      <c r="DY23" s="663"/>
      <c r="DZ23" s="663"/>
      <c r="EA23" s="663"/>
      <c r="EB23" s="663"/>
      <c r="EC23" s="664"/>
    </row>
    <row r="24" spans="2:133" ht="11.25" customHeight="1">
      <c r="B24" s="606" t="s">
        <v>289</v>
      </c>
      <c r="C24" s="607"/>
      <c r="D24" s="607"/>
      <c r="E24" s="607"/>
      <c r="F24" s="607"/>
      <c r="G24" s="607"/>
      <c r="H24" s="607"/>
      <c r="I24" s="607"/>
      <c r="J24" s="607"/>
      <c r="K24" s="607"/>
      <c r="L24" s="607"/>
      <c r="M24" s="607"/>
      <c r="N24" s="607"/>
      <c r="O24" s="607"/>
      <c r="P24" s="607"/>
      <c r="Q24" s="608"/>
      <c r="R24" s="609">
        <v>22935485</v>
      </c>
      <c r="S24" s="610"/>
      <c r="T24" s="610"/>
      <c r="U24" s="610"/>
      <c r="V24" s="610"/>
      <c r="W24" s="610"/>
      <c r="X24" s="610"/>
      <c r="Y24" s="611"/>
      <c r="Z24" s="635">
        <v>9.9</v>
      </c>
      <c r="AA24" s="635"/>
      <c r="AB24" s="635"/>
      <c r="AC24" s="635"/>
      <c r="AD24" s="636">
        <v>22935485</v>
      </c>
      <c r="AE24" s="636"/>
      <c r="AF24" s="636"/>
      <c r="AG24" s="636"/>
      <c r="AH24" s="636"/>
      <c r="AI24" s="636"/>
      <c r="AJ24" s="636"/>
      <c r="AK24" s="636"/>
      <c r="AL24" s="612">
        <v>20.9</v>
      </c>
      <c r="AM24" s="613"/>
      <c r="AN24" s="613"/>
      <c r="AO24" s="637"/>
      <c r="AP24" s="606" t="s">
        <v>290</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291</v>
      </c>
      <c r="CE24" s="660"/>
      <c r="CF24" s="660"/>
      <c r="CG24" s="660"/>
      <c r="CH24" s="660"/>
      <c r="CI24" s="660"/>
      <c r="CJ24" s="660"/>
      <c r="CK24" s="660"/>
      <c r="CL24" s="660"/>
      <c r="CM24" s="660"/>
      <c r="CN24" s="660"/>
      <c r="CO24" s="660"/>
      <c r="CP24" s="660"/>
      <c r="CQ24" s="661"/>
      <c r="CR24" s="656">
        <v>122613828</v>
      </c>
      <c r="CS24" s="657"/>
      <c r="CT24" s="657"/>
      <c r="CU24" s="657"/>
      <c r="CV24" s="657"/>
      <c r="CW24" s="657"/>
      <c r="CX24" s="657"/>
      <c r="CY24" s="685"/>
      <c r="CZ24" s="686">
        <v>54.1</v>
      </c>
      <c r="DA24" s="672"/>
      <c r="DB24" s="672"/>
      <c r="DC24" s="688"/>
      <c r="DD24" s="684">
        <v>61524124</v>
      </c>
      <c r="DE24" s="657"/>
      <c r="DF24" s="657"/>
      <c r="DG24" s="657"/>
      <c r="DH24" s="657"/>
      <c r="DI24" s="657"/>
      <c r="DJ24" s="657"/>
      <c r="DK24" s="685"/>
      <c r="DL24" s="684">
        <v>60510399</v>
      </c>
      <c r="DM24" s="657"/>
      <c r="DN24" s="657"/>
      <c r="DO24" s="657"/>
      <c r="DP24" s="657"/>
      <c r="DQ24" s="657"/>
      <c r="DR24" s="657"/>
      <c r="DS24" s="657"/>
      <c r="DT24" s="657"/>
      <c r="DU24" s="657"/>
      <c r="DV24" s="685"/>
      <c r="DW24" s="686">
        <v>52.8</v>
      </c>
      <c r="DX24" s="672"/>
      <c r="DY24" s="672"/>
      <c r="DZ24" s="672"/>
      <c r="EA24" s="672"/>
      <c r="EB24" s="672"/>
      <c r="EC24" s="687"/>
    </row>
    <row r="25" spans="2:133" ht="11.25" customHeight="1">
      <c r="B25" s="606" t="s">
        <v>292</v>
      </c>
      <c r="C25" s="607"/>
      <c r="D25" s="607"/>
      <c r="E25" s="607"/>
      <c r="F25" s="607"/>
      <c r="G25" s="607"/>
      <c r="H25" s="607"/>
      <c r="I25" s="607"/>
      <c r="J25" s="607"/>
      <c r="K25" s="607"/>
      <c r="L25" s="607"/>
      <c r="M25" s="607"/>
      <c r="N25" s="607"/>
      <c r="O25" s="607"/>
      <c r="P25" s="607"/>
      <c r="Q25" s="608"/>
      <c r="R25" s="609">
        <v>1890114</v>
      </c>
      <c r="S25" s="610"/>
      <c r="T25" s="610"/>
      <c r="U25" s="610"/>
      <c r="V25" s="610"/>
      <c r="W25" s="610"/>
      <c r="X25" s="610"/>
      <c r="Y25" s="611"/>
      <c r="Z25" s="635">
        <v>0.8</v>
      </c>
      <c r="AA25" s="635"/>
      <c r="AB25" s="635"/>
      <c r="AC25" s="635"/>
      <c r="AD25" s="636" t="s">
        <v>128</v>
      </c>
      <c r="AE25" s="636"/>
      <c r="AF25" s="636"/>
      <c r="AG25" s="636"/>
      <c r="AH25" s="636"/>
      <c r="AI25" s="636"/>
      <c r="AJ25" s="636"/>
      <c r="AK25" s="636"/>
      <c r="AL25" s="612" t="s">
        <v>128</v>
      </c>
      <c r="AM25" s="613"/>
      <c r="AN25" s="613"/>
      <c r="AO25" s="637"/>
      <c r="AP25" s="606" t="s">
        <v>293</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294</v>
      </c>
      <c r="CE25" s="607"/>
      <c r="CF25" s="607"/>
      <c r="CG25" s="607"/>
      <c r="CH25" s="607"/>
      <c r="CI25" s="607"/>
      <c r="CJ25" s="607"/>
      <c r="CK25" s="607"/>
      <c r="CL25" s="607"/>
      <c r="CM25" s="607"/>
      <c r="CN25" s="607"/>
      <c r="CO25" s="607"/>
      <c r="CP25" s="607"/>
      <c r="CQ25" s="608"/>
      <c r="CR25" s="609">
        <v>27020009</v>
      </c>
      <c r="CS25" s="619"/>
      <c r="CT25" s="619"/>
      <c r="CU25" s="619"/>
      <c r="CV25" s="619"/>
      <c r="CW25" s="619"/>
      <c r="CX25" s="619"/>
      <c r="CY25" s="620"/>
      <c r="CZ25" s="612">
        <v>11.9</v>
      </c>
      <c r="DA25" s="621"/>
      <c r="DB25" s="621"/>
      <c r="DC25" s="622"/>
      <c r="DD25" s="615">
        <v>24589884</v>
      </c>
      <c r="DE25" s="619"/>
      <c r="DF25" s="619"/>
      <c r="DG25" s="619"/>
      <c r="DH25" s="619"/>
      <c r="DI25" s="619"/>
      <c r="DJ25" s="619"/>
      <c r="DK25" s="620"/>
      <c r="DL25" s="615">
        <v>24310534</v>
      </c>
      <c r="DM25" s="619"/>
      <c r="DN25" s="619"/>
      <c r="DO25" s="619"/>
      <c r="DP25" s="619"/>
      <c r="DQ25" s="619"/>
      <c r="DR25" s="619"/>
      <c r="DS25" s="619"/>
      <c r="DT25" s="619"/>
      <c r="DU25" s="619"/>
      <c r="DV25" s="620"/>
      <c r="DW25" s="612">
        <v>21.2</v>
      </c>
      <c r="DX25" s="621"/>
      <c r="DY25" s="621"/>
      <c r="DZ25" s="621"/>
      <c r="EA25" s="621"/>
      <c r="EB25" s="621"/>
      <c r="EC25" s="648"/>
    </row>
    <row r="26" spans="2:133" ht="11.25" customHeight="1">
      <c r="B26" s="606" t="s">
        <v>295</v>
      </c>
      <c r="C26" s="607"/>
      <c r="D26" s="607"/>
      <c r="E26" s="607"/>
      <c r="F26" s="607"/>
      <c r="G26" s="607"/>
      <c r="H26" s="607"/>
      <c r="I26" s="607"/>
      <c r="J26" s="607"/>
      <c r="K26" s="607"/>
      <c r="L26" s="607"/>
      <c r="M26" s="607"/>
      <c r="N26" s="607"/>
      <c r="O26" s="607"/>
      <c r="P26" s="607"/>
      <c r="Q26" s="608"/>
      <c r="R26" s="609" t="s">
        <v>128</v>
      </c>
      <c r="S26" s="610"/>
      <c r="T26" s="610"/>
      <c r="U26" s="610"/>
      <c r="V26" s="610"/>
      <c r="W26" s="610"/>
      <c r="X26" s="610"/>
      <c r="Y26" s="611"/>
      <c r="Z26" s="635" t="s">
        <v>128</v>
      </c>
      <c r="AA26" s="635"/>
      <c r="AB26" s="635"/>
      <c r="AC26" s="635"/>
      <c r="AD26" s="636" t="s">
        <v>128</v>
      </c>
      <c r="AE26" s="636"/>
      <c r="AF26" s="636"/>
      <c r="AG26" s="636"/>
      <c r="AH26" s="636"/>
      <c r="AI26" s="636"/>
      <c r="AJ26" s="636"/>
      <c r="AK26" s="636"/>
      <c r="AL26" s="612" t="s">
        <v>128</v>
      </c>
      <c r="AM26" s="613"/>
      <c r="AN26" s="613"/>
      <c r="AO26" s="637"/>
      <c r="AP26" s="606" t="s">
        <v>296</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297</v>
      </c>
      <c r="CE26" s="607"/>
      <c r="CF26" s="607"/>
      <c r="CG26" s="607"/>
      <c r="CH26" s="607"/>
      <c r="CI26" s="607"/>
      <c r="CJ26" s="607"/>
      <c r="CK26" s="607"/>
      <c r="CL26" s="607"/>
      <c r="CM26" s="607"/>
      <c r="CN26" s="607"/>
      <c r="CO26" s="607"/>
      <c r="CP26" s="607"/>
      <c r="CQ26" s="608"/>
      <c r="CR26" s="609">
        <v>19811819</v>
      </c>
      <c r="CS26" s="610"/>
      <c r="CT26" s="610"/>
      <c r="CU26" s="610"/>
      <c r="CV26" s="610"/>
      <c r="CW26" s="610"/>
      <c r="CX26" s="610"/>
      <c r="CY26" s="611"/>
      <c r="CZ26" s="612">
        <v>8.6999999999999993</v>
      </c>
      <c r="DA26" s="621"/>
      <c r="DB26" s="621"/>
      <c r="DC26" s="622"/>
      <c r="DD26" s="615">
        <v>17858649</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8"/>
    </row>
    <row r="27" spans="2:133" ht="11.25" customHeight="1">
      <c r="B27" s="606" t="s">
        <v>298</v>
      </c>
      <c r="C27" s="607"/>
      <c r="D27" s="607"/>
      <c r="E27" s="607"/>
      <c r="F27" s="607"/>
      <c r="G27" s="607"/>
      <c r="H27" s="607"/>
      <c r="I27" s="607"/>
      <c r="J27" s="607"/>
      <c r="K27" s="607"/>
      <c r="L27" s="607"/>
      <c r="M27" s="607"/>
      <c r="N27" s="607"/>
      <c r="O27" s="607"/>
      <c r="P27" s="607"/>
      <c r="Q27" s="608"/>
      <c r="R27" s="609">
        <v>111300643</v>
      </c>
      <c r="S27" s="610"/>
      <c r="T27" s="610"/>
      <c r="U27" s="610"/>
      <c r="V27" s="610"/>
      <c r="W27" s="610"/>
      <c r="X27" s="610"/>
      <c r="Y27" s="611"/>
      <c r="Z27" s="635">
        <v>48</v>
      </c>
      <c r="AA27" s="635"/>
      <c r="AB27" s="635"/>
      <c r="AC27" s="635"/>
      <c r="AD27" s="636">
        <v>109410529</v>
      </c>
      <c r="AE27" s="636"/>
      <c r="AF27" s="636"/>
      <c r="AG27" s="636"/>
      <c r="AH27" s="636"/>
      <c r="AI27" s="636"/>
      <c r="AJ27" s="636"/>
      <c r="AK27" s="636"/>
      <c r="AL27" s="612">
        <v>99.800003051757813</v>
      </c>
      <c r="AM27" s="613"/>
      <c r="AN27" s="613"/>
      <c r="AO27" s="637"/>
      <c r="AP27" s="606" t="s">
        <v>299</v>
      </c>
      <c r="AQ27" s="607"/>
      <c r="AR27" s="607"/>
      <c r="AS27" s="607"/>
      <c r="AT27" s="607"/>
      <c r="AU27" s="607"/>
      <c r="AV27" s="607"/>
      <c r="AW27" s="607"/>
      <c r="AX27" s="607"/>
      <c r="AY27" s="607"/>
      <c r="AZ27" s="607"/>
      <c r="BA27" s="607"/>
      <c r="BB27" s="607"/>
      <c r="BC27" s="607"/>
      <c r="BD27" s="607"/>
      <c r="BE27" s="607"/>
      <c r="BF27" s="608"/>
      <c r="BG27" s="609">
        <v>69329105</v>
      </c>
      <c r="BH27" s="610"/>
      <c r="BI27" s="610"/>
      <c r="BJ27" s="610"/>
      <c r="BK27" s="610"/>
      <c r="BL27" s="610"/>
      <c r="BM27" s="610"/>
      <c r="BN27" s="611"/>
      <c r="BO27" s="635">
        <v>100</v>
      </c>
      <c r="BP27" s="635"/>
      <c r="BQ27" s="635"/>
      <c r="BR27" s="635"/>
      <c r="BS27" s="636">
        <v>1544212</v>
      </c>
      <c r="BT27" s="636"/>
      <c r="BU27" s="636"/>
      <c r="BV27" s="636"/>
      <c r="BW27" s="636"/>
      <c r="BX27" s="636"/>
      <c r="BY27" s="636"/>
      <c r="BZ27" s="636"/>
      <c r="CA27" s="636"/>
      <c r="CB27" s="681"/>
      <c r="CD27" s="606" t="s">
        <v>300</v>
      </c>
      <c r="CE27" s="607"/>
      <c r="CF27" s="607"/>
      <c r="CG27" s="607"/>
      <c r="CH27" s="607"/>
      <c r="CI27" s="607"/>
      <c r="CJ27" s="607"/>
      <c r="CK27" s="607"/>
      <c r="CL27" s="607"/>
      <c r="CM27" s="607"/>
      <c r="CN27" s="607"/>
      <c r="CO27" s="607"/>
      <c r="CP27" s="607"/>
      <c r="CQ27" s="608"/>
      <c r="CR27" s="609">
        <v>79041793</v>
      </c>
      <c r="CS27" s="619"/>
      <c r="CT27" s="619"/>
      <c r="CU27" s="619"/>
      <c r="CV27" s="619"/>
      <c r="CW27" s="619"/>
      <c r="CX27" s="619"/>
      <c r="CY27" s="620"/>
      <c r="CZ27" s="612">
        <v>34.9</v>
      </c>
      <c r="DA27" s="621"/>
      <c r="DB27" s="621"/>
      <c r="DC27" s="622"/>
      <c r="DD27" s="615">
        <v>20607832</v>
      </c>
      <c r="DE27" s="619"/>
      <c r="DF27" s="619"/>
      <c r="DG27" s="619"/>
      <c r="DH27" s="619"/>
      <c r="DI27" s="619"/>
      <c r="DJ27" s="619"/>
      <c r="DK27" s="620"/>
      <c r="DL27" s="615">
        <v>19873457</v>
      </c>
      <c r="DM27" s="619"/>
      <c r="DN27" s="619"/>
      <c r="DO27" s="619"/>
      <c r="DP27" s="619"/>
      <c r="DQ27" s="619"/>
      <c r="DR27" s="619"/>
      <c r="DS27" s="619"/>
      <c r="DT27" s="619"/>
      <c r="DU27" s="619"/>
      <c r="DV27" s="620"/>
      <c r="DW27" s="612">
        <v>17.3</v>
      </c>
      <c r="DX27" s="621"/>
      <c r="DY27" s="621"/>
      <c r="DZ27" s="621"/>
      <c r="EA27" s="621"/>
      <c r="EB27" s="621"/>
      <c r="EC27" s="648"/>
    </row>
    <row r="28" spans="2:133" ht="11.25" customHeight="1">
      <c r="B28" s="606" t="s">
        <v>301</v>
      </c>
      <c r="C28" s="607"/>
      <c r="D28" s="607"/>
      <c r="E28" s="607"/>
      <c r="F28" s="607"/>
      <c r="G28" s="607"/>
      <c r="H28" s="607"/>
      <c r="I28" s="607"/>
      <c r="J28" s="607"/>
      <c r="K28" s="607"/>
      <c r="L28" s="607"/>
      <c r="M28" s="607"/>
      <c r="N28" s="607"/>
      <c r="O28" s="607"/>
      <c r="P28" s="607"/>
      <c r="Q28" s="608"/>
      <c r="R28" s="609">
        <v>64751</v>
      </c>
      <c r="S28" s="610"/>
      <c r="T28" s="610"/>
      <c r="U28" s="610"/>
      <c r="V28" s="610"/>
      <c r="W28" s="610"/>
      <c r="X28" s="610"/>
      <c r="Y28" s="611"/>
      <c r="Z28" s="635">
        <v>0</v>
      </c>
      <c r="AA28" s="635"/>
      <c r="AB28" s="635"/>
      <c r="AC28" s="635"/>
      <c r="AD28" s="636">
        <v>64751</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302</v>
      </c>
      <c r="CE28" s="607"/>
      <c r="CF28" s="607"/>
      <c r="CG28" s="607"/>
      <c r="CH28" s="607"/>
      <c r="CI28" s="607"/>
      <c r="CJ28" s="607"/>
      <c r="CK28" s="607"/>
      <c r="CL28" s="607"/>
      <c r="CM28" s="607"/>
      <c r="CN28" s="607"/>
      <c r="CO28" s="607"/>
      <c r="CP28" s="607"/>
      <c r="CQ28" s="608"/>
      <c r="CR28" s="609">
        <v>16552026</v>
      </c>
      <c r="CS28" s="610"/>
      <c r="CT28" s="610"/>
      <c r="CU28" s="610"/>
      <c r="CV28" s="610"/>
      <c r="CW28" s="610"/>
      <c r="CX28" s="610"/>
      <c r="CY28" s="611"/>
      <c r="CZ28" s="612">
        <v>7.3</v>
      </c>
      <c r="DA28" s="621"/>
      <c r="DB28" s="621"/>
      <c r="DC28" s="622"/>
      <c r="DD28" s="615">
        <v>16326408</v>
      </c>
      <c r="DE28" s="610"/>
      <c r="DF28" s="610"/>
      <c r="DG28" s="610"/>
      <c r="DH28" s="610"/>
      <c r="DI28" s="610"/>
      <c r="DJ28" s="610"/>
      <c r="DK28" s="611"/>
      <c r="DL28" s="615">
        <v>16326408</v>
      </c>
      <c r="DM28" s="610"/>
      <c r="DN28" s="610"/>
      <c r="DO28" s="610"/>
      <c r="DP28" s="610"/>
      <c r="DQ28" s="610"/>
      <c r="DR28" s="610"/>
      <c r="DS28" s="610"/>
      <c r="DT28" s="610"/>
      <c r="DU28" s="610"/>
      <c r="DV28" s="611"/>
      <c r="DW28" s="612">
        <v>14.2</v>
      </c>
      <c r="DX28" s="621"/>
      <c r="DY28" s="621"/>
      <c r="DZ28" s="621"/>
      <c r="EA28" s="621"/>
      <c r="EB28" s="621"/>
      <c r="EC28" s="648"/>
    </row>
    <row r="29" spans="2:133" ht="11.25" customHeight="1">
      <c r="B29" s="606" t="s">
        <v>303</v>
      </c>
      <c r="C29" s="607"/>
      <c r="D29" s="607"/>
      <c r="E29" s="607"/>
      <c r="F29" s="607"/>
      <c r="G29" s="607"/>
      <c r="H29" s="607"/>
      <c r="I29" s="607"/>
      <c r="J29" s="607"/>
      <c r="K29" s="607"/>
      <c r="L29" s="607"/>
      <c r="M29" s="607"/>
      <c r="N29" s="607"/>
      <c r="O29" s="607"/>
      <c r="P29" s="607"/>
      <c r="Q29" s="608"/>
      <c r="R29" s="609">
        <v>532217</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304</v>
      </c>
      <c r="CE29" s="630"/>
      <c r="CF29" s="606" t="s">
        <v>70</v>
      </c>
      <c r="CG29" s="607"/>
      <c r="CH29" s="607"/>
      <c r="CI29" s="607"/>
      <c r="CJ29" s="607"/>
      <c r="CK29" s="607"/>
      <c r="CL29" s="607"/>
      <c r="CM29" s="607"/>
      <c r="CN29" s="607"/>
      <c r="CO29" s="607"/>
      <c r="CP29" s="607"/>
      <c r="CQ29" s="608"/>
      <c r="CR29" s="609">
        <v>16552026</v>
      </c>
      <c r="CS29" s="619"/>
      <c r="CT29" s="619"/>
      <c r="CU29" s="619"/>
      <c r="CV29" s="619"/>
      <c r="CW29" s="619"/>
      <c r="CX29" s="619"/>
      <c r="CY29" s="620"/>
      <c r="CZ29" s="612">
        <v>7.3</v>
      </c>
      <c r="DA29" s="621"/>
      <c r="DB29" s="621"/>
      <c r="DC29" s="622"/>
      <c r="DD29" s="615">
        <v>16326408</v>
      </c>
      <c r="DE29" s="619"/>
      <c r="DF29" s="619"/>
      <c r="DG29" s="619"/>
      <c r="DH29" s="619"/>
      <c r="DI29" s="619"/>
      <c r="DJ29" s="619"/>
      <c r="DK29" s="620"/>
      <c r="DL29" s="615">
        <v>16326408</v>
      </c>
      <c r="DM29" s="619"/>
      <c r="DN29" s="619"/>
      <c r="DO29" s="619"/>
      <c r="DP29" s="619"/>
      <c r="DQ29" s="619"/>
      <c r="DR29" s="619"/>
      <c r="DS29" s="619"/>
      <c r="DT29" s="619"/>
      <c r="DU29" s="619"/>
      <c r="DV29" s="620"/>
      <c r="DW29" s="612">
        <v>14.2</v>
      </c>
      <c r="DX29" s="621"/>
      <c r="DY29" s="621"/>
      <c r="DZ29" s="621"/>
      <c r="EA29" s="621"/>
      <c r="EB29" s="621"/>
      <c r="EC29" s="648"/>
    </row>
    <row r="30" spans="2:133" ht="11.25" customHeight="1">
      <c r="B30" s="606" t="s">
        <v>305</v>
      </c>
      <c r="C30" s="607"/>
      <c r="D30" s="607"/>
      <c r="E30" s="607"/>
      <c r="F30" s="607"/>
      <c r="G30" s="607"/>
      <c r="H30" s="607"/>
      <c r="I30" s="607"/>
      <c r="J30" s="607"/>
      <c r="K30" s="607"/>
      <c r="L30" s="607"/>
      <c r="M30" s="607"/>
      <c r="N30" s="607"/>
      <c r="O30" s="607"/>
      <c r="P30" s="607"/>
      <c r="Q30" s="608"/>
      <c r="R30" s="609">
        <v>1879086</v>
      </c>
      <c r="S30" s="610"/>
      <c r="T30" s="610"/>
      <c r="U30" s="610"/>
      <c r="V30" s="610"/>
      <c r="W30" s="610"/>
      <c r="X30" s="610"/>
      <c r="Y30" s="611"/>
      <c r="Z30" s="635">
        <v>0.8</v>
      </c>
      <c r="AA30" s="635"/>
      <c r="AB30" s="635"/>
      <c r="AC30" s="635"/>
      <c r="AD30" s="636">
        <v>111858</v>
      </c>
      <c r="AE30" s="636"/>
      <c r="AF30" s="636"/>
      <c r="AG30" s="636"/>
      <c r="AH30" s="636"/>
      <c r="AI30" s="636"/>
      <c r="AJ30" s="636"/>
      <c r="AK30" s="636"/>
      <c r="AL30" s="612">
        <v>0.1</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9"/>
      <c r="BI30" s="679"/>
      <c r="BJ30" s="679"/>
      <c r="BK30" s="679"/>
      <c r="BL30" s="679"/>
      <c r="BM30" s="679"/>
      <c r="BN30" s="679"/>
      <c r="BO30" s="679"/>
      <c r="BP30" s="679"/>
      <c r="BQ30" s="680"/>
      <c r="BR30" s="662" t="s">
        <v>307</v>
      </c>
      <c r="BS30" s="679"/>
      <c r="BT30" s="679"/>
      <c r="BU30" s="679"/>
      <c r="BV30" s="679"/>
      <c r="BW30" s="679"/>
      <c r="BX30" s="679"/>
      <c r="BY30" s="679"/>
      <c r="BZ30" s="679"/>
      <c r="CA30" s="679"/>
      <c r="CB30" s="680"/>
      <c r="CD30" s="631"/>
      <c r="CE30" s="632"/>
      <c r="CF30" s="606" t="s">
        <v>308</v>
      </c>
      <c r="CG30" s="607"/>
      <c r="CH30" s="607"/>
      <c r="CI30" s="607"/>
      <c r="CJ30" s="607"/>
      <c r="CK30" s="607"/>
      <c r="CL30" s="607"/>
      <c r="CM30" s="607"/>
      <c r="CN30" s="607"/>
      <c r="CO30" s="607"/>
      <c r="CP30" s="607"/>
      <c r="CQ30" s="608"/>
      <c r="CR30" s="609">
        <v>15840082</v>
      </c>
      <c r="CS30" s="610"/>
      <c r="CT30" s="610"/>
      <c r="CU30" s="610"/>
      <c r="CV30" s="610"/>
      <c r="CW30" s="610"/>
      <c r="CX30" s="610"/>
      <c r="CY30" s="611"/>
      <c r="CZ30" s="612">
        <v>7</v>
      </c>
      <c r="DA30" s="621"/>
      <c r="DB30" s="621"/>
      <c r="DC30" s="622"/>
      <c r="DD30" s="615">
        <v>15634085</v>
      </c>
      <c r="DE30" s="610"/>
      <c r="DF30" s="610"/>
      <c r="DG30" s="610"/>
      <c r="DH30" s="610"/>
      <c r="DI30" s="610"/>
      <c r="DJ30" s="610"/>
      <c r="DK30" s="611"/>
      <c r="DL30" s="615">
        <v>15634085</v>
      </c>
      <c r="DM30" s="610"/>
      <c r="DN30" s="610"/>
      <c r="DO30" s="610"/>
      <c r="DP30" s="610"/>
      <c r="DQ30" s="610"/>
      <c r="DR30" s="610"/>
      <c r="DS30" s="610"/>
      <c r="DT30" s="610"/>
      <c r="DU30" s="610"/>
      <c r="DV30" s="611"/>
      <c r="DW30" s="612">
        <v>13.6</v>
      </c>
      <c r="DX30" s="621"/>
      <c r="DY30" s="621"/>
      <c r="DZ30" s="621"/>
      <c r="EA30" s="621"/>
      <c r="EB30" s="621"/>
      <c r="EC30" s="648"/>
    </row>
    <row r="31" spans="2:133" ht="11.25" customHeight="1">
      <c r="B31" s="606" t="s">
        <v>309</v>
      </c>
      <c r="C31" s="607"/>
      <c r="D31" s="607"/>
      <c r="E31" s="607"/>
      <c r="F31" s="607"/>
      <c r="G31" s="607"/>
      <c r="H31" s="607"/>
      <c r="I31" s="607"/>
      <c r="J31" s="607"/>
      <c r="K31" s="607"/>
      <c r="L31" s="607"/>
      <c r="M31" s="607"/>
      <c r="N31" s="607"/>
      <c r="O31" s="607"/>
      <c r="P31" s="607"/>
      <c r="Q31" s="608"/>
      <c r="R31" s="609">
        <v>949836</v>
      </c>
      <c r="S31" s="610"/>
      <c r="T31" s="610"/>
      <c r="U31" s="610"/>
      <c r="V31" s="610"/>
      <c r="W31" s="610"/>
      <c r="X31" s="610"/>
      <c r="Y31" s="611"/>
      <c r="Z31" s="635">
        <v>0.4</v>
      </c>
      <c r="AA31" s="635"/>
      <c r="AB31" s="635"/>
      <c r="AC31" s="635"/>
      <c r="AD31" s="636">
        <v>1</v>
      </c>
      <c r="AE31" s="636"/>
      <c r="AF31" s="636"/>
      <c r="AG31" s="636"/>
      <c r="AH31" s="636"/>
      <c r="AI31" s="636"/>
      <c r="AJ31" s="636"/>
      <c r="AK31" s="636"/>
      <c r="AL31" s="612">
        <v>0</v>
      </c>
      <c r="AM31" s="613"/>
      <c r="AN31" s="613"/>
      <c r="AO31" s="637"/>
      <c r="AP31" s="674" t="s">
        <v>310</v>
      </c>
      <c r="AQ31" s="675"/>
      <c r="AR31" s="675"/>
      <c r="AS31" s="675"/>
      <c r="AT31" s="676" t="s">
        <v>311</v>
      </c>
      <c r="AU31" s="209"/>
      <c r="AV31" s="209"/>
      <c r="AW31" s="209"/>
      <c r="AX31" s="659" t="s">
        <v>188</v>
      </c>
      <c r="AY31" s="660"/>
      <c r="AZ31" s="660"/>
      <c r="BA31" s="660"/>
      <c r="BB31" s="660"/>
      <c r="BC31" s="660"/>
      <c r="BD31" s="660"/>
      <c r="BE31" s="660"/>
      <c r="BF31" s="661"/>
      <c r="BG31" s="670">
        <v>99.5</v>
      </c>
      <c r="BH31" s="671"/>
      <c r="BI31" s="671"/>
      <c r="BJ31" s="671"/>
      <c r="BK31" s="671"/>
      <c r="BL31" s="671"/>
      <c r="BM31" s="672">
        <v>98.7</v>
      </c>
      <c r="BN31" s="671"/>
      <c r="BO31" s="671"/>
      <c r="BP31" s="671"/>
      <c r="BQ31" s="673"/>
      <c r="BR31" s="670">
        <v>98.8</v>
      </c>
      <c r="BS31" s="671"/>
      <c r="BT31" s="671"/>
      <c r="BU31" s="671"/>
      <c r="BV31" s="671"/>
      <c r="BW31" s="671"/>
      <c r="BX31" s="672">
        <v>97.9</v>
      </c>
      <c r="BY31" s="671"/>
      <c r="BZ31" s="671"/>
      <c r="CA31" s="671"/>
      <c r="CB31" s="673"/>
      <c r="CD31" s="631"/>
      <c r="CE31" s="632"/>
      <c r="CF31" s="606" t="s">
        <v>312</v>
      </c>
      <c r="CG31" s="607"/>
      <c r="CH31" s="607"/>
      <c r="CI31" s="607"/>
      <c r="CJ31" s="607"/>
      <c r="CK31" s="607"/>
      <c r="CL31" s="607"/>
      <c r="CM31" s="607"/>
      <c r="CN31" s="607"/>
      <c r="CO31" s="607"/>
      <c r="CP31" s="607"/>
      <c r="CQ31" s="608"/>
      <c r="CR31" s="609">
        <v>711944</v>
      </c>
      <c r="CS31" s="619"/>
      <c r="CT31" s="619"/>
      <c r="CU31" s="619"/>
      <c r="CV31" s="619"/>
      <c r="CW31" s="619"/>
      <c r="CX31" s="619"/>
      <c r="CY31" s="620"/>
      <c r="CZ31" s="612">
        <v>0.3</v>
      </c>
      <c r="DA31" s="621"/>
      <c r="DB31" s="621"/>
      <c r="DC31" s="622"/>
      <c r="DD31" s="615">
        <v>692323</v>
      </c>
      <c r="DE31" s="619"/>
      <c r="DF31" s="619"/>
      <c r="DG31" s="619"/>
      <c r="DH31" s="619"/>
      <c r="DI31" s="619"/>
      <c r="DJ31" s="619"/>
      <c r="DK31" s="620"/>
      <c r="DL31" s="615">
        <v>692323</v>
      </c>
      <c r="DM31" s="619"/>
      <c r="DN31" s="619"/>
      <c r="DO31" s="619"/>
      <c r="DP31" s="619"/>
      <c r="DQ31" s="619"/>
      <c r="DR31" s="619"/>
      <c r="DS31" s="619"/>
      <c r="DT31" s="619"/>
      <c r="DU31" s="619"/>
      <c r="DV31" s="620"/>
      <c r="DW31" s="612">
        <v>0.6</v>
      </c>
      <c r="DX31" s="621"/>
      <c r="DY31" s="621"/>
      <c r="DZ31" s="621"/>
      <c r="EA31" s="621"/>
      <c r="EB31" s="621"/>
      <c r="EC31" s="648"/>
    </row>
    <row r="32" spans="2:133" ht="11.25" customHeight="1">
      <c r="B32" s="606" t="s">
        <v>313</v>
      </c>
      <c r="C32" s="607"/>
      <c r="D32" s="607"/>
      <c r="E32" s="607"/>
      <c r="F32" s="607"/>
      <c r="G32" s="607"/>
      <c r="H32" s="607"/>
      <c r="I32" s="607"/>
      <c r="J32" s="607"/>
      <c r="K32" s="607"/>
      <c r="L32" s="607"/>
      <c r="M32" s="607"/>
      <c r="N32" s="607"/>
      <c r="O32" s="607"/>
      <c r="P32" s="607"/>
      <c r="Q32" s="608"/>
      <c r="R32" s="609">
        <v>74130426</v>
      </c>
      <c r="S32" s="610"/>
      <c r="T32" s="610"/>
      <c r="U32" s="610"/>
      <c r="V32" s="610"/>
      <c r="W32" s="610"/>
      <c r="X32" s="610"/>
      <c r="Y32" s="611"/>
      <c r="Z32" s="635">
        <v>32</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205" t="s">
        <v>314</v>
      </c>
      <c r="AX32" s="606" t="s">
        <v>315</v>
      </c>
      <c r="AY32" s="607"/>
      <c r="AZ32" s="607"/>
      <c r="BA32" s="607"/>
      <c r="BB32" s="607"/>
      <c r="BC32" s="607"/>
      <c r="BD32" s="607"/>
      <c r="BE32" s="607"/>
      <c r="BF32" s="608"/>
      <c r="BG32" s="669">
        <v>99.5</v>
      </c>
      <c r="BH32" s="619"/>
      <c r="BI32" s="619"/>
      <c r="BJ32" s="619"/>
      <c r="BK32" s="619"/>
      <c r="BL32" s="619"/>
      <c r="BM32" s="613">
        <v>98.6</v>
      </c>
      <c r="BN32" s="619"/>
      <c r="BO32" s="619"/>
      <c r="BP32" s="619"/>
      <c r="BQ32" s="646"/>
      <c r="BR32" s="669">
        <v>99.3</v>
      </c>
      <c r="BS32" s="619"/>
      <c r="BT32" s="619"/>
      <c r="BU32" s="619"/>
      <c r="BV32" s="619"/>
      <c r="BW32" s="619"/>
      <c r="BX32" s="613">
        <v>98.3</v>
      </c>
      <c r="BY32" s="619"/>
      <c r="BZ32" s="619"/>
      <c r="CA32" s="619"/>
      <c r="CB32" s="646"/>
      <c r="CD32" s="633"/>
      <c r="CE32" s="634"/>
      <c r="CF32" s="606" t="s">
        <v>316</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8"/>
    </row>
    <row r="33" spans="2:133" ht="11.25" customHeight="1">
      <c r="B33" s="666" t="s">
        <v>317</v>
      </c>
      <c r="C33" s="667"/>
      <c r="D33" s="667"/>
      <c r="E33" s="667"/>
      <c r="F33" s="667"/>
      <c r="G33" s="667"/>
      <c r="H33" s="667"/>
      <c r="I33" s="667"/>
      <c r="J33" s="667"/>
      <c r="K33" s="667"/>
      <c r="L33" s="667"/>
      <c r="M33" s="667"/>
      <c r="N33" s="667"/>
      <c r="O33" s="667"/>
      <c r="P33" s="667"/>
      <c r="Q33" s="668"/>
      <c r="R33" s="609">
        <v>2570</v>
      </c>
      <c r="S33" s="610"/>
      <c r="T33" s="610"/>
      <c r="U33" s="610"/>
      <c r="V33" s="610"/>
      <c r="W33" s="610"/>
      <c r="X33" s="610"/>
      <c r="Y33" s="611"/>
      <c r="Z33" s="635">
        <v>0</v>
      </c>
      <c r="AA33" s="635"/>
      <c r="AB33" s="635"/>
      <c r="AC33" s="635"/>
      <c r="AD33" s="636">
        <v>2570</v>
      </c>
      <c r="AE33" s="636"/>
      <c r="AF33" s="636"/>
      <c r="AG33" s="636"/>
      <c r="AH33" s="636"/>
      <c r="AI33" s="636"/>
      <c r="AJ33" s="636"/>
      <c r="AK33" s="636"/>
      <c r="AL33" s="612">
        <v>0</v>
      </c>
      <c r="AM33" s="613"/>
      <c r="AN33" s="613"/>
      <c r="AO33" s="637"/>
      <c r="AP33" s="651"/>
      <c r="AQ33" s="652"/>
      <c r="AR33" s="652"/>
      <c r="AS33" s="652"/>
      <c r="AT33" s="678"/>
      <c r="AU33" s="210"/>
      <c r="AV33" s="210"/>
      <c r="AW33" s="210"/>
      <c r="AX33" s="586" t="s">
        <v>318</v>
      </c>
      <c r="AY33" s="587"/>
      <c r="AZ33" s="587"/>
      <c r="BA33" s="587"/>
      <c r="BB33" s="587"/>
      <c r="BC33" s="587"/>
      <c r="BD33" s="587"/>
      <c r="BE33" s="587"/>
      <c r="BF33" s="588"/>
      <c r="BG33" s="665">
        <v>99.6</v>
      </c>
      <c r="BH33" s="590"/>
      <c r="BI33" s="590"/>
      <c r="BJ33" s="590"/>
      <c r="BK33" s="590"/>
      <c r="BL33" s="590"/>
      <c r="BM33" s="627">
        <v>98.8</v>
      </c>
      <c r="BN33" s="590"/>
      <c r="BO33" s="590"/>
      <c r="BP33" s="590"/>
      <c r="BQ33" s="638"/>
      <c r="BR33" s="665">
        <v>98.2</v>
      </c>
      <c r="BS33" s="590"/>
      <c r="BT33" s="590"/>
      <c r="BU33" s="590"/>
      <c r="BV33" s="590"/>
      <c r="BW33" s="590"/>
      <c r="BX33" s="627">
        <v>97.4</v>
      </c>
      <c r="BY33" s="590"/>
      <c r="BZ33" s="590"/>
      <c r="CA33" s="590"/>
      <c r="CB33" s="638"/>
      <c r="CD33" s="606" t="s">
        <v>319</v>
      </c>
      <c r="CE33" s="607"/>
      <c r="CF33" s="607"/>
      <c r="CG33" s="607"/>
      <c r="CH33" s="607"/>
      <c r="CI33" s="607"/>
      <c r="CJ33" s="607"/>
      <c r="CK33" s="607"/>
      <c r="CL33" s="607"/>
      <c r="CM33" s="607"/>
      <c r="CN33" s="607"/>
      <c r="CO33" s="607"/>
      <c r="CP33" s="607"/>
      <c r="CQ33" s="608"/>
      <c r="CR33" s="609">
        <v>89439387</v>
      </c>
      <c r="CS33" s="619"/>
      <c r="CT33" s="619"/>
      <c r="CU33" s="619"/>
      <c r="CV33" s="619"/>
      <c r="CW33" s="619"/>
      <c r="CX33" s="619"/>
      <c r="CY33" s="620"/>
      <c r="CZ33" s="612">
        <v>39.5</v>
      </c>
      <c r="DA33" s="621"/>
      <c r="DB33" s="621"/>
      <c r="DC33" s="622"/>
      <c r="DD33" s="615">
        <v>55862264</v>
      </c>
      <c r="DE33" s="619"/>
      <c r="DF33" s="619"/>
      <c r="DG33" s="619"/>
      <c r="DH33" s="619"/>
      <c r="DI33" s="619"/>
      <c r="DJ33" s="619"/>
      <c r="DK33" s="620"/>
      <c r="DL33" s="615">
        <v>40074085</v>
      </c>
      <c r="DM33" s="619"/>
      <c r="DN33" s="619"/>
      <c r="DO33" s="619"/>
      <c r="DP33" s="619"/>
      <c r="DQ33" s="619"/>
      <c r="DR33" s="619"/>
      <c r="DS33" s="619"/>
      <c r="DT33" s="619"/>
      <c r="DU33" s="619"/>
      <c r="DV33" s="620"/>
      <c r="DW33" s="612">
        <v>35</v>
      </c>
      <c r="DX33" s="621"/>
      <c r="DY33" s="621"/>
      <c r="DZ33" s="621"/>
      <c r="EA33" s="621"/>
      <c r="EB33" s="621"/>
      <c r="EC33" s="648"/>
    </row>
    <row r="34" spans="2:133" ht="11.25" customHeight="1">
      <c r="B34" s="606" t="s">
        <v>320</v>
      </c>
      <c r="C34" s="607"/>
      <c r="D34" s="607"/>
      <c r="E34" s="607"/>
      <c r="F34" s="607"/>
      <c r="G34" s="607"/>
      <c r="H34" s="607"/>
      <c r="I34" s="607"/>
      <c r="J34" s="607"/>
      <c r="K34" s="607"/>
      <c r="L34" s="607"/>
      <c r="M34" s="607"/>
      <c r="N34" s="607"/>
      <c r="O34" s="607"/>
      <c r="P34" s="607"/>
      <c r="Q34" s="608"/>
      <c r="R34" s="609">
        <v>18216551</v>
      </c>
      <c r="S34" s="610"/>
      <c r="T34" s="610"/>
      <c r="U34" s="610"/>
      <c r="V34" s="610"/>
      <c r="W34" s="610"/>
      <c r="X34" s="610"/>
      <c r="Y34" s="611"/>
      <c r="Z34" s="635">
        <v>7.9</v>
      </c>
      <c r="AA34" s="635"/>
      <c r="AB34" s="635"/>
      <c r="AC34" s="635"/>
      <c r="AD34" s="636" t="s">
        <v>128</v>
      </c>
      <c r="AE34" s="636"/>
      <c r="AF34" s="636"/>
      <c r="AG34" s="636"/>
      <c r="AH34" s="636"/>
      <c r="AI34" s="636"/>
      <c r="AJ34" s="636"/>
      <c r="AK34" s="636"/>
      <c r="AL34" s="612" t="s">
        <v>128</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321</v>
      </c>
      <c r="CE34" s="607"/>
      <c r="CF34" s="607"/>
      <c r="CG34" s="607"/>
      <c r="CH34" s="607"/>
      <c r="CI34" s="607"/>
      <c r="CJ34" s="607"/>
      <c r="CK34" s="607"/>
      <c r="CL34" s="607"/>
      <c r="CM34" s="607"/>
      <c r="CN34" s="607"/>
      <c r="CO34" s="607"/>
      <c r="CP34" s="607"/>
      <c r="CQ34" s="608"/>
      <c r="CR34" s="609">
        <v>27192569</v>
      </c>
      <c r="CS34" s="610"/>
      <c r="CT34" s="610"/>
      <c r="CU34" s="610"/>
      <c r="CV34" s="610"/>
      <c r="CW34" s="610"/>
      <c r="CX34" s="610"/>
      <c r="CY34" s="611"/>
      <c r="CZ34" s="612">
        <v>12</v>
      </c>
      <c r="DA34" s="621"/>
      <c r="DB34" s="621"/>
      <c r="DC34" s="622"/>
      <c r="DD34" s="615">
        <v>18526814</v>
      </c>
      <c r="DE34" s="610"/>
      <c r="DF34" s="610"/>
      <c r="DG34" s="610"/>
      <c r="DH34" s="610"/>
      <c r="DI34" s="610"/>
      <c r="DJ34" s="610"/>
      <c r="DK34" s="611"/>
      <c r="DL34" s="615">
        <v>17041414</v>
      </c>
      <c r="DM34" s="610"/>
      <c r="DN34" s="610"/>
      <c r="DO34" s="610"/>
      <c r="DP34" s="610"/>
      <c r="DQ34" s="610"/>
      <c r="DR34" s="610"/>
      <c r="DS34" s="610"/>
      <c r="DT34" s="610"/>
      <c r="DU34" s="610"/>
      <c r="DV34" s="611"/>
      <c r="DW34" s="612">
        <v>14.9</v>
      </c>
      <c r="DX34" s="621"/>
      <c r="DY34" s="621"/>
      <c r="DZ34" s="621"/>
      <c r="EA34" s="621"/>
      <c r="EB34" s="621"/>
      <c r="EC34" s="648"/>
    </row>
    <row r="35" spans="2:133" ht="11.25" customHeight="1">
      <c r="B35" s="606" t="s">
        <v>322</v>
      </c>
      <c r="C35" s="607"/>
      <c r="D35" s="607"/>
      <c r="E35" s="607"/>
      <c r="F35" s="607"/>
      <c r="G35" s="607"/>
      <c r="H35" s="607"/>
      <c r="I35" s="607"/>
      <c r="J35" s="607"/>
      <c r="K35" s="607"/>
      <c r="L35" s="607"/>
      <c r="M35" s="607"/>
      <c r="N35" s="607"/>
      <c r="O35" s="607"/>
      <c r="P35" s="607"/>
      <c r="Q35" s="608"/>
      <c r="R35" s="609">
        <v>151947</v>
      </c>
      <c r="S35" s="610"/>
      <c r="T35" s="610"/>
      <c r="U35" s="610"/>
      <c r="V35" s="610"/>
      <c r="W35" s="610"/>
      <c r="X35" s="610"/>
      <c r="Y35" s="611"/>
      <c r="Z35" s="635">
        <v>0.1</v>
      </c>
      <c r="AA35" s="635"/>
      <c r="AB35" s="635"/>
      <c r="AC35" s="635"/>
      <c r="AD35" s="636">
        <v>28714</v>
      </c>
      <c r="AE35" s="636"/>
      <c r="AF35" s="636"/>
      <c r="AG35" s="636"/>
      <c r="AH35" s="636"/>
      <c r="AI35" s="636"/>
      <c r="AJ35" s="636"/>
      <c r="AK35" s="636"/>
      <c r="AL35" s="612">
        <v>0</v>
      </c>
      <c r="AM35" s="613"/>
      <c r="AN35" s="613"/>
      <c r="AO35" s="637"/>
      <c r="AP35" s="21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1344845</v>
      </c>
      <c r="CS35" s="619"/>
      <c r="CT35" s="619"/>
      <c r="CU35" s="619"/>
      <c r="CV35" s="619"/>
      <c r="CW35" s="619"/>
      <c r="CX35" s="619"/>
      <c r="CY35" s="620"/>
      <c r="CZ35" s="612">
        <v>0.6</v>
      </c>
      <c r="DA35" s="621"/>
      <c r="DB35" s="621"/>
      <c r="DC35" s="622"/>
      <c r="DD35" s="615">
        <v>1182026</v>
      </c>
      <c r="DE35" s="619"/>
      <c r="DF35" s="619"/>
      <c r="DG35" s="619"/>
      <c r="DH35" s="619"/>
      <c r="DI35" s="619"/>
      <c r="DJ35" s="619"/>
      <c r="DK35" s="620"/>
      <c r="DL35" s="615">
        <v>1182026</v>
      </c>
      <c r="DM35" s="619"/>
      <c r="DN35" s="619"/>
      <c r="DO35" s="619"/>
      <c r="DP35" s="619"/>
      <c r="DQ35" s="619"/>
      <c r="DR35" s="619"/>
      <c r="DS35" s="619"/>
      <c r="DT35" s="619"/>
      <c r="DU35" s="619"/>
      <c r="DV35" s="620"/>
      <c r="DW35" s="612">
        <v>1</v>
      </c>
      <c r="DX35" s="621"/>
      <c r="DY35" s="621"/>
      <c r="DZ35" s="621"/>
      <c r="EA35" s="621"/>
      <c r="EB35" s="621"/>
      <c r="EC35" s="648"/>
    </row>
    <row r="36" spans="2:133" ht="11.25" customHeight="1">
      <c r="B36" s="606" t="s">
        <v>326</v>
      </c>
      <c r="C36" s="607"/>
      <c r="D36" s="607"/>
      <c r="E36" s="607"/>
      <c r="F36" s="607"/>
      <c r="G36" s="607"/>
      <c r="H36" s="607"/>
      <c r="I36" s="607"/>
      <c r="J36" s="607"/>
      <c r="K36" s="607"/>
      <c r="L36" s="607"/>
      <c r="M36" s="607"/>
      <c r="N36" s="607"/>
      <c r="O36" s="607"/>
      <c r="P36" s="607"/>
      <c r="Q36" s="608"/>
      <c r="R36" s="609">
        <v>718290</v>
      </c>
      <c r="S36" s="610"/>
      <c r="T36" s="610"/>
      <c r="U36" s="610"/>
      <c r="V36" s="610"/>
      <c r="W36" s="610"/>
      <c r="X36" s="610"/>
      <c r="Y36" s="611"/>
      <c r="Z36" s="635">
        <v>0.3</v>
      </c>
      <c r="AA36" s="635"/>
      <c r="AB36" s="635"/>
      <c r="AC36" s="635"/>
      <c r="AD36" s="636" t="s">
        <v>128</v>
      </c>
      <c r="AE36" s="636"/>
      <c r="AF36" s="636"/>
      <c r="AG36" s="636"/>
      <c r="AH36" s="636"/>
      <c r="AI36" s="636"/>
      <c r="AJ36" s="636"/>
      <c r="AK36" s="636"/>
      <c r="AL36" s="612" t="s">
        <v>128</v>
      </c>
      <c r="AM36" s="613"/>
      <c r="AN36" s="613"/>
      <c r="AO36" s="637"/>
      <c r="AP36" s="215"/>
      <c r="AQ36" s="653" t="s">
        <v>327</v>
      </c>
      <c r="AR36" s="654"/>
      <c r="AS36" s="654"/>
      <c r="AT36" s="654"/>
      <c r="AU36" s="654"/>
      <c r="AV36" s="654"/>
      <c r="AW36" s="654"/>
      <c r="AX36" s="654"/>
      <c r="AY36" s="655"/>
      <c r="AZ36" s="656">
        <v>27567090</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3838349</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28573827</v>
      </c>
      <c r="CS36" s="610"/>
      <c r="CT36" s="610"/>
      <c r="CU36" s="610"/>
      <c r="CV36" s="610"/>
      <c r="CW36" s="610"/>
      <c r="CX36" s="610"/>
      <c r="CY36" s="611"/>
      <c r="CZ36" s="612">
        <v>12.6</v>
      </c>
      <c r="DA36" s="621"/>
      <c r="DB36" s="621"/>
      <c r="DC36" s="622"/>
      <c r="DD36" s="615">
        <v>12697397</v>
      </c>
      <c r="DE36" s="610"/>
      <c r="DF36" s="610"/>
      <c r="DG36" s="610"/>
      <c r="DH36" s="610"/>
      <c r="DI36" s="610"/>
      <c r="DJ36" s="610"/>
      <c r="DK36" s="611"/>
      <c r="DL36" s="615">
        <v>6953111</v>
      </c>
      <c r="DM36" s="610"/>
      <c r="DN36" s="610"/>
      <c r="DO36" s="610"/>
      <c r="DP36" s="610"/>
      <c r="DQ36" s="610"/>
      <c r="DR36" s="610"/>
      <c r="DS36" s="610"/>
      <c r="DT36" s="610"/>
      <c r="DU36" s="610"/>
      <c r="DV36" s="611"/>
      <c r="DW36" s="612">
        <v>6.1</v>
      </c>
      <c r="DX36" s="621"/>
      <c r="DY36" s="621"/>
      <c r="DZ36" s="621"/>
      <c r="EA36" s="621"/>
      <c r="EB36" s="621"/>
      <c r="EC36" s="648"/>
    </row>
    <row r="37" spans="2:133" ht="11.25" customHeight="1">
      <c r="B37" s="606" t="s">
        <v>330</v>
      </c>
      <c r="C37" s="607"/>
      <c r="D37" s="607"/>
      <c r="E37" s="607"/>
      <c r="F37" s="607"/>
      <c r="G37" s="607"/>
      <c r="H37" s="607"/>
      <c r="I37" s="607"/>
      <c r="J37" s="607"/>
      <c r="K37" s="607"/>
      <c r="L37" s="607"/>
      <c r="M37" s="607"/>
      <c r="N37" s="607"/>
      <c r="O37" s="607"/>
      <c r="P37" s="607"/>
      <c r="Q37" s="608"/>
      <c r="R37" s="609">
        <v>2702891</v>
      </c>
      <c r="S37" s="610"/>
      <c r="T37" s="610"/>
      <c r="U37" s="610"/>
      <c r="V37" s="610"/>
      <c r="W37" s="610"/>
      <c r="X37" s="610"/>
      <c r="Y37" s="611"/>
      <c r="Z37" s="635">
        <v>1.2</v>
      </c>
      <c r="AA37" s="635"/>
      <c r="AB37" s="635"/>
      <c r="AC37" s="635"/>
      <c r="AD37" s="636" t="s">
        <v>128</v>
      </c>
      <c r="AE37" s="636"/>
      <c r="AF37" s="636"/>
      <c r="AG37" s="636"/>
      <c r="AH37" s="636"/>
      <c r="AI37" s="636"/>
      <c r="AJ37" s="636"/>
      <c r="AK37" s="636"/>
      <c r="AL37" s="612" t="s">
        <v>128</v>
      </c>
      <c r="AM37" s="613"/>
      <c r="AN37" s="613"/>
      <c r="AO37" s="637"/>
      <c r="AQ37" s="643" t="s">
        <v>331</v>
      </c>
      <c r="AR37" s="644"/>
      <c r="AS37" s="644"/>
      <c r="AT37" s="644"/>
      <c r="AU37" s="644"/>
      <c r="AV37" s="644"/>
      <c r="AW37" s="644"/>
      <c r="AX37" s="644"/>
      <c r="AY37" s="645"/>
      <c r="AZ37" s="609">
        <v>6325414</v>
      </c>
      <c r="BA37" s="610"/>
      <c r="BB37" s="610"/>
      <c r="BC37" s="610"/>
      <c r="BD37" s="619"/>
      <c r="BE37" s="619"/>
      <c r="BF37" s="646"/>
      <c r="BG37" s="606" t="s">
        <v>332</v>
      </c>
      <c r="BH37" s="607"/>
      <c r="BI37" s="607"/>
      <c r="BJ37" s="607"/>
      <c r="BK37" s="607"/>
      <c r="BL37" s="607"/>
      <c r="BM37" s="607"/>
      <c r="BN37" s="607"/>
      <c r="BO37" s="607"/>
      <c r="BP37" s="607"/>
      <c r="BQ37" s="607"/>
      <c r="BR37" s="607"/>
      <c r="BS37" s="607"/>
      <c r="BT37" s="607"/>
      <c r="BU37" s="608"/>
      <c r="BV37" s="609">
        <v>2651869</v>
      </c>
      <c r="BW37" s="610"/>
      <c r="BX37" s="610"/>
      <c r="BY37" s="610"/>
      <c r="BZ37" s="610"/>
      <c r="CA37" s="610"/>
      <c r="CB37" s="647"/>
      <c r="CD37" s="606" t="s">
        <v>333</v>
      </c>
      <c r="CE37" s="607"/>
      <c r="CF37" s="607"/>
      <c r="CG37" s="607"/>
      <c r="CH37" s="607"/>
      <c r="CI37" s="607"/>
      <c r="CJ37" s="607"/>
      <c r="CK37" s="607"/>
      <c r="CL37" s="607"/>
      <c r="CM37" s="607"/>
      <c r="CN37" s="607"/>
      <c r="CO37" s="607"/>
      <c r="CP37" s="607"/>
      <c r="CQ37" s="608"/>
      <c r="CR37" s="609">
        <v>974357</v>
      </c>
      <c r="CS37" s="619"/>
      <c r="CT37" s="619"/>
      <c r="CU37" s="619"/>
      <c r="CV37" s="619"/>
      <c r="CW37" s="619"/>
      <c r="CX37" s="619"/>
      <c r="CY37" s="620"/>
      <c r="CZ37" s="612">
        <v>0.4</v>
      </c>
      <c r="DA37" s="621"/>
      <c r="DB37" s="621"/>
      <c r="DC37" s="622"/>
      <c r="DD37" s="615">
        <v>925594</v>
      </c>
      <c r="DE37" s="619"/>
      <c r="DF37" s="619"/>
      <c r="DG37" s="619"/>
      <c r="DH37" s="619"/>
      <c r="DI37" s="619"/>
      <c r="DJ37" s="619"/>
      <c r="DK37" s="620"/>
      <c r="DL37" s="615">
        <v>925594</v>
      </c>
      <c r="DM37" s="619"/>
      <c r="DN37" s="619"/>
      <c r="DO37" s="619"/>
      <c r="DP37" s="619"/>
      <c r="DQ37" s="619"/>
      <c r="DR37" s="619"/>
      <c r="DS37" s="619"/>
      <c r="DT37" s="619"/>
      <c r="DU37" s="619"/>
      <c r="DV37" s="620"/>
      <c r="DW37" s="612">
        <v>0.8</v>
      </c>
      <c r="DX37" s="621"/>
      <c r="DY37" s="621"/>
      <c r="DZ37" s="621"/>
      <c r="EA37" s="621"/>
      <c r="EB37" s="621"/>
      <c r="EC37" s="648"/>
    </row>
    <row r="38" spans="2:133" ht="11.25" customHeight="1">
      <c r="B38" s="606" t="s">
        <v>334</v>
      </c>
      <c r="C38" s="607"/>
      <c r="D38" s="607"/>
      <c r="E38" s="607"/>
      <c r="F38" s="607"/>
      <c r="G38" s="607"/>
      <c r="H38" s="607"/>
      <c r="I38" s="607"/>
      <c r="J38" s="607"/>
      <c r="K38" s="607"/>
      <c r="L38" s="607"/>
      <c r="M38" s="607"/>
      <c r="N38" s="607"/>
      <c r="O38" s="607"/>
      <c r="P38" s="607"/>
      <c r="Q38" s="608"/>
      <c r="R38" s="609">
        <v>2976453</v>
      </c>
      <c r="S38" s="610"/>
      <c r="T38" s="610"/>
      <c r="U38" s="610"/>
      <c r="V38" s="610"/>
      <c r="W38" s="610"/>
      <c r="X38" s="610"/>
      <c r="Y38" s="611"/>
      <c r="Z38" s="635">
        <v>1.3</v>
      </c>
      <c r="AA38" s="635"/>
      <c r="AB38" s="635"/>
      <c r="AC38" s="635"/>
      <c r="AD38" s="636" t="s">
        <v>128</v>
      </c>
      <c r="AE38" s="636"/>
      <c r="AF38" s="636"/>
      <c r="AG38" s="636"/>
      <c r="AH38" s="636"/>
      <c r="AI38" s="636"/>
      <c r="AJ38" s="636"/>
      <c r="AK38" s="636"/>
      <c r="AL38" s="612" t="s">
        <v>128</v>
      </c>
      <c r="AM38" s="613"/>
      <c r="AN38" s="613"/>
      <c r="AO38" s="637"/>
      <c r="AQ38" s="643" t="s">
        <v>335</v>
      </c>
      <c r="AR38" s="644"/>
      <c r="AS38" s="644"/>
      <c r="AT38" s="644"/>
      <c r="AU38" s="644"/>
      <c r="AV38" s="644"/>
      <c r="AW38" s="644"/>
      <c r="AX38" s="644"/>
      <c r="AY38" s="645"/>
      <c r="AZ38" s="609">
        <v>363194</v>
      </c>
      <c r="BA38" s="610"/>
      <c r="BB38" s="610"/>
      <c r="BC38" s="610"/>
      <c r="BD38" s="619"/>
      <c r="BE38" s="619"/>
      <c r="BF38" s="646"/>
      <c r="BG38" s="606" t="s">
        <v>336</v>
      </c>
      <c r="BH38" s="607"/>
      <c r="BI38" s="607"/>
      <c r="BJ38" s="607"/>
      <c r="BK38" s="607"/>
      <c r="BL38" s="607"/>
      <c r="BM38" s="607"/>
      <c r="BN38" s="607"/>
      <c r="BO38" s="607"/>
      <c r="BP38" s="607"/>
      <c r="BQ38" s="607"/>
      <c r="BR38" s="607"/>
      <c r="BS38" s="607"/>
      <c r="BT38" s="607"/>
      <c r="BU38" s="608"/>
      <c r="BV38" s="609">
        <v>67576</v>
      </c>
      <c r="BW38" s="610"/>
      <c r="BX38" s="610"/>
      <c r="BY38" s="610"/>
      <c r="BZ38" s="610"/>
      <c r="CA38" s="610"/>
      <c r="CB38" s="647"/>
      <c r="CD38" s="606" t="s">
        <v>337</v>
      </c>
      <c r="CE38" s="607"/>
      <c r="CF38" s="607"/>
      <c r="CG38" s="607"/>
      <c r="CH38" s="607"/>
      <c r="CI38" s="607"/>
      <c r="CJ38" s="607"/>
      <c r="CK38" s="607"/>
      <c r="CL38" s="607"/>
      <c r="CM38" s="607"/>
      <c r="CN38" s="607"/>
      <c r="CO38" s="607"/>
      <c r="CP38" s="607"/>
      <c r="CQ38" s="608"/>
      <c r="CR38" s="609">
        <v>20625213</v>
      </c>
      <c r="CS38" s="610"/>
      <c r="CT38" s="610"/>
      <c r="CU38" s="610"/>
      <c r="CV38" s="610"/>
      <c r="CW38" s="610"/>
      <c r="CX38" s="610"/>
      <c r="CY38" s="611"/>
      <c r="CZ38" s="612">
        <v>9.1</v>
      </c>
      <c r="DA38" s="621"/>
      <c r="DB38" s="621"/>
      <c r="DC38" s="622"/>
      <c r="DD38" s="615">
        <v>16531256</v>
      </c>
      <c r="DE38" s="610"/>
      <c r="DF38" s="610"/>
      <c r="DG38" s="610"/>
      <c r="DH38" s="610"/>
      <c r="DI38" s="610"/>
      <c r="DJ38" s="610"/>
      <c r="DK38" s="611"/>
      <c r="DL38" s="615">
        <v>14851588</v>
      </c>
      <c r="DM38" s="610"/>
      <c r="DN38" s="610"/>
      <c r="DO38" s="610"/>
      <c r="DP38" s="610"/>
      <c r="DQ38" s="610"/>
      <c r="DR38" s="610"/>
      <c r="DS38" s="610"/>
      <c r="DT38" s="610"/>
      <c r="DU38" s="610"/>
      <c r="DV38" s="611"/>
      <c r="DW38" s="612">
        <v>13</v>
      </c>
      <c r="DX38" s="621"/>
      <c r="DY38" s="621"/>
      <c r="DZ38" s="621"/>
      <c r="EA38" s="621"/>
      <c r="EB38" s="621"/>
      <c r="EC38" s="648"/>
    </row>
    <row r="39" spans="2:133" ht="11.25" customHeight="1">
      <c r="B39" s="606" t="s">
        <v>338</v>
      </c>
      <c r="C39" s="607"/>
      <c r="D39" s="607"/>
      <c r="E39" s="607"/>
      <c r="F39" s="607"/>
      <c r="G39" s="607"/>
      <c r="H39" s="607"/>
      <c r="I39" s="607"/>
      <c r="J39" s="607"/>
      <c r="K39" s="607"/>
      <c r="L39" s="607"/>
      <c r="M39" s="607"/>
      <c r="N39" s="607"/>
      <c r="O39" s="607"/>
      <c r="P39" s="607"/>
      <c r="Q39" s="608"/>
      <c r="R39" s="609">
        <v>7105261</v>
      </c>
      <c r="S39" s="610"/>
      <c r="T39" s="610"/>
      <c r="U39" s="610"/>
      <c r="V39" s="610"/>
      <c r="W39" s="610"/>
      <c r="X39" s="610"/>
      <c r="Y39" s="611"/>
      <c r="Z39" s="635">
        <v>3.1</v>
      </c>
      <c r="AA39" s="635"/>
      <c r="AB39" s="635"/>
      <c r="AC39" s="635"/>
      <c r="AD39" s="636">
        <v>19029</v>
      </c>
      <c r="AE39" s="636"/>
      <c r="AF39" s="636"/>
      <c r="AG39" s="636"/>
      <c r="AH39" s="636"/>
      <c r="AI39" s="636"/>
      <c r="AJ39" s="636"/>
      <c r="AK39" s="636"/>
      <c r="AL39" s="612">
        <v>0</v>
      </c>
      <c r="AM39" s="613"/>
      <c r="AN39" s="613"/>
      <c r="AO39" s="637"/>
      <c r="AQ39" s="643" t="s">
        <v>339</v>
      </c>
      <c r="AR39" s="644"/>
      <c r="AS39" s="644"/>
      <c r="AT39" s="644"/>
      <c r="AU39" s="644"/>
      <c r="AV39" s="644"/>
      <c r="AW39" s="644"/>
      <c r="AX39" s="644"/>
      <c r="AY39" s="645"/>
      <c r="AZ39" s="609">
        <v>315336</v>
      </c>
      <c r="BA39" s="610"/>
      <c r="BB39" s="610"/>
      <c r="BC39" s="610"/>
      <c r="BD39" s="619"/>
      <c r="BE39" s="619"/>
      <c r="BF39" s="646"/>
      <c r="BG39" s="606" t="s">
        <v>340</v>
      </c>
      <c r="BH39" s="607"/>
      <c r="BI39" s="607"/>
      <c r="BJ39" s="607"/>
      <c r="BK39" s="607"/>
      <c r="BL39" s="607"/>
      <c r="BM39" s="607"/>
      <c r="BN39" s="607"/>
      <c r="BO39" s="607"/>
      <c r="BP39" s="607"/>
      <c r="BQ39" s="607"/>
      <c r="BR39" s="607"/>
      <c r="BS39" s="607"/>
      <c r="BT39" s="607"/>
      <c r="BU39" s="608"/>
      <c r="BV39" s="609">
        <v>100180</v>
      </c>
      <c r="BW39" s="610"/>
      <c r="BX39" s="610"/>
      <c r="BY39" s="610"/>
      <c r="BZ39" s="610"/>
      <c r="CA39" s="610"/>
      <c r="CB39" s="647"/>
      <c r="CD39" s="606" t="s">
        <v>341</v>
      </c>
      <c r="CE39" s="607"/>
      <c r="CF39" s="607"/>
      <c r="CG39" s="607"/>
      <c r="CH39" s="607"/>
      <c r="CI39" s="607"/>
      <c r="CJ39" s="607"/>
      <c r="CK39" s="607"/>
      <c r="CL39" s="607"/>
      <c r="CM39" s="607"/>
      <c r="CN39" s="607"/>
      <c r="CO39" s="607"/>
      <c r="CP39" s="607"/>
      <c r="CQ39" s="608"/>
      <c r="CR39" s="609">
        <v>4750159</v>
      </c>
      <c r="CS39" s="619"/>
      <c r="CT39" s="619"/>
      <c r="CU39" s="619"/>
      <c r="CV39" s="619"/>
      <c r="CW39" s="619"/>
      <c r="CX39" s="619"/>
      <c r="CY39" s="620"/>
      <c r="CZ39" s="612">
        <v>2.1</v>
      </c>
      <c r="DA39" s="621"/>
      <c r="DB39" s="621"/>
      <c r="DC39" s="622"/>
      <c r="DD39" s="615">
        <v>4717955</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8"/>
    </row>
    <row r="40" spans="2:133" ht="11.25" customHeight="1">
      <c r="B40" s="606" t="s">
        <v>342</v>
      </c>
      <c r="C40" s="607"/>
      <c r="D40" s="607"/>
      <c r="E40" s="607"/>
      <c r="F40" s="607"/>
      <c r="G40" s="607"/>
      <c r="H40" s="607"/>
      <c r="I40" s="607"/>
      <c r="J40" s="607"/>
      <c r="K40" s="607"/>
      <c r="L40" s="607"/>
      <c r="M40" s="607"/>
      <c r="N40" s="607"/>
      <c r="O40" s="607"/>
      <c r="P40" s="607"/>
      <c r="Q40" s="608"/>
      <c r="R40" s="609">
        <v>10906800</v>
      </c>
      <c r="S40" s="610"/>
      <c r="T40" s="610"/>
      <c r="U40" s="610"/>
      <c r="V40" s="610"/>
      <c r="W40" s="610"/>
      <c r="X40" s="610"/>
      <c r="Y40" s="611"/>
      <c r="Z40" s="635">
        <v>4.7</v>
      </c>
      <c r="AA40" s="635"/>
      <c r="AB40" s="635"/>
      <c r="AC40" s="635"/>
      <c r="AD40" s="636" t="s">
        <v>128</v>
      </c>
      <c r="AE40" s="636"/>
      <c r="AF40" s="636"/>
      <c r="AG40" s="636"/>
      <c r="AH40" s="636"/>
      <c r="AI40" s="636"/>
      <c r="AJ40" s="636"/>
      <c r="AK40" s="636"/>
      <c r="AL40" s="612" t="s">
        <v>128</v>
      </c>
      <c r="AM40" s="613"/>
      <c r="AN40" s="613"/>
      <c r="AO40" s="637"/>
      <c r="AQ40" s="643" t="s">
        <v>343</v>
      </c>
      <c r="AR40" s="644"/>
      <c r="AS40" s="644"/>
      <c r="AT40" s="644"/>
      <c r="AU40" s="644"/>
      <c r="AV40" s="644"/>
      <c r="AW40" s="644"/>
      <c r="AX40" s="644"/>
      <c r="AY40" s="645"/>
      <c r="AZ40" s="609">
        <v>252775</v>
      </c>
      <c r="BA40" s="610"/>
      <c r="BB40" s="610"/>
      <c r="BC40" s="610"/>
      <c r="BD40" s="619"/>
      <c r="BE40" s="619"/>
      <c r="BF40" s="646"/>
      <c r="BG40" s="649" t="s">
        <v>344</v>
      </c>
      <c r="BH40" s="650"/>
      <c r="BI40" s="650"/>
      <c r="BJ40" s="650"/>
      <c r="BK40" s="650"/>
      <c r="BL40" s="211"/>
      <c r="BM40" s="607" t="s">
        <v>345</v>
      </c>
      <c r="BN40" s="607"/>
      <c r="BO40" s="607"/>
      <c r="BP40" s="607"/>
      <c r="BQ40" s="607"/>
      <c r="BR40" s="607"/>
      <c r="BS40" s="607"/>
      <c r="BT40" s="607"/>
      <c r="BU40" s="608"/>
      <c r="BV40" s="609">
        <v>87</v>
      </c>
      <c r="BW40" s="610"/>
      <c r="BX40" s="610"/>
      <c r="BY40" s="610"/>
      <c r="BZ40" s="610"/>
      <c r="CA40" s="610"/>
      <c r="CB40" s="647"/>
      <c r="CD40" s="606" t="s">
        <v>346</v>
      </c>
      <c r="CE40" s="607"/>
      <c r="CF40" s="607"/>
      <c r="CG40" s="607"/>
      <c r="CH40" s="607"/>
      <c r="CI40" s="607"/>
      <c r="CJ40" s="607"/>
      <c r="CK40" s="607"/>
      <c r="CL40" s="607"/>
      <c r="CM40" s="607"/>
      <c r="CN40" s="607"/>
      <c r="CO40" s="607"/>
      <c r="CP40" s="607"/>
      <c r="CQ40" s="608"/>
      <c r="CR40" s="609">
        <v>6952774</v>
      </c>
      <c r="CS40" s="610"/>
      <c r="CT40" s="610"/>
      <c r="CU40" s="610"/>
      <c r="CV40" s="610"/>
      <c r="CW40" s="610"/>
      <c r="CX40" s="610"/>
      <c r="CY40" s="611"/>
      <c r="CZ40" s="612">
        <v>3.1</v>
      </c>
      <c r="DA40" s="621"/>
      <c r="DB40" s="621"/>
      <c r="DC40" s="622"/>
      <c r="DD40" s="615">
        <v>2206816</v>
      </c>
      <c r="DE40" s="610"/>
      <c r="DF40" s="610"/>
      <c r="DG40" s="610"/>
      <c r="DH40" s="610"/>
      <c r="DI40" s="610"/>
      <c r="DJ40" s="610"/>
      <c r="DK40" s="611"/>
      <c r="DL40" s="615">
        <v>45946</v>
      </c>
      <c r="DM40" s="610"/>
      <c r="DN40" s="610"/>
      <c r="DO40" s="610"/>
      <c r="DP40" s="610"/>
      <c r="DQ40" s="610"/>
      <c r="DR40" s="610"/>
      <c r="DS40" s="610"/>
      <c r="DT40" s="610"/>
      <c r="DU40" s="610"/>
      <c r="DV40" s="611"/>
      <c r="DW40" s="612">
        <v>0</v>
      </c>
      <c r="DX40" s="621"/>
      <c r="DY40" s="621"/>
      <c r="DZ40" s="621"/>
      <c r="EA40" s="621"/>
      <c r="EB40" s="621"/>
      <c r="EC40" s="648"/>
    </row>
    <row r="41" spans="2:133" ht="11.25" customHeight="1">
      <c r="B41" s="606" t="s">
        <v>347</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3" t="s">
        <v>348</v>
      </c>
      <c r="AR41" s="644"/>
      <c r="AS41" s="644"/>
      <c r="AT41" s="644"/>
      <c r="AU41" s="644"/>
      <c r="AV41" s="644"/>
      <c r="AW41" s="644"/>
      <c r="AX41" s="644"/>
      <c r="AY41" s="645"/>
      <c r="AZ41" s="609">
        <v>5166737</v>
      </c>
      <c r="BA41" s="610"/>
      <c r="BB41" s="610"/>
      <c r="BC41" s="610"/>
      <c r="BD41" s="619"/>
      <c r="BE41" s="619"/>
      <c r="BF41" s="646"/>
      <c r="BG41" s="649"/>
      <c r="BH41" s="650"/>
      <c r="BI41" s="650"/>
      <c r="BJ41" s="650"/>
      <c r="BK41" s="650"/>
      <c r="BL41" s="211"/>
      <c r="BM41" s="607" t="s">
        <v>349</v>
      </c>
      <c r="BN41" s="607"/>
      <c r="BO41" s="607"/>
      <c r="BP41" s="607"/>
      <c r="BQ41" s="607"/>
      <c r="BR41" s="607"/>
      <c r="BS41" s="607"/>
      <c r="BT41" s="607"/>
      <c r="BU41" s="608"/>
      <c r="BV41" s="609">
        <v>1</v>
      </c>
      <c r="BW41" s="610"/>
      <c r="BX41" s="610"/>
      <c r="BY41" s="610"/>
      <c r="BZ41" s="610"/>
      <c r="CA41" s="610"/>
      <c r="CB41" s="647"/>
      <c r="CD41" s="606" t="s">
        <v>350</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c r="B42" s="606" t="s">
        <v>351</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352</v>
      </c>
      <c r="AR42" s="641"/>
      <c r="AS42" s="641"/>
      <c r="AT42" s="641"/>
      <c r="AU42" s="641"/>
      <c r="AV42" s="641"/>
      <c r="AW42" s="641"/>
      <c r="AX42" s="641"/>
      <c r="AY42" s="642"/>
      <c r="AZ42" s="589">
        <v>15143634</v>
      </c>
      <c r="BA42" s="623"/>
      <c r="BB42" s="623"/>
      <c r="BC42" s="623"/>
      <c r="BD42" s="590"/>
      <c r="BE42" s="590"/>
      <c r="BF42" s="638"/>
      <c r="BG42" s="651"/>
      <c r="BH42" s="652"/>
      <c r="BI42" s="652"/>
      <c r="BJ42" s="652"/>
      <c r="BK42" s="652"/>
      <c r="BL42" s="212"/>
      <c r="BM42" s="587" t="s">
        <v>353</v>
      </c>
      <c r="BN42" s="587"/>
      <c r="BO42" s="587"/>
      <c r="BP42" s="587"/>
      <c r="BQ42" s="587"/>
      <c r="BR42" s="587"/>
      <c r="BS42" s="587"/>
      <c r="BT42" s="587"/>
      <c r="BU42" s="588"/>
      <c r="BV42" s="589">
        <v>369</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14488420</v>
      </c>
      <c r="CS42" s="619"/>
      <c r="CT42" s="619"/>
      <c r="CU42" s="619"/>
      <c r="CV42" s="619"/>
      <c r="CW42" s="619"/>
      <c r="CX42" s="619"/>
      <c r="CY42" s="620"/>
      <c r="CZ42" s="612">
        <v>6.4</v>
      </c>
      <c r="DA42" s="621"/>
      <c r="DB42" s="621"/>
      <c r="DC42" s="622"/>
      <c r="DD42" s="615">
        <v>3571699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c r="B43" s="606" t="s">
        <v>355</v>
      </c>
      <c r="C43" s="607"/>
      <c r="D43" s="607"/>
      <c r="E43" s="607"/>
      <c r="F43" s="607"/>
      <c r="G43" s="607"/>
      <c r="H43" s="607"/>
      <c r="I43" s="607"/>
      <c r="J43" s="607"/>
      <c r="K43" s="607"/>
      <c r="L43" s="607"/>
      <c r="M43" s="607"/>
      <c r="N43" s="607"/>
      <c r="O43" s="607"/>
      <c r="P43" s="607"/>
      <c r="Q43" s="608"/>
      <c r="R43" s="609">
        <v>5015700</v>
      </c>
      <c r="S43" s="610"/>
      <c r="T43" s="610"/>
      <c r="U43" s="610"/>
      <c r="V43" s="610"/>
      <c r="W43" s="610"/>
      <c r="X43" s="610"/>
      <c r="Y43" s="611"/>
      <c r="Z43" s="635">
        <v>2.2000000000000002</v>
      </c>
      <c r="AA43" s="635"/>
      <c r="AB43" s="635"/>
      <c r="AC43" s="635"/>
      <c r="AD43" s="636" t="s">
        <v>128</v>
      </c>
      <c r="AE43" s="636"/>
      <c r="AF43" s="636"/>
      <c r="AG43" s="636"/>
      <c r="AH43" s="636"/>
      <c r="AI43" s="636"/>
      <c r="AJ43" s="636"/>
      <c r="AK43" s="636"/>
      <c r="AL43" s="612" t="s">
        <v>128</v>
      </c>
      <c r="AM43" s="613"/>
      <c r="AN43" s="613"/>
      <c r="AO43" s="637"/>
      <c r="CD43" s="606" t="s">
        <v>356</v>
      </c>
      <c r="CE43" s="607"/>
      <c r="CF43" s="607"/>
      <c r="CG43" s="607"/>
      <c r="CH43" s="607"/>
      <c r="CI43" s="607"/>
      <c r="CJ43" s="607"/>
      <c r="CK43" s="607"/>
      <c r="CL43" s="607"/>
      <c r="CM43" s="607"/>
      <c r="CN43" s="607"/>
      <c r="CO43" s="607"/>
      <c r="CP43" s="607"/>
      <c r="CQ43" s="608"/>
      <c r="CR43" s="609">
        <v>125176</v>
      </c>
      <c r="CS43" s="619"/>
      <c r="CT43" s="619"/>
      <c r="CU43" s="619"/>
      <c r="CV43" s="619"/>
      <c r="CW43" s="619"/>
      <c r="CX43" s="619"/>
      <c r="CY43" s="620"/>
      <c r="CZ43" s="612">
        <v>0.1</v>
      </c>
      <c r="DA43" s="621"/>
      <c r="DB43" s="621"/>
      <c r="DC43" s="622"/>
      <c r="DD43" s="615">
        <v>125176</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c r="B44" s="586" t="s">
        <v>357</v>
      </c>
      <c r="C44" s="587"/>
      <c r="D44" s="587"/>
      <c r="E44" s="587"/>
      <c r="F44" s="587"/>
      <c r="G44" s="587"/>
      <c r="H44" s="587"/>
      <c r="I44" s="587"/>
      <c r="J44" s="587"/>
      <c r="K44" s="587"/>
      <c r="L44" s="587"/>
      <c r="M44" s="587"/>
      <c r="N44" s="587"/>
      <c r="O44" s="587"/>
      <c r="P44" s="587"/>
      <c r="Q44" s="588"/>
      <c r="R44" s="589">
        <v>231637722</v>
      </c>
      <c r="S44" s="623"/>
      <c r="T44" s="623"/>
      <c r="U44" s="623"/>
      <c r="V44" s="623"/>
      <c r="W44" s="623"/>
      <c r="X44" s="623"/>
      <c r="Y44" s="624"/>
      <c r="Z44" s="625">
        <v>100</v>
      </c>
      <c r="AA44" s="625"/>
      <c r="AB44" s="625"/>
      <c r="AC44" s="625"/>
      <c r="AD44" s="626">
        <v>109637452</v>
      </c>
      <c r="AE44" s="626"/>
      <c r="AF44" s="626"/>
      <c r="AG44" s="626"/>
      <c r="AH44" s="626"/>
      <c r="AI44" s="626"/>
      <c r="AJ44" s="626"/>
      <c r="AK44" s="626"/>
      <c r="AL44" s="592">
        <v>100</v>
      </c>
      <c r="AM44" s="627"/>
      <c r="AN44" s="627"/>
      <c r="AO44" s="628"/>
      <c r="CD44" s="629" t="s">
        <v>304</v>
      </c>
      <c r="CE44" s="630"/>
      <c r="CF44" s="606" t="s">
        <v>358</v>
      </c>
      <c r="CG44" s="607"/>
      <c r="CH44" s="607"/>
      <c r="CI44" s="607"/>
      <c r="CJ44" s="607"/>
      <c r="CK44" s="607"/>
      <c r="CL44" s="607"/>
      <c r="CM44" s="607"/>
      <c r="CN44" s="607"/>
      <c r="CO44" s="607"/>
      <c r="CP44" s="607"/>
      <c r="CQ44" s="608"/>
      <c r="CR44" s="609">
        <v>13359482</v>
      </c>
      <c r="CS44" s="610"/>
      <c r="CT44" s="610"/>
      <c r="CU44" s="610"/>
      <c r="CV44" s="610"/>
      <c r="CW44" s="610"/>
      <c r="CX44" s="610"/>
      <c r="CY44" s="611"/>
      <c r="CZ44" s="612">
        <v>5.9</v>
      </c>
      <c r="DA44" s="613"/>
      <c r="DB44" s="613"/>
      <c r="DC44" s="614"/>
      <c r="DD44" s="615">
        <v>3431038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c r="CD45" s="631"/>
      <c r="CE45" s="632"/>
      <c r="CF45" s="606" t="s">
        <v>359</v>
      </c>
      <c r="CG45" s="607"/>
      <c r="CH45" s="607"/>
      <c r="CI45" s="607"/>
      <c r="CJ45" s="607"/>
      <c r="CK45" s="607"/>
      <c r="CL45" s="607"/>
      <c r="CM45" s="607"/>
      <c r="CN45" s="607"/>
      <c r="CO45" s="607"/>
      <c r="CP45" s="607"/>
      <c r="CQ45" s="608"/>
      <c r="CR45" s="609">
        <v>6480027</v>
      </c>
      <c r="CS45" s="619"/>
      <c r="CT45" s="619"/>
      <c r="CU45" s="619"/>
      <c r="CV45" s="619"/>
      <c r="CW45" s="619"/>
      <c r="CX45" s="619"/>
      <c r="CY45" s="620"/>
      <c r="CZ45" s="612">
        <v>2.9</v>
      </c>
      <c r="DA45" s="621"/>
      <c r="DB45" s="621"/>
      <c r="DC45" s="622"/>
      <c r="DD45" s="615">
        <v>283114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c r="B46" s="205" t="s">
        <v>360</v>
      </c>
      <c r="CD46" s="631"/>
      <c r="CE46" s="632"/>
      <c r="CF46" s="606" t="s">
        <v>361</v>
      </c>
      <c r="CG46" s="607"/>
      <c r="CH46" s="607"/>
      <c r="CI46" s="607"/>
      <c r="CJ46" s="607"/>
      <c r="CK46" s="607"/>
      <c r="CL46" s="607"/>
      <c r="CM46" s="607"/>
      <c r="CN46" s="607"/>
      <c r="CO46" s="607"/>
      <c r="CP46" s="607"/>
      <c r="CQ46" s="608"/>
      <c r="CR46" s="609">
        <v>6038135</v>
      </c>
      <c r="CS46" s="610"/>
      <c r="CT46" s="610"/>
      <c r="CU46" s="610"/>
      <c r="CV46" s="610"/>
      <c r="CW46" s="610"/>
      <c r="CX46" s="610"/>
      <c r="CY46" s="611"/>
      <c r="CZ46" s="612">
        <v>2.7</v>
      </c>
      <c r="DA46" s="613"/>
      <c r="DB46" s="613"/>
      <c r="DC46" s="614"/>
      <c r="DD46" s="615">
        <v>3008723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v>1128938</v>
      </c>
      <c r="CS47" s="619"/>
      <c r="CT47" s="619"/>
      <c r="CU47" s="619"/>
      <c r="CV47" s="619"/>
      <c r="CW47" s="619"/>
      <c r="CX47" s="619"/>
      <c r="CY47" s="620"/>
      <c r="CZ47" s="612">
        <v>0.5</v>
      </c>
      <c r="DA47" s="621"/>
      <c r="DB47" s="621"/>
      <c r="DC47" s="622"/>
      <c r="DD47" s="615">
        <v>140661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c r="B49" s="216"/>
      <c r="CD49" s="586" t="s">
        <v>366</v>
      </c>
      <c r="CE49" s="587"/>
      <c r="CF49" s="587"/>
      <c r="CG49" s="587"/>
      <c r="CH49" s="587"/>
      <c r="CI49" s="587"/>
      <c r="CJ49" s="587"/>
      <c r="CK49" s="587"/>
      <c r="CL49" s="587"/>
      <c r="CM49" s="587"/>
      <c r="CN49" s="587"/>
      <c r="CO49" s="587"/>
      <c r="CP49" s="587"/>
      <c r="CQ49" s="588"/>
      <c r="CR49" s="589">
        <v>226541635</v>
      </c>
      <c r="CS49" s="590"/>
      <c r="CT49" s="590"/>
      <c r="CU49" s="590"/>
      <c r="CV49" s="590"/>
      <c r="CW49" s="590"/>
      <c r="CX49" s="590"/>
      <c r="CY49" s="591"/>
      <c r="CZ49" s="592">
        <v>100</v>
      </c>
      <c r="DA49" s="593"/>
      <c r="DB49" s="593"/>
      <c r="DC49" s="594"/>
      <c r="DD49" s="595">
        <v>120958087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c r="B50" s="216"/>
    </row>
  </sheetData>
  <sheetProtection algorithmName="SHA-512" hashValue="EsbAYv2KCwDp9Dknrj0A/aQvFCzEaUSyJikR3zLH+EuJwTTzl8GKTMAT/gZgcVXbOBWhdUcyw3sPUt9plfNciQ==" saltValue="08oG5W2xYCmE/NFUF3MbM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368</v>
      </c>
      <c r="DK2" s="706"/>
      <c r="DL2" s="706"/>
      <c r="DM2" s="706"/>
      <c r="DN2" s="706"/>
      <c r="DO2" s="707"/>
      <c r="DP2" s="219"/>
      <c r="DQ2" s="705" t="s">
        <v>369</v>
      </c>
      <c r="DR2" s="706"/>
      <c r="DS2" s="706"/>
      <c r="DT2" s="706"/>
      <c r="DU2" s="706"/>
      <c r="DV2" s="706"/>
      <c r="DW2" s="706"/>
      <c r="DX2" s="706"/>
      <c r="DY2" s="706"/>
      <c r="DZ2" s="707"/>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23"/>
      <c r="BA5" s="223"/>
      <c r="BB5" s="223"/>
      <c r="BC5" s="223"/>
      <c r="BD5" s="223"/>
      <c r="BE5" s="224"/>
      <c r="BF5" s="224"/>
      <c r="BG5" s="224"/>
      <c r="BH5" s="224"/>
      <c r="BI5" s="224"/>
      <c r="BJ5" s="224"/>
      <c r="BK5" s="224"/>
      <c r="BL5" s="224"/>
      <c r="BM5" s="224"/>
      <c r="BN5" s="224"/>
      <c r="BO5" s="224"/>
      <c r="BP5" s="224"/>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26"/>
    </row>
    <row r="6" spans="1:131" s="227" customFormat="1" ht="26.25" customHeight="1" thickBot="1">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6"/>
    </row>
    <row r="7" spans="1:131" s="227" customFormat="1" ht="26.25" customHeight="1" thickTop="1">
      <c r="A7" s="228">
        <v>1</v>
      </c>
      <c r="B7" s="732" t="s">
        <v>389</v>
      </c>
      <c r="C7" s="733"/>
      <c r="D7" s="733"/>
      <c r="E7" s="733"/>
      <c r="F7" s="733"/>
      <c r="G7" s="733"/>
      <c r="H7" s="733"/>
      <c r="I7" s="733"/>
      <c r="J7" s="733"/>
      <c r="K7" s="733"/>
      <c r="L7" s="733"/>
      <c r="M7" s="733"/>
      <c r="N7" s="733"/>
      <c r="O7" s="733"/>
      <c r="P7" s="734"/>
      <c r="Q7" s="735">
        <v>231068</v>
      </c>
      <c r="R7" s="736"/>
      <c r="S7" s="736"/>
      <c r="T7" s="736"/>
      <c r="U7" s="736"/>
      <c r="V7" s="736">
        <v>226299</v>
      </c>
      <c r="W7" s="736"/>
      <c r="X7" s="736"/>
      <c r="Y7" s="736"/>
      <c r="Z7" s="736"/>
      <c r="AA7" s="736">
        <v>4769</v>
      </c>
      <c r="AB7" s="736"/>
      <c r="AC7" s="736"/>
      <c r="AD7" s="736"/>
      <c r="AE7" s="737"/>
      <c r="AF7" s="738">
        <v>3223</v>
      </c>
      <c r="AG7" s="739"/>
      <c r="AH7" s="739"/>
      <c r="AI7" s="739"/>
      <c r="AJ7" s="740"/>
      <c r="AK7" s="741">
        <v>2333</v>
      </c>
      <c r="AL7" s="742"/>
      <c r="AM7" s="742"/>
      <c r="AN7" s="742"/>
      <c r="AO7" s="742"/>
      <c r="AP7" s="742">
        <v>172041</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c r="BS7" s="729" t="s">
        <v>593</v>
      </c>
      <c r="BT7" s="730"/>
      <c r="BU7" s="730"/>
      <c r="BV7" s="730"/>
      <c r="BW7" s="730"/>
      <c r="BX7" s="730"/>
      <c r="BY7" s="730"/>
      <c r="BZ7" s="730"/>
      <c r="CA7" s="730"/>
      <c r="CB7" s="730"/>
      <c r="CC7" s="730"/>
      <c r="CD7" s="730"/>
      <c r="CE7" s="730"/>
      <c r="CF7" s="730"/>
      <c r="CG7" s="745"/>
      <c r="CH7" s="726">
        <v>0</v>
      </c>
      <c r="CI7" s="727"/>
      <c r="CJ7" s="727"/>
      <c r="CK7" s="727"/>
      <c r="CL7" s="728"/>
      <c r="CM7" s="726">
        <v>698</v>
      </c>
      <c r="CN7" s="727"/>
      <c r="CO7" s="727"/>
      <c r="CP7" s="727"/>
      <c r="CQ7" s="728"/>
      <c r="CR7" s="726">
        <v>10</v>
      </c>
      <c r="CS7" s="727"/>
      <c r="CT7" s="727"/>
      <c r="CU7" s="727"/>
      <c r="CV7" s="728"/>
      <c r="CW7" s="726" t="s">
        <v>608</v>
      </c>
      <c r="CX7" s="727"/>
      <c r="CY7" s="727"/>
      <c r="CZ7" s="727"/>
      <c r="DA7" s="728"/>
      <c r="DB7" s="726" t="s">
        <v>608</v>
      </c>
      <c r="DC7" s="727"/>
      <c r="DD7" s="727"/>
      <c r="DE7" s="727"/>
      <c r="DF7" s="728"/>
      <c r="DG7" s="726" t="s">
        <v>608</v>
      </c>
      <c r="DH7" s="727"/>
      <c r="DI7" s="727"/>
      <c r="DJ7" s="727"/>
      <c r="DK7" s="728"/>
      <c r="DL7" s="726" t="s">
        <v>608</v>
      </c>
      <c r="DM7" s="727"/>
      <c r="DN7" s="727"/>
      <c r="DO7" s="727"/>
      <c r="DP7" s="728"/>
      <c r="DQ7" s="726" t="s">
        <v>608</v>
      </c>
      <c r="DR7" s="727"/>
      <c r="DS7" s="727"/>
      <c r="DT7" s="727"/>
      <c r="DU7" s="728"/>
      <c r="DV7" s="729"/>
      <c r="DW7" s="730"/>
      <c r="DX7" s="730"/>
      <c r="DY7" s="730"/>
      <c r="DZ7" s="731"/>
      <c r="EA7" s="226"/>
    </row>
    <row r="8" spans="1:131" s="227" customFormat="1" ht="26.25" customHeight="1">
      <c r="A8" s="230">
        <v>2</v>
      </c>
      <c r="B8" s="763" t="s">
        <v>390</v>
      </c>
      <c r="C8" s="764"/>
      <c r="D8" s="764"/>
      <c r="E8" s="764"/>
      <c r="F8" s="764"/>
      <c r="G8" s="764"/>
      <c r="H8" s="764"/>
      <c r="I8" s="764"/>
      <c r="J8" s="764"/>
      <c r="K8" s="764"/>
      <c r="L8" s="764"/>
      <c r="M8" s="764"/>
      <c r="N8" s="764"/>
      <c r="O8" s="764"/>
      <c r="P8" s="765"/>
      <c r="Q8" s="766">
        <v>537</v>
      </c>
      <c r="R8" s="767"/>
      <c r="S8" s="767"/>
      <c r="T8" s="767"/>
      <c r="U8" s="767"/>
      <c r="V8" s="767">
        <v>235</v>
      </c>
      <c r="W8" s="767"/>
      <c r="X8" s="767"/>
      <c r="Y8" s="767"/>
      <c r="Z8" s="767"/>
      <c r="AA8" s="767">
        <v>302</v>
      </c>
      <c r="AB8" s="767"/>
      <c r="AC8" s="767"/>
      <c r="AD8" s="767"/>
      <c r="AE8" s="768"/>
      <c r="AF8" s="769" t="s">
        <v>129</v>
      </c>
      <c r="AG8" s="770"/>
      <c r="AH8" s="770"/>
      <c r="AI8" s="770"/>
      <c r="AJ8" s="771"/>
      <c r="AK8" s="752">
        <v>13</v>
      </c>
      <c r="AL8" s="753"/>
      <c r="AM8" s="753"/>
      <c r="AN8" s="753"/>
      <c r="AO8" s="753"/>
      <c r="AP8" s="753">
        <v>1378</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30">
        <v>2</v>
      </c>
      <c r="BR8" s="231"/>
      <c r="BS8" s="756" t="s">
        <v>594</v>
      </c>
      <c r="BT8" s="757"/>
      <c r="BU8" s="757"/>
      <c r="BV8" s="757"/>
      <c r="BW8" s="757"/>
      <c r="BX8" s="757"/>
      <c r="BY8" s="757"/>
      <c r="BZ8" s="757"/>
      <c r="CA8" s="757"/>
      <c r="CB8" s="757"/>
      <c r="CC8" s="757"/>
      <c r="CD8" s="757"/>
      <c r="CE8" s="757"/>
      <c r="CF8" s="757"/>
      <c r="CG8" s="758"/>
      <c r="CH8" s="759">
        <v>0</v>
      </c>
      <c r="CI8" s="760"/>
      <c r="CJ8" s="760"/>
      <c r="CK8" s="760"/>
      <c r="CL8" s="761"/>
      <c r="CM8" s="759">
        <v>551</v>
      </c>
      <c r="CN8" s="760"/>
      <c r="CO8" s="760"/>
      <c r="CP8" s="760"/>
      <c r="CQ8" s="761"/>
      <c r="CR8" s="759">
        <v>535</v>
      </c>
      <c r="CS8" s="760"/>
      <c r="CT8" s="760"/>
      <c r="CU8" s="760"/>
      <c r="CV8" s="761"/>
      <c r="CW8" s="759">
        <v>36</v>
      </c>
      <c r="CX8" s="760"/>
      <c r="CY8" s="760"/>
      <c r="CZ8" s="760"/>
      <c r="DA8" s="761"/>
      <c r="DB8" s="759" t="s">
        <v>525</v>
      </c>
      <c r="DC8" s="760"/>
      <c r="DD8" s="760"/>
      <c r="DE8" s="760"/>
      <c r="DF8" s="761"/>
      <c r="DG8" s="759" t="s">
        <v>525</v>
      </c>
      <c r="DH8" s="760"/>
      <c r="DI8" s="760"/>
      <c r="DJ8" s="760"/>
      <c r="DK8" s="761"/>
      <c r="DL8" s="759" t="s">
        <v>525</v>
      </c>
      <c r="DM8" s="760"/>
      <c r="DN8" s="760"/>
      <c r="DO8" s="760"/>
      <c r="DP8" s="761"/>
      <c r="DQ8" s="759" t="s">
        <v>525</v>
      </c>
      <c r="DR8" s="760"/>
      <c r="DS8" s="760"/>
      <c r="DT8" s="760"/>
      <c r="DU8" s="761"/>
      <c r="DV8" s="756"/>
      <c r="DW8" s="757"/>
      <c r="DX8" s="757"/>
      <c r="DY8" s="757"/>
      <c r="DZ8" s="762"/>
      <c r="EA8" s="226"/>
    </row>
    <row r="9" spans="1:131" s="227" customFormat="1" ht="26.25" customHeight="1">
      <c r="A9" s="230">
        <v>3</v>
      </c>
      <c r="B9" s="763" t="s">
        <v>391</v>
      </c>
      <c r="C9" s="764"/>
      <c r="D9" s="764"/>
      <c r="E9" s="764"/>
      <c r="F9" s="764"/>
      <c r="G9" s="764"/>
      <c r="H9" s="764"/>
      <c r="I9" s="764"/>
      <c r="J9" s="764"/>
      <c r="K9" s="764"/>
      <c r="L9" s="764"/>
      <c r="M9" s="764"/>
      <c r="N9" s="764"/>
      <c r="O9" s="764"/>
      <c r="P9" s="765"/>
      <c r="Q9" s="766">
        <v>99</v>
      </c>
      <c r="R9" s="767"/>
      <c r="S9" s="767"/>
      <c r="T9" s="767"/>
      <c r="U9" s="767"/>
      <c r="V9" s="767">
        <v>74</v>
      </c>
      <c r="W9" s="767"/>
      <c r="X9" s="767"/>
      <c r="Y9" s="767"/>
      <c r="Z9" s="767"/>
      <c r="AA9" s="767">
        <v>25</v>
      </c>
      <c r="AB9" s="767"/>
      <c r="AC9" s="767"/>
      <c r="AD9" s="767"/>
      <c r="AE9" s="768"/>
      <c r="AF9" s="769">
        <v>25</v>
      </c>
      <c r="AG9" s="770"/>
      <c r="AH9" s="770"/>
      <c r="AI9" s="770"/>
      <c r="AJ9" s="771"/>
      <c r="AK9" s="752">
        <v>6</v>
      </c>
      <c r="AL9" s="753"/>
      <c r="AM9" s="753"/>
      <c r="AN9" s="753"/>
      <c r="AO9" s="753"/>
      <c r="AP9" s="753" t="s">
        <v>608</v>
      </c>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30">
        <v>3</v>
      </c>
      <c r="BR9" s="231"/>
      <c r="BS9" s="756" t="s">
        <v>595</v>
      </c>
      <c r="BT9" s="757"/>
      <c r="BU9" s="757"/>
      <c r="BV9" s="757"/>
      <c r="BW9" s="757"/>
      <c r="BX9" s="757"/>
      <c r="BY9" s="757"/>
      <c r="BZ9" s="757"/>
      <c r="CA9" s="757"/>
      <c r="CB9" s="757"/>
      <c r="CC9" s="757"/>
      <c r="CD9" s="757"/>
      <c r="CE9" s="757"/>
      <c r="CF9" s="757"/>
      <c r="CG9" s="758"/>
      <c r="CH9" s="759" t="s">
        <v>608</v>
      </c>
      <c r="CI9" s="760"/>
      <c r="CJ9" s="760"/>
      <c r="CK9" s="760"/>
      <c r="CL9" s="761"/>
      <c r="CM9" s="759">
        <v>1000</v>
      </c>
      <c r="CN9" s="760"/>
      <c r="CO9" s="760"/>
      <c r="CP9" s="760"/>
      <c r="CQ9" s="761"/>
      <c r="CR9" s="759">
        <v>1000</v>
      </c>
      <c r="CS9" s="760"/>
      <c r="CT9" s="760"/>
      <c r="CU9" s="760"/>
      <c r="CV9" s="761"/>
      <c r="CW9" s="759">
        <v>49</v>
      </c>
      <c r="CX9" s="760"/>
      <c r="CY9" s="760"/>
      <c r="CZ9" s="760"/>
      <c r="DA9" s="761"/>
      <c r="DB9" s="759" t="s">
        <v>525</v>
      </c>
      <c r="DC9" s="760"/>
      <c r="DD9" s="760"/>
      <c r="DE9" s="760"/>
      <c r="DF9" s="761"/>
      <c r="DG9" s="759" t="s">
        <v>525</v>
      </c>
      <c r="DH9" s="760"/>
      <c r="DI9" s="760"/>
      <c r="DJ9" s="760"/>
      <c r="DK9" s="761"/>
      <c r="DL9" s="759" t="s">
        <v>525</v>
      </c>
      <c r="DM9" s="760"/>
      <c r="DN9" s="760"/>
      <c r="DO9" s="760"/>
      <c r="DP9" s="761"/>
      <c r="DQ9" s="759" t="s">
        <v>525</v>
      </c>
      <c r="DR9" s="760"/>
      <c r="DS9" s="760"/>
      <c r="DT9" s="760"/>
      <c r="DU9" s="761"/>
      <c r="DV9" s="756"/>
      <c r="DW9" s="757"/>
      <c r="DX9" s="757"/>
      <c r="DY9" s="757"/>
      <c r="DZ9" s="762"/>
      <c r="EA9" s="226"/>
    </row>
    <row r="10" spans="1:131" s="227" customFormat="1" ht="26.25" customHeight="1">
      <c r="A10" s="230">
        <v>4</v>
      </c>
      <c r="B10" s="763" t="s">
        <v>392</v>
      </c>
      <c r="C10" s="764"/>
      <c r="D10" s="764"/>
      <c r="E10" s="764"/>
      <c r="F10" s="764"/>
      <c r="G10" s="764"/>
      <c r="H10" s="764"/>
      <c r="I10" s="764"/>
      <c r="J10" s="764"/>
      <c r="K10" s="764"/>
      <c r="L10" s="764"/>
      <c r="M10" s="764"/>
      <c r="N10" s="764"/>
      <c r="O10" s="764"/>
      <c r="P10" s="765"/>
      <c r="Q10" s="766">
        <v>16718</v>
      </c>
      <c r="R10" s="767"/>
      <c r="S10" s="767"/>
      <c r="T10" s="767"/>
      <c r="U10" s="767"/>
      <c r="V10" s="767">
        <v>16718</v>
      </c>
      <c r="W10" s="767"/>
      <c r="X10" s="767"/>
      <c r="Y10" s="767"/>
      <c r="Z10" s="767"/>
      <c r="AA10" s="767" t="s">
        <v>608</v>
      </c>
      <c r="AB10" s="767"/>
      <c r="AC10" s="767"/>
      <c r="AD10" s="767"/>
      <c r="AE10" s="768"/>
      <c r="AF10" s="769" t="s">
        <v>129</v>
      </c>
      <c r="AG10" s="770"/>
      <c r="AH10" s="770"/>
      <c r="AI10" s="770"/>
      <c r="AJ10" s="771"/>
      <c r="AK10" s="752">
        <v>16552</v>
      </c>
      <c r="AL10" s="753"/>
      <c r="AM10" s="753"/>
      <c r="AN10" s="753"/>
      <c r="AO10" s="753"/>
      <c r="AP10" s="753" t="s">
        <v>608</v>
      </c>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30">
        <v>4</v>
      </c>
      <c r="BR10" s="231"/>
      <c r="BS10" s="756" t="s">
        <v>596</v>
      </c>
      <c r="BT10" s="757"/>
      <c r="BU10" s="757"/>
      <c r="BV10" s="757"/>
      <c r="BW10" s="757"/>
      <c r="BX10" s="757"/>
      <c r="BY10" s="757"/>
      <c r="BZ10" s="757"/>
      <c r="CA10" s="757"/>
      <c r="CB10" s="757"/>
      <c r="CC10" s="757"/>
      <c r="CD10" s="757"/>
      <c r="CE10" s="757"/>
      <c r="CF10" s="757"/>
      <c r="CG10" s="758"/>
      <c r="CH10" s="759">
        <v>1</v>
      </c>
      <c r="CI10" s="760"/>
      <c r="CJ10" s="760"/>
      <c r="CK10" s="760"/>
      <c r="CL10" s="761"/>
      <c r="CM10" s="759">
        <v>486</v>
      </c>
      <c r="CN10" s="760"/>
      <c r="CO10" s="760"/>
      <c r="CP10" s="760"/>
      <c r="CQ10" s="761"/>
      <c r="CR10" s="759">
        <v>500</v>
      </c>
      <c r="CS10" s="760"/>
      <c r="CT10" s="760"/>
      <c r="CU10" s="760"/>
      <c r="CV10" s="761"/>
      <c r="CW10" s="759">
        <v>1</v>
      </c>
      <c r="CX10" s="760"/>
      <c r="CY10" s="760"/>
      <c r="CZ10" s="760"/>
      <c r="DA10" s="761"/>
      <c r="DB10" s="759" t="s">
        <v>525</v>
      </c>
      <c r="DC10" s="760"/>
      <c r="DD10" s="760"/>
      <c r="DE10" s="760"/>
      <c r="DF10" s="761"/>
      <c r="DG10" s="759" t="s">
        <v>525</v>
      </c>
      <c r="DH10" s="760"/>
      <c r="DI10" s="760"/>
      <c r="DJ10" s="760"/>
      <c r="DK10" s="761"/>
      <c r="DL10" s="759" t="s">
        <v>525</v>
      </c>
      <c r="DM10" s="760"/>
      <c r="DN10" s="760"/>
      <c r="DO10" s="760"/>
      <c r="DP10" s="761"/>
      <c r="DQ10" s="759" t="s">
        <v>525</v>
      </c>
      <c r="DR10" s="760"/>
      <c r="DS10" s="760"/>
      <c r="DT10" s="760"/>
      <c r="DU10" s="761"/>
      <c r="DV10" s="756"/>
      <c r="DW10" s="757"/>
      <c r="DX10" s="757"/>
      <c r="DY10" s="757"/>
      <c r="DZ10" s="762"/>
      <c r="EA10" s="226"/>
    </row>
    <row r="11" spans="1:131" s="227" customFormat="1" ht="26.25" customHeight="1">
      <c r="A11" s="230">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30">
        <v>5</v>
      </c>
      <c r="BR11" s="231"/>
      <c r="BS11" s="756" t="s">
        <v>597</v>
      </c>
      <c r="BT11" s="757"/>
      <c r="BU11" s="757"/>
      <c r="BV11" s="757"/>
      <c r="BW11" s="757"/>
      <c r="BX11" s="757"/>
      <c r="BY11" s="757"/>
      <c r="BZ11" s="757"/>
      <c r="CA11" s="757"/>
      <c r="CB11" s="757"/>
      <c r="CC11" s="757"/>
      <c r="CD11" s="757"/>
      <c r="CE11" s="757"/>
      <c r="CF11" s="757"/>
      <c r="CG11" s="758"/>
      <c r="CH11" s="759">
        <v>2</v>
      </c>
      <c r="CI11" s="760"/>
      <c r="CJ11" s="760"/>
      <c r="CK11" s="760"/>
      <c r="CL11" s="761"/>
      <c r="CM11" s="759">
        <v>511</v>
      </c>
      <c r="CN11" s="760"/>
      <c r="CO11" s="760"/>
      <c r="CP11" s="760"/>
      <c r="CQ11" s="761"/>
      <c r="CR11" s="759">
        <v>250</v>
      </c>
      <c r="CS11" s="760"/>
      <c r="CT11" s="760"/>
      <c r="CU11" s="760"/>
      <c r="CV11" s="761"/>
      <c r="CW11" s="759">
        <v>138</v>
      </c>
      <c r="CX11" s="760"/>
      <c r="CY11" s="760"/>
      <c r="CZ11" s="760"/>
      <c r="DA11" s="761"/>
      <c r="DB11" s="759" t="s">
        <v>525</v>
      </c>
      <c r="DC11" s="760"/>
      <c r="DD11" s="760"/>
      <c r="DE11" s="760"/>
      <c r="DF11" s="761"/>
      <c r="DG11" s="759" t="s">
        <v>525</v>
      </c>
      <c r="DH11" s="760"/>
      <c r="DI11" s="760"/>
      <c r="DJ11" s="760"/>
      <c r="DK11" s="761"/>
      <c r="DL11" s="759" t="s">
        <v>525</v>
      </c>
      <c r="DM11" s="760"/>
      <c r="DN11" s="760"/>
      <c r="DO11" s="760"/>
      <c r="DP11" s="761"/>
      <c r="DQ11" s="759" t="s">
        <v>525</v>
      </c>
      <c r="DR11" s="760"/>
      <c r="DS11" s="760"/>
      <c r="DT11" s="760"/>
      <c r="DU11" s="761"/>
      <c r="DV11" s="756"/>
      <c r="DW11" s="757"/>
      <c r="DX11" s="757"/>
      <c r="DY11" s="757"/>
      <c r="DZ11" s="762"/>
      <c r="EA11" s="226"/>
    </row>
    <row r="12" spans="1:131" s="227" customFormat="1" ht="26.25" customHeight="1">
      <c r="A12" s="230">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30">
        <v>6</v>
      </c>
      <c r="BR12" s="231"/>
      <c r="BS12" s="756" t="s">
        <v>598</v>
      </c>
      <c r="BT12" s="757"/>
      <c r="BU12" s="757"/>
      <c r="BV12" s="757"/>
      <c r="BW12" s="757"/>
      <c r="BX12" s="757"/>
      <c r="BY12" s="757"/>
      <c r="BZ12" s="757"/>
      <c r="CA12" s="757"/>
      <c r="CB12" s="757"/>
      <c r="CC12" s="757"/>
      <c r="CD12" s="757"/>
      <c r="CE12" s="757"/>
      <c r="CF12" s="757"/>
      <c r="CG12" s="758"/>
      <c r="CH12" s="759">
        <v>1</v>
      </c>
      <c r="CI12" s="760"/>
      <c r="CJ12" s="760"/>
      <c r="CK12" s="760"/>
      <c r="CL12" s="761"/>
      <c r="CM12" s="759">
        <v>863</v>
      </c>
      <c r="CN12" s="760"/>
      <c r="CO12" s="760"/>
      <c r="CP12" s="760"/>
      <c r="CQ12" s="761"/>
      <c r="CR12" s="759">
        <v>1150</v>
      </c>
      <c r="CS12" s="760"/>
      <c r="CT12" s="760"/>
      <c r="CU12" s="760"/>
      <c r="CV12" s="761"/>
      <c r="CW12" s="759">
        <v>63</v>
      </c>
      <c r="CX12" s="760"/>
      <c r="CY12" s="760"/>
      <c r="CZ12" s="760"/>
      <c r="DA12" s="761"/>
      <c r="DB12" s="759" t="s">
        <v>525</v>
      </c>
      <c r="DC12" s="760"/>
      <c r="DD12" s="760"/>
      <c r="DE12" s="760"/>
      <c r="DF12" s="761"/>
      <c r="DG12" s="759" t="s">
        <v>525</v>
      </c>
      <c r="DH12" s="760"/>
      <c r="DI12" s="760"/>
      <c r="DJ12" s="760"/>
      <c r="DK12" s="761"/>
      <c r="DL12" s="759" t="s">
        <v>525</v>
      </c>
      <c r="DM12" s="760"/>
      <c r="DN12" s="760"/>
      <c r="DO12" s="760"/>
      <c r="DP12" s="761"/>
      <c r="DQ12" s="759" t="s">
        <v>525</v>
      </c>
      <c r="DR12" s="760"/>
      <c r="DS12" s="760"/>
      <c r="DT12" s="760"/>
      <c r="DU12" s="761"/>
      <c r="DV12" s="756"/>
      <c r="DW12" s="757"/>
      <c r="DX12" s="757"/>
      <c r="DY12" s="757"/>
      <c r="DZ12" s="762"/>
      <c r="EA12" s="226"/>
    </row>
    <row r="13" spans="1:131" s="227" customFormat="1" ht="26.25" customHeight="1">
      <c r="A13" s="230">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30">
        <v>7</v>
      </c>
      <c r="BR13" s="231"/>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6"/>
    </row>
    <row r="14" spans="1:131" s="227" customFormat="1" ht="26.25" customHeight="1">
      <c r="A14" s="230">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30">
        <v>8</v>
      </c>
      <c r="BR14" s="231"/>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6"/>
    </row>
    <row r="15" spans="1:131" s="227" customFormat="1" ht="26.25" customHeight="1">
      <c r="A15" s="230">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30">
        <v>9</v>
      </c>
      <c r="BR15" s="231"/>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6"/>
    </row>
    <row r="16" spans="1:131" s="227" customFormat="1" ht="26.25" customHeight="1">
      <c r="A16" s="230">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30">
        <v>10</v>
      </c>
      <c r="BR16" s="231"/>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6"/>
    </row>
    <row r="17" spans="1:131" s="227" customFormat="1" ht="26.25" customHeight="1">
      <c r="A17" s="230">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30">
        <v>11</v>
      </c>
      <c r="BR17" s="231"/>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6"/>
    </row>
    <row r="18" spans="1:131" s="227" customFormat="1" ht="26.25" customHeight="1">
      <c r="A18" s="230">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30">
        <v>12</v>
      </c>
      <c r="BR18" s="231"/>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6"/>
    </row>
    <row r="19" spans="1:131" s="227" customFormat="1" ht="26.25" customHeight="1">
      <c r="A19" s="230">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30">
        <v>13</v>
      </c>
      <c r="BR19" s="231"/>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6"/>
    </row>
    <row r="20" spans="1:131" s="227" customFormat="1" ht="26.25" customHeight="1">
      <c r="A20" s="230">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30">
        <v>14</v>
      </c>
      <c r="BR20" s="231"/>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6"/>
    </row>
    <row r="21" spans="1:131" s="227" customFormat="1" ht="26.25" customHeight="1" thickBot="1">
      <c r="A21" s="230">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30">
        <v>15</v>
      </c>
      <c r="BR21" s="231"/>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6"/>
    </row>
    <row r="22" spans="1:131" s="227" customFormat="1" ht="26.25" customHeight="1">
      <c r="A22" s="230">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393</v>
      </c>
      <c r="BA22" s="789"/>
      <c r="BB22" s="789"/>
      <c r="BC22" s="789"/>
      <c r="BD22" s="790"/>
      <c r="BE22" s="224"/>
      <c r="BF22" s="224"/>
      <c r="BG22" s="224"/>
      <c r="BH22" s="224"/>
      <c r="BI22" s="224"/>
      <c r="BJ22" s="224"/>
      <c r="BK22" s="224"/>
      <c r="BL22" s="224"/>
      <c r="BM22" s="224"/>
      <c r="BN22" s="224"/>
      <c r="BO22" s="224"/>
      <c r="BP22" s="224"/>
      <c r="BQ22" s="230">
        <v>16</v>
      </c>
      <c r="BR22" s="231"/>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6"/>
    </row>
    <row r="23" spans="1:131" s="227" customFormat="1" ht="26.25" customHeight="1" thickBot="1">
      <c r="A23" s="232" t="s">
        <v>394</v>
      </c>
      <c r="B23" s="772" t="s">
        <v>395</v>
      </c>
      <c r="C23" s="773"/>
      <c r="D23" s="773"/>
      <c r="E23" s="773"/>
      <c r="F23" s="773"/>
      <c r="G23" s="773"/>
      <c r="H23" s="773"/>
      <c r="I23" s="773"/>
      <c r="J23" s="773"/>
      <c r="K23" s="773"/>
      <c r="L23" s="773"/>
      <c r="M23" s="773"/>
      <c r="N23" s="773"/>
      <c r="O23" s="773"/>
      <c r="P23" s="774"/>
      <c r="Q23" s="775">
        <v>231817</v>
      </c>
      <c r="R23" s="776"/>
      <c r="S23" s="776"/>
      <c r="T23" s="776"/>
      <c r="U23" s="776"/>
      <c r="V23" s="776">
        <v>226721</v>
      </c>
      <c r="W23" s="776"/>
      <c r="X23" s="776"/>
      <c r="Y23" s="776"/>
      <c r="Z23" s="776"/>
      <c r="AA23" s="776">
        <v>5096</v>
      </c>
      <c r="AB23" s="776"/>
      <c r="AC23" s="776"/>
      <c r="AD23" s="776"/>
      <c r="AE23" s="777"/>
      <c r="AF23" s="778">
        <v>3248</v>
      </c>
      <c r="AG23" s="776"/>
      <c r="AH23" s="776"/>
      <c r="AI23" s="776"/>
      <c r="AJ23" s="779"/>
      <c r="AK23" s="780"/>
      <c r="AL23" s="781"/>
      <c r="AM23" s="781"/>
      <c r="AN23" s="781"/>
      <c r="AO23" s="781"/>
      <c r="AP23" s="776">
        <v>173419</v>
      </c>
      <c r="AQ23" s="776"/>
      <c r="AR23" s="776"/>
      <c r="AS23" s="776"/>
      <c r="AT23" s="776"/>
      <c r="AU23" s="792"/>
      <c r="AV23" s="792"/>
      <c r="AW23" s="792"/>
      <c r="AX23" s="792"/>
      <c r="AY23" s="793"/>
      <c r="AZ23" s="794" t="s">
        <v>396</v>
      </c>
      <c r="BA23" s="795"/>
      <c r="BB23" s="795"/>
      <c r="BC23" s="795"/>
      <c r="BD23" s="796"/>
      <c r="BE23" s="224"/>
      <c r="BF23" s="224"/>
      <c r="BG23" s="224"/>
      <c r="BH23" s="224"/>
      <c r="BI23" s="224"/>
      <c r="BJ23" s="224"/>
      <c r="BK23" s="224"/>
      <c r="BL23" s="224"/>
      <c r="BM23" s="224"/>
      <c r="BN23" s="224"/>
      <c r="BO23" s="224"/>
      <c r="BP23" s="224"/>
      <c r="BQ23" s="230">
        <v>17</v>
      </c>
      <c r="BR23" s="231"/>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6"/>
    </row>
    <row r="24" spans="1:131" s="227" customFormat="1" ht="26.25" customHeight="1">
      <c r="A24" s="791" t="s">
        <v>397</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30">
        <v>18</v>
      </c>
      <c r="BR24" s="231"/>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6"/>
    </row>
    <row r="25" spans="1:131" ht="26.25" customHeight="1" thickBot="1">
      <c r="A25" s="708" t="s">
        <v>398</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c r="A26" s="710" t="s">
        <v>372</v>
      </c>
      <c r="B26" s="711"/>
      <c r="C26" s="711"/>
      <c r="D26" s="711"/>
      <c r="E26" s="711"/>
      <c r="F26" s="711"/>
      <c r="G26" s="711"/>
      <c r="H26" s="711"/>
      <c r="I26" s="711"/>
      <c r="J26" s="711"/>
      <c r="K26" s="711"/>
      <c r="L26" s="711"/>
      <c r="M26" s="711"/>
      <c r="N26" s="711"/>
      <c r="O26" s="711"/>
      <c r="P26" s="712"/>
      <c r="Q26" s="716" t="s">
        <v>399</v>
      </c>
      <c r="R26" s="717"/>
      <c r="S26" s="717"/>
      <c r="T26" s="717"/>
      <c r="U26" s="718"/>
      <c r="V26" s="716" t="s">
        <v>400</v>
      </c>
      <c r="W26" s="717"/>
      <c r="X26" s="717"/>
      <c r="Y26" s="717"/>
      <c r="Z26" s="718"/>
      <c r="AA26" s="716" t="s">
        <v>401</v>
      </c>
      <c r="AB26" s="717"/>
      <c r="AC26" s="717"/>
      <c r="AD26" s="717"/>
      <c r="AE26" s="717"/>
      <c r="AF26" s="797" t="s">
        <v>402</v>
      </c>
      <c r="AG26" s="798"/>
      <c r="AH26" s="798"/>
      <c r="AI26" s="798"/>
      <c r="AJ26" s="799"/>
      <c r="AK26" s="717" t="s">
        <v>403</v>
      </c>
      <c r="AL26" s="717"/>
      <c r="AM26" s="717"/>
      <c r="AN26" s="717"/>
      <c r="AO26" s="718"/>
      <c r="AP26" s="716" t="s">
        <v>404</v>
      </c>
      <c r="AQ26" s="717"/>
      <c r="AR26" s="717"/>
      <c r="AS26" s="717"/>
      <c r="AT26" s="718"/>
      <c r="AU26" s="716" t="s">
        <v>405</v>
      </c>
      <c r="AV26" s="717"/>
      <c r="AW26" s="717"/>
      <c r="AX26" s="717"/>
      <c r="AY26" s="718"/>
      <c r="AZ26" s="716" t="s">
        <v>406</v>
      </c>
      <c r="BA26" s="717"/>
      <c r="BB26" s="717"/>
      <c r="BC26" s="717"/>
      <c r="BD26" s="718"/>
      <c r="BE26" s="716" t="s">
        <v>379</v>
      </c>
      <c r="BF26" s="717"/>
      <c r="BG26" s="717"/>
      <c r="BH26" s="717"/>
      <c r="BI26" s="723"/>
      <c r="BJ26" s="223"/>
      <c r="BK26" s="223"/>
      <c r="BL26" s="223"/>
      <c r="BM26" s="223"/>
      <c r="BN26" s="223"/>
      <c r="BO26" s="233"/>
      <c r="BP26" s="233"/>
      <c r="BQ26" s="230">
        <v>20</v>
      </c>
      <c r="BR26" s="231"/>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c r="A28" s="234">
        <v>1</v>
      </c>
      <c r="B28" s="732" t="s">
        <v>407</v>
      </c>
      <c r="C28" s="733"/>
      <c r="D28" s="733"/>
      <c r="E28" s="733"/>
      <c r="F28" s="733"/>
      <c r="G28" s="733"/>
      <c r="H28" s="733"/>
      <c r="I28" s="733"/>
      <c r="J28" s="733"/>
      <c r="K28" s="733"/>
      <c r="L28" s="733"/>
      <c r="M28" s="733"/>
      <c r="N28" s="733"/>
      <c r="O28" s="733"/>
      <c r="P28" s="734"/>
      <c r="Q28" s="805">
        <v>55235</v>
      </c>
      <c r="R28" s="806"/>
      <c r="S28" s="806"/>
      <c r="T28" s="806"/>
      <c r="U28" s="806"/>
      <c r="V28" s="806">
        <v>51397</v>
      </c>
      <c r="W28" s="806"/>
      <c r="X28" s="806"/>
      <c r="Y28" s="806"/>
      <c r="Z28" s="806"/>
      <c r="AA28" s="806">
        <v>3838</v>
      </c>
      <c r="AB28" s="806"/>
      <c r="AC28" s="806"/>
      <c r="AD28" s="806"/>
      <c r="AE28" s="807"/>
      <c r="AF28" s="808">
        <v>3838</v>
      </c>
      <c r="AG28" s="806"/>
      <c r="AH28" s="806"/>
      <c r="AI28" s="806"/>
      <c r="AJ28" s="809"/>
      <c r="AK28" s="810">
        <v>5167</v>
      </c>
      <c r="AL28" s="811"/>
      <c r="AM28" s="811"/>
      <c r="AN28" s="811"/>
      <c r="AO28" s="811"/>
      <c r="AP28" s="811" t="s">
        <v>608</v>
      </c>
      <c r="AQ28" s="811"/>
      <c r="AR28" s="811"/>
      <c r="AS28" s="811"/>
      <c r="AT28" s="811"/>
      <c r="AU28" s="811" t="s">
        <v>608</v>
      </c>
      <c r="AV28" s="811"/>
      <c r="AW28" s="811"/>
      <c r="AX28" s="811"/>
      <c r="AY28" s="811"/>
      <c r="AZ28" s="812" t="s">
        <v>608</v>
      </c>
      <c r="BA28" s="812"/>
      <c r="BB28" s="812"/>
      <c r="BC28" s="812"/>
      <c r="BD28" s="812"/>
      <c r="BE28" s="803"/>
      <c r="BF28" s="803"/>
      <c r="BG28" s="803"/>
      <c r="BH28" s="803"/>
      <c r="BI28" s="804"/>
      <c r="BJ28" s="223"/>
      <c r="BK28" s="223"/>
      <c r="BL28" s="223"/>
      <c r="BM28" s="223"/>
      <c r="BN28" s="223"/>
      <c r="BO28" s="233"/>
      <c r="BP28" s="233"/>
      <c r="BQ28" s="230">
        <v>22</v>
      </c>
      <c r="BR28" s="231"/>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c r="A29" s="234">
        <v>2</v>
      </c>
      <c r="B29" s="763" t="s">
        <v>408</v>
      </c>
      <c r="C29" s="764"/>
      <c r="D29" s="764"/>
      <c r="E29" s="764"/>
      <c r="F29" s="764"/>
      <c r="G29" s="764"/>
      <c r="H29" s="764"/>
      <c r="I29" s="764"/>
      <c r="J29" s="764"/>
      <c r="K29" s="764"/>
      <c r="L29" s="764"/>
      <c r="M29" s="764"/>
      <c r="N29" s="764"/>
      <c r="O29" s="764"/>
      <c r="P29" s="765"/>
      <c r="Q29" s="766">
        <v>50948</v>
      </c>
      <c r="R29" s="767"/>
      <c r="S29" s="767"/>
      <c r="T29" s="767"/>
      <c r="U29" s="767"/>
      <c r="V29" s="767">
        <v>49879</v>
      </c>
      <c r="W29" s="767"/>
      <c r="X29" s="767"/>
      <c r="Y29" s="767"/>
      <c r="Z29" s="767"/>
      <c r="AA29" s="767">
        <v>1069</v>
      </c>
      <c r="AB29" s="767"/>
      <c r="AC29" s="767"/>
      <c r="AD29" s="767"/>
      <c r="AE29" s="768"/>
      <c r="AF29" s="769">
        <v>1069</v>
      </c>
      <c r="AG29" s="770"/>
      <c r="AH29" s="770"/>
      <c r="AI29" s="770"/>
      <c r="AJ29" s="771"/>
      <c r="AK29" s="817">
        <v>7756</v>
      </c>
      <c r="AL29" s="813"/>
      <c r="AM29" s="813"/>
      <c r="AN29" s="813"/>
      <c r="AO29" s="813"/>
      <c r="AP29" s="813" t="s">
        <v>608</v>
      </c>
      <c r="AQ29" s="813"/>
      <c r="AR29" s="813"/>
      <c r="AS29" s="813"/>
      <c r="AT29" s="813"/>
      <c r="AU29" s="813" t="s">
        <v>608</v>
      </c>
      <c r="AV29" s="813"/>
      <c r="AW29" s="813"/>
      <c r="AX29" s="813"/>
      <c r="AY29" s="813"/>
      <c r="AZ29" s="814" t="s">
        <v>608</v>
      </c>
      <c r="BA29" s="814"/>
      <c r="BB29" s="814"/>
      <c r="BC29" s="814"/>
      <c r="BD29" s="814"/>
      <c r="BE29" s="815"/>
      <c r="BF29" s="815"/>
      <c r="BG29" s="815"/>
      <c r="BH29" s="815"/>
      <c r="BI29" s="816"/>
      <c r="BJ29" s="223"/>
      <c r="BK29" s="223"/>
      <c r="BL29" s="223"/>
      <c r="BM29" s="223"/>
      <c r="BN29" s="223"/>
      <c r="BO29" s="233"/>
      <c r="BP29" s="233"/>
      <c r="BQ29" s="230">
        <v>23</v>
      </c>
      <c r="BR29" s="231"/>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c r="A30" s="234">
        <v>3</v>
      </c>
      <c r="B30" s="763" t="s">
        <v>409</v>
      </c>
      <c r="C30" s="764"/>
      <c r="D30" s="764"/>
      <c r="E30" s="764"/>
      <c r="F30" s="764"/>
      <c r="G30" s="764"/>
      <c r="H30" s="764"/>
      <c r="I30" s="764"/>
      <c r="J30" s="764"/>
      <c r="K30" s="764"/>
      <c r="L30" s="764"/>
      <c r="M30" s="764"/>
      <c r="N30" s="764"/>
      <c r="O30" s="764"/>
      <c r="P30" s="765"/>
      <c r="Q30" s="766">
        <v>7197</v>
      </c>
      <c r="R30" s="767"/>
      <c r="S30" s="767"/>
      <c r="T30" s="767"/>
      <c r="U30" s="767"/>
      <c r="V30" s="767">
        <v>6657</v>
      </c>
      <c r="W30" s="767"/>
      <c r="X30" s="767"/>
      <c r="Y30" s="767"/>
      <c r="Z30" s="767"/>
      <c r="AA30" s="767">
        <v>540</v>
      </c>
      <c r="AB30" s="767"/>
      <c r="AC30" s="767"/>
      <c r="AD30" s="767"/>
      <c r="AE30" s="768"/>
      <c r="AF30" s="769">
        <v>540</v>
      </c>
      <c r="AG30" s="770"/>
      <c r="AH30" s="770"/>
      <c r="AI30" s="770"/>
      <c r="AJ30" s="771"/>
      <c r="AK30" s="817">
        <v>1523</v>
      </c>
      <c r="AL30" s="813"/>
      <c r="AM30" s="813"/>
      <c r="AN30" s="813"/>
      <c r="AO30" s="813"/>
      <c r="AP30" s="813" t="s">
        <v>608</v>
      </c>
      <c r="AQ30" s="813"/>
      <c r="AR30" s="813"/>
      <c r="AS30" s="813"/>
      <c r="AT30" s="813"/>
      <c r="AU30" s="813" t="s">
        <v>608</v>
      </c>
      <c r="AV30" s="813"/>
      <c r="AW30" s="813"/>
      <c r="AX30" s="813"/>
      <c r="AY30" s="813"/>
      <c r="AZ30" s="814" t="s">
        <v>608</v>
      </c>
      <c r="BA30" s="814"/>
      <c r="BB30" s="814"/>
      <c r="BC30" s="814"/>
      <c r="BD30" s="814"/>
      <c r="BE30" s="815"/>
      <c r="BF30" s="815"/>
      <c r="BG30" s="815"/>
      <c r="BH30" s="815"/>
      <c r="BI30" s="816"/>
      <c r="BJ30" s="223"/>
      <c r="BK30" s="223"/>
      <c r="BL30" s="223"/>
      <c r="BM30" s="223"/>
      <c r="BN30" s="223"/>
      <c r="BO30" s="233"/>
      <c r="BP30" s="233"/>
      <c r="BQ30" s="230">
        <v>24</v>
      </c>
      <c r="BR30" s="231"/>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c r="A31" s="234">
        <v>4</v>
      </c>
      <c r="B31" s="763" t="s">
        <v>410</v>
      </c>
      <c r="C31" s="764"/>
      <c r="D31" s="764"/>
      <c r="E31" s="764"/>
      <c r="F31" s="764"/>
      <c r="G31" s="764"/>
      <c r="H31" s="764"/>
      <c r="I31" s="764"/>
      <c r="J31" s="764"/>
      <c r="K31" s="764"/>
      <c r="L31" s="764"/>
      <c r="M31" s="764"/>
      <c r="N31" s="764"/>
      <c r="O31" s="764"/>
      <c r="P31" s="765"/>
      <c r="Q31" s="766">
        <v>97</v>
      </c>
      <c r="R31" s="767"/>
      <c r="S31" s="767"/>
      <c r="T31" s="767"/>
      <c r="U31" s="767"/>
      <c r="V31" s="767">
        <v>39</v>
      </c>
      <c r="W31" s="767"/>
      <c r="X31" s="767"/>
      <c r="Y31" s="767"/>
      <c r="Z31" s="767"/>
      <c r="AA31" s="767">
        <v>58</v>
      </c>
      <c r="AB31" s="767"/>
      <c r="AC31" s="767"/>
      <c r="AD31" s="767"/>
      <c r="AE31" s="768"/>
      <c r="AF31" s="769">
        <v>50</v>
      </c>
      <c r="AG31" s="770"/>
      <c r="AH31" s="770"/>
      <c r="AI31" s="770"/>
      <c r="AJ31" s="771"/>
      <c r="AK31" s="817" t="s">
        <v>608</v>
      </c>
      <c r="AL31" s="813"/>
      <c r="AM31" s="813"/>
      <c r="AN31" s="813"/>
      <c r="AO31" s="813"/>
      <c r="AP31" s="813">
        <v>148</v>
      </c>
      <c r="AQ31" s="813"/>
      <c r="AR31" s="813"/>
      <c r="AS31" s="813"/>
      <c r="AT31" s="813"/>
      <c r="AU31" s="813" t="s">
        <v>608</v>
      </c>
      <c r="AV31" s="813"/>
      <c r="AW31" s="813"/>
      <c r="AX31" s="813"/>
      <c r="AY31" s="813"/>
      <c r="AZ31" s="814" t="s">
        <v>608</v>
      </c>
      <c r="BA31" s="814"/>
      <c r="BB31" s="814"/>
      <c r="BC31" s="814"/>
      <c r="BD31" s="814"/>
      <c r="BE31" s="815"/>
      <c r="BF31" s="815"/>
      <c r="BG31" s="815"/>
      <c r="BH31" s="815"/>
      <c r="BI31" s="816"/>
      <c r="BJ31" s="223"/>
      <c r="BK31" s="223"/>
      <c r="BL31" s="223"/>
      <c r="BM31" s="223"/>
      <c r="BN31" s="223"/>
      <c r="BO31" s="233"/>
      <c r="BP31" s="233"/>
      <c r="BQ31" s="230">
        <v>25</v>
      </c>
      <c r="BR31" s="231"/>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c r="A32" s="234">
        <v>5</v>
      </c>
      <c r="B32" s="763" t="s">
        <v>411</v>
      </c>
      <c r="C32" s="764"/>
      <c r="D32" s="764"/>
      <c r="E32" s="764"/>
      <c r="F32" s="764"/>
      <c r="G32" s="764"/>
      <c r="H32" s="764"/>
      <c r="I32" s="764"/>
      <c r="J32" s="764"/>
      <c r="K32" s="764"/>
      <c r="L32" s="764"/>
      <c r="M32" s="764"/>
      <c r="N32" s="764"/>
      <c r="O32" s="764"/>
      <c r="P32" s="765"/>
      <c r="Q32" s="766">
        <v>27557</v>
      </c>
      <c r="R32" s="767"/>
      <c r="S32" s="767"/>
      <c r="T32" s="767"/>
      <c r="U32" s="767"/>
      <c r="V32" s="767">
        <v>26944</v>
      </c>
      <c r="W32" s="767"/>
      <c r="X32" s="767"/>
      <c r="Y32" s="767"/>
      <c r="Z32" s="767"/>
      <c r="AA32" s="767">
        <v>614</v>
      </c>
      <c r="AB32" s="767"/>
      <c r="AC32" s="767"/>
      <c r="AD32" s="767"/>
      <c r="AE32" s="768"/>
      <c r="AF32" s="769">
        <v>614</v>
      </c>
      <c r="AG32" s="770"/>
      <c r="AH32" s="770"/>
      <c r="AI32" s="770"/>
      <c r="AJ32" s="771"/>
      <c r="AK32" s="817" t="s">
        <v>608</v>
      </c>
      <c r="AL32" s="813"/>
      <c r="AM32" s="813"/>
      <c r="AN32" s="813"/>
      <c r="AO32" s="813"/>
      <c r="AP32" s="813">
        <v>494</v>
      </c>
      <c r="AQ32" s="813"/>
      <c r="AR32" s="813"/>
      <c r="AS32" s="813"/>
      <c r="AT32" s="813"/>
      <c r="AU32" s="813" t="s">
        <v>608</v>
      </c>
      <c r="AV32" s="813"/>
      <c r="AW32" s="813"/>
      <c r="AX32" s="813"/>
      <c r="AY32" s="813"/>
      <c r="AZ32" s="814" t="s">
        <v>608</v>
      </c>
      <c r="BA32" s="814"/>
      <c r="BB32" s="814"/>
      <c r="BC32" s="814"/>
      <c r="BD32" s="814"/>
      <c r="BE32" s="815"/>
      <c r="BF32" s="815"/>
      <c r="BG32" s="815"/>
      <c r="BH32" s="815"/>
      <c r="BI32" s="816"/>
      <c r="BJ32" s="223"/>
      <c r="BK32" s="223"/>
      <c r="BL32" s="223"/>
      <c r="BM32" s="223"/>
      <c r="BN32" s="223"/>
      <c r="BO32" s="233"/>
      <c r="BP32" s="233"/>
      <c r="BQ32" s="230">
        <v>26</v>
      </c>
      <c r="BR32" s="231"/>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c r="A33" s="234">
        <v>6</v>
      </c>
      <c r="B33" s="763" t="s">
        <v>412</v>
      </c>
      <c r="C33" s="764"/>
      <c r="D33" s="764"/>
      <c r="E33" s="764"/>
      <c r="F33" s="764"/>
      <c r="G33" s="764"/>
      <c r="H33" s="764"/>
      <c r="I33" s="764"/>
      <c r="J33" s="764"/>
      <c r="K33" s="764"/>
      <c r="L33" s="764"/>
      <c r="M33" s="764"/>
      <c r="N33" s="764"/>
      <c r="O33" s="764"/>
      <c r="P33" s="765"/>
      <c r="Q33" s="766">
        <v>8288</v>
      </c>
      <c r="R33" s="767"/>
      <c r="S33" s="767"/>
      <c r="T33" s="767"/>
      <c r="U33" s="767"/>
      <c r="V33" s="767">
        <v>6634</v>
      </c>
      <c r="W33" s="767"/>
      <c r="X33" s="767"/>
      <c r="Y33" s="767"/>
      <c r="Z33" s="767"/>
      <c r="AA33" s="767">
        <v>1654</v>
      </c>
      <c r="AB33" s="767"/>
      <c r="AC33" s="767"/>
      <c r="AD33" s="767"/>
      <c r="AE33" s="768"/>
      <c r="AF33" s="769">
        <v>12419</v>
      </c>
      <c r="AG33" s="770"/>
      <c r="AH33" s="770"/>
      <c r="AI33" s="770"/>
      <c r="AJ33" s="771"/>
      <c r="AK33" s="817">
        <v>363</v>
      </c>
      <c r="AL33" s="813"/>
      <c r="AM33" s="813"/>
      <c r="AN33" s="813"/>
      <c r="AO33" s="813"/>
      <c r="AP33" s="813">
        <v>13589</v>
      </c>
      <c r="AQ33" s="813"/>
      <c r="AR33" s="813"/>
      <c r="AS33" s="813"/>
      <c r="AT33" s="813"/>
      <c r="AU33" s="813">
        <v>44</v>
      </c>
      <c r="AV33" s="813"/>
      <c r="AW33" s="813"/>
      <c r="AX33" s="813"/>
      <c r="AY33" s="813"/>
      <c r="AZ33" s="814" t="s">
        <v>608</v>
      </c>
      <c r="BA33" s="814"/>
      <c r="BB33" s="814"/>
      <c r="BC33" s="814"/>
      <c r="BD33" s="814"/>
      <c r="BE33" s="815" t="s">
        <v>413</v>
      </c>
      <c r="BF33" s="815"/>
      <c r="BG33" s="815"/>
      <c r="BH33" s="815"/>
      <c r="BI33" s="816"/>
      <c r="BJ33" s="223"/>
      <c r="BK33" s="223"/>
      <c r="BL33" s="223"/>
      <c r="BM33" s="223"/>
      <c r="BN33" s="223"/>
      <c r="BO33" s="233"/>
      <c r="BP33" s="233"/>
      <c r="BQ33" s="230">
        <v>27</v>
      </c>
      <c r="BR33" s="231"/>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c r="A34" s="234">
        <v>7</v>
      </c>
      <c r="B34" s="763" t="s">
        <v>414</v>
      </c>
      <c r="C34" s="764"/>
      <c r="D34" s="764"/>
      <c r="E34" s="764"/>
      <c r="F34" s="764"/>
      <c r="G34" s="764"/>
      <c r="H34" s="764"/>
      <c r="I34" s="764"/>
      <c r="J34" s="764"/>
      <c r="K34" s="764"/>
      <c r="L34" s="764"/>
      <c r="M34" s="764"/>
      <c r="N34" s="764"/>
      <c r="O34" s="764"/>
      <c r="P34" s="765"/>
      <c r="Q34" s="766">
        <v>297</v>
      </c>
      <c r="R34" s="767"/>
      <c r="S34" s="767"/>
      <c r="T34" s="767"/>
      <c r="U34" s="767"/>
      <c r="V34" s="767">
        <v>276</v>
      </c>
      <c r="W34" s="767"/>
      <c r="X34" s="767"/>
      <c r="Y34" s="767"/>
      <c r="Z34" s="767"/>
      <c r="AA34" s="767">
        <v>22</v>
      </c>
      <c r="AB34" s="767"/>
      <c r="AC34" s="767"/>
      <c r="AD34" s="767"/>
      <c r="AE34" s="768"/>
      <c r="AF34" s="769">
        <v>616</v>
      </c>
      <c r="AG34" s="770"/>
      <c r="AH34" s="770"/>
      <c r="AI34" s="770"/>
      <c r="AJ34" s="771"/>
      <c r="AK34" s="817">
        <v>253</v>
      </c>
      <c r="AL34" s="813"/>
      <c r="AM34" s="813"/>
      <c r="AN34" s="813"/>
      <c r="AO34" s="813"/>
      <c r="AP34" s="813">
        <v>475</v>
      </c>
      <c r="AQ34" s="813"/>
      <c r="AR34" s="813"/>
      <c r="AS34" s="813"/>
      <c r="AT34" s="813"/>
      <c r="AU34" s="813">
        <v>48</v>
      </c>
      <c r="AV34" s="813"/>
      <c r="AW34" s="813"/>
      <c r="AX34" s="813"/>
      <c r="AY34" s="813"/>
      <c r="AZ34" s="814" t="s">
        <v>608</v>
      </c>
      <c r="BA34" s="814"/>
      <c r="BB34" s="814"/>
      <c r="BC34" s="814"/>
      <c r="BD34" s="814"/>
      <c r="BE34" s="815" t="s">
        <v>415</v>
      </c>
      <c r="BF34" s="815"/>
      <c r="BG34" s="815"/>
      <c r="BH34" s="815"/>
      <c r="BI34" s="816"/>
      <c r="BJ34" s="223"/>
      <c r="BK34" s="223"/>
      <c r="BL34" s="223"/>
      <c r="BM34" s="223"/>
      <c r="BN34" s="223"/>
      <c r="BO34" s="233"/>
      <c r="BP34" s="233"/>
      <c r="BQ34" s="230">
        <v>28</v>
      </c>
      <c r="BR34" s="231"/>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c r="A35" s="234">
        <v>8</v>
      </c>
      <c r="B35" s="763" t="s">
        <v>416</v>
      </c>
      <c r="C35" s="764"/>
      <c r="D35" s="764"/>
      <c r="E35" s="764"/>
      <c r="F35" s="764"/>
      <c r="G35" s="764"/>
      <c r="H35" s="764"/>
      <c r="I35" s="764"/>
      <c r="J35" s="764"/>
      <c r="K35" s="764"/>
      <c r="L35" s="764"/>
      <c r="M35" s="764"/>
      <c r="N35" s="764"/>
      <c r="O35" s="764"/>
      <c r="P35" s="765"/>
      <c r="Q35" s="766">
        <v>580</v>
      </c>
      <c r="R35" s="767"/>
      <c r="S35" s="767"/>
      <c r="T35" s="767"/>
      <c r="U35" s="767"/>
      <c r="V35" s="767">
        <v>367</v>
      </c>
      <c r="W35" s="767"/>
      <c r="X35" s="767"/>
      <c r="Y35" s="767"/>
      <c r="Z35" s="767"/>
      <c r="AA35" s="767">
        <v>214</v>
      </c>
      <c r="AB35" s="767"/>
      <c r="AC35" s="767"/>
      <c r="AD35" s="767"/>
      <c r="AE35" s="768"/>
      <c r="AF35" s="769">
        <v>2825</v>
      </c>
      <c r="AG35" s="770"/>
      <c r="AH35" s="770"/>
      <c r="AI35" s="770"/>
      <c r="AJ35" s="771"/>
      <c r="AK35" s="817">
        <v>0</v>
      </c>
      <c r="AL35" s="813"/>
      <c r="AM35" s="813"/>
      <c r="AN35" s="813"/>
      <c r="AO35" s="813"/>
      <c r="AP35" s="813">
        <v>1049</v>
      </c>
      <c r="AQ35" s="813"/>
      <c r="AR35" s="813"/>
      <c r="AS35" s="813"/>
      <c r="AT35" s="813"/>
      <c r="AU35" s="813" t="s">
        <v>608</v>
      </c>
      <c r="AV35" s="813"/>
      <c r="AW35" s="813"/>
      <c r="AX35" s="813"/>
      <c r="AY35" s="813"/>
      <c r="AZ35" s="814" t="s">
        <v>608</v>
      </c>
      <c r="BA35" s="814"/>
      <c r="BB35" s="814"/>
      <c r="BC35" s="814"/>
      <c r="BD35" s="814"/>
      <c r="BE35" s="815" t="s">
        <v>413</v>
      </c>
      <c r="BF35" s="815"/>
      <c r="BG35" s="815"/>
      <c r="BH35" s="815"/>
      <c r="BI35" s="816"/>
      <c r="BJ35" s="223"/>
      <c r="BK35" s="223"/>
      <c r="BL35" s="223"/>
      <c r="BM35" s="223"/>
      <c r="BN35" s="223"/>
      <c r="BO35" s="233"/>
      <c r="BP35" s="233"/>
      <c r="BQ35" s="230">
        <v>29</v>
      </c>
      <c r="BR35" s="231"/>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c r="A36" s="234">
        <v>9</v>
      </c>
      <c r="B36" s="763" t="s">
        <v>417</v>
      </c>
      <c r="C36" s="764"/>
      <c r="D36" s="764"/>
      <c r="E36" s="764"/>
      <c r="F36" s="764"/>
      <c r="G36" s="764"/>
      <c r="H36" s="764"/>
      <c r="I36" s="764"/>
      <c r="J36" s="764"/>
      <c r="K36" s="764"/>
      <c r="L36" s="764"/>
      <c r="M36" s="764"/>
      <c r="N36" s="764"/>
      <c r="O36" s="764"/>
      <c r="P36" s="765"/>
      <c r="Q36" s="766">
        <v>14183</v>
      </c>
      <c r="R36" s="767"/>
      <c r="S36" s="767"/>
      <c r="T36" s="767"/>
      <c r="U36" s="767"/>
      <c r="V36" s="767">
        <v>12804</v>
      </c>
      <c r="W36" s="767"/>
      <c r="X36" s="767"/>
      <c r="Y36" s="767"/>
      <c r="Z36" s="767"/>
      <c r="AA36" s="767">
        <v>1379</v>
      </c>
      <c r="AB36" s="767"/>
      <c r="AC36" s="767"/>
      <c r="AD36" s="767"/>
      <c r="AE36" s="768"/>
      <c r="AF36" s="769">
        <v>8315</v>
      </c>
      <c r="AG36" s="770"/>
      <c r="AH36" s="770"/>
      <c r="AI36" s="770"/>
      <c r="AJ36" s="771"/>
      <c r="AK36" s="817">
        <v>6333</v>
      </c>
      <c r="AL36" s="813"/>
      <c r="AM36" s="813"/>
      <c r="AN36" s="813"/>
      <c r="AO36" s="813"/>
      <c r="AP36" s="813">
        <v>115191</v>
      </c>
      <c r="AQ36" s="813"/>
      <c r="AR36" s="813"/>
      <c r="AS36" s="813"/>
      <c r="AT36" s="813"/>
      <c r="AU36" s="813">
        <v>5144</v>
      </c>
      <c r="AV36" s="813"/>
      <c r="AW36" s="813"/>
      <c r="AX36" s="813"/>
      <c r="AY36" s="813"/>
      <c r="AZ36" s="814" t="s">
        <v>608</v>
      </c>
      <c r="BA36" s="814"/>
      <c r="BB36" s="814"/>
      <c r="BC36" s="814"/>
      <c r="BD36" s="814"/>
      <c r="BE36" s="815" t="s">
        <v>413</v>
      </c>
      <c r="BF36" s="815"/>
      <c r="BG36" s="815"/>
      <c r="BH36" s="815"/>
      <c r="BI36" s="816"/>
      <c r="BJ36" s="223"/>
      <c r="BK36" s="223"/>
      <c r="BL36" s="223"/>
      <c r="BM36" s="223"/>
      <c r="BN36" s="223"/>
      <c r="BO36" s="233"/>
      <c r="BP36" s="233"/>
      <c r="BQ36" s="230">
        <v>30</v>
      </c>
      <c r="BR36" s="231"/>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c r="A37" s="234">
        <v>10</v>
      </c>
      <c r="B37" s="763" t="s">
        <v>418</v>
      </c>
      <c r="C37" s="764"/>
      <c r="D37" s="764"/>
      <c r="E37" s="764"/>
      <c r="F37" s="764"/>
      <c r="G37" s="764"/>
      <c r="H37" s="764"/>
      <c r="I37" s="764"/>
      <c r="J37" s="764"/>
      <c r="K37" s="764"/>
      <c r="L37" s="764"/>
      <c r="M37" s="764"/>
      <c r="N37" s="764"/>
      <c r="O37" s="764"/>
      <c r="P37" s="765"/>
      <c r="Q37" s="766">
        <v>27</v>
      </c>
      <c r="R37" s="767"/>
      <c r="S37" s="767"/>
      <c r="T37" s="767"/>
      <c r="U37" s="767"/>
      <c r="V37" s="767">
        <v>27</v>
      </c>
      <c r="W37" s="767"/>
      <c r="X37" s="767"/>
      <c r="Y37" s="767"/>
      <c r="Z37" s="767"/>
      <c r="AA37" s="767" t="s">
        <v>608</v>
      </c>
      <c r="AB37" s="767"/>
      <c r="AC37" s="767"/>
      <c r="AD37" s="767"/>
      <c r="AE37" s="768"/>
      <c r="AF37" s="769" t="s">
        <v>129</v>
      </c>
      <c r="AG37" s="770"/>
      <c r="AH37" s="770"/>
      <c r="AI37" s="770"/>
      <c r="AJ37" s="771"/>
      <c r="AK37" s="817">
        <v>20</v>
      </c>
      <c r="AL37" s="813"/>
      <c r="AM37" s="813"/>
      <c r="AN37" s="813"/>
      <c r="AO37" s="813"/>
      <c r="AP37" s="813" t="s">
        <v>608</v>
      </c>
      <c r="AQ37" s="813"/>
      <c r="AR37" s="813"/>
      <c r="AS37" s="813"/>
      <c r="AT37" s="813"/>
      <c r="AU37" s="813" t="s">
        <v>608</v>
      </c>
      <c r="AV37" s="813"/>
      <c r="AW37" s="813"/>
      <c r="AX37" s="813"/>
      <c r="AY37" s="813"/>
      <c r="AZ37" s="814" t="s">
        <v>608</v>
      </c>
      <c r="BA37" s="814"/>
      <c r="BB37" s="814"/>
      <c r="BC37" s="814"/>
      <c r="BD37" s="814"/>
      <c r="BE37" s="815" t="s">
        <v>419</v>
      </c>
      <c r="BF37" s="815"/>
      <c r="BG37" s="815"/>
      <c r="BH37" s="815"/>
      <c r="BI37" s="816"/>
      <c r="BJ37" s="223"/>
      <c r="BK37" s="223"/>
      <c r="BL37" s="223"/>
      <c r="BM37" s="223"/>
      <c r="BN37" s="223"/>
      <c r="BO37" s="233"/>
      <c r="BP37" s="233"/>
      <c r="BQ37" s="230">
        <v>31</v>
      </c>
      <c r="BR37" s="231"/>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c r="A38" s="234">
        <v>11</v>
      </c>
      <c r="B38" s="763" t="s">
        <v>420</v>
      </c>
      <c r="C38" s="764"/>
      <c r="D38" s="764"/>
      <c r="E38" s="764"/>
      <c r="F38" s="764"/>
      <c r="G38" s="764"/>
      <c r="H38" s="764"/>
      <c r="I38" s="764"/>
      <c r="J38" s="764"/>
      <c r="K38" s="764"/>
      <c r="L38" s="764"/>
      <c r="M38" s="764"/>
      <c r="N38" s="764"/>
      <c r="O38" s="764"/>
      <c r="P38" s="765"/>
      <c r="Q38" s="766">
        <v>735</v>
      </c>
      <c r="R38" s="767"/>
      <c r="S38" s="767"/>
      <c r="T38" s="767"/>
      <c r="U38" s="767"/>
      <c r="V38" s="767">
        <v>721</v>
      </c>
      <c r="W38" s="767"/>
      <c r="X38" s="767"/>
      <c r="Y38" s="767"/>
      <c r="Z38" s="767"/>
      <c r="AA38" s="767">
        <v>14</v>
      </c>
      <c r="AB38" s="767"/>
      <c r="AC38" s="767"/>
      <c r="AD38" s="767"/>
      <c r="AE38" s="768"/>
      <c r="AF38" s="769">
        <v>14</v>
      </c>
      <c r="AG38" s="770"/>
      <c r="AH38" s="770"/>
      <c r="AI38" s="770"/>
      <c r="AJ38" s="771"/>
      <c r="AK38" s="817">
        <v>173</v>
      </c>
      <c r="AL38" s="813"/>
      <c r="AM38" s="813"/>
      <c r="AN38" s="813"/>
      <c r="AO38" s="813"/>
      <c r="AP38" s="813">
        <v>278</v>
      </c>
      <c r="AQ38" s="813"/>
      <c r="AR38" s="813"/>
      <c r="AS38" s="813"/>
      <c r="AT38" s="813"/>
      <c r="AU38" s="813">
        <v>0</v>
      </c>
      <c r="AV38" s="813"/>
      <c r="AW38" s="813"/>
      <c r="AX38" s="813"/>
      <c r="AY38" s="813"/>
      <c r="AZ38" s="814" t="s">
        <v>608</v>
      </c>
      <c r="BA38" s="814"/>
      <c r="BB38" s="814"/>
      <c r="BC38" s="814"/>
      <c r="BD38" s="814"/>
      <c r="BE38" s="815" t="s">
        <v>421</v>
      </c>
      <c r="BF38" s="815"/>
      <c r="BG38" s="815"/>
      <c r="BH38" s="815"/>
      <c r="BI38" s="816"/>
      <c r="BJ38" s="223"/>
      <c r="BK38" s="223"/>
      <c r="BL38" s="223"/>
      <c r="BM38" s="223"/>
      <c r="BN38" s="223"/>
      <c r="BO38" s="233"/>
      <c r="BP38" s="233"/>
      <c r="BQ38" s="230">
        <v>32</v>
      </c>
      <c r="BR38" s="231"/>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c r="A39" s="234">
        <v>12</v>
      </c>
      <c r="B39" s="763" t="s">
        <v>422</v>
      </c>
      <c r="C39" s="764"/>
      <c r="D39" s="764"/>
      <c r="E39" s="764"/>
      <c r="F39" s="764"/>
      <c r="G39" s="764"/>
      <c r="H39" s="764"/>
      <c r="I39" s="764"/>
      <c r="J39" s="764"/>
      <c r="K39" s="764"/>
      <c r="L39" s="764"/>
      <c r="M39" s="764"/>
      <c r="N39" s="764"/>
      <c r="O39" s="764"/>
      <c r="P39" s="765"/>
      <c r="Q39" s="766">
        <v>2202</v>
      </c>
      <c r="R39" s="767"/>
      <c r="S39" s="767"/>
      <c r="T39" s="767"/>
      <c r="U39" s="767"/>
      <c r="V39" s="767">
        <v>1049</v>
      </c>
      <c r="W39" s="767"/>
      <c r="X39" s="767"/>
      <c r="Y39" s="767"/>
      <c r="Z39" s="767"/>
      <c r="AA39" s="767">
        <v>1152</v>
      </c>
      <c r="AB39" s="767"/>
      <c r="AC39" s="767"/>
      <c r="AD39" s="767"/>
      <c r="AE39" s="768"/>
      <c r="AF39" s="769">
        <v>1152</v>
      </c>
      <c r="AG39" s="770"/>
      <c r="AH39" s="770"/>
      <c r="AI39" s="770"/>
      <c r="AJ39" s="771"/>
      <c r="AK39" s="817" t="s">
        <v>608</v>
      </c>
      <c r="AL39" s="813"/>
      <c r="AM39" s="813"/>
      <c r="AN39" s="813"/>
      <c r="AO39" s="813"/>
      <c r="AP39" s="813" t="s">
        <v>608</v>
      </c>
      <c r="AQ39" s="813"/>
      <c r="AR39" s="813"/>
      <c r="AS39" s="813"/>
      <c r="AT39" s="813"/>
      <c r="AU39" s="813" t="s">
        <v>608</v>
      </c>
      <c r="AV39" s="813"/>
      <c r="AW39" s="813"/>
      <c r="AX39" s="813"/>
      <c r="AY39" s="813"/>
      <c r="AZ39" s="814" t="s">
        <v>608</v>
      </c>
      <c r="BA39" s="814"/>
      <c r="BB39" s="814"/>
      <c r="BC39" s="814"/>
      <c r="BD39" s="814"/>
      <c r="BE39" s="815" t="s">
        <v>419</v>
      </c>
      <c r="BF39" s="815"/>
      <c r="BG39" s="815"/>
      <c r="BH39" s="815"/>
      <c r="BI39" s="816"/>
      <c r="BJ39" s="223"/>
      <c r="BK39" s="223"/>
      <c r="BL39" s="223"/>
      <c r="BM39" s="223"/>
      <c r="BN39" s="223"/>
      <c r="BO39" s="233"/>
      <c r="BP39" s="233"/>
      <c r="BQ39" s="230">
        <v>33</v>
      </c>
      <c r="BR39" s="231"/>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c r="A40" s="230">
        <v>13</v>
      </c>
      <c r="B40" s="763" t="s">
        <v>423</v>
      </c>
      <c r="C40" s="764"/>
      <c r="D40" s="764"/>
      <c r="E40" s="764"/>
      <c r="F40" s="764"/>
      <c r="G40" s="764"/>
      <c r="H40" s="764"/>
      <c r="I40" s="764"/>
      <c r="J40" s="764"/>
      <c r="K40" s="764"/>
      <c r="L40" s="764"/>
      <c r="M40" s="764"/>
      <c r="N40" s="764"/>
      <c r="O40" s="764"/>
      <c r="P40" s="765"/>
      <c r="Q40" s="766">
        <v>1164</v>
      </c>
      <c r="R40" s="767"/>
      <c r="S40" s="767"/>
      <c r="T40" s="767"/>
      <c r="U40" s="767"/>
      <c r="V40" s="767">
        <v>1073</v>
      </c>
      <c r="W40" s="767"/>
      <c r="X40" s="767"/>
      <c r="Y40" s="767"/>
      <c r="Z40" s="767"/>
      <c r="AA40" s="767">
        <v>90</v>
      </c>
      <c r="AB40" s="767"/>
      <c r="AC40" s="767"/>
      <c r="AD40" s="767"/>
      <c r="AE40" s="768"/>
      <c r="AF40" s="769" t="s">
        <v>129</v>
      </c>
      <c r="AG40" s="770"/>
      <c r="AH40" s="770"/>
      <c r="AI40" s="770"/>
      <c r="AJ40" s="771"/>
      <c r="AK40" s="817">
        <v>426</v>
      </c>
      <c r="AL40" s="813"/>
      <c r="AM40" s="813"/>
      <c r="AN40" s="813"/>
      <c r="AO40" s="813"/>
      <c r="AP40" s="813">
        <v>997</v>
      </c>
      <c r="AQ40" s="813"/>
      <c r="AR40" s="813"/>
      <c r="AS40" s="813"/>
      <c r="AT40" s="813"/>
      <c r="AU40" s="813">
        <v>23</v>
      </c>
      <c r="AV40" s="813"/>
      <c r="AW40" s="813"/>
      <c r="AX40" s="813"/>
      <c r="AY40" s="813"/>
      <c r="AZ40" s="814" t="s">
        <v>608</v>
      </c>
      <c r="BA40" s="814"/>
      <c r="BB40" s="814"/>
      <c r="BC40" s="814"/>
      <c r="BD40" s="814"/>
      <c r="BE40" s="815" t="s">
        <v>419</v>
      </c>
      <c r="BF40" s="815"/>
      <c r="BG40" s="815"/>
      <c r="BH40" s="815"/>
      <c r="BI40" s="816"/>
      <c r="BJ40" s="223"/>
      <c r="BK40" s="223"/>
      <c r="BL40" s="223"/>
      <c r="BM40" s="223"/>
      <c r="BN40" s="223"/>
      <c r="BO40" s="233"/>
      <c r="BP40" s="233"/>
      <c r="BQ40" s="230">
        <v>34</v>
      </c>
      <c r="BR40" s="231"/>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c r="A41" s="230">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3"/>
      <c r="BP41" s="233"/>
      <c r="BQ41" s="230">
        <v>35</v>
      </c>
      <c r="BR41" s="231"/>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c r="A42" s="230">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3"/>
      <c r="BP42" s="233"/>
      <c r="BQ42" s="230">
        <v>36</v>
      </c>
      <c r="BR42" s="231"/>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c r="A43" s="230">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3"/>
      <c r="BP43" s="233"/>
      <c r="BQ43" s="230">
        <v>37</v>
      </c>
      <c r="BR43" s="231"/>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c r="A44" s="230">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3"/>
      <c r="BP44" s="233"/>
      <c r="BQ44" s="230">
        <v>38</v>
      </c>
      <c r="BR44" s="231"/>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c r="A45" s="230">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3"/>
      <c r="BP45" s="233"/>
      <c r="BQ45" s="230">
        <v>39</v>
      </c>
      <c r="BR45" s="231"/>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c r="A46" s="230">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3"/>
      <c r="BP46" s="233"/>
      <c r="BQ46" s="230">
        <v>40</v>
      </c>
      <c r="BR46" s="231"/>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c r="A47" s="230">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3"/>
      <c r="BP47" s="233"/>
      <c r="BQ47" s="230">
        <v>41</v>
      </c>
      <c r="BR47" s="231"/>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c r="A48" s="230">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3"/>
      <c r="BP48" s="233"/>
      <c r="BQ48" s="230">
        <v>42</v>
      </c>
      <c r="BR48" s="231"/>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c r="A49" s="230">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3"/>
      <c r="BP49" s="233"/>
      <c r="BQ49" s="230">
        <v>43</v>
      </c>
      <c r="BR49" s="231"/>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c r="A50" s="230">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3"/>
      <c r="BP50" s="233"/>
      <c r="BQ50" s="230">
        <v>44</v>
      </c>
      <c r="BR50" s="231"/>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c r="A51" s="230">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3"/>
      <c r="BP51" s="233"/>
      <c r="BQ51" s="230">
        <v>45</v>
      </c>
      <c r="BR51" s="231"/>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c r="A52" s="230">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3"/>
      <c r="BP52" s="233"/>
      <c r="BQ52" s="230">
        <v>46</v>
      </c>
      <c r="BR52" s="231"/>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c r="A53" s="230">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3"/>
      <c r="BP53" s="233"/>
      <c r="BQ53" s="230">
        <v>47</v>
      </c>
      <c r="BR53" s="231"/>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c r="A54" s="230">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3"/>
      <c r="BP54" s="233"/>
      <c r="BQ54" s="230">
        <v>48</v>
      </c>
      <c r="BR54" s="231"/>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c r="A55" s="230">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3"/>
      <c r="BP55" s="233"/>
      <c r="BQ55" s="230">
        <v>49</v>
      </c>
      <c r="BR55" s="231"/>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c r="A56" s="230">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3"/>
      <c r="BP56" s="233"/>
      <c r="BQ56" s="230">
        <v>50</v>
      </c>
      <c r="BR56" s="231"/>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c r="A57" s="230">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3"/>
      <c r="BP57" s="233"/>
      <c r="BQ57" s="230">
        <v>51</v>
      </c>
      <c r="BR57" s="231"/>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c r="A58" s="230">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3"/>
      <c r="BP58" s="233"/>
      <c r="BQ58" s="230">
        <v>52</v>
      </c>
      <c r="BR58" s="231"/>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c r="A59" s="230">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3"/>
      <c r="BP59" s="233"/>
      <c r="BQ59" s="230">
        <v>53</v>
      </c>
      <c r="BR59" s="231"/>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c r="A60" s="230">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3"/>
      <c r="BP60" s="233"/>
      <c r="BQ60" s="230">
        <v>54</v>
      </c>
      <c r="BR60" s="231"/>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c r="A61" s="230">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3"/>
      <c r="BP61" s="233"/>
      <c r="BQ61" s="230">
        <v>55</v>
      </c>
      <c r="BR61" s="231"/>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c r="A62" s="230">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424</v>
      </c>
      <c r="BK62" s="789"/>
      <c r="BL62" s="789"/>
      <c r="BM62" s="789"/>
      <c r="BN62" s="790"/>
      <c r="BO62" s="233"/>
      <c r="BP62" s="233"/>
      <c r="BQ62" s="230">
        <v>56</v>
      </c>
      <c r="BR62" s="231"/>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c r="A63" s="232" t="s">
        <v>394</v>
      </c>
      <c r="B63" s="772" t="s">
        <v>425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31452</v>
      </c>
      <c r="AG63" s="827"/>
      <c r="AH63" s="827"/>
      <c r="AI63" s="827"/>
      <c r="AJ63" s="828"/>
      <c r="AK63" s="829"/>
      <c r="AL63" s="824"/>
      <c r="AM63" s="824"/>
      <c r="AN63" s="824"/>
      <c r="AO63" s="824"/>
      <c r="AP63" s="827">
        <v>132219</v>
      </c>
      <c r="AQ63" s="827"/>
      <c r="AR63" s="827"/>
      <c r="AS63" s="827"/>
      <c r="AT63" s="827"/>
      <c r="AU63" s="827">
        <v>5259</v>
      </c>
      <c r="AV63" s="827"/>
      <c r="AW63" s="827"/>
      <c r="AX63" s="827"/>
      <c r="AY63" s="827"/>
      <c r="AZ63" s="831"/>
      <c r="BA63" s="831"/>
      <c r="BB63" s="831"/>
      <c r="BC63" s="831"/>
      <c r="BD63" s="831"/>
      <c r="BE63" s="832"/>
      <c r="BF63" s="832"/>
      <c r="BG63" s="832"/>
      <c r="BH63" s="832"/>
      <c r="BI63" s="833"/>
      <c r="BJ63" s="834" t="s">
        <v>129</v>
      </c>
      <c r="BK63" s="835"/>
      <c r="BL63" s="835"/>
      <c r="BM63" s="835"/>
      <c r="BN63" s="836"/>
      <c r="BO63" s="233"/>
      <c r="BP63" s="233"/>
      <c r="BQ63" s="230">
        <v>57</v>
      </c>
      <c r="BR63" s="231"/>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c r="A65" s="223" t="s">
        <v>426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c r="A66" s="710" t="s">
        <v>427</v>
      </c>
      <c r="B66" s="711"/>
      <c r="C66" s="711"/>
      <c r="D66" s="711"/>
      <c r="E66" s="711"/>
      <c r="F66" s="711"/>
      <c r="G66" s="711"/>
      <c r="H66" s="711"/>
      <c r="I66" s="711"/>
      <c r="J66" s="711"/>
      <c r="K66" s="711"/>
      <c r="L66" s="711"/>
      <c r="M66" s="711"/>
      <c r="N66" s="711"/>
      <c r="O66" s="711"/>
      <c r="P66" s="712"/>
      <c r="Q66" s="716" t="s">
        <v>428</v>
      </c>
      <c r="R66" s="717"/>
      <c r="S66" s="717"/>
      <c r="T66" s="717"/>
      <c r="U66" s="718"/>
      <c r="V66" s="716" t="s">
        <v>429</v>
      </c>
      <c r="W66" s="717"/>
      <c r="X66" s="717"/>
      <c r="Y66" s="717"/>
      <c r="Z66" s="718"/>
      <c r="AA66" s="716" t="s">
        <v>430</v>
      </c>
      <c r="AB66" s="717"/>
      <c r="AC66" s="717"/>
      <c r="AD66" s="717"/>
      <c r="AE66" s="718"/>
      <c r="AF66" s="837" t="s">
        <v>431</v>
      </c>
      <c r="AG66" s="798"/>
      <c r="AH66" s="798"/>
      <c r="AI66" s="798"/>
      <c r="AJ66" s="838"/>
      <c r="AK66" s="716" t="s">
        <v>403</v>
      </c>
      <c r="AL66" s="711"/>
      <c r="AM66" s="711"/>
      <c r="AN66" s="711"/>
      <c r="AO66" s="712"/>
      <c r="AP66" s="716" t="s">
        <v>432</v>
      </c>
      <c r="AQ66" s="717"/>
      <c r="AR66" s="717"/>
      <c r="AS66" s="717"/>
      <c r="AT66" s="718"/>
      <c r="AU66" s="716" t="s">
        <v>433</v>
      </c>
      <c r="AV66" s="717"/>
      <c r="AW66" s="717"/>
      <c r="AX66" s="717"/>
      <c r="AY66" s="718"/>
      <c r="AZ66" s="716" t="s">
        <v>379</v>
      </c>
      <c r="BA66" s="717"/>
      <c r="BB66" s="717"/>
      <c r="BC66" s="717"/>
      <c r="BD66" s="723"/>
      <c r="BE66" s="233"/>
      <c r="BF66" s="233"/>
      <c r="BG66" s="233"/>
      <c r="BH66" s="233"/>
      <c r="BI66" s="233"/>
      <c r="BJ66" s="233"/>
      <c r="BK66" s="233"/>
      <c r="BL66" s="233"/>
      <c r="BM66" s="233"/>
      <c r="BN66" s="233"/>
      <c r="BO66" s="233"/>
      <c r="BP66" s="233"/>
      <c r="BQ66" s="230">
        <v>60</v>
      </c>
      <c r="BR66" s="235"/>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c r="A68" s="228">
        <v>1</v>
      </c>
      <c r="B68" s="852" t="s">
        <v>599</v>
      </c>
      <c r="C68" s="853"/>
      <c r="D68" s="853"/>
      <c r="E68" s="853"/>
      <c r="F68" s="853"/>
      <c r="G68" s="853"/>
      <c r="H68" s="853"/>
      <c r="I68" s="853"/>
      <c r="J68" s="853"/>
      <c r="K68" s="853"/>
      <c r="L68" s="853"/>
      <c r="M68" s="853"/>
      <c r="N68" s="853"/>
      <c r="O68" s="853"/>
      <c r="P68" s="854"/>
      <c r="Q68" s="855">
        <v>465</v>
      </c>
      <c r="R68" s="849"/>
      <c r="S68" s="849"/>
      <c r="T68" s="849"/>
      <c r="U68" s="849"/>
      <c r="V68" s="849">
        <v>412</v>
      </c>
      <c r="W68" s="849"/>
      <c r="X68" s="849"/>
      <c r="Y68" s="849"/>
      <c r="Z68" s="849"/>
      <c r="AA68" s="849">
        <v>53</v>
      </c>
      <c r="AB68" s="849"/>
      <c r="AC68" s="849"/>
      <c r="AD68" s="849"/>
      <c r="AE68" s="849"/>
      <c r="AF68" s="849">
        <v>53</v>
      </c>
      <c r="AG68" s="849"/>
      <c r="AH68" s="849"/>
      <c r="AI68" s="849"/>
      <c r="AJ68" s="849"/>
      <c r="AK68" s="849" t="s">
        <v>608</v>
      </c>
      <c r="AL68" s="849"/>
      <c r="AM68" s="849"/>
      <c r="AN68" s="849"/>
      <c r="AO68" s="849"/>
      <c r="AP68" s="849" t="s">
        <v>608</v>
      </c>
      <c r="AQ68" s="849"/>
      <c r="AR68" s="849"/>
      <c r="AS68" s="849"/>
      <c r="AT68" s="849"/>
      <c r="AU68" s="849" t="s">
        <v>608</v>
      </c>
      <c r="AV68" s="849"/>
      <c r="AW68" s="849"/>
      <c r="AX68" s="849"/>
      <c r="AY68" s="849"/>
      <c r="AZ68" s="850"/>
      <c r="BA68" s="850"/>
      <c r="BB68" s="850"/>
      <c r="BC68" s="850"/>
      <c r="BD68" s="851"/>
      <c r="BE68" s="233"/>
      <c r="BF68" s="233"/>
      <c r="BG68" s="233"/>
      <c r="BH68" s="233"/>
      <c r="BI68" s="233"/>
      <c r="BJ68" s="233"/>
      <c r="BK68" s="233"/>
      <c r="BL68" s="233"/>
      <c r="BM68" s="233"/>
      <c r="BN68" s="233"/>
      <c r="BO68" s="233"/>
      <c r="BP68" s="233"/>
      <c r="BQ68" s="230">
        <v>62</v>
      </c>
      <c r="BR68" s="235"/>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c r="A69" s="230">
        <v>2</v>
      </c>
      <c r="B69" s="856" t="s">
        <v>600</v>
      </c>
      <c r="C69" s="857"/>
      <c r="D69" s="857"/>
      <c r="E69" s="857"/>
      <c r="F69" s="857"/>
      <c r="G69" s="857"/>
      <c r="H69" s="857"/>
      <c r="I69" s="857"/>
      <c r="J69" s="857"/>
      <c r="K69" s="857"/>
      <c r="L69" s="857"/>
      <c r="M69" s="857"/>
      <c r="N69" s="857"/>
      <c r="O69" s="857"/>
      <c r="P69" s="858"/>
      <c r="Q69" s="859">
        <v>38</v>
      </c>
      <c r="R69" s="813"/>
      <c r="S69" s="813"/>
      <c r="T69" s="813"/>
      <c r="U69" s="813"/>
      <c r="V69" s="813">
        <v>21</v>
      </c>
      <c r="W69" s="813"/>
      <c r="X69" s="813"/>
      <c r="Y69" s="813"/>
      <c r="Z69" s="813"/>
      <c r="AA69" s="813">
        <v>16</v>
      </c>
      <c r="AB69" s="813"/>
      <c r="AC69" s="813"/>
      <c r="AD69" s="813"/>
      <c r="AE69" s="813"/>
      <c r="AF69" s="813">
        <v>16</v>
      </c>
      <c r="AG69" s="813"/>
      <c r="AH69" s="813"/>
      <c r="AI69" s="813"/>
      <c r="AJ69" s="813"/>
      <c r="AK69" s="813" t="s">
        <v>608</v>
      </c>
      <c r="AL69" s="813"/>
      <c r="AM69" s="813"/>
      <c r="AN69" s="813"/>
      <c r="AO69" s="813"/>
      <c r="AP69" s="813" t="s">
        <v>608</v>
      </c>
      <c r="AQ69" s="813"/>
      <c r="AR69" s="813"/>
      <c r="AS69" s="813"/>
      <c r="AT69" s="813"/>
      <c r="AU69" s="813" t="s">
        <v>608</v>
      </c>
      <c r="AV69" s="813"/>
      <c r="AW69" s="813"/>
      <c r="AX69" s="813"/>
      <c r="AY69" s="813"/>
      <c r="AZ69" s="815"/>
      <c r="BA69" s="815"/>
      <c r="BB69" s="815"/>
      <c r="BC69" s="815"/>
      <c r="BD69" s="816"/>
      <c r="BE69" s="233"/>
      <c r="BF69" s="233"/>
      <c r="BG69" s="233"/>
      <c r="BH69" s="233"/>
      <c r="BI69" s="233"/>
      <c r="BJ69" s="233"/>
      <c r="BK69" s="233"/>
      <c r="BL69" s="233"/>
      <c r="BM69" s="233"/>
      <c r="BN69" s="233"/>
      <c r="BO69" s="233"/>
      <c r="BP69" s="233"/>
      <c r="BQ69" s="230">
        <v>63</v>
      </c>
      <c r="BR69" s="235"/>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c r="A70" s="230">
        <v>3</v>
      </c>
      <c r="B70" s="856" t="s">
        <v>601</v>
      </c>
      <c r="C70" s="857"/>
      <c r="D70" s="857"/>
      <c r="E70" s="857"/>
      <c r="F70" s="857"/>
      <c r="G70" s="857"/>
      <c r="H70" s="857"/>
      <c r="I70" s="857"/>
      <c r="J70" s="857"/>
      <c r="K70" s="857"/>
      <c r="L70" s="857"/>
      <c r="M70" s="857"/>
      <c r="N70" s="857"/>
      <c r="O70" s="857"/>
      <c r="P70" s="858"/>
      <c r="Q70" s="859">
        <v>485</v>
      </c>
      <c r="R70" s="813"/>
      <c r="S70" s="813"/>
      <c r="T70" s="813"/>
      <c r="U70" s="813"/>
      <c r="V70" s="813">
        <v>402</v>
      </c>
      <c r="W70" s="813"/>
      <c r="X70" s="813"/>
      <c r="Y70" s="813"/>
      <c r="Z70" s="813"/>
      <c r="AA70" s="813">
        <v>83</v>
      </c>
      <c r="AB70" s="813"/>
      <c r="AC70" s="813"/>
      <c r="AD70" s="813"/>
      <c r="AE70" s="813"/>
      <c r="AF70" s="813">
        <v>83</v>
      </c>
      <c r="AG70" s="813"/>
      <c r="AH70" s="813"/>
      <c r="AI70" s="813"/>
      <c r="AJ70" s="813"/>
      <c r="AK70" s="813" t="s">
        <v>608</v>
      </c>
      <c r="AL70" s="813"/>
      <c r="AM70" s="813"/>
      <c r="AN70" s="813"/>
      <c r="AO70" s="813"/>
      <c r="AP70" s="813" t="s">
        <v>608</v>
      </c>
      <c r="AQ70" s="813"/>
      <c r="AR70" s="813"/>
      <c r="AS70" s="813"/>
      <c r="AT70" s="813"/>
      <c r="AU70" s="813" t="s">
        <v>608</v>
      </c>
      <c r="AV70" s="813"/>
      <c r="AW70" s="813"/>
      <c r="AX70" s="813"/>
      <c r="AY70" s="813"/>
      <c r="AZ70" s="815"/>
      <c r="BA70" s="815"/>
      <c r="BB70" s="815"/>
      <c r="BC70" s="815"/>
      <c r="BD70" s="816"/>
      <c r="BE70" s="233"/>
      <c r="BF70" s="233"/>
      <c r="BG70" s="233"/>
      <c r="BH70" s="233"/>
      <c r="BI70" s="233"/>
      <c r="BJ70" s="233"/>
      <c r="BK70" s="233"/>
      <c r="BL70" s="233"/>
      <c r="BM70" s="233"/>
      <c r="BN70" s="233"/>
      <c r="BO70" s="233"/>
      <c r="BP70" s="233"/>
      <c r="BQ70" s="230">
        <v>64</v>
      </c>
      <c r="BR70" s="235"/>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c r="A71" s="230">
        <v>4</v>
      </c>
      <c r="B71" s="856" t="s">
        <v>602</v>
      </c>
      <c r="C71" s="857"/>
      <c r="D71" s="857"/>
      <c r="E71" s="857"/>
      <c r="F71" s="857"/>
      <c r="G71" s="857"/>
      <c r="H71" s="857"/>
      <c r="I71" s="857"/>
      <c r="J71" s="857"/>
      <c r="K71" s="857"/>
      <c r="L71" s="857"/>
      <c r="M71" s="857"/>
      <c r="N71" s="857"/>
      <c r="O71" s="857"/>
      <c r="P71" s="858"/>
      <c r="Q71" s="859">
        <v>561</v>
      </c>
      <c r="R71" s="813"/>
      <c r="S71" s="813"/>
      <c r="T71" s="813"/>
      <c r="U71" s="813"/>
      <c r="V71" s="813">
        <v>561</v>
      </c>
      <c r="W71" s="813"/>
      <c r="X71" s="813"/>
      <c r="Y71" s="813"/>
      <c r="Z71" s="813"/>
      <c r="AA71" s="813" t="s">
        <v>608</v>
      </c>
      <c r="AB71" s="813"/>
      <c r="AC71" s="813"/>
      <c r="AD71" s="813"/>
      <c r="AE71" s="813"/>
      <c r="AF71" s="813" t="s">
        <v>608</v>
      </c>
      <c r="AG71" s="813"/>
      <c r="AH71" s="813"/>
      <c r="AI71" s="813"/>
      <c r="AJ71" s="813"/>
      <c r="AK71" s="813">
        <v>16</v>
      </c>
      <c r="AL71" s="813"/>
      <c r="AM71" s="813"/>
      <c r="AN71" s="813"/>
      <c r="AO71" s="813"/>
      <c r="AP71" s="813" t="s">
        <v>608</v>
      </c>
      <c r="AQ71" s="813"/>
      <c r="AR71" s="813"/>
      <c r="AS71" s="813"/>
      <c r="AT71" s="813"/>
      <c r="AU71" s="813" t="s">
        <v>608</v>
      </c>
      <c r="AV71" s="813"/>
      <c r="AW71" s="813"/>
      <c r="AX71" s="813"/>
      <c r="AY71" s="813"/>
      <c r="AZ71" s="815"/>
      <c r="BA71" s="815"/>
      <c r="BB71" s="815"/>
      <c r="BC71" s="815"/>
      <c r="BD71" s="816"/>
      <c r="BE71" s="233"/>
      <c r="BF71" s="233"/>
      <c r="BG71" s="233"/>
      <c r="BH71" s="233"/>
      <c r="BI71" s="233"/>
      <c r="BJ71" s="233"/>
      <c r="BK71" s="233"/>
      <c r="BL71" s="233"/>
      <c r="BM71" s="233"/>
      <c r="BN71" s="233"/>
      <c r="BO71" s="233"/>
      <c r="BP71" s="233"/>
      <c r="BQ71" s="230">
        <v>65</v>
      </c>
      <c r="BR71" s="235"/>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c r="A72" s="230">
        <v>5</v>
      </c>
      <c r="B72" s="856" t="s">
        <v>603</v>
      </c>
      <c r="C72" s="857"/>
      <c r="D72" s="857"/>
      <c r="E72" s="857"/>
      <c r="F72" s="857"/>
      <c r="G72" s="857"/>
      <c r="H72" s="857"/>
      <c r="I72" s="857"/>
      <c r="J72" s="857"/>
      <c r="K72" s="857"/>
      <c r="L72" s="857"/>
      <c r="M72" s="857"/>
      <c r="N72" s="857"/>
      <c r="O72" s="857"/>
      <c r="P72" s="858"/>
      <c r="Q72" s="859">
        <v>729</v>
      </c>
      <c r="R72" s="813"/>
      <c r="S72" s="813"/>
      <c r="T72" s="813"/>
      <c r="U72" s="813"/>
      <c r="V72" s="813">
        <v>651</v>
      </c>
      <c r="W72" s="813"/>
      <c r="X72" s="813"/>
      <c r="Y72" s="813"/>
      <c r="Z72" s="813"/>
      <c r="AA72" s="813">
        <v>77</v>
      </c>
      <c r="AB72" s="813"/>
      <c r="AC72" s="813"/>
      <c r="AD72" s="813"/>
      <c r="AE72" s="813"/>
      <c r="AF72" s="813">
        <v>77</v>
      </c>
      <c r="AG72" s="813"/>
      <c r="AH72" s="813"/>
      <c r="AI72" s="813"/>
      <c r="AJ72" s="813"/>
      <c r="AK72" s="813">
        <v>22</v>
      </c>
      <c r="AL72" s="813"/>
      <c r="AM72" s="813"/>
      <c r="AN72" s="813"/>
      <c r="AO72" s="813"/>
      <c r="AP72" s="813">
        <v>2356</v>
      </c>
      <c r="AQ72" s="813"/>
      <c r="AR72" s="813"/>
      <c r="AS72" s="813"/>
      <c r="AT72" s="813"/>
      <c r="AU72" s="813" t="s">
        <v>608</v>
      </c>
      <c r="AV72" s="813"/>
      <c r="AW72" s="813"/>
      <c r="AX72" s="813"/>
      <c r="AY72" s="813"/>
      <c r="AZ72" s="815"/>
      <c r="BA72" s="815"/>
      <c r="BB72" s="815"/>
      <c r="BC72" s="815"/>
      <c r="BD72" s="816"/>
      <c r="BE72" s="233"/>
      <c r="BF72" s="233"/>
      <c r="BG72" s="233"/>
      <c r="BH72" s="233"/>
      <c r="BI72" s="233"/>
      <c r="BJ72" s="233"/>
      <c r="BK72" s="233"/>
      <c r="BL72" s="233"/>
      <c r="BM72" s="233"/>
      <c r="BN72" s="233"/>
      <c r="BO72" s="233"/>
      <c r="BP72" s="233"/>
      <c r="BQ72" s="230">
        <v>66</v>
      </c>
      <c r="BR72" s="235"/>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c r="A73" s="230">
        <v>6</v>
      </c>
      <c r="B73" s="856" t="s">
        <v>604</v>
      </c>
      <c r="C73" s="857"/>
      <c r="D73" s="857"/>
      <c r="E73" s="857"/>
      <c r="F73" s="857"/>
      <c r="G73" s="857"/>
      <c r="H73" s="857"/>
      <c r="I73" s="857"/>
      <c r="J73" s="857"/>
      <c r="K73" s="857"/>
      <c r="L73" s="857"/>
      <c r="M73" s="857"/>
      <c r="N73" s="857"/>
      <c r="O73" s="857"/>
      <c r="P73" s="858"/>
      <c r="Q73" s="859">
        <v>71</v>
      </c>
      <c r="R73" s="813"/>
      <c r="S73" s="813"/>
      <c r="T73" s="813"/>
      <c r="U73" s="813"/>
      <c r="V73" s="813">
        <v>7</v>
      </c>
      <c r="W73" s="813"/>
      <c r="X73" s="813"/>
      <c r="Y73" s="813"/>
      <c r="Z73" s="813"/>
      <c r="AA73" s="813">
        <v>64</v>
      </c>
      <c r="AB73" s="813"/>
      <c r="AC73" s="813"/>
      <c r="AD73" s="813"/>
      <c r="AE73" s="813"/>
      <c r="AF73" s="813">
        <v>64</v>
      </c>
      <c r="AG73" s="813"/>
      <c r="AH73" s="813"/>
      <c r="AI73" s="813"/>
      <c r="AJ73" s="813"/>
      <c r="AK73" s="813" t="s">
        <v>608</v>
      </c>
      <c r="AL73" s="813"/>
      <c r="AM73" s="813"/>
      <c r="AN73" s="813"/>
      <c r="AO73" s="813"/>
      <c r="AP73" s="813" t="s">
        <v>608</v>
      </c>
      <c r="AQ73" s="813"/>
      <c r="AR73" s="813"/>
      <c r="AS73" s="813"/>
      <c r="AT73" s="813"/>
      <c r="AU73" s="813" t="s">
        <v>608</v>
      </c>
      <c r="AV73" s="813"/>
      <c r="AW73" s="813"/>
      <c r="AX73" s="813"/>
      <c r="AY73" s="813"/>
      <c r="AZ73" s="815"/>
      <c r="BA73" s="815"/>
      <c r="BB73" s="815"/>
      <c r="BC73" s="815"/>
      <c r="BD73" s="816"/>
      <c r="BE73" s="233"/>
      <c r="BF73" s="233"/>
      <c r="BG73" s="233"/>
      <c r="BH73" s="233"/>
      <c r="BI73" s="233"/>
      <c r="BJ73" s="233"/>
      <c r="BK73" s="233"/>
      <c r="BL73" s="233"/>
      <c r="BM73" s="233"/>
      <c r="BN73" s="233"/>
      <c r="BO73" s="233"/>
      <c r="BP73" s="233"/>
      <c r="BQ73" s="230">
        <v>67</v>
      </c>
      <c r="BR73" s="235"/>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c r="A74" s="230">
        <v>7</v>
      </c>
      <c r="B74" s="856" t="s">
        <v>605</v>
      </c>
      <c r="C74" s="857"/>
      <c r="D74" s="857"/>
      <c r="E74" s="857"/>
      <c r="F74" s="857"/>
      <c r="G74" s="857"/>
      <c r="H74" s="857"/>
      <c r="I74" s="857"/>
      <c r="J74" s="857"/>
      <c r="K74" s="857"/>
      <c r="L74" s="857"/>
      <c r="M74" s="857"/>
      <c r="N74" s="857"/>
      <c r="O74" s="857"/>
      <c r="P74" s="858"/>
      <c r="Q74" s="859">
        <v>163</v>
      </c>
      <c r="R74" s="813"/>
      <c r="S74" s="813"/>
      <c r="T74" s="813"/>
      <c r="U74" s="813"/>
      <c r="V74" s="813">
        <v>96</v>
      </c>
      <c r="W74" s="813"/>
      <c r="X74" s="813"/>
      <c r="Y74" s="813"/>
      <c r="Z74" s="813"/>
      <c r="AA74" s="813">
        <v>68</v>
      </c>
      <c r="AB74" s="813"/>
      <c r="AC74" s="813"/>
      <c r="AD74" s="813"/>
      <c r="AE74" s="813"/>
      <c r="AF74" s="813">
        <v>68</v>
      </c>
      <c r="AG74" s="813"/>
      <c r="AH74" s="813"/>
      <c r="AI74" s="813"/>
      <c r="AJ74" s="813"/>
      <c r="AK74" s="813" t="s">
        <v>608</v>
      </c>
      <c r="AL74" s="813"/>
      <c r="AM74" s="813"/>
      <c r="AN74" s="813"/>
      <c r="AO74" s="813"/>
      <c r="AP74" s="813" t="s">
        <v>608</v>
      </c>
      <c r="AQ74" s="813"/>
      <c r="AR74" s="813"/>
      <c r="AS74" s="813"/>
      <c r="AT74" s="813"/>
      <c r="AU74" s="813" t="s">
        <v>608</v>
      </c>
      <c r="AV74" s="813"/>
      <c r="AW74" s="813"/>
      <c r="AX74" s="813"/>
      <c r="AY74" s="813"/>
      <c r="AZ74" s="815"/>
      <c r="BA74" s="815"/>
      <c r="BB74" s="815"/>
      <c r="BC74" s="815"/>
      <c r="BD74" s="816"/>
      <c r="BE74" s="233"/>
      <c r="BF74" s="233"/>
      <c r="BG74" s="233"/>
      <c r="BH74" s="233"/>
      <c r="BI74" s="233"/>
      <c r="BJ74" s="233"/>
      <c r="BK74" s="233"/>
      <c r="BL74" s="233"/>
      <c r="BM74" s="233"/>
      <c r="BN74" s="233"/>
      <c r="BO74" s="233"/>
      <c r="BP74" s="233"/>
      <c r="BQ74" s="230">
        <v>68</v>
      </c>
      <c r="BR74" s="235"/>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c r="A75" s="230">
        <v>8</v>
      </c>
      <c r="B75" s="856" t="s">
        <v>606</v>
      </c>
      <c r="C75" s="857"/>
      <c r="D75" s="857"/>
      <c r="E75" s="857"/>
      <c r="F75" s="857"/>
      <c r="G75" s="857"/>
      <c r="H75" s="857"/>
      <c r="I75" s="857"/>
      <c r="J75" s="857"/>
      <c r="K75" s="857"/>
      <c r="L75" s="857"/>
      <c r="M75" s="857"/>
      <c r="N75" s="857"/>
      <c r="O75" s="857"/>
      <c r="P75" s="858"/>
      <c r="Q75" s="860">
        <v>82</v>
      </c>
      <c r="R75" s="861"/>
      <c r="S75" s="861"/>
      <c r="T75" s="861"/>
      <c r="U75" s="817"/>
      <c r="V75" s="862">
        <v>68</v>
      </c>
      <c r="W75" s="861"/>
      <c r="X75" s="861"/>
      <c r="Y75" s="861"/>
      <c r="Z75" s="817"/>
      <c r="AA75" s="862">
        <v>14</v>
      </c>
      <c r="AB75" s="861"/>
      <c r="AC75" s="861"/>
      <c r="AD75" s="861"/>
      <c r="AE75" s="817"/>
      <c r="AF75" s="862">
        <v>14</v>
      </c>
      <c r="AG75" s="861"/>
      <c r="AH75" s="861"/>
      <c r="AI75" s="861"/>
      <c r="AJ75" s="817"/>
      <c r="AK75" s="862" t="s">
        <v>608</v>
      </c>
      <c r="AL75" s="861"/>
      <c r="AM75" s="861"/>
      <c r="AN75" s="861"/>
      <c r="AO75" s="817"/>
      <c r="AP75" s="862" t="s">
        <v>608</v>
      </c>
      <c r="AQ75" s="861"/>
      <c r="AR75" s="861"/>
      <c r="AS75" s="861"/>
      <c r="AT75" s="817"/>
      <c r="AU75" s="862" t="s">
        <v>608</v>
      </c>
      <c r="AV75" s="861"/>
      <c r="AW75" s="861"/>
      <c r="AX75" s="861"/>
      <c r="AY75" s="817"/>
      <c r="AZ75" s="815"/>
      <c r="BA75" s="815"/>
      <c r="BB75" s="815"/>
      <c r="BC75" s="815"/>
      <c r="BD75" s="816"/>
      <c r="BE75" s="233"/>
      <c r="BF75" s="233"/>
      <c r="BG75" s="233"/>
      <c r="BH75" s="233"/>
      <c r="BI75" s="233"/>
      <c r="BJ75" s="233"/>
      <c r="BK75" s="233"/>
      <c r="BL75" s="233"/>
      <c r="BM75" s="233"/>
      <c r="BN75" s="233"/>
      <c r="BO75" s="233"/>
      <c r="BP75" s="233"/>
      <c r="BQ75" s="230">
        <v>69</v>
      </c>
      <c r="BR75" s="235"/>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c r="A76" s="230">
        <v>9</v>
      </c>
      <c r="B76" s="856" t="s">
        <v>607</v>
      </c>
      <c r="C76" s="857"/>
      <c r="D76" s="857"/>
      <c r="E76" s="857"/>
      <c r="F76" s="857"/>
      <c r="G76" s="857"/>
      <c r="H76" s="857"/>
      <c r="I76" s="857"/>
      <c r="J76" s="857"/>
      <c r="K76" s="857"/>
      <c r="L76" s="857"/>
      <c r="M76" s="857"/>
      <c r="N76" s="857"/>
      <c r="O76" s="857"/>
      <c r="P76" s="858"/>
      <c r="Q76" s="860">
        <v>225844</v>
      </c>
      <c r="R76" s="861"/>
      <c r="S76" s="861"/>
      <c r="T76" s="861"/>
      <c r="U76" s="817"/>
      <c r="V76" s="862">
        <v>215538</v>
      </c>
      <c r="W76" s="861"/>
      <c r="X76" s="861"/>
      <c r="Y76" s="861"/>
      <c r="Z76" s="817"/>
      <c r="AA76" s="862">
        <v>10306</v>
      </c>
      <c r="AB76" s="861"/>
      <c r="AC76" s="861"/>
      <c r="AD76" s="861"/>
      <c r="AE76" s="817"/>
      <c r="AF76" s="862">
        <v>10306</v>
      </c>
      <c r="AG76" s="861"/>
      <c r="AH76" s="861"/>
      <c r="AI76" s="861"/>
      <c r="AJ76" s="817"/>
      <c r="AK76" s="862" t="s">
        <v>608</v>
      </c>
      <c r="AL76" s="861"/>
      <c r="AM76" s="861"/>
      <c r="AN76" s="861"/>
      <c r="AO76" s="817"/>
      <c r="AP76" s="862" t="s">
        <v>608</v>
      </c>
      <c r="AQ76" s="861"/>
      <c r="AR76" s="861"/>
      <c r="AS76" s="861"/>
      <c r="AT76" s="817"/>
      <c r="AU76" s="862" t="s">
        <v>608</v>
      </c>
      <c r="AV76" s="861"/>
      <c r="AW76" s="861"/>
      <c r="AX76" s="861"/>
      <c r="AY76" s="817"/>
      <c r="AZ76" s="815"/>
      <c r="BA76" s="815"/>
      <c r="BB76" s="815"/>
      <c r="BC76" s="815"/>
      <c r="BD76" s="816"/>
      <c r="BE76" s="233"/>
      <c r="BF76" s="233"/>
      <c r="BG76" s="233"/>
      <c r="BH76" s="233"/>
      <c r="BI76" s="233"/>
      <c r="BJ76" s="233"/>
      <c r="BK76" s="233"/>
      <c r="BL76" s="233"/>
      <c r="BM76" s="233"/>
      <c r="BN76" s="233"/>
      <c r="BO76" s="233"/>
      <c r="BP76" s="233"/>
      <c r="BQ76" s="230">
        <v>70</v>
      </c>
      <c r="BR76" s="235"/>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c r="A77" s="230">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3"/>
      <c r="BF77" s="233"/>
      <c r="BG77" s="233"/>
      <c r="BH77" s="233"/>
      <c r="BI77" s="233"/>
      <c r="BJ77" s="233"/>
      <c r="BK77" s="233"/>
      <c r="BL77" s="233"/>
      <c r="BM77" s="233"/>
      <c r="BN77" s="233"/>
      <c r="BO77" s="233"/>
      <c r="BP77" s="233"/>
      <c r="BQ77" s="230">
        <v>71</v>
      </c>
      <c r="BR77" s="235"/>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c r="A78" s="230">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3"/>
      <c r="BF78" s="233"/>
      <c r="BG78" s="233"/>
      <c r="BH78" s="233"/>
      <c r="BI78" s="233"/>
      <c r="BJ78" s="221"/>
      <c r="BK78" s="221"/>
      <c r="BL78" s="221"/>
      <c r="BM78" s="221"/>
      <c r="BN78" s="221"/>
      <c r="BO78" s="233"/>
      <c r="BP78" s="233"/>
      <c r="BQ78" s="230">
        <v>72</v>
      </c>
      <c r="BR78" s="235"/>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c r="A79" s="230">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3"/>
      <c r="BF79" s="233"/>
      <c r="BG79" s="233"/>
      <c r="BH79" s="233"/>
      <c r="BI79" s="233"/>
      <c r="BJ79" s="221"/>
      <c r="BK79" s="221"/>
      <c r="BL79" s="221"/>
      <c r="BM79" s="221"/>
      <c r="BN79" s="221"/>
      <c r="BO79" s="233"/>
      <c r="BP79" s="233"/>
      <c r="BQ79" s="230">
        <v>73</v>
      </c>
      <c r="BR79" s="235"/>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c r="A80" s="230">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3"/>
      <c r="BF80" s="233"/>
      <c r="BG80" s="233"/>
      <c r="BH80" s="233"/>
      <c r="BI80" s="233"/>
      <c r="BJ80" s="233"/>
      <c r="BK80" s="233"/>
      <c r="BL80" s="233"/>
      <c r="BM80" s="233"/>
      <c r="BN80" s="233"/>
      <c r="BO80" s="233"/>
      <c r="BP80" s="233"/>
      <c r="BQ80" s="230">
        <v>74</v>
      </c>
      <c r="BR80" s="235"/>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c r="A81" s="230">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3"/>
      <c r="BF81" s="233"/>
      <c r="BG81" s="233"/>
      <c r="BH81" s="233"/>
      <c r="BI81" s="233"/>
      <c r="BJ81" s="233"/>
      <c r="BK81" s="233"/>
      <c r="BL81" s="233"/>
      <c r="BM81" s="233"/>
      <c r="BN81" s="233"/>
      <c r="BO81" s="233"/>
      <c r="BP81" s="233"/>
      <c r="BQ81" s="230">
        <v>75</v>
      </c>
      <c r="BR81" s="235"/>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c r="A82" s="230">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3"/>
      <c r="BF82" s="233"/>
      <c r="BG82" s="233"/>
      <c r="BH82" s="233"/>
      <c r="BI82" s="233"/>
      <c r="BJ82" s="233"/>
      <c r="BK82" s="233"/>
      <c r="BL82" s="233"/>
      <c r="BM82" s="233"/>
      <c r="BN82" s="233"/>
      <c r="BO82" s="233"/>
      <c r="BP82" s="233"/>
      <c r="BQ82" s="230">
        <v>76</v>
      </c>
      <c r="BR82" s="235"/>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c r="A83" s="230">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3"/>
      <c r="BF83" s="233"/>
      <c r="BG83" s="233"/>
      <c r="BH83" s="233"/>
      <c r="BI83" s="233"/>
      <c r="BJ83" s="233"/>
      <c r="BK83" s="233"/>
      <c r="BL83" s="233"/>
      <c r="BM83" s="233"/>
      <c r="BN83" s="233"/>
      <c r="BO83" s="233"/>
      <c r="BP83" s="233"/>
      <c r="BQ83" s="230">
        <v>77</v>
      </c>
      <c r="BR83" s="235"/>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c r="A84" s="230">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3"/>
      <c r="BF84" s="233"/>
      <c r="BG84" s="233"/>
      <c r="BH84" s="233"/>
      <c r="BI84" s="233"/>
      <c r="BJ84" s="233"/>
      <c r="BK84" s="233"/>
      <c r="BL84" s="233"/>
      <c r="BM84" s="233"/>
      <c r="BN84" s="233"/>
      <c r="BO84" s="233"/>
      <c r="BP84" s="233"/>
      <c r="BQ84" s="230">
        <v>78</v>
      </c>
      <c r="BR84" s="235"/>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c r="A85" s="230">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3"/>
      <c r="BF85" s="233"/>
      <c r="BG85" s="233"/>
      <c r="BH85" s="233"/>
      <c r="BI85" s="233"/>
      <c r="BJ85" s="233"/>
      <c r="BK85" s="233"/>
      <c r="BL85" s="233"/>
      <c r="BM85" s="233"/>
      <c r="BN85" s="233"/>
      <c r="BO85" s="233"/>
      <c r="BP85" s="233"/>
      <c r="BQ85" s="230">
        <v>79</v>
      </c>
      <c r="BR85" s="235"/>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c r="A86" s="230">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3"/>
      <c r="BF86" s="233"/>
      <c r="BG86" s="233"/>
      <c r="BH86" s="233"/>
      <c r="BI86" s="233"/>
      <c r="BJ86" s="233"/>
      <c r="BK86" s="233"/>
      <c r="BL86" s="233"/>
      <c r="BM86" s="233"/>
      <c r="BN86" s="233"/>
      <c r="BO86" s="233"/>
      <c r="BP86" s="233"/>
      <c r="BQ86" s="230">
        <v>80</v>
      </c>
      <c r="BR86" s="235"/>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c r="A87" s="236">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3"/>
      <c r="BF87" s="233"/>
      <c r="BG87" s="233"/>
      <c r="BH87" s="233"/>
      <c r="BI87" s="233"/>
      <c r="BJ87" s="233"/>
      <c r="BK87" s="233"/>
      <c r="BL87" s="233"/>
      <c r="BM87" s="233"/>
      <c r="BN87" s="233"/>
      <c r="BO87" s="233"/>
      <c r="BP87" s="233"/>
      <c r="BQ87" s="230">
        <v>81</v>
      </c>
      <c r="BR87" s="235"/>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c r="A88" s="232" t="s">
        <v>394</v>
      </c>
      <c r="B88" s="772" t="s">
        <v>434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10681</v>
      </c>
      <c r="AG88" s="827"/>
      <c r="AH88" s="827"/>
      <c r="AI88" s="827"/>
      <c r="AJ88" s="827"/>
      <c r="AK88" s="824"/>
      <c r="AL88" s="824"/>
      <c r="AM88" s="824"/>
      <c r="AN88" s="824"/>
      <c r="AO88" s="824"/>
      <c r="AP88" s="827">
        <v>2356</v>
      </c>
      <c r="AQ88" s="827"/>
      <c r="AR88" s="827"/>
      <c r="AS88" s="827"/>
      <c r="AT88" s="827"/>
      <c r="AU88" s="827" t="s">
        <v>608</v>
      </c>
      <c r="AV88" s="827"/>
      <c r="AW88" s="827"/>
      <c r="AX88" s="827"/>
      <c r="AY88" s="827"/>
      <c r="AZ88" s="832"/>
      <c r="BA88" s="832"/>
      <c r="BB88" s="832"/>
      <c r="BC88" s="832"/>
      <c r="BD88" s="833"/>
      <c r="BE88" s="233"/>
      <c r="BF88" s="233"/>
      <c r="BG88" s="233"/>
      <c r="BH88" s="233"/>
      <c r="BI88" s="233"/>
      <c r="BJ88" s="233"/>
      <c r="BK88" s="233"/>
      <c r="BL88" s="233"/>
      <c r="BM88" s="233"/>
      <c r="BN88" s="233"/>
      <c r="BO88" s="233"/>
      <c r="BP88" s="233"/>
      <c r="BQ88" s="230">
        <v>82</v>
      </c>
      <c r="BR88" s="235"/>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394</v>
      </c>
      <c r="BR102" s="772" t="s">
        <v>435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8" t="s">
        <v>436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899" t="s">
        <v>437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25" t="s">
        <v>438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00" t="s">
        <v>440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441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c r="A109" s="895" t="s">
        <v>442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443</v>
      </c>
      <c r="AB109" s="876"/>
      <c r="AC109" s="876"/>
      <c r="AD109" s="876"/>
      <c r="AE109" s="877"/>
      <c r="AF109" s="875" t="s">
        <v>444</v>
      </c>
      <c r="AG109" s="876"/>
      <c r="AH109" s="876"/>
      <c r="AI109" s="876"/>
      <c r="AJ109" s="877"/>
      <c r="AK109" s="875" t="s">
        <v>306</v>
      </c>
      <c r="AL109" s="876"/>
      <c r="AM109" s="876"/>
      <c r="AN109" s="876"/>
      <c r="AO109" s="877"/>
      <c r="AP109" s="875" t="s">
        <v>445</v>
      </c>
      <c r="AQ109" s="876"/>
      <c r="AR109" s="876"/>
      <c r="AS109" s="876"/>
      <c r="AT109" s="878"/>
      <c r="AU109" s="895" t="s">
        <v>442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443</v>
      </c>
      <c r="BR109" s="876"/>
      <c r="BS109" s="876"/>
      <c r="BT109" s="876"/>
      <c r="BU109" s="877"/>
      <c r="BV109" s="875" t="s">
        <v>444</v>
      </c>
      <c r="BW109" s="876"/>
      <c r="BX109" s="876"/>
      <c r="BY109" s="876"/>
      <c r="BZ109" s="877"/>
      <c r="CA109" s="875" t="s">
        <v>306</v>
      </c>
      <c r="CB109" s="876"/>
      <c r="CC109" s="876"/>
      <c r="CD109" s="876"/>
      <c r="CE109" s="877"/>
      <c r="CF109" s="896" t="s">
        <v>445</v>
      </c>
      <c r="CG109" s="896"/>
      <c r="CH109" s="896"/>
      <c r="CI109" s="896"/>
      <c r="CJ109" s="896"/>
      <c r="CK109" s="875" t="s">
        <v>446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443</v>
      </c>
      <c r="DH109" s="876"/>
      <c r="DI109" s="876"/>
      <c r="DJ109" s="876"/>
      <c r="DK109" s="877"/>
      <c r="DL109" s="875" t="s">
        <v>444</v>
      </c>
      <c r="DM109" s="876"/>
      <c r="DN109" s="876"/>
      <c r="DO109" s="876"/>
      <c r="DP109" s="877"/>
      <c r="DQ109" s="875" t="s">
        <v>306</v>
      </c>
      <c r="DR109" s="876"/>
      <c r="DS109" s="876"/>
      <c r="DT109" s="876"/>
      <c r="DU109" s="877"/>
      <c r="DV109" s="875" t="s">
        <v>445</v>
      </c>
      <c r="DW109" s="876"/>
      <c r="DX109" s="876"/>
      <c r="DY109" s="876"/>
      <c r="DZ109" s="878"/>
    </row>
    <row r="110" spans="1:131" s="221" customFormat="1" ht="26.25" customHeight="1">
      <c r="A110" s="879" t="s">
        <v>447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15788649</v>
      </c>
      <c r="AB110" s="883"/>
      <c r="AC110" s="883"/>
      <c r="AD110" s="883"/>
      <c r="AE110" s="884"/>
      <c r="AF110" s="885">
        <v>15769550</v>
      </c>
      <c r="AG110" s="883"/>
      <c r="AH110" s="883"/>
      <c r="AI110" s="883"/>
      <c r="AJ110" s="884"/>
      <c r="AK110" s="885">
        <v>15792240</v>
      </c>
      <c r="AL110" s="883"/>
      <c r="AM110" s="883"/>
      <c r="AN110" s="883"/>
      <c r="AO110" s="884"/>
      <c r="AP110" s="886">
        <v>15.9</v>
      </c>
      <c r="AQ110" s="887"/>
      <c r="AR110" s="887"/>
      <c r="AS110" s="887"/>
      <c r="AT110" s="888"/>
      <c r="AU110" s="889" t="s">
        <v>73</v>
      </c>
      <c r="AV110" s="890"/>
      <c r="AW110" s="890"/>
      <c r="AX110" s="890"/>
      <c r="AY110" s="890"/>
      <c r="AZ110" s="912" t="s">
        <v>448</v>
      </c>
      <c r="BA110" s="880"/>
      <c r="BB110" s="880"/>
      <c r="BC110" s="880"/>
      <c r="BD110" s="880"/>
      <c r="BE110" s="880"/>
      <c r="BF110" s="880"/>
      <c r="BG110" s="880"/>
      <c r="BH110" s="880"/>
      <c r="BI110" s="880"/>
      <c r="BJ110" s="880"/>
      <c r="BK110" s="880"/>
      <c r="BL110" s="880"/>
      <c r="BM110" s="880"/>
      <c r="BN110" s="880"/>
      <c r="BO110" s="880"/>
      <c r="BP110" s="881"/>
      <c r="BQ110" s="913">
        <v>178856397</v>
      </c>
      <c r="BR110" s="914"/>
      <c r="BS110" s="914"/>
      <c r="BT110" s="914"/>
      <c r="BU110" s="914"/>
      <c r="BV110" s="914">
        <v>178298768</v>
      </c>
      <c r="BW110" s="914"/>
      <c r="BX110" s="914"/>
      <c r="BY110" s="914"/>
      <c r="BZ110" s="914"/>
      <c r="CA110" s="914">
        <v>173418922</v>
      </c>
      <c r="CB110" s="914"/>
      <c r="CC110" s="914"/>
      <c r="CD110" s="914"/>
      <c r="CE110" s="914"/>
      <c r="CF110" s="927">
        <v>174.6</v>
      </c>
      <c r="CG110" s="928"/>
      <c r="CH110" s="928"/>
      <c r="CI110" s="928"/>
      <c r="CJ110" s="928"/>
      <c r="CK110" s="929" t="s">
        <v>449</v>
      </c>
      <c r="CL110" s="930"/>
      <c r="CM110" s="912" t="s">
        <v>450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451</v>
      </c>
      <c r="DH110" s="914"/>
      <c r="DI110" s="914"/>
      <c r="DJ110" s="914"/>
      <c r="DK110" s="914"/>
      <c r="DL110" s="914" t="s">
        <v>451</v>
      </c>
      <c r="DM110" s="914"/>
      <c r="DN110" s="914"/>
      <c r="DO110" s="914"/>
      <c r="DP110" s="914"/>
      <c r="DQ110" s="914" t="s">
        <v>451</v>
      </c>
      <c r="DR110" s="914"/>
      <c r="DS110" s="914"/>
      <c r="DT110" s="914"/>
      <c r="DU110" s="914"/>
      <c r="DV110" s="915" t="s">
        <v>129</v>
      </c>
      <c r="DW110" s="915"/>
      <c r="DX110" s="915"/>
      <c r="DY110" s="915"/>
      <c r="DZ110" s="916"/>
    </row>
    <row r="111" spans="1:131" s="221" customFormat="1" ht="26.25" customHeight="1">
      <c r="A111" s="917" t="s">
        <v>452</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129</v>
      </c>
      <c r="AB111" s="921"/>
      <c r="AC111" s="921"/>
      <c r="AD111" s="921"/>
      <c r="AE111" s="922"/>
      <c r="AF111" s="923" t="s">
        <v>129</v>
      </c>
      <c r="AG111" s="921"/>
      <c r="AH111" s="921"/>
      <c r="AI111" s="921"/>
      <c r="AJ111" s="922"/>
      <c r="AK111" s="923" t="s">
        <v>129</v>
      </c>
      <c r="AL111" s="921"/>
      <c r="AM111" s="921"/>
      <c r="AN111" s="921"/>
      <c r="AO111" s="922"/>
      <c r="AP111" s="924" t="s">
        <v>451</v>
      </c>
      <c r="AQ111" s="925"/>
      <c r="AR111" s="925"/>
      <c r="AS111" s="925"/>
      <c r="AT111" s="926"/>
      <c r="AU111" s="891"/>
      <c r="AV111" s="892"/>
      <c r="AW111" s="892"/>
      <c r="AX111" s="892"/>
      <c r="AY111" s="892"/>
      <c r="AZ111" s="905" t="s">
        <v>453</v>
      </c>
      <c r="BA111" s="906"/>
      <c r="BB111" s="906"/>
      <c r="BC111" s="906"/>
      <c r="BD111" s="906"/>
      <c r="BE111" s="906"/>
      <c r="BF111" s="906"/>
      <c r="BG111" s="906"/>
      <c r="BH111" s="906"/>
      <c r="BI111" s="906"/>
      <c r="BJ111" s="906"/>
      <c r="BK111" s="906"/>
      <c r="BL111" s="906"/>
      <c r="BM111" s="906"/>
      <c r="BN111" s="906"/>
      <c r="BO111" s="906"/>
      <c r="BP111" s="907"/>
      <c r="BQ111" s="908" t="s">
        <v>129</v>
      </c>
      <c r="BR111" s="909"/>
      <c r="BS111" s="909"/>
      <c r="BT111" s="909"/>
      <c r="BU111" s="909"/>
      <c r="BV111" s="909" t="s">
        <v>451</v>
      </c>
      <c r="BW111" s="909"/>
      <c r="BX111" s="909"/>
      <c r="BY111" s="909"/>
      <c r="BZ111" s="909"/>
      <c r="CA111" s="909" t="s">
        <v>454</v>
      </c>
      <c r="CB111" s="909"/>
      <c r="CC111" s="909"/>
      <c r="CD111" s="909"/>
      <c r="CE111" s="909"/>
      <c r="CF111" s="903" t="s">
        <v>451</v>
      </c>
      <c r="CG111" s="904"/>
      <c r="CH111" s="904"/>
      <c r="CI111" s="904"/>
      <c r="CJ111" s="904"/>
      <c r="CK111" s="931"/>
      <c r="CL111" s="932"/>
      <c r="CM111" s="905" t="s">
        <v>455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454</v>
      </c>
      <c r="DH111" s="909"/>
      <c r="DI111" s="909"/>
      <c r="DJ111" s="909"/>
      <c r="DK111" s="909"/>
      <c r="DL111" s="909" t="s">
        <v>454</v>
      </c>
      <c r="DM111" s="909"/>
      <c r="DN111" s="909"/>
      <c r="DO111" s="909"/>
      <c r="DP111" s="909"/>
      <c r="DQ111" s="909" t="s">
        <v>451</v>
      </c>
      <c r="DR111" s="909"/>
      <c r="DS111" s="909"/>
      <c r="DT111" s="909"/>
      <c r="DU111" s="909"/>
      <c r="DV111" s="910" t="s">
        <v>129</v>
      </c>
      <c r="DW111" s="910"/>
      <c r="DX111" s="910"/>
      <c r="DY111" s="910"/>
      <c r="DZ111" s="911"/>
    </row>
    <row r="112" spans="1:131" s="221" customFormat="1" ht="26.25" customHeight="1">
      <c r="A112" s="935" t="s">
        <v>456</v>
      </c>
      <c r="B112" s="936"/>
      <c r="C112" s="906" t="s">
        <v>457</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v>433333</v>
      </c>
      <c r="AB112" s="942"/>
      <c r="AC112" s="942"/>
      <c r="AD112" s="942"/>
      <c r="AE112" s="943"/>
      <c r="AF112" s="944">
        <v>433333</v>
      </c>
      <c r="AG112" s="942"/>
      <c r="AH112" s="942"/>
      <c r="AI112" s="942"/>
      <c r="AJ112" s="943"/>
      <c r="AK112" s="944">
        <v>160000</v>
      </c>
      <c r="AL112" s="942"/>
      <c r="AM112" s="942"/>
      <c r="AN112" s="942"/>
      <c r="AO112" s="943"/>
      <c r="AP112" s="945">
        <v>0.2</v>
      </c>
      <c r="AQ112" s="946"/>
      <c r="AR112" s="946"/>
      <c r="AS112" s="946"/>
      <c r="AT112" s="947"/>
      <c r="AU112" s="891"/>
      <c r="AV112" s="892"/>
      <c r="AW112" s="892"/>
      <c r="AX112" s="892"/>
      <c r="AY112" s="892"/>
      <c r="AZ112" s="905" t="s">
        <v>458</v>
      </c>
      <c r="BA112" s="906"/>
      <c r="BB112" s="906"/>
      <c r="BC112" s="906"/>
      <c r="BD112" s="906"/>
      <c r="BE112" s="906"/>
      <c r="BF112" s="906"/>
      <c r="BG112" s="906"/>
      <c r="BH112" s="906"/>
      <c r="BI112" s="906"/>
      <c r="BJ112" s="906"/>
      <c r="BK112" s="906"/>
      <c r="BL112" s="906"/>
      <c r="BM112" s="906"/>
      <c r="BN112" s="906"/>
      <c r="BO112" s="906"/>
      <c r="BP112" s="907"/>
      <c r="BQ112" s="908">
        <v>81452963</v>
      </c>
      <c r="BR112" s="909"/>
      <c r="BS112" s="909"/>
      <c r="BT112" s="909"/>
      <c r="BU112" s="909"/>
      <c r="BV112" s="909">
        <v>78485235</v>
      </c>
      <c r="BW112" s="909"/>
      <c r="BX112" s="909"/>
      <c r="BY112" s="909"/>
      <c r="BZ112" s="909"/>
      <c r="CA112" s="909">
        <v>75770096</v>
      </c>
      <c r="CB112" s="909"/>
      <c r="CC112" s="909"/>
      <c r="CD112" s="909"/>
      <c r="CE112" s="909"/>
      <c r="CF112" s="903">
        <v>76.3</v>
      </c>
      <c r="CG112" s="904"/>
      <c r="CH112" s="904"/>
      <c r="CI112" s="904"/>
      <c r="CJ112" s="904"/>
      <c r="CK112" s="931"/>
      <c r="CL112" s="932"/>
      <c r="CM112" s="905" t="s">
        <v>459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451</v>
      </c>
      <c r="DH112" s="909"/>
      <c r="DI112" s="909"/>
      <c r="DJ112" s="909"/>
      <c r="DK112" s="909"/>
      <c r="DL112" s="909" t="s">
        <v>454</v>
      </c>
      <c r="DM112" s="909"/>
      <c r="DN112" s="909"/>
      <c r="DO112" s="909"/>
      <c r="DP112" s="909"/>
      <c r="DQ112" s="909" t="s">
        <v>454</v>
      </c>
      <c r="DR112" s="909"/>
      <c r="DS112" s="909"/>
      <c r="DT112" s="909"/>
      <c r="DU112" s="909"/>
      <c r="DV112" s="910" t="s">
        <v>454</v>
      </c>
      <c r="DW112" s="910"/>
      <c r="DX112" s="910"/>
      <c r="DY112" s="910"/>
      <c r="DZ112" s="911"/>
    </row>
    <row r="113" spans="1:130" s="221" customFormat="1" ht="26.25" customHeight="1">
      <c r="A113" s="937"/>
      <c r="B113" s="938"/>
      <c r="C113" s="906" t="s">
        <v>460</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5452620</v>
      </c>
      <c r="AB113" s="921"/>
      <c r="AC113" s="921"/>
      <c r="AD113" s="921"/>
      <c r="AE113" s="922"/>
      <c r="AF113" s="923">
        <v>5410906</v>
      </c>
      <c r="AG113" s="921"/>
      <c r="AH113" s="921"/>
      <c r="AI113" s="921"/>
      <c r="AJ113" s="922"/>
      <c r="AK113" s="923">
        <v>5259036</v>
      </c>
      <c r="AL113" s="921"/>
      <c r="AM113" s="921"/>
      <c r="AN113" s="921"/>
      <c r="AO113" s="922"/>
      <c r="AP113" s="924">
        <v>5.3</v>
      </c>
      <c r="AQ113" s="925"/>
      <c r="AR113" s="925"/>
      <c r="AS113" s="925"/>
      <c r="AT113" s="926"/>
      <c r="AU113" s="891"/>
      <c r="AV113" s="892"/>
      <c r="AW113" s="892"/>
      <c r="AX113" s="892"/>
      <c r="AY113" s="892"/>
      <c r="AZ113" s="905" t="s">
        <v>461</v>
      </c>
      <c r="BA113" s="906"/>
      <c r="BB113" s="906"/>
      <c r="BC113" s="906"/>
      <c r="BD113" s="906"/>
      <c r="BE113" s="906"/>
      <c r="BF113" s="906"/>
      <c r="BG113" s="906"/>
      <c r="BH113" s="906"/>
      <c r="BI113" s="906"/>
      <c r="BJ113" s="906"/>
      <c r="BK113" s="906"/>
      <c r="BL113" s="906"/>
      <c r="BM113" s="906"/>
      <c r="BN113" s="906"/>
      <c r="BO113" s="906"/>
      <c r="BP113" s="907"/>
      <c r="BQ113" s="908">
        <v>2150912</v>
      </c>
      <c r="BR113" s="909"/>
      <c r="BS113" s="909"/>
      <c r="BT113" s="909"/>
      <c r="BU113" s="909"/>
      <c r="BV113" s="909">
        <v>2150912</v>
      </c>
      <c r="BW113" s="909"/>
      <c r="BX113" s="909"/>
      <c r="BY113" s="909"/>
      <c r="BZ113" s="909"/>
      <c r="CA113" s="909">
        <v>1979362</v>
      </c>
      <c r="CB113" s="909"/>
      <c r="CC113" s="909"/>
      <c r="CD113" s="909"/>
      <c r="CE113" s="909"/>
      <c r="CF113" s="903">
        <v>2</v>
      </c>
      <c r="CG113" s="904"/>
      <c r="CH113" s="904"/>
      <c r="CI113" s="904"/>
      <c r="CJ113" s="904"/>
      <c r="CK113" s="931"/>
      <c r="CL113" s="932"/>
      <c r="CM113" s="905" t="s">
        <v>462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451</v>
      </c>
      <c r="DH113" s="942"/>
      <c r="DI113" s="942"/>
      <c r="DJ113" s="942"/>
      <c r="DK113" s="943"/>
      <c r="DL113" s="944" t="s">
        <v>454</v>
      </c>
      <c r="DM113" s="942"/>
      <c r="DN113" s="942"/>
      <c r="DO113" s="942"/>
      <c r="DP113" s="943"/>
      <c r="DQ113" s="944" t="s">
        <v>451</v>
      </c>
      <c r="DR113" s="942"/>
      <c r="DS113" s="942"/>
      <c r="DT113" s="942"/>
      <c r="DU113" s="943"/>
      <c r="DV113" s="945" t="s">
        <v>451</v>
      </c>
      <c r="DW113" s="946"/>
      <c r="DX113" s="946"/>
      <c r="DY113" s="946"/>
      <c r="DZ113" s="947"/>
    </row>
    <row r="114" spans="1:130" s="221" customFormat="1" ht="26.25" customHeight="1">
      <c r="A114" s="937"/>
      <c r="B114" s="938"/>
      <c r="C114" s="906" t="s">
        <v>463</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2664</v>
      </c>
      <c r="AB114" s="942"/>
      <c r="AC114" s="942"/>
      <c r="AD114" s="942"/>
      <c r="AE114" s="943"/>
      <c r="AF114" s="944">
        <v>2689</v>
      </c>
      <c r="AG114" s="942"/>
      <c r="AH114" s="942"/>
      <c r="AI114" s="942"/>
      <c r="AJ114" s="943"/>
      <c r="AK114" s="944">
        <v>174184</v>
      </c>
      <c r="AL114" s="942"/>
      <c r="AM114" s="942"/>
      <c r="AN114" s="942"/>
      <c r="AO114" s="943"/>
      <c r="AP114" s="945">
        <v>0.2</v>
      </c>
      <c r="AQ114" s="946"/>
      <c r="AR114" s="946"/>
      <c r="AS114" s="946"/>
      <c r="AT114" s="947"/>
      <c r="AU114" s="891"/>
      <c r="AV114" s="892"/>
      <c r="AW114" s="892"/>
      <c r="AX114" s="892"/>
      <c r="AY114" s="892"/>
      <c r="AZ114" s="905" t="s">
        <v>464</v>
      </c>
      <c r="BA114" s="906"/>
      <c r="BB114" s="906"/>
      <c r="BC114" s="906"/>
      <c r="BD114" s="906"/>
      <c r="BE114" s="906"/>
      <c r="BF114" s="906"/>
      <c r="BG114" s="906"/>
      <c r="BH114" s="906"/>
      <c r="BI114" s="906"/>
      <c r="BJ114" s="906"/>
      <c r="BK114" s="906"/>
      <c r="BL114" s="906"/>
      <c r="BM114" s="906"/>
      <c r="BN114" s="906"/>
      <c r="BO114" s="906"/>
      <c r="BP114" s="907"/>
      <c r="BQ114" s="908">
        <v>23188939</v>
      </c>
      <c r="BR114" s="909"/>
      <c r="BS114" s="909"/>
      <c r="BT114" s="909"/>
      <c r="BU114" s="909"/>
      <c r="BV114" s="909">
        <v>21186641</v>
      </c>
      <c r="BW114" s="909"/>
      <c r="BX114" s="909"/>
      <c r="BY114" s="909"/>
      <c r="BZ114" s="909"/>
      <c r="CA114" s="909">
        <v>21573273</v>
      </c>
      <c r="CB114" s="909"/>
      <c r="CC114" s="909"/>
      <c r="CD114" s="909"/>
      <c r="CE114" s="909"/>
      <c r="CF114" s="903">
        <v>21.7</v>
      </c>
      <c r="CG114" s="904"/>
      <c r="CH114" s="904"/>
      <c r="CI114" s="904"/>
      <c r="CJ114" s="904"/>
      <c r="CK114" s="931"/>
      <c r="CL114" s="932"/>
      <c r="CM114" s="905" t="s">
        <v>465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454</v>
      </c>
      <c r="DH114" s="942"/>
      <c r="DI114" s="942"/>
      <c r="DJ114" s="942"/>
      <c r="DK114" s="943"/>
      <c r="DL114" s="944" t="s">
        <v>454</v>
      </c>
      <c r="DM114" s="942"/>
      <c r="DN114" s="942"/>
      <c r="DO114" s="942"/>
      <c r="DP114" s="943"/>
      <c r="DQ114" s="944" t="s">
        <v>129</v>
      </c>
      <c r="DR114" s="942"/>
      <c r="DS114" s="942"/>
      <c r="DT114" s="942"/>
      <c r="DU114" s="943"/>
      <c r="DV114" s="945" t="s">
        <v>454</v>
      </c>
      <c r="DW114" s="946"/>
      <c r="DX114" s="946"/>
      <c r="DY114" s="946"/>
      <c r="DZ114" s="947"/>
    </row>
    <row r="115" spans="1:130" s="221" customFormat="1" ht="26.25" customHeight="1">
      <c r="A115" s="937"/>
      <c r="B115" s="938"/>
      <c r="C115" s="906" t="s">
        <v>466</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313</v>
      </c>
      <c r="AB115" s="921"/>
      <c r="AC115" s="921"/>
      <c r="AD115" s="921"/>
      <c r="AE115" s="922"/>
      <c r="AF115" s="923" t="s">
        <v>129</v>
      </c>
      <c r="AG115" s="921"/>
      <c r="AH115" s="921"/>
      <c r="AI115" s="921"/>
      <c r="AJ115" s="922"/>
      <c r="AK115" s="923" t="s">
        <v>451</v>
      </c>
      <c r="AL115" s="921"/>
      <c r="AM115" s="921"/>
      <c r="AN115" s="921"/>
      <c r="AO115" s="922"/>
      <c r="AP115" s="924" t="s">
        <v>454</v>
      </c>
      <c r="AQ115" s="925"/>
      <c r="AR115" s="925"/>
      <c r="AS115" s="925"/>
      <c r="AT115" s="926"/>
      <c r="AU115" s="891"/>
      <c r="AV115" s="892"/>
      <c r="AW115" s="892"/>
      <c r="AX115" s="892"/>
      <c r="AY115" s="892"/>
      <c r="AZ115" s="905" t="s">
        <v>467</v>
      </c>
      <c r="BA115" s="906"/>
      <c r="BB115" s="906"/>
      <c r="BC115" s="906"/>
      <c r="BD115" s="906"/>
      <c r="BE115" s="906"/>
      <c r="BF115" s="906"/>
      <c r="BG115" s="906"/>
      <c r="BH115" s="906"/>
      <c r="BI115" s="906"/>
      <c r="BJ115" s="906"/>
      <c r="BK115" s="906"/>
      <c r="BL115" s="906"/>
      <c r="BM115" s="906"/>
      <c r="BN115" s="906"/>
      <c r="BO115" s="906"/>
      <c r="BP115" s="907"/>
      <c r="BQ115" s="908" t="s">
        <v>454</v>
      </c>
      <c r="BR115" s="909"/>
      <c r="BS115" s="909"/>
      <c r="BT115" s="909"/>
      <c r="BU115" s="909"/>
      <c r="BV115" s="909" t="s">
        <v>451</v>
      </c>
      <c r="BW115" s="909"/>
      <c r="BX115" s="909"/>
      <c r="BY115" s="909"/>
      <c r="BZ115" s="909"/>
      <c r="CA115" s="909" t="s">
        <v>129</v>
      </c>
      <c r="CB115" s="909"/>
      <c r="CC115" s="909"/>
      <c r="CD115" s="909"/>
      <c r="CE115" s="909"/>
      <c r="CF115" s="903" t="s">
        <v>451</v>
      </c>
      <c r="CG115" s="904"/>
      <c r="CH115" s="904"/>
      <c r="CI115" s="904"/>
      <c r="CJ115" s="904"/>
      <c r="CK115" s="931"/>
      <c r="CL115" s="932"/>
      <c r="CM115" s="905" t="s">
        <v>468</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454</v>
      </c>
      <c r="DH115" s="942"/>
      <c r="DI115" s="942"/>
      <c r="DJ115" s="942"/>
      <c r="DK115" s="943"/>
      <c r="DL115" s="944" t="s">
        <v>454</v>
      </c>
      <c r="DM115" s="942"/>
      <c r="DN115" s="942"/>
      <c r="DO115" s="942"/>
      <c r="DP115" s="943"/>
      <c r="DQ115" s="944" t="s">
        <v>454</v>
      </c>
      <c r="DR115" s="942"/>
      <c r="DS115" s="942"/>
      <c r="DT115" s="942"/>
      <c r="DU115" s="943"/>
      <c r="DV115" s="945" t="s">
        <v>129</v>
      </c>
      <c r="DW115" s="946"/>
      <c r="DX115" s="946"/>
      <c r="DY115" s="946"/>
      <c r="DZ115" s="947"/>
    </row>
    <row r="116" spans="1:130" s="221" customFormat="1" ht="26.25" customHeight="1">
      <c r="A116" s="939"/>
      <c r="B116" s="940"/>
      <c r="C116" s="948" t="s">
        <v>469</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v>1278</v>
      </c>
      <c r="AB116" s="942"/>
      <c r="AC116" s="942"/>
      <c r="AD116" s="942"/>
      <c r="AE116" s="943"/>
      <c r="AF116" s="944">
        <v>1323</v>
      </c>
      <c r="AG116" s="942"/>
      <c r="AH116" s="942"/>
      <c r="AI116" s="942"/>
      <c r="AJ116" s="943"/>
      <c r="AK116" s="944">
        <v>2979</v>
      </c>
      <c r="AL116" s="942"/>
      <c r="AM116" s="942"/>
      <c r="AN116" s="942"/>
      <c r="AO116" s="943"/>
      <c r="AP116" s="945">
        <v>0</v>
      </c>
      <c r="AQ116" s="946"/>
      <c r="AR116" s="946"/>
      <c r="AS116" s="946"/>
      <c r="AT116" s="947"/>
      <c r="AU116" s="891"/>
      <c r="AV116" s="892"/>
      <c r="AW116" s="892"/>
      <c r="AX116" s="892"/>
      <c r="AY116" s="892"/>
      <c r="AZ116" s="950" t="s">
        <v>470</v>
      </c>
      <c r="BA116" s="951"/>
      <c r="BB116" s="951"/>
      <c r="BC116" s="951"/>
      <c r="BD116" s="951"/>
      <c r="BE116" s="951"/>
      <c r="BF116" s="951"/>
      <c r="BG116" s="951"/>
      <c r="BH116" s="951"/>
      <c r="BI116" s="951"/>
      <c r="BJ116" s="951"/>
      <c r="BK116" s="951"/>
      <c r="BL116" s="951"/>
      <c r="BM116" s="951"/>
      <c r="BN116" s="951"/>
      <c r="BO116" s="951"/>
      <c r="BP116" s="952"/>
      <c r="BQ116" s="908" t="s">
        <v>451</v>
      </c>
      <c r="BR116" s="909"/>
      <c r="BS116" s="909"/>
      <c r="BT116" s="909"/>
      <c r="BU116" s="909"/>
      <c r="BV116" s="909" t="s">
        <v>454</v>
      </c>
      <c r="BW116" s="909"/>
      <c r="BX116" s="909"/>
      <c r="BY116" s="909"/>
      <c r="BZ116" s="909"/>
      <c r="CA116" s="909" t="s">
        <v>454</v>
      </c>
      <c r="CB116" s="909"/>
      <c r="CC116" s="909"/>
      <c r="CD116" s="909"/>
      <c r="CE116" s="909"/>
      <c r="CF116" s="903" t="s">
        <v>451</v>
      </c>
      <c r="CG116" s="904"/>
      <c r="CH116" s="904"/>
      <c r="CI116" s="904"/>
      <c r="CJ116" s="904"/>
      <c r="CK116" s="931"/>
      <c r="CL116" s="932"/>
      <c r="CM116" s="905" t="s">
        <v>471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451</v>
      </c>
      <c r="DH116" s="942"/>
      <c r="DI116" s="942"/>
      <c r="DJ116" s="942"/>
      <c r="DK116" s="943"/>
      <c r="DL116" s="944" t="s">
        <v>454</v>
      </c>
      <c r="DM116" s="942"/>
      <c r="DN116" s="942"/>
      <c r="DO116" s="942"/>
      <c r="DP116" s="943"/>
      <c r="DQ116" s="944" t="s">
        <v>454</v>
      </c>
      <c r="DR116" s="942"/>
      <c r="DS116" s="942"/>
      <c r="DT116" s="942"/>
      <c r="DU116" s="943"/>
      <c r="DV116" s="945" t="s">
        <v>129</v>
      </c>
      <c r="DW116" s="946"/>
      <c r="DX116" s="946"/>
      <c r="DY116" s="946"/>
      <c r="DZ116" s="947"/>
    </row>
    <row r="117" spans="1:130" s="221" customFormat="1" ht="26.25" customHeight="1">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472</v>
      </c>
      <c r="Z117" s="877"/>
      <c r="AA117" s="961">
        <v>21678857</v>
      </c>
      <c r="AB117" s="962"/>
      <c r="AC117" s="962"/>
      <c r="AD117" s="962"/>
      <c r="AE117" s="963"/>
      <c r="AF117" s="964">
        <v>21617801</v>
      </c>
      <c r="AG117" s="962"/>
      <c r="AH117" s="962"/>
      <c r="AI117" s="962"/>
      <c r="AJ117" s="963"/>
      <c r="AK117" s="964">
        <v>21388439</v>
      </c>
      <c r="AL117" s="962"/>
      <c r="AM117" s="962"/>
      <c r="AN117" s="962"/>
      <c r="AO117" s="963"/>
      <c r="AP117" s="965"/>
      <c r="AQ117" s="966"/>
      <c r="AR117" s="966"/>
      <c r="AS117" s="966"/>
      <c r="AT117" s="967"/>
      <c r="AU117" s="891"/>
      <c r="AV117" s="892"/>
      <c r="AW117" s="892"/>
      <c r="AX117" s="892"/>
      <c r="AY117" s="892"/>
      <c r="AZ117" s="957" t="s">
        <v>473</v>
      </c>
      <c r="BA117" s="958"/>
      <c r="BB117" s="958"/>
      <c r="BC117" s="958"/>
      <c r="BD117" s="958"/>
      <c r="BE117" s="958"/>
      <c r="BF117" s="958"/>
      <c r="BG117" s="958"/>
      <c r="BH117" s="958"/>
      <c r="BI117" s="958"/>
      <c r="BJ117" s="958"/>
      <c r="BK117" s="958"/>
      <c r="BL117" s="958"/>
      <c r="BM117" s="958"/>
      <c r="BN117" s="958"/>
      <c r="BO117" s="958"/>
      <c r="BP117" s="959"/>
      <c r="BQ117" s="908" t="s">
        <v>129</v>
      </c>
      <c r="BR117" s="909"/>
      <c r="BS117" s="909"/>
      <c r="BT117" s="909"/>
      <c r="BU117" s="909"/>
      <c r="BV117" s="909" t="s">
        <v>396</v>
      </c>
      <c r="BW117" s="909"/>
      <c r="BX117" s="909"/>
      <c r="BY117" s="909"/>
      <c r="BZ117" s="909"/>
      <c r="CA117" s="909" t="s">
        <v>129</v>
      </c>
      <c r="CB117" s="909"/>
      <c r="CC117" s="909"/>
      <c r="CD117" s="909"/>
      <c r="CE117" s="909"/>
      <c r="CF117" s="903" t="s">
        <v>396</v>
      </c>
      <c r="CG117" s="904"/>
      <c r="CH117" s="904"/>
      <c r="CI117" s="904"/>
      <c r="CJ117" s="904"/>
      <c r="CK117" s="931"/>
      <c r="CL117" s="932"/>
      <c r="CM117" s="905" t="s">
        <v>474</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129</v>
      </c>
      <c r="DH117" s="942"/>
      <c r="DI117" s="942"/>
      <c r="DJ117" s="942"/>
      <c r="DK117" s="943"/>
      <c r="DL117" s="944" t="s">
        <v>396</v>
      </c>
      <c r="DM117" s="942"/>
      <c r="DN117" s="942"/>
      <c r="DO117" s="942"/>
      <c r="DP117" s="943"/>
      <c r="DQ117" s="944" t="s">
        <v>396</v>
      </c>
      <c r="DR117" s="942"/>
      <c r="DS117" s="942"/>
      <c r="DT117" s="942"/>
      <c r="DU117" s="943"/>
      <c r="DV117" s="945" t="s">
        <v>396</v>
      </c>
      <c r="DW117" s="946"/>
      <c r="DX117" s="946"/>
      <c r="DY117" s="946"/>
      <c r="DZ117" s="947"/>
    </row>
    <row r="118" spans="1:130" s="221" customFormat="1" ht="26.25" customHeight="1">
      <c r="A118" s="895" t="s">
        <v>446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443</v>
      </c>
      <c r="AB118" s="876"/>
      <c r="AC118" s="876"/>
      <c r="AD118" s="876"/>
      <c r="AE118" s="877"/>
      <c r="AF118" s="875" t="s">
        <v>444</v>
      </c>
      <c r="AG118" s="876"/>
      <c r="AH118" s="876"/>
      <c r="AI118" s="876"/>
      <c r="AJ118" s="877"/>
      <c r="AK118" s="875" t="s">
        <v>306</v>
      </c>
      <c r="AL118" s="876"/>
      <c r="AM118" s="876"/>
      <c r="AN118" s="876"/>
      <c r="AO118" s="877"/>
      <c r="AP118" s="953" t="s">
        <v>445</v>
      </c>
      <c r="AQ118" s="954"/>
      <c r="AR118" s="954"/>
      <c r="AS118" s="954"/>
      <c r="AT118" s="955"/>
      <c r="AU118" s="891"/>
      <c r="AV118" s="892"/>
      <c r="AW118" s="892"/>
      <c r="AX118" s="892"/>
      <c r="AY118" s="892"/>
      <c r="AZ118" s="956" t="s">
        <v>475</v>
      </c>
      <c r="BA118" s="948"/>
      <c r="BB118" s="948"/>
      <c r="BC118" s="948"/>
      <c r="BD118" s="948"/>
      <c r="BE118" s="948"/>
      <c r="BF118" s="948"/>
      <c r="BG118" s="948"/>
      <c r="BH118" s="948"/>
      <c r="BI118" s="948"/>
      <c r="BJ118" s="948"/>
      <c r="BK118" s="948"/>
      <c r="BL118" s="948"/>
      <c r="BM118" s="948"/>
      <c r="BN118" s="948"/>
      <c r="BO118" s="948"/>
      <c r="BP118" s="949"/>
      <c r="BQ118" s="982" t="s">
        <v>129</v>
      </c>
      <c r="BR118" s="983"/>
      <c r="BS118" s="983"/>
      <c r="BT118" s="983"/>
      <c r="BU118" s="983"/>
      <c r="BV118" s="983" t="s">
        <v>129</v>
      </c>
      <c r="BW118" s="983"/>
      <c r="BX118" s="983"/>
      <c r="BY118" s="983"/>
      <c r="BZ118" s="983"/>
      <c r="CA118" s="983" t="s">
        <v>129</v>
      </c>
      <c r="CB118" s="983"/>
      <c r="CC118" s="983"/>
      <c r="CD118" s="983"/>
      <c r="CE118" s="983"/>
      <c r="CF118" s="903" t="s">
        <v>129</v>
      </c>
      <c r="CG118" s="904"/>
      <c r="CH118" s="904"/>
      <c r="CI118" s="904"/>
      <c r="CJ118" s="904"/>
      <c r="CK118" s="931"/>
      <c r="CL118" s="932"/>
      <c r="CM118" s="905" t="s">
        <v>476</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396</v>
      </c>
      <c r="DH118" s="942"/>
      <c r="DI118" s="942"/>
      <c r="DJ118" s="942"/>
      <c r="DK118" s="943"/>
      <c r="DL118" s="944" t="s">
        <v>129</v>
      </c>
      <c r="DM118" s="942"/>
      <c r="DN118" s="942"/>
      <c r="DO118" s="942"/>
      <c r="DP118" s="943"/>
      <c r="DQ118" s="944" t="s">
        <v>396</v>
      </c>
      <c r="DR118" s="942"/>
      <c r="DS118" s="942"/>
      <c r="DT118" s="942"/>
      <c r="DU118" s="943"/>
      <c r="DV118" s="945" t="s">
        <v>129</v>
      </c>
      <c r="DW118" s="946"/>
      <c r="DX118" s="946"/>
      <c r="DY118" s="946"/>
      <c r="DZ118" s="947"/>
    </row>
    <row r="119" spans="1:130" s="221" customFormat="1" ht="26.25" customHeight="1">
      <c r="A119" s="1039" t="s">
        <v>449</v>
      </c>
      <c r="B119" s="930"/>
      <c r="C119" s="912" t="s">
        <v>450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396</v>
      </c>
      <c r="AB119" s="883"/>
      <c r="AC119" s="883"/>
      <c r="AD119" s="883"/>
      <c r="AE119" s="884"/>
      <c r="AF119" s="885" t="s">
        <v>129</v>
      </c>
      <c r="AG119" s="883"/>
      <c r="AH119" s="883"/>
      <c r="AI119" s="883"/>
      <c r="AJ119" s="884"/>
      <c r="AK119" s="885" t="s">
        <v>477</v>
      </c>
      <c r="AL119" s="883"/>
      <c r="AM119" s="883"/>
      <c r="AN119" s="883"/>
      <c r="AO119" s="884"/>
      <c r="AP119" s="886" t="s">
        <v>129</v>
      </c>
      <c r="AQ119" s="887"/>
      <c r="AR119" s="887"/>
      <c r="AS119" s="887"/>
      <c r="AT119" s="888"/>
      <c r="AU119" s="893"/>
      <c r="AV119" s="894"/>
      <c r="AW119" s="894"/>
      <c r="AX119" s="894"/>
      <c r="AY119" s="894"/>
      <c r="AZ119" s="244" t="s">
        <v>188</v>
      </c>
      <c r="BA119" s="244"/>
      <c r="BB119" s="244"/>
      <c r="BC119" s="244"/>
      <c r="BD119" s="244"/>
      <c r="BE119" s="244"/>
      <c r="BF119" s="244"/>
      <c r="BG119" s="244"/>
      <c r="BH119" s="244"/>
      <c r="BI119" s="244"/>
      <c r="BJ119" s="244"/>
      <c r="BK119" s="244"/>
      <c r="BL119" s="244"/>
      <c r="BM119" s="244"/>
      <c r="BN119" s="244"/>
      <c r="BO119" s="960" t="s">
        <v>478</v>
      </c>
      <c r="BP119" s="988"/>
      <c r="BQ119" s="982">
        <v>285649211</v>
      </c>
      <c r="BR119" s="983"/>
      <c r="BS119" s="983"/>
      <c r="BT119" s="983"/>
      <c r="BU119" s="983"/>
      <c r="BV119" s="983">
        <v>280121556</v>
      </c>
      <c r="BW119" s="983"/>
      <c r="BX119" s="983"/>
      <c r="BY119" s="983"/>
      <c r="BZ119" s="983"/>
      <c r="CA119" s="983">
        <v>272741653</v>
      </c>
      <c r="CB119" s="983"/>
      <c r="CC119" s="983"/>
      <c r="CD119" s="983"/>
      <c r="CE119" s="983"/>
      <c r="CF119" s="984"/>
      <c r="CG119" s="985"/>
      <c r="CH119" s="985"/>
      <c r="CI119" s="985"/>
      <c r="CJ119" s="986"/>
      <c r="CK119" s="933"/>
      <c r="CL119" s="934"/>
      <c r="CM119" s="956" t="s">
        <v>479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396</v>
      </c>
      <c r="DH119" s="969"/>
      <c r="DI119" s="969"/>
      <c r="DJ119" s="969"/>
      <c r="DK119" s="970"/>
      <c r="DL119" s="968" t="s">
        <v>129</v>
      </c>
      <c r="DM119" s="969"/>
      <c r="DN119" s="969"/>
      <c r="DO119" s="969"/>
      <c r="DP119" s="970"/>
      <c r="DQ119" s="968" t="s">
        <v>477</v>
      </c>
      <c r="DR119" s="969"/>
      <c r="DS119" s="969"/>
      <c r="DT119" s="969"/>
      <c r="DU119" s="970"/>
      <c r="DV119" s="971" t="s">
        <v>129</v>
      </c>
      <c r="DW119" s="972"/>
      <c r="DX119" s="972"/>
      <c r="DY119" s="972"/>
      <c r="DZ119" s="973"/>
    </row>
    <row r="120" spans="1:130" s="221" customFormat="1" ht="26.25" customHeight="1">
      <c r="A120" s="1040"/>
      <c r="B120" s="932"/>
      <c r="C120" s="905" t="s">
        <v>455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396</v>
      </c>
      <c r="AB120" s="942"/>
      <c r="AC120" s="942"/>
      <c r="AD120" s="942"/>
      <c r="AE120" s="943"/>
      <c r="AF120" s="944" t="s">
        <v>396</v>
      </c>
      <c r="AG120" s="942"/>
      <c r="AH120" s="942"/>
      <c r="AI120" s="942"/>
      <c r="AJ120" s="943"/>
      <c r="AK120" s="944" t="s">
        <v>129</v>
      </c>
      <c r="AL120" s="942"/>
      <c r="AM120" s="942"/>
      <c r="AN120" s="942"/>
      <c r="AO120" s="943"/>
      <c r="AP120" s="945" t="s">
        <v>129</v>
      </c>
      <c r="AQ120" s="946"/>
      <c r="AR120" s="946"/>
      <c r="AS120" s="946"/>
      <c r="AT120" s="947"/>
      <c r="AU120" s="974" t="s">
        <v>480</v>
      </c>
      <c r="AV120" s="975"/>
      <c r="AW120" s="975"/>
      <c r="AX120" s="975"/>
      <c r="AY120" s="976"/>
      <c r="AZ120" s="912" t="s">
        <v>481</v>
      </c>
      <c r="BA120" s="880"/>
      <c r="BB120" s="880"/>
      <c r="BC120" s="880"/>
      <c r="BD120" s="880"/>
      <c r="BE120" s="880"/>
      <c r="BF120" s="880"/>
      <c r="BG120" s="880"/>
      <c r="BH120" s="880"/>
      <c r="BI120" s="880"/>
      <c r="BJ120" s="880"/>
      <c r="BK120" s="880"/>
      <c r="BL120" s="880"/>
      <c r="BM120" s="880"/>
      <c r="BN120" s="880"/>
      <c r="BO120" s="880"/>
      <c r="BP120" s="881"/>
      <c r="BQ120" s="913">
        <v>50537468</v>
      </c>
      <c r="BR120" s="914"/>
      <c r="BS120" s="914"/>
      <c r="BT120" s="914"/>
      <c r="BU120" s="914"/>
      <c r="BV120" s="914">
        <v>52897198</v>
      </c>
      <c r="BW120" s="914"/>
      <c r="BX120" s="914"/>
      <c r="BY120" s="914"/>
      <c r="BZ120" s="914"/>
      <c r="CA120" s="914">
        <v>58438855</v>
      </c>
      <c r="CB120" s="914"/>
      <c r="CC120" s="914"/>
      <c r="CD120" s="914"/>
      <c r="CE120" s="914"/>
      <c r="CF120" s="927">
        <v>58.8</v>
      </c>
      <c r="CG120" s="928"/>
      <c r="CH120" s="928"/>
      <c r="CI120" s="928"/>
      <c r="CJ120" s="928"/>
      <c r="CK120" s="989" t="s">
        <v>482</v>
      </c>
      <c r="CL120" s="990"/>
      <c r="CM120" s="990"/>
      <c r="CN120" s="990"/>
      <c r="CO120" s="991"/>
      <c r="CP120" s="997" t="s">
        <v>483</v>
      </c>
      <c r="CQ120" s="998"/>
      <c r="CR120" s="998"/>
      <c r="CS120" s="998"/>
      <c r="CT120" s="998"/>
      <c r="CU120" s="998"/>
      <c r="CV120" s="998"/>
      <c r="CW120" s="998"/>
      <c r="CX120" s="998"/>
      <c r="CY120" s="998"/>
      <c r="CZ120" s="998"/>
      <c r="DA120" s="998"/>
      <c r="DB120" s="998"/>
      <c r="DC120" s="998"/>
      <c r="DD120" s="998"/>
      <c r="DE120" s="998"/>
      <c r="DF120" s="999"/>
      <c r="DG120" s="913" t="s">
        <v>129</v>
      </c>
      <c r="DH120" s="914"/>
      <c r="DI120" s="914"/>
      <c r="DJ120" s="914"/>
      <c r="DK120" s="914"/>
      <c r="DL120" s="914" t="s">
        <v>129</v>
      </c>
      <c r="DM120" s="914"/>
      <c r="DN120" s="914"/>
      <c r="DO120" s="914"/>
      <c r="DP120" s="914"/>
      <c r="DQ120" s="914">
        <v>73952449</v>
      </c>
      <c r="DR120" s="914"/>
      <c r="DS120" s="914"/>
      <c r="DT120" s="914"/>
      <c r="DU120" s="914"/>
      <c r="DV120" s="915">
        <v>74.5</v>
      </c>
      <c r="DW120" s="915"/>
      <c r="DX120" s="915"/>
      <c r="DY120" s="915"/>
      <c r="DZ120" s="916"/>
    </row>
    <row r="121" spans="1:130" s="221" customFormat="1" ht="26.25" customHeight="1">
      <c r="A121" s="1040"/>
      <c r="B121" s="932"/>
      <c r="C121" s="957" t="s">
        <v>484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129</v>
      </c>
      <c r="AB121" s="942"/>
      <c r="AC121" s="942"/>
      <c r="AD121" s="942"/>
      <c r="AE121" s="943"/>
      <c r="AF121" s="944" t="s">
        <v>129</v>
      </c>
      <c r="AG121" s="942"/>
      <c r="AH121" s="942"/>
      <c r="AI121" s="942"/>
      <c r="AJ121" s="943"/>
      <c r="AK121" s="944" t="s">
        <v>129</v>
      </c>
      <c r="AL121" s="942"/>
      <c r="AM121" s="942"/>
      <c r="AN121" s="942"/>
      <c r="AO121" s="943"/>
      <c r="AP121" s="945" t="s">
        <v>129</v>
      </c>
      <c r="AQ121" s="946"/>
      <c r="AR121" s="946"/>
      <c r="AS121" s="946"/>
      <c r="AT121" s="947"/>
      <c r="AU121" s="977"/>
      <c r="AV121" s="978"/>
      <c r="AW121" s="978"/>
      <c r="AX121" s="978"/>
      <c r="AY121" s="979"/>
      <c r="AZ121" s="905" t="s">
        <v>485</v>
      </c>
      <c r="BA121" s="906"/>
      <c r="BB121" s="906"/>
      <c r="BC121" s="906"/>
      <c r="BD121" s="906"/>
      <c r="BE121" s="906"/>
      <c r="BF121" s="906"/>
      <c r="BG121" s="906"/>
      <c r="BH121" s="906"/>
      <c r="BI121" s="906"/>
      <c r="BJ121" s="906"/>
      <c r="BK121" s="906"/>
      <c r="BL121" s="906"/>
      <c r="BM121" s="906"/>
      <c r="BN121" s="906"/>
      <c r="BO121" s="906"/>
      <c r="BP121" s="907"/>
      <c r="BQ121" s="908">
        <v>3473629</v>
      </c>
      <c r="BR121" s="909"/>
      <c r="BS121" s="909"/>
      <c r="BT121" s="909"/>
      <c r="BU121" s="909"/>
      <c r="BV121" s="909">
        <v>3785410</v>
      </c>
      <c r="BW121" s="909"/>
      <c r="BX121" s="909"/>
      <c r="BY121" s="909"/>
      <c r="BZ121" s="909"/>
      <c r="CA121" s="909">
        <v>2971942</v>
      </c>
      <c r="CB121" s="909"/>
      <c r="CC121" s="909"/>
      <c r="CD121" s="909"/>
      <c r="CE121" s="909"/>
      <c r="CF121" s="903">
        <v>3</v>
      </c>
      <c r="CG121" s="904"/>
      <c r="CH121" s="904"/>
      <c r="CI121" s="904"/>
      <c r="CJ121" s="904"/>
      <c r="CK121" s="992"/>
      <c r="CL121" s="993"/>
      <c r="CM121" s="993"/>
      <c r="CN121" s="993"/>
      <c r="CO121" s="994"/>
      <c r="CP121" s="1002" t="s">
        <v>423</v>
      </c>
      <c r="CQ121" s="1003"/>
      <c r="CR121" s="1003"/>
      <c r="CS121" s="1003"/>
      <c r="CT121" s="1003"/>
      <c r="CU121" s="1003"/>
      <c r="CV121" s="1003"/>
      <c r="CW121" s="1003"/>
      <c r="CX121" s="1003"/>
      <c r="CY121" s="1003"/>
      <c r="CZ121" s="1003"/>
      <c r="DA121" s="1003"/>
      <c r="DB121" s="1003"/>
      <c r="DC121" s="1003"/>
      <c r="DD121" s="1003"/>
      <c r="DE121" s="1003"/>
      <c r="DF121" s="1004"/>
      <c r="DG121" s="908">
        <v>582506</v>
      </c>
      <c r="DH121" s="909"/>
      <c r="DI121" s="909"/>
      <c r="DJ121" s="909"/>
      <c r="DK121" s="909"/>
      <c r="DL121" s="909">
        <v>633928</v>
      </c>
      <c r="DM121" s="909"/>
      <c r="DN121" s="909"/>
      <c r="DO121" s="909"/>
      <c r="DP121" s="909"/>
      <c r="DQ121" s="909">
        <v>712514</v>
      </c>
      <c r="DR121" s="909"/>
      <c r="DS121" s="909"/>
      <c r="DT121" s="909"/>
      <c r="DU121" s="909"/>
      <c r="DV121" s="910">
        <v>0.7</v>
      </c>
      <c r="DW121" s="910"/>
      <c r="DX121" s="910"/>
      <c r="DY121" s="910"/>
      <c r="DZ121" s="911"/>
    </row>
    <row r="122" spans="1:130" s="221" customFormat="1" ht="26.25" customHeight="1">
      <c r="A122" s="1040"/>
      <c r="B122" s="932"/>
      <c r="C122" s="905" t="s">
        <v>465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129</v>
      </c>
      <c r="AB122" s="942"/>
      <c r="AC122" s="942"/>
      <c r="AD122" s="942"/>
      <c r="AE122" s="943"/>
      <c r="AF122" s="944" t="s">
        <v>396</v>
      </c>
      <c r="AG122" s="942"/>
      <c r="AH122" s="942"/>
      <c r="AI122" s="942"/>
      <c r="AJ122" s="943"/>
      <c r="AK122" s="944" t="s">
        <v>129</v>
      </c>
      <c r="AL122" s="942"/>
      <c r="AM122" s="942"/>
      <c r="AN122" s="942"/>
      <c r="AO122" s="943"/>
      <c r="AP122" s="945" t="s">
        <v>129</v>
      </c>
      <c r="AQ122" s="946"/>
      <c r="AR122" s="946"/>
      <c r="AS122" s="946"/>
      <c r="AT122" s="947"/>
      <c r="AU122" s="977"/>
      <c r="AV122" s="978"/>
      <c r="AW122" s="978"/>
      <c r="AX122" s="978"/>
      <c r="AY122" s="979"/>
      <c r="AZ122" s="956" t="s">
        <v>486</v>
      </c>
      <c r="BA122" s="948"/>
      <c r="BB122" s="948"/>
      <c r="BC122" s="948"/>
      <c r="BD122" s="948"/>
      <c r="BE122" s="948"/>
      <c r="BF122" s="948"/>
      <c r="BG122" s="948"/>
      <c r="BH122" s="948"/>
      <c r="BI122" s="948"/>
      <c r="BJ122" s="948"/>
      <c r="BK122" s="948"/>
      <c r="BL122" s="948"/>
      <c r="BM122" s="948"/>
      <c r="BN122" s="948"/>
      <c r="BO122" s="948"/>
      <c r="BP122" s="949"/>
      <c r="BQ122" s="982">
        <v>183439876</v>
      </c>
      <c r="BR122" s="983"/>
      <c r="BS122" s="983"/>
      <c r="BT122" s="983"/>
      <c r="BU122" s="983"/>
      <c r="BV122" s="983">
        <v>182508167</v>
      </c>
      <c r="BW122" s="983"/>
      <c r="BX122" s="983"/>
      <c r="BY122" s="983"/>
      <c r="BZ122" s="983"/>
      <c r="CA122" s="983">
        <v>180762003</v>
      </c>
      <c r="CB122" s="983"/>
      <c r="CC122" s="983"/>
      <c r="CD122" s="983"/>
      <c r="CE122" s="983"/>
      <c r="CF122" s="1000">
        <v>182</v>
      </c>
      <c r="CG122" s="1001"/>
      <c r="CH122" s="1001"/>
      <c r="CI122" s="1001"/>
      <c r="CJ122" s="1001"/>
      <c r="CK122" s="992"/>
      <c r="CL122" s="993"/>
      <c r="CM122" s="993"/>
      <c r="CN122" s="993"/>
      <c r="CO122" s="994"/>
      <c r="CP122" s="1002" t="s">
        <v>412</v>
      </c>
      <c r="CQ122" s="1003"/>
      <c r="CR122" s="1003"/>
      <c r="CS122" s="1003"/>
      <c r="CT122" s="1003"/>
      <c r="CU122" s="1003"/>
      <c r="CV122" s="1003"/>
      <c r="CW122" s="1003"/>
      <c r="CX122" s="1003"/>
      <c r="CY122" s="1003"/>
      <c r="CZ122" s="1003"/>
      <c r="DA122" s="1003"/>
      <c r="DB122" s="1003"/>
      <c r="DC122" s="1003"/>
      <c r="DD122" s="1003"/>
      <c r="DE122" s="1003"/>
      <c r="DF122" s="1004"/>
      <c r="DG122" s="908">
        <v>313086</v>
      </c>
      <c r="DH122" s="909"/>
      <c r="DI122" s="909"/>
      <c r="DJ122" s="909"/>
      <c r="DK122" s="909"/>
      <c r="DL122" s="909">
        <v>409521</v>
      </c>
      <c r="DM122" s="909"/>
      <c r="DN122" s="909"/>
      <c r="DO122" s="909"/>
      <c r="DP122" s="909"/>
      <c r="DQ122" s="909">
        <v>489196</v>
      </c>
      <c r="DR122" s="909"/>
      <c r="DS122" s="909"/>
      <c r="DT122" s="909"/>
      <c r="DU122" s="909"/>
      <c r="DV122" s="910">
        <v>0.5</v>
      </c>
      <c r="DW122" s="910"/>
      <c r="DX122" s="910"/>
      <c r="DY122" s="910"/>
      <c r="DZ122" s="911"/>
    </row>
    <row r="123" spans="1:130" s="221" customFormat="1" ht="26.25" customHeight="1">
      <c r="A123" s="1040"/>
      <c r="B123" s="932"/>
      <c r="C123" s="905" t="s">
        <v>471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129</v>
      </c>
      <c r="AB123" s="942"/>
      <c r="AC123" s="942"/>
      <c r="AD123" s="942"/>
      <c r="AE123" s="943"/>
      <c r="AF123" s="944" t="s">
        <v>396</v>
      </c>
      <c r="AG123" s="942"/>
      <c r="AH123" s="942"/>
      <c r="AI123" s="942"/>
      <c r="AJ123" s="943"/>
      <c r="AK123" s="944" t="s">
        <v>129</v>
      </c>
      <c r="AL123" s="942"/>
      <c r="AM123" s="942"/>
      <c r="AN123" s="942"/>
      <c r="AO123" s="943"/>
      <c r="AP123" s="945" t="s">
        <v>396</v>
      </c>
      <c r="AQ123" s="946"/>
      <c r="AR123" s="946"/>
      <c r="AS123" s="946"/>
      <c r="AT123" s="947"/>
      <c r="AU123" s="980"/>
      <c r="AV123" s="981"/>
      <c r="AW123" s="981"/>
      <c r="AX123" s="981"/>
      <c r="AY123" s="981"/>
      <c r="AZ123" s="244" t="s">
        <v>188</v>
      </c>
      <c r="BA123" s="244"/>
      <c r="BB123" s="244"/>
      <c r="BC123" s="244"/>
      <c r="BD123" s="244"/>
      <c r="BE123" s="244"/>
      <c r="BF123" s="244"/>
      <c r="BG123" s="244"/>
      <c r="BH123" s="244"/>
      <c r="BI123" s="244"/>
      <c r="BJ123" s="244"/>
      <c r="BK123" s="244"/>
      <c r="BL123" s="244"/>
      <c r="BM123" s="244"/>
      <c r="BN123" s="244"/>
      <c r="BO123" s="960" t="s">
        <v>487</v>
      </c>
      <c r="BP123" s="988"/>
      <c r="BQ123" s="1046">
        <v>237450973</v>
      </c>
      <c r="BR123" s="1047"/>
      <c r="BS123" s="1047"/>
      <c r="BT123" s="1047"/>
      <c r="BU123" s="1047"/>
      <c r="BV123" s="1047">
        <v>239190775</v>
      </c>
      <c r="BW123" s="1047"/>
      <c r="BX123" s="1047"/>
      <c r="BY123" s="1047"/>
      <c r="BZ123" s="1047"/>
      <c r="CA123" s="1047">
        <v>242172800</v>
      </c>
      <c r="CB123" s="1047"/>
      <c r="CC123" s="1047"/>
      <c r="CD123" s="1047"/>
      <c r="CE123" s="1047"/>
      <c r="CF123" s="984"/>
      <c r="CG123" s="985"/>
      <c r="CH123" s="985"/>
      <c r="CI123" s="985"/>
      <c r="CJ123" s="986"/>
      <c r="CK123" s="992"/>
      <c r="CL123" s="993"/>
      <c r="CM123" s="993"/>
      <c r="CN123" s="993"/>
      <c r="CO123" s="994"/>
      <c r="CP123" s="1002" t="s">
        <v>488</v>
      </c>
      <c r="CQ123" s="1003"/>
      <c r="CR123" s="1003"/>
      <c r="CS123" s="1003"/>
      <c r="CT123" s="1003"/>
      <c r="CU123" s="1003"/>
      <c r="CV123" s="1003"/>
      <c r="CW123" s="1003"/>
      <c r="CX123" s="1003"/>
      <c r="CY123" s="1003"/>
      <c r="CZ123" s="1003"/>
      <c r="DA123" s="1003"/>
      <c r="DB123" s="1003"/>
      <c r="DC123" s="1003"/>
      <c r="DD123" s="1003"/>
      <c r="DE123" s="1003"/>
      <c r="DF123" s="1004"/>
      <c r="DG123" s="941">
        <v>510534</v>
      </c>
      <c r="DH123" s="942"/>
      <c r="DI123" s="942"/>
      <c r="DJ123" s="942"/>
      <c r="DK123" s="943"/>
      <c r="DL123" s="944">
        <v>492238</v>
      </c>
      <c r="DM123" s="942"/>
      <c r="DN123" s="942"/>
      <c r="DO123" s="942"/>
      <c r="DP123" s="943"/>
      <c r="DQ123" s="944">
        <v>474963</v>
      </c>
      <c r="DR123" s="942"/>
      <c r="DS123" s="942"/>
      <c r="DT123" s="942"/>
      <c r="DU123" s="943"/>
      <c r="DV123" s="945">
        <v>0.5</v>
      </c>
      <c r="DW123" s="946"/>
      <c r="DX123" s="946"/>
      <c r="DY123" s="946"/>
      <c r="DZ123" s="947"/>
    </row>
    <row r="124" spans="1:130" s="221" customFormat="1" ht="26.25" customHeight="1" thickBot="1">
      <c r="A124" s="1040"/>
      <c r="B124" s="932"/>
      <c r="C124" s="905" t="s">
        <v>474</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v>313</v>
      </c>
      <c r="AB124" s="942"/>
      <c r="AC124" s="942"/>
      <c r="AD124" s="942"/>
      <c r="AE124" s="943"/>
      <c r="AF124" s="944" t="s">
        <v>396</v>
      </c>
      <c r="AG124" s="942"/>
      <c r="AH124" s="942"/>
      <c r="AI124" s="942"/>
      <c r="AJ124" s="943"/>
      <c r="AK124" s="944" t="s">
        <v>129</v>
      </c>
      <c r="AL124" s="942"/>
      <c r="AM124" s="942"/>
      <c r="AN124" s="942"/>
      <c r="AO124" s="943"/>
      <c r="AP124" s="945" t="s">
        <v>477</v>
      </c>
      <c r="AQ124" s="946"/>
      <c r="AR124" s="946"/>
      <c r="AS124" s="946"/>
      <c r="AT124" s="947"/>
      <c r="AU124" s="1042" t="s">
        <v>489</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51.8</v>
      </c>
      <c r="BR124" s="1010"/>
      <c r="BS124" s="1010"/>
      <c r="BT124" s="1010"/>
      <c r="BU124" s="1010"/>
      <c r="BV124" s="1010">
        <v>43</v>
      </c>
      <c r="BW124" s="1010"/>
      <c r="BX124" s="1010"/>
      <c r="BY124" s="1010"/>
      <c r="BZ124" s="1010"/>
      <c r="CA124" s="1010">
        <v>30.7</v>
      </c>
      <c r="CB124" s="1010"/>
      <c r="CC124" s="1010"/>
      <c r="CD124" s="1010"/>
      <c r="CE124" s="1010"/>
      <c r="CF124" s="1011"/>
      <c r="CG124" s="1012"/>
      <c r="CH124" s="1012"/>
      <c r="CI124" s="1012"/>
      <c r="CJ124" s="1013"/>
      <c r="CK124" s="995"/>
      <c r="CL124" s="995"/>
      <c r="CM124" s="995"/>
      <c r="CN124" s="995"/>
      <c r="CO124" s="996"/>
      <c r="CP124" s="1002" t="s">
        <v>490</v>
      </c>
      <c r="CQ124" s="1003"/>
      <c r="CR124" s="1003"/>
      <c r="CS124" s="1003"/>
      <c r="CT124" s="1003"/>
      <c r="CU124" s="1003"/>
      <c r="CV124" s="1003"/>
      <c r="CW124" s="1003"/>
      <c r="CX124" s="1003"/>
      <c r="CY124" s="1003"/>
      <c r="CZ124" s="1003"/>
      <c r="DA124" s="1003"/>
      <c r="DB124" s="1003"/>
      <c r="DC124" s="1003"/>
      <c r="DD124" s="1003"/>
      <c r="DE124" s="1003"/>
      <c r="DF124" s="1004"/>
      <c r="DG124" s="987">
        <v>80046837</v>
      </c>
      <c r="DH124" s="969"/>
      <c r="DI124" s="969"/>
      <c r="DJ124" s="969"/>
      <c r="DK124" s="970"/>
      <c r="DL124" s="968">
        <v>76949548</v>
      </c>
      <c r="DM124" s="969"/>
      <c r="DN124" s="969"/>
      <c r="DO124" s="969"/>
      <c r="DP124" s="970"/>
      <c r="DQ124" s="968">
        <v>140974</v>
      </c>
      <c r="DR124" s="969"/>
      <c r="DS124" s="969"/>
      <c r="DT124" s="969"/>
      <c r="DU124" s="970"/>
      <c r="DV124" s="971">
        <v>0.1</v>
      </c>
      <c r="DW124" s="972"/>
      <c r="DX124" s="972"/>
      <c r="DY124" s="972"/>
      <c r="DZ124" s="973"/>
    </row>
    <row r="125" spans="1:130" s="221" customFormat="1" ht="26.25" customHeight="1">
      <c r="A125" s="1040"/>
      <c r="B125" s="932"/>
      <c r="C125" s="905" t="s">
        <v>476</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396</v>
      </c>
      <c r="AB125" s="942"/>
      <c r="AC125" s="942"/>
      <c r="AD125" s="942"/>
      <c r="AE125" s="943"/>
      <c r="AF125" s="944" t="s">
        <v>396</v>
      </c>
      <c r="AG125" s="942"/>
      <c r="AH125" s="942"/>
      <c r="AI125" s="942"/>
      <c r="AJ125" s="943"/>
      <c r="AK125" s="944" t="s">
        <v>396</v>
      </c>
      <c r="AL125" s="942"/>
      <c r="AM125" s="942"/>
      <c r="AN125" s="942"/>
      <c r="AO125" s="943"/>
      <c r="AP125" s="945" t="s">
        <v>396</v>
      </c>
      <c r="AQ125" s="946"/>
      <c r="AR125" s="946"/>
      <c r="AS125" s="946"/>
      <c r="AT125" s="947"/>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491</v>
      </c>
      <c r="CL125" s="990"/>
      <c r="CM125" s="990"/>
      <c r="CN125" s="990"/>
      <c r="CO125" s="991"/>
      <c r="CP125" s="912" t="s">
        <v>492</v>
      </c>
      <c r="CQ125" s="880"/>
      <c r="CR125" s="880"/>
      <c r="CS125" s="880"/>
      <c r="CT125" s="880"/>
      <c r="CU125" s="880"/>
      <c r="CV125" s="880"/>
      <c r="CW125" s="880"/>
      <c r="CX125" s="880"/>
      <c r="CY125" s="880"/>
      <c r="CZ125" s="880"/>
      <c r="DA125" s="880"/>
      <c r="DB125" s="880"/>
      <c r="DC125" s="880"/>
      <c r="DD125" s="880"/>
      <c r="DE125" s="880"/>
      <c r="DF125" s="881"/>
      <c r="DG125" s="913" t="s">
        <v>396</v>
      </c>
      <c r="DH125" s="914"/>
      <c r="DI125" s="914"/>
      <c r="DJ125" s="914"/>
      <c r="DK125" s="914"/>
      <c r="DL125" s="914" t="s">
        <v>396</v>
      </c>
      <c r="DM125" s="914"/>
      <c r="DN125" s="914"/>
      <c r="DO125" s="914"/>
      <c r="DP125" s="914"/>
      <c r="DQ125" s="914" t="s">
        <v>396</v>
      </c>
      <c r="DR125" s="914"/>
      <c r="DS125" s="914"/>
      <c r="DT125" s="914"/>
      <c r="DU125" s="914"/>
      <c r="DV125" s="915" t="s">
        <v>396</v>
      </c>
      <c r="DW125" s="915"/>
      <c r="DX125" s="915"/>
      <c r="DY125" s="915"/>
      <c r="DZ125" s="916"/>
    </row>
    <row r="126" spans="1:130" s="221" customFormat="1" ht="26.25" customHeight="1" thickBot="1">
      <c r="A126" s="1040"/>
      <c r="B126" s="932"/>
      <c r="C126" s="905" t="s">
        <v>479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396</v>
      </c>
      <c r="AB126" s="942"/>
      <c r="AC126" s="942"/>
      <c r="AD126" s="942"/>
      <c r="AE126" s="943"/>
      <c r="AF126" s="944" t="s">
        <v>396</v>
      </c>
      <c r="AG126" s="942"/>
      <c r="AH126" s="942"/>
      <c r="AI126" s="942"/>
      <c r="AJ126" s="943"/>
      <c r="AK126" s="944" t="s">
        <v>396</v>
      </c>
      <c r="AL126" s="942"/>
      <c r="AM126" s="942"/>
      <c r="AN126" s="942"/>
      <c r="AO126" s="943"/>
      <c r="AP126" s="945" t="s">
        <v>396</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493</v>
      </c>
      <c r="CQ126" s="906"/>
      <c r="CR126" s="906"/>
      <c r="CS126" s="906"/>
      <c r="CT126" s="906"/>
      <c r="CU126" s="906"/>
      <c r="CV126" s="906"/>
      <c r="CW126" s="906"/>
      <c r="CX126" s="906"/>
      <c r="CY126" s="906"/>
      <c r="CZ126" s="906"/>
      <c r="DA126" s="906"/>
      <c r="DB126" s="906"/>
      <c r="DC126" s="906"/>
      <c r="DD126" s="906"/>
      <c r="DE126" s="906"/>
      <c r="DF126" s="907"/>
      <c r="DG126" s="908" t="s">
        <v>396</v>
      </c>
      <c r="DH126" s="909"/>
      <c r="DI126" s="909"/>
      <c r="DJ126" s="909"/>
      <c r="DK126" s="909"/>
      <c r="DL126" s="909" t="s">
        <v>396</v>
      </c>
      <c r="DM126" s="909"/>
      <c r="DN126" s="909"/>
      <c r="DO126" s="909"/>
      <c r="DP126" s="909"/>
      <c r="DQ126" s="909" t="s">
        <v>129</v>
      </c>
      <c r="DR126" s="909"/>
      <c r="DS126" s="909"/>
      <c r="DT126" s="909"/>
      <c r="DU126" s="909"/>
      <c r="DV126" s="910" t="s">
        <v>129</v>
      </c>
      <c r="DW126" s="910"/>
      <c r="DX126" s="910"/>
      <c r="DY126" s="910"/>
      <c r="DZ126" s="911"/>
    </row>
    <row r="127" spans="1:130" s="221" customFormat="1" ht="26.25" customHeight="1">
      <c r="A127" s="1041"/>
      <c r="B127" s="934"/>
      <c r="C127" s="956" t="s">
        <v>494</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396</v>
      </c>
      <c r="AB127" s="942"/>
      <c r="AC127" s="942"/>
      <c r="AD127" s="942"/>
      <c r="AE127" s="943"/>
      <c r="AF127" s="944" t="s">
        <v>396</v>
      </c>
      <c r="AG127" s="942"/>
      <c r="AH127" s="942"/>
      <c r="AI127" s="942"/>
      <c r="AJ127" s="943"/>
      <c r="AK127" s="944" t="s">
        <v>129</v>
      </c>
      <c r="AL127" s="942"/>
      <c r="AM127" s="942"/>
      <c r="AN127" s="942"/>
      <c r="AO127" s="943"/>
      <c r="AP127" s="945" t="s">
        <v>396</v>
      </c>
      <c r="AQ127" s="946"/>
      <c r="AR127" s="946"/>
      <c r="AS127" s="946"/>
      <c r="AT127" s="947"/>
      <c r="AU127" s="223"/>
      <c r="AV127" s="223"/>
      <c r="AW127" s="223"/>
      <c r="AX127" s="1014" t="s">
        <v>495</v>
      </c>
      <c r="AY127" s="1015"/>
      <c r="AZ127" s="1015"/>
      <c r="BA127" s="1015"/>
      <c r="BB127" s="1015"/>
      <c r="BC127" s="1015"/>
      <c r="BD127" s="1015"/>
      <c r="BE127" s="1016"/>
      <c r="BF127" s="1017" t="s">
        <v>496</v>
      </c>
      <c r="BG127" s="1015"/>
      <c r="BH127" s="1015"/>
      <c r="BI127" s="1015"/>
      <c r="BJ127" s="1015"/>
      <c r="BK127" s="1015"/>
      <c r="BL127" s="1016"/>
      <c r="BM127" s="1017" t="s">
        <v>497</v>
      </c>
      <c r="BN127" s="1015"/>
      <c r="BO127" s="1015"/>
      <c r="BP127" s="1015"/>
      <c r="BQ127" s="1015"/>
      <c r="BR127" s="1015"/>
      <c r="BS127" s="1016"/>
      <c r="BT127" s="1017" t="s">
        <v>498</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499</v>
      </c>
      <c r="CQ127" s="906"/>
      <c r="CR127" s="906"/>
      <c r="CS127" s="906"/>
      <c r="CT127" s="906"/>
      <c r="CU127" s="906"/>
      <c r="CV127" s="906"/>
      <c r="CW127" s="906"/>
      <c r="CX127" s="906"/>
      <c r="CY127" s="906"/>
      <c r="CZ127" s="906"/>
      <c r="DA127" s="906"/>
      <c r="DB127" s="906"/>
      <c r="DC127" s="906"/>
      <c r="DD127" s="906"/>
      <c r="DE127" s="906"/>
      <c r="DF127" s="907"/>
      <c r="DG127" s="908" t="s">
        <v>396</v>
      </c>
      <c r="DH127" s="909"/>
      <c r="DI127" s="909"/>
      <c r="DJ127" s="909"/>
      <c r="DK127" s="909"/>
      <c r="DL127" s="909" t="s">
        <v>396</v>
      </c>
      <c r="DM127" s="909"/>
      <c r="DN127" s="909"/>
      <c r="DO127" s="909"/>
      <c r="DP127" s="909"/>
      <c r="DQ127" s="909" t="s">
        <v>477</v>
      </c>
      <c r="DR127" s="909"/>
      <c r="DS127" s="909"/>
      <c r="DT127" s="909"/>
      <c r="DU127" s="909"/>
      <c r="DV127" s="910" t="s">
        <v>129</v>
      </c>
      <c r="DW127" s="910"/>
      <c r="DX127" s="910"/>
      <c r="DY127" s="910"/>
      <c r="DZ127" s="911"/>
    </row>
    <row r="128" spans="1:130" s="221" customFormat="1" ht="26.25" customHeight="1" thickBot="1">
      <c r="A128" s="1024" t="s">
        <v>500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501</v>
      </c>
      <c r="X128" s="1026"/>
      <c r="Y128" s="1026"/>
      <c r="Z128" s="1027"/>
      <c r="AA128" s="1028">
        <v>220462</v>
      </c>
      <c r="AB128" s="1029"/>
      <c r="AC128" s="1029"/>
      <c r="AD128" s="1029"/>
      <c r="AE128" s="1030"/>
      <c r="AF128" s="1031">
        <v>351332</v>
      </c>
      <c r="AG128" s="1029"/>
      <c r="AH128" s="1029"/>
      <c r="AI128" s="1029"/>
      <c r="AJ128" s="1030"/>
      <c r="AK128" s="1031">
        <v>225618</v>
      </c>
      <c r="AL128" s="1029"/>
      <c r="AM128" s="1029"/>
      <c r="AN128" s="1029"/>
      <c r="AO128" s="1030"/>
      <c r="AP128" s="1032"/>
      <c r="AQ128" s="1033"/>
      <c r="AR128" s="1033"/>
      <c r="AS128" s="1033"/>
      <c r="AT128" s="1034"/>
      <c r="AU128" s="223"/>
      <c r="AV128" s="223"/>
      <c r="AW128" s="223"/>
      <c r="AX128" s="879" t="s">
        <v>502</v>
      </c>
      <c r="AY128" s="880"/>
      <c r="AZ128" s="880"/>
      <c r="BA128" s="880"/>
      <c r="BB128" s="880"/>
      <c r="BC128" s="880"/>
      <c r="BD128" s="880"/>
      <c r="BE128" s="881"/>
      <c r="BF128" s="1035" t="s">
        <v>477</v>
      </c>
      <c r="BG128" s="1036"/>
      <c r="BH128" s="1036"/>
      <c r="BI128" s="1036"/>
      <c r="BJ128" s="1036"/>
      <c r="BK128" s="1036"/>
      <c r="BL128" s="1037"/>
      <c r="BM128" s="1035">
        <v>11.25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503</v>
      </c>
      <c r="CQ128" s="709"/>
      <c r="CR128" s="709"/>
      <c r="CS128" s="709"/>
      <c r="CT128" s="709"/>
      <c r="CU128" s="709"/>
      <c r="CV128" s="709"/>
      <c r="CW128" s="709"/>
      <c r="CX128" s="709"/>
      <c r="CY128" s="709"/>
      <c r="CZ128" s="709"/>
      <c r="DA128" s="709"/>
      <c r="DB128" s="709"/>
      <c r="DC128" s="709"/>
      <c r="DD128" s="709"/>
      <c r="DE128" s="709"/>
      <c r="DF128" s="1019"/>
      <c r="DG128" s="1020" t="s">
        <v>477</v>
      </c>
      <c r="DH128" s="1021"/>
      <c r="DI128" s="1021"/>
      <c r="DJ128" s="1021"/>
      <c r="DK128" s="1021"/>
      <c r="DL128" s="1021" t="s">
        <v>129</v>
      </c>
      <c r="DM128" s="1021"/>
      <c r="DN128" s="1021"/>
      <c r="DO128" s="1021"/>
      <c r="DP128" s="1021"/>
      <c r="DQ128" s="1021" t="s">
        <v>129</v>
      </c>
      <c r="DR128" s="1021"/>
      <c r="DS128" s="1021"/>
      <c r="DT128" s="1021"/>
      <c r="DU128" s="1021"/>
      <c r="DV128" s="1022" t="s">
        <v>129</v>
      </c>
      <c r="DW128" s="1022"/>
      <c r="DX128" s="1022"/>
      <c r="DY128" s="1022"/>
      <c r="DZ128" s="1023"/>
    </row>
    <row r="129" spans="1:131" s="221" customFormat="1" ht="26.25" customHeight="1">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504</v>
      </c>
      <c r="X129" s="1054"/>
      <c r="Y129" s="1054"/>
      <c r="Z129" s="1055"/>
      <c r="AA129" s="941">
        <v>106878973</v>
      </c>
      <c r="AB129" s="942"/>
      <c r="AC129" s="942"/>
      <c r="AD129" s="942"/>
      <c r="AE129" s="943"/>
      <c r="AF129" s="944">
        <v>108402910</v>
      </c>
      <c r="AG129" s="942"/>
      <c r="AH129" s="942"/>
      <c r="AI129" s="942"/>
      <c r="AJ129" s="943"/>
      <c r="AK129" s="944">
        <v>112889958</v>
      </c>
      <c r="AL129" s="942"/>
      <c r="AM129" s="942"/>
      <c r="AN129" s="942"/>
      <c r="AO129" s="943"/>
      <c r="AP129" s="1056"/>
      <c r="AQ129" s="1057"/>
      <c r="AR129" s="1057"/>
      <c r="AS129" s="1057"/>
      <c r="AT129" s="1058"/>
      <c r="AU129" s="224"/>
      <c r="AV129" s="224"/>
      <c r="AW129" s="224"/>
      <c r="AX129" s="1048" t="s">
        <v>505</v>
      </c>
      <c r="AY129" s="906"/>
      <c r="AZ129" s="906"/>
      <c r="BA129" s="906"/>
      <c r="BB129" s="906"/>
      <c r="BC129" s="906"/>
      <c r="BD129" s="906"/>
      <c r="BE129" s="907"/>
      <c r="BF129" s="1049" t="s">
        <v>129</v>
      </c>
      <c r="BG129" s="1050"/>
      <c r="BH129" s="1050"/>
      <c r="BI129" s="1050"/>
      <c r="BJ129" s="1050"/>
      <c r="BK129" s="1050"/>
      <c r="BL129" s="1051"/>
      <c r="BM129" s="1049">
        <v>16.25</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17" t="s">
        <v>506</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507</v>
      </c>
      <c r="X130" s="1054"/>
      <c r="Y130" s="1054"/>
      <c r="Z130" s="1055"/>
      <c r="AA130" s="941">
        <v>14008559</v>
      </c>
      <c r="AB130" s="942"/>
      <c r="AC130" s="942"/>
      <c r="AD130" s="942"/>
      <c r="AE130" s="943"/>
      <c r="AF130" s="944">
        <v>13419675</v>
      </c>
      <c r="AG130" s="942"/>
      <c r="AH130" s="942"/>
      <c r="AI130" s="942"/>
      <c r="AJ130" s="943"/>
      <c r="AK130" s="944">
        <v>13575997</v>
      </c>
      <c r="AL130" s="942"/>
      <c r="AM130" s="942"/>
      <c r="AN130" s="942"/>
      <c r="AO130" s="943"/>
      <c r="AP130" s="1056"/>
      <c r="AQ130" s="1057"/>
      <c r="AR130" s="1057"/>
      <c r="AS130" s="1057"/>
      <c r="AT130" s="1058"/>
      <c r="AU130" s="224"/>
      <c r="AV130" s="224"/>
      <c r="AW130" s="224"/>
      <c r="AX130" s="1048" t="s">
        <v>508</v>
      </c>
      <c r="AY130" s="906"/>
      <c r="AZ130" s="906"/>
      <c r="BA130" s="906"/>
      <c r="BB130" s="906"/>
      <c r="BC130" s="906"/>
      <c r="BD130" s="906"/>
      <c r="BE130" s="907"/>
      <c r="BF130" s="1084">
        <v>7.9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509</v>
      </c>
      <c r="X131" s="1091"/>
      <c r="Y131" s="1091"/>
      <c r="Z131" s="1092"/>
      <c r="AA131" s="987">
        <v>92870414</v>
      </c>
      <c r="AB131" s="969"/>
      <c r="AC131" s="969"/>
      <c r="AD131" s="969"/>
      <c r="AE131" s="970"/>
      <c r="AF131" s="968">
        <v>94983235</v>
      </c>
      <c r="AG131" s="969"/>
      <c r="AH131" s="969"/>
      <c r="AI131" s="969"/>
      <c r="AJ131" s="970"/>
      <c r="AK131" s="968">
        <v>99313961</v>
      </c>
      <c r="AL131" s="969"/>
      <c r="AM131" s="969"/>
      <c r="AN131" s="969"/>
      <c r="AO131" s="970"/>
      <c r="AP131" s="1093"/>
      <c r="AQ131" s="1094"/>
      <c r="AR131" s="1094"/>
      <c r="AS131" s="1094"/>
      <c r="AT131" s="1095"/>
      <c r="AU131" s="224"/>
      <c r="AV131" s="224"/>
      <c r="AW131" s="224"/>
      <c r="AX131" s="1066" t="s">
        <v>510</v>
      </c>
      <c r="AY131" s="709"/>
      <c r="AZ131" s="709"/>
      <c r="BA131" s="709"/>
      <c r="BB131" s="709"/>
      <c r="BC131" s="709"/>
      <c r="BD131" s="709"/>
      <c r="BE131" s="1019"/>
      <c r="BF131" s="1067">
        <v>30.7</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73" t="s">
        <v>511</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512</v>
      </c>
      <c r="W132" s="1077"/>
      <c r="X132" s="1077"/>
      <c r="Y132" s="1077"/>
      <c r="Z132" s="1078"/>
      <c r="AA132" s="1079">
        <v>8.0217538390000005</v>
      </c>
      <c r="AB132" s="1080"/>
      <c r="AC132" s="1080"/>
      <c r="AD132" s="1080"/>
      <c r="AE132" s="1081"/>
      <c r="AF132" s="1082">
        <v>8.2612410500000006</v>
      </c>
      <c r="AG132" s="1080"/>
      <c r="AH132" s="1080"/>
      <c r="AI132" s="1080"/>
      <c r="AJ132" s="1081"/>
      <c r="AK132" s="1082">
        <v>7.6392321120000002</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513</v>
      </c>
      <c r="W133" s="1060"/>
      <c r="X133" s="1060"/>
      <c r="Y133" s="1060"/>
      <c r="Z133" s="1061"/>
      <c r="AA133" s="1062">
        <v>7.7</v>
      </c>
      <c r="AB133" s="1063"/>
      <c r="AC133" s="1063"/>
      <c r="AD133" s="1063"/>
      <c r="AE133" s="1064"/>
      <c r="AF133" s="1062">
        <v>7.9</v>
      </c>
      <c r="AG133" s="1063"/>
      <c r="AH133" s="1063"/>
      <c r="AI133" s="1063"/>
      <c r="AJ133" s="1064"/>
      <c r="AK133" s="1062">
        <v>7.9</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ezhkaJ8W2wqS5vQp2Na2Tnx3pCfjMQCnB4ZJbNPrKmOARJsRnwXg5nlLZAYi/gF/zzep/aGsARR1TG4dNUbeQ==" saltValue="N5nNYHNTVi6lMeDsF/Vv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514</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r98Zk19YKJus/Aq7hrh+MA0KiUC5iI/luQp05iePNP6HD3LfRdPu7zUnqVfmfIq+8DIoVinVB85zSe36DpaSw==" saltValue="cfsqlN4udO0SF/SgN/pD3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516</v>
      </c>
      <c r="AL6" s="257"/>
      <c r="AM6" s="257"/>
      <c r="AN6" s="257"/>
    </row>
    <row r="7" spans="1:46" ht="13.5" customHeight="1">
      <c r="A7" s="256"/>
      <c r="AK7" s="259"/>
      <c r="AL7" s="260"/>
      <c r="AM7" s="260"/>
      <c r="AN7" s="261"/>
      <c r="AO7" s="1097" t="s">
        <v>517</v>
      </c>
      <c r="AP7" s="262"/>
      <c r="AQ7" s="263" t="s">
        <v>518</v>
      </c>
      <c r="AR7" s="264"/>
    </row>
    <row r="8" spans="1:46">
      <c r="A8" s="256"/>
      <c r="AK8" s="265"/>
      <c r="AL8" s="266"/>
      <c r="AM8" s="266"/>
      <c r="AN8" s="267"/>
      <c r="AO8" s="1098"/>
      <c r="AP8" s="268" t="s">
        <v>519</v>
      </c>
      <c r="AQ8" s="269" t="s">
        <v>520</v>
      </c>
      <c r="AR8" s="270" t="s">
        <v>521</v>
      </c>
    </row>
    <row r="9" spans="1:46">
      <c r="A9" s="256"/>
      <c r="AK9" s="1099" t="s">
        <v>522</v>
      </c>
      <c r="AL9" s="1100"/>
      <c r="AM9" s="1100"/>
      <c r="AN9" s="1101"/>
      <c r="AO9" s="271">
        <v>27020009</v>
      </c>
      <c r="AP9" s="271">
        <v>53272</v>
      </c>
      <c r="AQ9" s="272">
        <v>62943</v>
      </c>
      <c r="AR9" s="273">
        <v>-15.4</v>
      </c>
    </row>
    <row r="10" spans="1:46" ht="13.5" customHeight="1">
      <c r="A10" s="256"/>
      <c r="AK10" s="1099" t="s">
        <v>523</v>
      </c>
      <c r="AL10" s="1100"/>
      <c r="AM10" s="1100"/>
      <c r="AN10" s="1101"/>
      <c r="AO10" s="274">
        <v>292554</v>
      </c>
      <c r="AP10" s="274">
        <v>577</v>
      </c>
      <c r="AQ10" s="275">
        <v>1681</v>
      </c>
      <c r="AR10" s="276">
        <v>-65.7</v>
      </c>
    </row>
    <row r="11" spans="1:46" ht="13.5" customHeight="1">
      <c r="A11" s="256"/>
      <c r="AK11" s="1099" t="s">
        <v>524</v>
      </c>
      <c r="AL11" s="1100"/>
      <c r="AM11" s="1100"/>
      <c r="AN11" s="1101"/>
      <c r="AO11" s="274" t="s">
        <v>525</v>
      </c>
      <c r="AP11" s="274" t="s">
        <v>525</v>
      </c>
      <c r="AQ11" s="275">
        <v>656</v>
      </c>
      <c r="AR11" s="276" t="s">
        <v>525</v>
      </c>
    </row>
    <row r="12" spans="1:46" ht="13.5" customHeight="1">
      <c r="A12" s="256"/>
      <c r="AK12" s="1099" t="s">
        <v>526</v>
      </c>
      <c r="AL12" s="1100"/>
      <c r="AM12" s="1100"/>
      <c r="AN12" s="1101"/>
      <c r="AO12" s="274" t="s">
        <v>525</v>
      </c>
      <c r="AP12" s="274" t="s">
        <v>525</v>
      </c>
      <c r="AQ12" s="275">
        <v>24</v>
      </c>
      <c r="AR12" s="276" t="s">
        <v>525</v>
      </c>
    </row>
    <row r="13" spans="1:46" ht="13.5" customHeight="1">
      <c r="A13" s="256"/>
      <c r="AK13" s="1099" t="s">
        <v>527</v>
      </c>
      <c r="AL13" s="1100"/>
      <c r="AM13" s="1100"/>
      <c r="AN13" s="1101"/>
      <c r="AO13" s="274">
        <v>998284</v>
      </c>
      <c r="AP13" s="274">
        <v>1968</v>
      </c>
      <c r="AQ13" s="275">
        <v>1968</v>
      </c>
      <c r="AR13" s="276">
        <v>0</v>
      </c>
    </row>
    <row r="14" spans="1:46" ht="13.5" customHeight="1">
      <c r="A14" s="256"/>
      <c r="AK14" s="1099" t="s">
        <v>528</v>
      </c>
      <c r="AL14" s="1100"/>
      <c r="AM14" s="1100"/>
      <c r="AN14" s="1101"/>
      <c r="AO14" s="274">
        <v>125176</v>
      </c>
      <c r="AP14" s="274">
        <v>247</v>
      </c>
      <c r="AQ14" s="275">
        <v>1222</v>
      </c>
      <c r="AR14" s="276">
        <v>-79.8</v>
      </c>
    </row>
    <row r="15" spans="1:46" ht="13.5" customHeight="1">
      <c r="A15" s="256"/>
      <c r="AK15" s="1102" t="s">
        <v>529</v>
      </c>
      <c r="AL15" s="1103"/>
      <c r="AM15" s="1103"/>
      <c r="AN15" s="1104"/>
      <c r="AO15" s="274">
        <v>-1396792</v>
      </c>
      <c r="AP15" s="274">
        <v>-2754</v>
      </c>
      <c r="AQ15" s="275">
        <v>-3725</v>
      </c>
      <c r="AR15" s="276">
        <v>-26.1</v>
      </c>
    </row>
    <row r="16" spans="1:46">
      <c r="A16" s="256"/>
      <c r="AK16" s="1102" t="s">
        <v>188</v>
      </c>
      <c r="AL16" s="1103"/>
      <c r="AM16" s="1103"/>
      <c r="AN16" s="1104"/>
      <c r="AO16" s="274">
        <v>27039231</v>
      </c>
      <c r="AP16" s="274">
        <v>53310</v>
      </c>
      <c r="AQ16" s="275">
        <v>64768</v>
      </c>
      <c r="AR16" s="276">
        <v>-17.7</v>
      </c>
    </row>
    <row r="17" spans="1:46">
      <c r="A17" s="256"/>
    </row>
    <row r="18" spans="1:46">
      <c r="A18" s="256"/>
      <c r="AQ18" s="277"/>
      <c r="AR18" s="277"/>
    </row>
    <row r="19" spans="1:46">
      <c r="A19" s="256"/>
      <c r="AK19" s="252" t="s">
        <v>530</v>
      </c>
    </row>
    <row r="20" spans="1:46">
      <c r="A20" s="256"/>
      <c r="AK20" s="278"/>
      <c r="AL20" s="279"/>
      <c r="AM20" s="279"/>
      <c r="AN20" s="280"/>
      <c r="AO20" s="281" t="s">
        <v>531</v>
      </c>
      <c r="AP20" s="282" t="s">
        <v>532</v>
      </c>
      <c r="AQ20" s="283" t="s">
        <v>533</v>
      </c>
      <c r="AR20" s="284"/>
    </row>
    <row r="21" spans="1:46" s="257" customFormat="1">
      <c r="A21" s="285"/>
      <c r="AK21" s="1105" t="s">
        <v>534</v>
      </c>
      <c r="AL21" s="1106"/>
      <c r="AM21" s="1106"/>
      <c r="AN21" s="1107"/>
      <c r="AO21" s="286">
        <v>5.81</v>
      </c>
      <c r="AP21" s="287">
        <v>6.41</v>
      </c>
      <c r="AQ21" s="288">
        <v>-0.6</v>
      </c>
      <c r="AS21" s="289"/>
      <c r="AT21" s="285"/>
    </row>
    <row r="22" spans="1:46" s="257" customFormat="1">
      <c r="A22" s="285"/>
      <c r="AK22" s="1105" t="s">
        <v>535</v>
      </c>
      <c r="AL22" s="1106"/>
      <c r="AM22" s="1106"/>
      <c r="AN22" s="1107"/>
      <c r="AO22" s="290">
        <v>98.9</v>
      </c>
      <c r="AP22" s="291">
        <v>99.7</v>
      </c>
      <c r="AQ22" s="292">
        <v>-0.8</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096" t="s">
        <v>536</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c r="A27" s="297"/>
      <c r="AS27" s="252"/>
      <c r="AT27" s="252"/>
    </row>
    <row r="28" spans="1:46" ht="17.25">
      <c r="A28" s="253" t="s">
        <v>537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538</v>
      </c>
      <c r="AL29" s="257"/>
      <c r="AM29" s="257"/>
      <c r="AN29" s="257"/>
      <c r="AS29" s="299"/>
    </row>
    <row r="30" spans="1:46" ht="13.5" customHeight="1">
      <c r="A30" s="256"/>
      <c r="AK30" s="259"/>
      <c r="AL30" s="260"/>
      <c r="AM30" s="260"/>
      <c r="AN30" s="261"/>
      <c r="AO30" s="1097" t="s">
        <v>517</v>
      </c>
      <c r="AP30" s="262"/>
      <c r="AQ30" s="263" t="s">
        <v>518</v>
      </c>
      <c r="AR30" s="264"/>
    </row>
    <row r="31" spans="1:46">
      <c r="A31" s="256"/>
      <c r="AK31" s="265"/>
      <c r="AL31" s="266"/>
      <c r="AM31" s="266"/>
      <c r="AN31" s="267"/>
      <c r="AO31" s="1098"/>
      <c r="AP31" s="268" t="s">
        <v>519</v>
      </c>
      <c r="AQ31" s="269" t="s">
        <v>520</v>
      </c>
      <c r="AR31" s="270" t="s">
        <v>521</v>
      </c>
    </row>
    <row r="32" spans="1:46" ht="27" customHeight="1">
      <c r="A32" s="256"/>
      <c r="AK32" s="1113" t="s">
        <v>539</v>
      </c>
      <c r="AL32" s="1114"/>
      <c r="AM32" s="1114"/>
      <c r="AN32" s="1115"/>
      <c r="AO32" s="300">
        <v>15792240</v>
      </c>
      <c r="AP32" s="300">
        <v>31135</v>
      </c>
      <c r="AQ32" s="301">
        <v>36898</v>
      </c>
      <c r="AR32" s="302">
        <v>-15.6</v>
      </c>
    </row>
    <row r="33" spans="1:46" ht="13.5" customHeight="1">
      <c r="A33" s="256"/>
      <c r="AK33" s="1113" t="s">
        <v>540</v>
      </c>
      <c r="AL33" s="1114"/>
      <c r="AM33" s="1114"/>
      <c r="AN33" s="1115"/>
      <c r="AO33" s="300" t="s">
        <v>525</v>
      </c>
      <c r="AP33" s="300" t="s">
        <v>525</v>
      </c>
      <c r="AQ33" s="301">
        <v>2</v>
      </c>
      <c r="AR33" s="302" t="s">
        <v>525</v>
      </c>
    </row>
    <row r="34" spans="1:46" ht="27" customHeight="1">
      <c r="A34" s="256"/>
      <c r="AK34" s="1113" t="s">
        <v>541</v>
      </c>
      <c r="AL34" s="1114"/>
      <c r="AM34" s="1114"/>
      <c r="AN34" s="1115"/>
      <c r="AO34" s="300">
        <v>160000</v>
      </c>
      <c r="AP34" s="300">
        <v>315</v>
      </c>
      <c r="AQ34" s="301">
        <v>63</v>
      </c>
      <c r="AR34" s="302">
        <v>400</v>
      </c>
    </row>
    <row r="35" spans="1:46" ht="27" customHeight="1">
      <c r="A35" s="256"/>
      <c r="AK35" s="1113" t="s">
        <v>542</v>
      </c>
      <c r="AL35" s="1114"/>
      <c r="AM35" s="1114"/>
      <c r="AN35" s="1115"/>
      <c r="AO35" s="300">
        <v>5259036</v>
      </c>
      <c r="AP35" s="300">
        <v>10369</v>
      </c>
      <c r="AQ35" s="301">
        <v>8350</v>
      </c>
      <c r="AR35" s="302">
        <v>24.2</v>
      </c>
    </row>
    <row r="36" spans="1:46" ht="27" customHeight="1">
      <c r="A36" s="256"/>
      <c r="AK36" s="1113" t="s">
        <v>543</v>
      </c>
      <c r="AL36" s="1114"/>
      <c r="AM36" s="1114"/>
      <c r="AN36" s="1115"/>
      <c r="AO36" s="300">
        <v>174184</v>
      </c>
      <c r="AP36" s="300">
        <v>343</v>
      </c>
      <c r="AQ36" s="301">
        <v>436</v>
      </c>
      <c r="AR36" s="302">
        <v>-21.3</v>
      </c>
    </row>
    <row r="37" spans="1:46" ht="13.5" customHeight="1">
      <c r="A37" s="256"/>
      <c r="AK37" s="1113" t="s">
        <v>544</v>
      </c>
      <c r="AL37" s="1114"/>
      <c r="AM37" s="1114"/>
      <c r="AN37" s="1115"/>
      <c r="AO37" s="300" t="s">
        <v>525</v>
      </c>
      <c r="AP37" s="300" t="s">
        <v>525</v>
      </c>
      <c r="AQ37" s="301">
        <v>641</v>
      </c>
      <c r="AR37" s="302" t="s">
        <v>525</v>
      </c>
    </row>
    <row r="38" spans="1:46" ht="27" customHeight="1">
      <c r="A38" s="256"/>
      <c r="AK38" s="1116" t="s">
        <v>545</v>
      </c>
      <c r="AL38" s="1117"/>
      <c r="AM38" s="1117"/>
      <c r="AN38" s="1118"/>
      <c r="AO38" s="303">
        <v>2979</v>
      </c>
      <c r="AP38" s="303">
        <v>6</v>
      </c>
      <c r="AQ38" s="304">
        <v>1</v>
      </c>
      <c r="AR38" s="292">
        <v>500</v>
      </c>
      <c r="AS38" s="299"/>
    </row>
    <row r="39" spans="1:46">
      <c r="A39" s="256"/>
      <c r="AK39" s="1116" t="s">
        <v>546</v>
      </c>
      <c r="AL39" s="1117"/>
      <c r="AM39" s="1117"/>
      <c r="AN39" s="1118"/>
      <c r="AO39" s="300">
        <v>-225618</v>
      </c>
      <c r="AP39" s="300">
        <v>-445</v>
      </c>
      <c r="AQ39" s="301">
        <v>-7817</v>
      </c>
      <c r="AR39" s="302">
        <v>-94.3</v>
      </c>
      <c r="AS39" s="299"/>
    </row>
    <row r="40" spans="1:46" ht="27" customHeight="1">
      <c r="A40" s="256"/>
      <c r="AK40" s="1113" t="s">
        <v>547</v>
      </c>
      <c r="AL40" s="1114"/>
      <c r="AM40" s="1114"/>
      <c r="AN40" s="1115"/>
      <c r="AO40" s="300">
        <v>-13575997</v>
      </c>
      <c r="AP40" s="300">
        <v>-26766</v>
      </c>
      <c r="AQ40" s="301">
        <v>-28299</v>
      </c>
      <c r="AR40" s="302">
        <v>-5.4</v>
      </c>
      <c r="AS40" s="299"/>
    </row>
    <row r="41" spans="1:46">
      <c r="A41" s="256"/>
      <c r="AK41" s="1119" t="s">
        <v>299</v>
      </c>
      <c r="AL41" s="1120"/>
      <c r="AM41" s="1120"/>
      <c r="AN41" s="1121"/>
      <c r="AO41" s="300">
        <v>7586824</v>
      </c>
      <c r="AP41" s="300">
        <v>14958</v>
      </c>
      <c r="AQ41" s="301">
        <v>10277</v>
      </c>
      <c r="AR41" s="302">
        <v>45.5</v>
      </c>
      <c r="AS41" s="299"/>
    </row>
    <row r="42" spans="1:46">
      <c r="A42" s="256"/>
      <c r="AK42" s="305" t="s">
        <v>548</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549</v>
      </c>
    </row>
    <row r="48" spans="1:46">
      <c r="A48" s="256"/>
      <c r="AK48" s="310" t="s">
        <v>550</v>
      </c>
      <c r="AL48" s="310"/>
      <c r="AM48" s="310"/>
      <c r="AN48" s="310"/>
      <c r="AO48" s="310"/>
      <c r="AP48" s="310"/>
      <c r="AQ48" s="311"/>
      <c r="AR48" s="310"/>
    </row>
    <row r="49" spans="1:44" ht="13.5" customHeight="1">
      <c r="A49" s="256"/>
      <c r="AK49" s="312"/>
      <c r="AL49" s="313"/>
      <c r="AM49" s="1108" t="s">
        <v>517</v>
      </c>
      <c r="AN49" s="1110" t="s">
        <v>551</v>
      </c>
      <c r="AO49" s="1111"/>
      <c r="AP49" s="1111"/>
      <c r="AQ49" s="1111"/>
      <c r="AR49" s="1112"/>
    </row>
    <row r="50" spans="1:44">
      <c r="A50" s="256"/>
      <c r="AK50" s="314"/>
      <c r="AL50" s="315"/>
      <c r="AM50" s="1109"/>
      <c r="AN50" s="316" t="s">
        <v>552</v>
      </c>
      <c r="AO50" s="317" t="s">
        <v>553</v>
      </c>
      <c r="AP50" s="318" t="s">
        <v>554</v>
      </c>
      <c r="AQ50" s="319" t="s">
        <v>555</v>
      </c>
      <c r="AR50" s="320" t="s">
        <v>556</v>
      </c>
    </row>
    <row r="51" spans="1:44">
      <c r="A51" s="256"/>
      <c r="AK51" s="312" t="s">
        <v>557</v>
      </c>
      <c r="AL51" s="313"/>
      <c r="AM51" s="321">
        <v>17861898</v>
      </c>
      <c r="AN51" s="322">
        <v>34692</v>
      </c>
      <c r="AO51" s="323">
        <v>-4</v>
      </c>
      <c r="AP51" s="324">
        <v>48088</v>
      </c>
      <c r="AQ51" s="325">
        <v>3.6</v>
      </c>
      <c r="AR51" s="326">
        <v>-7.6</v>
      </c>
    </row>
    <row r="52" spans="1:44">
      <c r="A52" s="256"/>
      <c r="AK52" s="327"/>
      <c r="AL52" s="328" t="s">
        <v>558</v>
      </c>
      <c r="AM52" s="329">
        <v>5251273</v>
      </c>
      <c r="AN52" s="330">
        <v>10199</v>
      </c>
      <c r="AO52" s="331">
        <v>-34.4</v>
      </c>
      <c r="AP52" s="332">
        <v>25183</v>
      </c>
      <c r="AQ52" s="333">
        <v>-4.3</v>
      </c>
      <c r="AR52" s="334">
        <v>-30.1</v>
      </c>
    </row>
    <row r="53" spans="1:44">
      <c r="A53" s="256"/>
      <c r="AK53" s="312" t="s">
        <v>559</v>
      </c>
      <c r="AL53" s="313"/>
      <c r="AM53" s="321">
        <v>15541045</v>
      </c>
      <c r="AN53" s="322">
        <v>30281</v>
      </c>
      <c r="AO53" s="323">
        <v>-12.7</v>
      </c>
      <c r="AP53" s="324">
        <v>46457</v>
      </c>
      <c r="AQ53" s="325">
        <v>-3.4</v>
      </c>
      <c r="AR53" s="326">
        <v>-9.3000000000000007</v>
      </c>
    </row>
    <row r="54" spans="1:44">
      <c r="A54" s="256"/>
      <c r="AK54" s="327"/>
      <c r="AL54" s="328" t="s">
        <v>558</v>
      </c>
      <c r="AM54" s="329">
        <v>5548661</v>
      </c>
      <c r="AN54" s="330">
        <v>10811</v>
      </c>
      <c r="AO54" s="331">
        <v>6</v>
      </c>
      <c r="AP54" s="332">
        <v>24020</v>
      </c>
      <c r="AQ54" s="333">
        <v>-4.5999999999999996</v>
      </c>
      <c r="AR54" s="334">
        <v>10.6</v>
      </c>
    </row>
    <row r="55" spans="1:44">
      <c r="A55" s="256"/>
      <c r="AK55" s="312" t="s">
        <v>560</v>
      </c>
      <c r="AL55" s="313"/>
      <c r="AM55" s="321">
        <v>11684083</v>
      </c>
      <c r="AN55" s="322">
        <v>22851</v>
      </c>
      <c r="AO55" s="323">
        <v>-24.5</v>
      </c>
      <c r="AP55" s="324">
        <v>51849</v>
      </c>
      <c r="AQ55" s="325">
        <v>11.6</v>
      </c>
      <c r="AR55" s="326">
        <v>-36.1</v>
      </c>
    </row>
    <row r="56" spans="1:44">
      <c r="A56" s="256"/>
      <c r="AK56" s="327"/>
      <c r="AL56" s="328" t="s">
        <v>558</v>
      </c>
      <c r="AM56" s="329">
        <v>4964159</v>
      </c>
      <c r="AN56" s="330">
        <v>9709</v>
      </c>
      <c r="AO56" s="331">
        <v>-10.199999999999999</v>
      </c>
      <c r="AP56" s="332">
        <v>26326</v>
      </c>
      <c r="AQ56" s="333">
        <v>9.6</v>
      </c>
      <c r="AR56" s="334">
        <v>-19.8</v>
      </c>
    </row>
    <row r="57" spans="1:44">
      <c r="A57" s="256"/>
      <c r="AK57" s="312" t="s">
        <v>561</v>
      </c>
      <c r="AL57" s="313"/>
      <c r="AM57" s="321">
        <v>12867860</v>
      </c>
      <c r="AN57" s="322">
        <v>25257</v>
      </c>
      <c r="AO57" s="323">
        <v>10.5</v>
      </c>
      <c r="AP57" s="324">
        <v>52191</v>
      </c>
      <c r="AQ57" s="325">
        <v>0.7</v>
      </c>
      <c r="AR57" s="326">
        <v>9.8000000000000007</v>
      </c>
    </row>
    <row r="58" spans="1:44">
      <c r="A58" s="256"/>
      <c r="AK58" s="327"/>
      <c r="AL58" s="328" t="s">
        <v>558</v>
      </c>
      <c r="AM58" s="329">
        <v>6916960</v>
      </c>
      <c r="AN58" s="330">
        <v>13576</v>
      </c>
      <c r="AO58" s="331">
        <v>39.799999999999997</v>
      </c>
      <c r="AP58" s="332">
        <v>26807</v>
      </c>
      <c r="AQ58" s="333">
        <v>1.8</v>
      </c>
      <c r="AR58" s="334">
        <v>38</v>
      </c>
    </row>
    <row r="59" spans="1:44">
      <c r="A59" s="256"/>
      <c r="AK59" s="312" t="s">
        <v>562</v>
      </c>
      <c r="AL59" s="313"/>
      <c r="AM59" s="321">
        <v>13359482</v>
      </c>
      <c r="AN59" s="322">
        <v>26339</v>
      </c>
      <c r="AO59" s="323">
        <v>4.3</v>
      </c>
      <c r="AP59" s="324">
        <v>48105</v>
      </c>
      <c r="AQ59" s="325">
        <v>-7.8</v>
      </c>
      <c r="AR59" s="326">
        <v>12.1</v>
      </c>
    </row>
    <row r="60" spans="1:44">
      <c r="A60" s="256"/>
      <c r="AK60" s="327"/>
      <c r="AL60" s="328" t="s">
        <v>558</v>
      </c>
      <c r="AM60" s="329">
        <v>6038135</v>
      </c>
      <c r="AN60" s="330">
        <v>11905</v>
      </c>
      <c r="AO60" s="331">
        <v>-12.3</v>
      </c>
      <c r="AP60" s="332">
        <v>24072</v>
      </c>
      <c r="AQ60" s="333">
        <v>-10.199999999999999</v>
      </c>
      <c r="AR60" s="334">
        <v>-2.1</v>
      </c>
    </row>
    <row r="61" spans="1:44">
      <c r="A61" s="256"/>
      <c r="AK61" s="312" t="s">
        <v>563</v>
      </c>
      <c r="AL61" s="335"/>
      <c r="AM61" s="321">
        <v>14262874</v>
      </c>
      <c r="AN61" s="322">
        <v>27884</v>
      </c>
      <c r="AO61" s="323">
        <v>-5.3</v>
      </c>
      <c r="AP61" s="324">
        <v>49338</v>
      </c>
      <c r="AQ61" s="336">
        <v>0.9</v>
      </c>
      <c r="AR61" s="326">
        <v>-6.2</v>
      </c>
    </row>
    <row r="62" spans="1:44">
      <c r="A62" s="256"/>
      <c r="AK62" s="327"/>
      <c r="AL62" s="328" t="s">
        <v>558</v>
      </c>
      <c r="AM62" s="329">
        <v>5743838</v>
      </c>
      <c r="AN62" s="330">
        <v>11240</v>
      </c>
      <c r="AO62" s="331">
        <v>-2.2000000000000002</v>
      </c>
      <c r="AP62" s="332">
        <v>25282</v>
      </c>
      <c r="AQ62" s="333">
        <v>-1.5</v>
      </c>
      <c r="AR62" s="334">
        <v>-0.7</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1QjPc8jKnrvOayOLOu+l2kevjqtgXoZjXp6W7T6W+v3h7KjUMIQHPg8ZXWtbPvO9+K+5KGKTc6Vv7URjmH8uSQ==" saltValue="osRDFl/TQYAgdM0/eg/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565</v>
      </c>
    </row>
    <row r="121" spans="125:125" ht="13.5" hidden="1" customHeight="1">
      <c r="DU121" s="250"/>
    </row>
  </sheetData>
  <sheetProtection algorithmName="SHA-512" hashValue="7zwNi0gmZUzyV34yuMnVQYeppfpHLv+pP67H4Q6/41OuUT2Rki3eqgWErbkj83nk3dLxHmQOkMS5FHnAo/wEVA==" saltValue="vmncvXI3fAaC6UpLS5gr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566</v>
      </c>
    </row>
  </sheetData>
  <sheetProtection algorithmName="SHA-512" hashValue="niyHtkBOUqXT17pU60yFy94OKLoE3E5c6GTFvQOlPOeCTT2ebHh5wxU7XGTXUUmstlPqAGxFwPtCcYyxkHriPw==" saltValue="dcrEIAmq3ALf4cWEd0bd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22" t="s">
        <v>3</v>
      </c>
      <c r="D47" s="1122"/>
      <c r="E47" s="1123"/>
      <c r="F47" s="11">
        <v>16.32</v>
      </c>
      <c r="G47" s="12">
        <v>16.7</v>
      </c>
      <c r="H47" s="12">
        <v>17.399999999999999</v>
      </c>
      <c r="I47" s="12">
        <v>17.11</v>
      </c>
      <c r="J47" s="13">
        <v>16.34</v>
      </c>
    </row>
    <row r="48" spans="2:10" ht="57.75" customHeight="1">
      <c r="B48" s="14"/>
      <c r="C48" s="1124" t="s">
        <v>4</v>
      </c>
      <c r="D48" s="1124"/>
      <c r="E48" s="1125"/>
      <c r="F48" s="15">
        <v>2.85</v>
      </c>
      <c r="G48" s="16">
        <v>3.1</v>
      </c>
      <c r="H48" s="16">
        <v>2.78</v>
      </c>
      <c r="I48" s="16">
        <v>2.66</v>
      </c>
      <c r="J48" s="17">
        <v>3.14</v>
      </c>
    </row>
    <row r="49" spans="2:10" ht="57.75" customHeight="1" thickBot="1">
      <c r="B49" s="18"/>
      <c r="C49" s="1126" t="s">
        <v>5</v>
      </c>
      <c r="D49" s="1126"/>
      <c r="E49" s="1127"/>
      <c r="F49" s="19" t="s">
        <v>572</v>
      </c>
      <c r="G49" s="20" t="s">
        <v>573</v>
      </c>
      <c r="H49" s="20" t="s">
        <v>574</v>
      </c>
      <c r="I49" s="20" t="s">
        <v>575</v>
      </c>
      <c r="J49" s="21" t="s">
        <v>576</v>
      </c>
    </row>
    <row r="50" spans="2:10"/>
  </sheetData>
  <sheetProtection algorithmName="SHA-512" hashValue="1d1jEfn/ffDXbbWUVCRXYPrg2chJ/k9DEfq9QiSdfhTpe20FD5zXa4+wnK7Eson4oxvaYN1+N5blDLlfbNuNow==" saltValue="uX1i9QUPJOwlnC5mewTF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2023-03-13T01:18:52Z</cp:lastPrinted>
  <dcterms:created xsi:type="dcterms:W3CDTF">2023-02-20T06:57:48Z</dcterms:created>
  <dcterms:modified xsi:type="dcterms:W3CDTF">2023-09-29T07:49:11Z</dcterms:modified>
  <cp:category/>
</cp:coreProperties>
</file>