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tabRatio="7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manual"/>
</workbook>
</file>

<file path=xl/calcChain.xml><?xml version="1.0" encoding="utf-8"?>
<calcChain xmlns="http://schemas.openxmlformats.org/spreadsheetml/2006/main">
  <c r="BG40" i="10" l="1"/>
  <c r="BG39" i="10"/>
  <c r="BG38" i="10"/>
  <c r="BG37" i="10"/>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AM40" i="10"/>
  <c r="U40" i="10"/>
  <c r="C40" i="10"/>
  <c r="CO39" i="10"/>
  <c r="AM39" i="10"/>
  <c r="C39" i="10"/>
  <c r="CO38" i="10"/>
  <c r="AM38" i="10"/>
  <c r="C38" i="10"/>
  <c r="AM37" i="10"/>
  <c r="C37" i="10"/>
  <c r="C34" i="10"/>
  <c r="U34" i="10" l="1"/>
  <c r="U35" i="10" s="1"/>
  <c r="U36" i="10" s="1"/>
  <c r="U37" i="10" s="1"/>
  <c r="U38" i="10" s="1"/>
  <c r="U39" i="10" s="1"/>
  <c r="AM34" i="10"/>
  <c r="AM35" i="10" s="1"/>
  <c r="AM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<sst xmlns="http://schemas.openxmlformats.org/spreadsheetml/2006/main" count="1125" uniqueCount="622">
  <si>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</si>
  <si>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</si>
  <si>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</si>
  <si>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</si>
  <si>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</si>
  <si>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</si>
  <si>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</si>
  <si>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</si>
  <si>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</si>
  <si>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</si>
  <si>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</si>
  <si>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</si>
  <si>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</si>
  <si>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</si>
  <si>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</si>
  <si>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</si>
  <si>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</si>
  <si>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</si>
  <si>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</si>
  <si>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</si>
  <si>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</si>
  <si>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</si>
  <si>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</si>
  <si>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</si>
  <si>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</si>
  <si>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</si>
  <si>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</si>
  <si>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</si>
  <si>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</si>
  <si>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</si>
  <si>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</si>
  <si>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</si>
  <si>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</si>
  <si>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</si>
  <si>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</si>
  <si>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</si>
  <si>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</si>
  <si>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</si>
  <si>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</si>
  <si>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</si>
  <si>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</si>
  <si>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</si>
  <si>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</si>
  <si>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</si>
  <si>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</si>
  <si>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</si>
  <si>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</si>
  <si>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</si>
  <si>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</si>
  <si>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</si>
  <si>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</si>
  <si>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</si>
  <si>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</si>
  <si>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</si>
  <si>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</si>
  <si>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</si>
  <si>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</si>
  <si>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</si>
  <si>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</si>
  <si>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</si>
  <si>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</si>
  <si>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</si>
  <si>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</si>
  <si>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</si>
  <si>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</si>
  <si>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</si>
  <si>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</si>
  <si>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</si>
  <si>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</si>
  <si>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</si>
  <si>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</si>
  <si>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</si>
  <si>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</si>
  <si>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</si>
  <si>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</si>
  <si>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</si>
  <si>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</si>
  <si>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</si>
  <si>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</si>
  <si>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</si>
  <si>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</si>
  <si>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</si>
  <si>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</si>
  <si>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</si>
  <si>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</si>
  <si>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</si>
  <si>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</si>
  <si>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</si>
  <si>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</si>
  <si>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</si>
  <si>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</si>
  <si>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</si>
  <si>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</si>
  <si>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</si>
  <si>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</si>
  <si>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</si>
  <si>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</si>
  <si>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</si>
  <si>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</si>
  <si>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</si>
  <si>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</si>
  <si>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</si>
  <si>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</si>
  <si>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</si>
  <si>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</si>
  <si>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</si>
  <si>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</si>
  <si>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</si>
  <si>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</si>
  <si>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</si>
  <si>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</si>
  <si>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</si>
  <si>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</si>
  <si>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</si>
  <si>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</si>
  <si>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</si>
  <si>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</si>
  <si>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</si>
  <si>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</si>
  <si>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</si>
  <si>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</si>
  <si>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</si>
  <si>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</si>
  <si>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</si>
  <si>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</si>
  <si>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</si>
  <si>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</si>
  <si>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</si>
  <si>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</si>
  <si>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</si>
  <si>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</si>
  <si>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</si>
  <si>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</si>
  <si>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</si>
  <si>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</si>
  <si>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</si>
  <si>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</si>
  <si>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</si>
  <si>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</si>
  <si>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</si>
  <si>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</si>
  <si>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</si>
  <si>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</si>
  <si>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</si>
  <si>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</si>
  <si>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</si>
  <si>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</si>
  <si>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</si>
  <si>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</si>
  <si>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</si>
  <si>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</si>
  <si>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</si>
  <si>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</si>
  <si>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</si>
  <si>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</si>
  <si>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</si>
  <si>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</si>
  <si>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</si>
  <si>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</si>
  <si>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</si>
  <si>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</si>
  <si>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</si>
  <si>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</si>
  <si>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</si>
  <si>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</si>
  <si>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</si>
  <si>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</si>
  <si>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</si>
  <si>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</si>
  <si>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</si>
  <si>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</si>
  <si>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</si>
  <si>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</si>
  <si>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</si>
  <si>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</si>
  <si>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</si>
  <si>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</si>
  <si>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</si>
  <si>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</si>
  <si>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</si>
  <si>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</si>
  <si>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</si>
  <si>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</si>
  <si>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</si>
  <si>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</si>
  <si>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</si>
  <si>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</si>
  <si>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</si>
  <si>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</si>
  <si>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</si>
  <si>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</si>
  <si>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</si>
  <si>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</si>
  <si>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</si>
  <si>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</si>
  <si>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</si>
  <si>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</si>
  <si>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</si>
  <si>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</si>
  <si>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</si>
  <si>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</si>
  <si>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</si>
  <si>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</si>
  <si>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</si>
  <si>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</si>
  <si>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愛媛県四国中央市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</si>
  <si>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</si>
  <si>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</si>
  <si>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</si>
  <si>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</si>
  <si>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</si>
  <si>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</si>
  <si>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</si>
  <si>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</si>
  <si>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</si>
  <si>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</si>
  <si>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</si>
  <si>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</si>
  <si>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</si>
  <si>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</si>
  <si>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</si>
  <si>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</si>
  <si>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</si>
  <si>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</si>
  <si>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</si>
  <si>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</si>
  <si>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</si>
  <si>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</si>
  <si>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</si>
  <si>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</si>
  <si>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</si>
  <si>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</si>
  <si>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</si>
  <si>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</si>
  <si>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</si>
  <si>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</si>
  <si>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</si>
  <si>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</si>
  <si>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</si>
  <si>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</si>
  <si>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</si>
  <si>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</si>
  <si>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</si>
  <si>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</si>
  <si>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</si>
  <si>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</si>
  <si>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</si>
  <si>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</si>
  <si>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</si>
  <si>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</si>
  <si>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</si>
  <si>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</si>
  <si>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</si>
  <si>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</si>
  <si>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</si>
  <si>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</si>
  <si>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</si>
  <si>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</si>
  <si>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</si>
  <si>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</si>
  <si>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</si>
  <si>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</si>
  <si>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</si>
  <si>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</si>
  <si>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</si>
  <si>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</si>
  <si>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</si>
  <si>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</si>
  <si>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</si>
  <si>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</si>
  <si>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</si>
  <si>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</si>
  <si>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</si>
  <si>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</si>
  <si>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</si>
  <si>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</si>
  <si>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</si>
  <si>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</si>
  <si>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</si>
  <si>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</si>
  <si>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</si>
  <si>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</si>
  <si>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</si>
  <si>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</si>
  <si>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</si>
  <si>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</si>
  <si>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</si>
  <si>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</si>
  <si>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</si>
  <si>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</si>
  <si>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</si>
  <si>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</si>
  <si>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</si>
  <si>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</si>
  <si>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</si>
  <si>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</si>
  <si>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</si>
  <si>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</si>
  <si>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</si>
  <si>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</si>
  <si>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</si>
  <si>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</si>
  <si>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</si>
  <si>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</si>
  <si>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</si>
  <si>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</si>
  <si>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</si>
  <si>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</si>
  <si>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</si>
  <si>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</si>
  <si>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</si>
  <si>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</si>
  <si>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</si>
  <si>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</si>
  <si>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</si>
  <si>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</si>
  <si>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</si>
  <si>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</si>
  <si>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</si>
  <si>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</si>
  <si>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</si>
  <si>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</si>
  <si>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</si>
  <si>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</si>
  <si>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</si>
  <si>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</si>
  <si>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</si>
  <si>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</si>
  <si>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</si>
  <si>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</si>
  <si>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</si>
  <si>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</si>
  <si>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</si>
  <si>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</si>
  <si>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</si>
  <si>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</si>
  <si>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</si>
  <si>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</si>
  <si>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</si>
  <si>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</si>
  <si>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</si>
  <si>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</si>
  <si>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</si>
  <si>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</si>
  <si>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</si>
  <si>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</si>
  <si>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</si>
  <si>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</si>
  <si>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</si>
  <si>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</si>
  <si>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</si>
  <si>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</si>
  <si>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</si>
  <si>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</si>
  <si>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</si>
  <si>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愛媛県四国中央市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</si>
  <si>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</si>
  <si>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</si>
  <si>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</si>
  <si>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</si>
  <si>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</si>
  <si>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</si>
  <si>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</si>
  <si>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</si>
  <si>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</si>
  <si>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</si>
  <si>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</si>
  <si>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</si>
  <si>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</si>
  <si>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</si>
  <si>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</si>
  <si>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</si>
  <si>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</si>
  <si>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</si>
  <si>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</si>
  <si>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</si>
  <si>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</si>
  <si>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</si>
  <si>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</si>
  <si>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</si>
  <si>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</si>
  <si>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</si>
  <si>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</si>
  <si>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</si>
  <si>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</si>
  <si>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</si>
  <si>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</si>
  <si>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</si>
  <si>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</si>
  <si>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</si>
  <si>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</si>
  <si>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</si>
  <si>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</si>
  <si>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</si>
  <si>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</si>
  <si>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</si>
  <si>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</si>
  <si>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</si>
  <si>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</si>
  <si>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</si>
  <si>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</si>
  <si>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法適用企業</t>
    <phoneticPr fontId="5"/>
  </si>
  <si>
    <t>簡易水道事業特別会計</t>
    <phoneticPr fontId="5"/>
  </si>
  <si>
    <t>法非適用企業</t>
    <phoneticPr fontId="5"/>
  </si>
  <si>
    <t>港湾上屋事業特別会計</t>
    <phoneticPr fontId="5"/>
  </si>
  <si>
    <t>法非適用企業</t>
    <phoneticPr fontId="5"/>
  </si>
  <si>
    <t>下水道事業特別会計</t>
    <phoneticPr fontId="5"/>
  </si>
  <si>
    <t>西部臨海土地造成事業特別会計</t>
    <phoneticPr fontId="5"/>
  </si>
  <si>
    <t>金子地区臨海土地造成事業特別会計</t>
    <phoneticPr fontId="5"/>
  </si>
  <si>
    <t>-</t>
    <phoneticPr fontId="5"/>
  </si>
  <si>
    <t>寒川東部臨海土地造成事業特別会計</t>
    <phoneticPr fontId="5"/>
  </si>
  <si>
    <t>津根工業団地造成事業特別会計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</si>
  <si>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</si>
  <si>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</si>
  <si>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</si>
  <si>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</si>
  <si>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</si>
  <si>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</si>
  <si>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</si>
  <si>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</si>
  <si>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</si>
  <si>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</si>
  <si>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</si>
  <si>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</si>
  <si>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</si>
  <si>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</si>
  <si>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</si>
  <si>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</si>
  <si>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</si>
  <si>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</si>
  <si>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</si>
  <si>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</si>
  <si>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</si>
  <si>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</si>
  <si>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</si>
  <si>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</si>
  <si>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</si>
  <si>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</si>
  <si>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</si>
  <si>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</si>
  <si>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</si>
  <si>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</si>
  <si>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</si>
  <si>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</si>
  <si>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</si>
  <si>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</si>
  <si>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</si>
  <si>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</si>
  <si>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</si>
  <si>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</si>
  <si>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</si>
  <si>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</si>
  <si>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</si>
  <si>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</si>
  <si>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</si>
  <si>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</si>
  <si>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</si>
  <si>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</si>
  <si>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</si>
  <si>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</si>
  <si>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</si>
  <si>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</si>
  <si>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</si>
  <si>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</si>
  <si>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</si>
  <si>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</si>
  <si>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</si>
  <si>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</si>
  <si>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</si>
  <si>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</si>
  <si>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</si>
  <si>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</si>
  <si>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</si>
  <si>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</si>
  <si>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</si>
  <si>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</si>
  <si>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</si>
  <si>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</si>
  <si>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</si>
  <si>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</si>
  <si>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</si>
  <si>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</si>
  <si>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</si>
  <si>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</si>
  <si>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</si>
  <si>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</si>
  <si>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</si>
  <si>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</si>
  <si>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</si>
  <si>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</si>
  <si>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</si>
  <si>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</si>
  <si>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</si>
  <si>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</si>
  <si>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</si>
  <si>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</si>
  <si>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</si>
  <si>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</si>
  <si>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</si>
  <si>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</si>
  <si>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</si>
  <si>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</si>
  <si>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</si>
  <si>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</si>
  <si>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</si>
  <si>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</si>
  <si>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</si>
  <si>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</si>
  <si>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</si>
  <si>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</si>
  <si>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</si>
  <si>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</si>
  <si>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</si>
  <si>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</si>
  <si>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</si>
  <si>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</si>
  <si>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</si>
  <si>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</si>
  <si>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</si>
  <si>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</si>
  <si>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</si>
  <si>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</si>
  <si>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</si>
  <si>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</si>
  <si>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</si>
  <si>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</si>
  <si>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</si>
  <si>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</si>
  <si>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</si>
  <si>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</si>
  <si>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</si>
  <si>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</si>
  <si>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</si>
  <si>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</si>
  <si>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</si>
  <si>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</si>
  <si>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</si>
  <si>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</si>
  <si>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</si>
  <si>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</si>
  <si>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</si>
  <si>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</si>
  <si>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</si>
  <si>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</si>
  <si>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</si>
  <si>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</si>
  <si>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</si>
  <si>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</si>
  <si>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</si>
  <si>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</si>
  <si>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</si>
  <si>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</si>
  <si>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</si>
  <si>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</si>
  <si>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</si>
  <si>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</si>
  <si>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</si>
  <si>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</si>
  <si>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</si>
  <si>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</si>
  <si>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</si>
  <si>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</si>
  <si>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</si>
  <si>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住宅新築資金等貸付事業特別会計</t>
  </si>
  <si>
    <t>▲ 0.12</t>
  </si>
  <si>
    <t>▲ 0.11</t>
  </si>
  <si>
    <t>▲ 0.08</t>
  </si>
  <si>
    <t>▲ 0.07</t>
  </si>
  <si>
    <t>▲ 0.05</t>
  </si>
  <si>
    <t>一般会計</t>
  </si>
  <si>
    <t>水道事業会計</t>
  </si>
  <si>
    <t>工業用水道事業会計</t>
  </si>
  <si>
    <t>国民健康保険事業特別会計</t>
  </si>
  <si>
    <t>簡易水道事業会計</t>
  </si>
  <si>
    <t>介護保険事業特別会計</t>
  </si>
  <si>
    <t>港湾上屋事業特別会計</t>
  </si>
  <si>
    <t>その他会計（赤字）</t>
  </si>
  <si>
    <t>▲ 0.06</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</si>
  <si>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</si>
  <si>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</si>
  <si>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</si>
  <si>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</si>
  <si>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</si>
  <si>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</si>
  <si>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</si>
  <si>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</si>
  <si>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</si>
  <si>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</si>
  <si>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</si>
  <si>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12" eb="14">
      <t>ショウボウ</t>
    </rPh>
    <rPh sb="14" eb="16">
      <t>ホショウ</t>
    </rPh>
    <rPh sb="16" eb="18">
      <t>ジギョウ</t>
    </rPh>
    <rPh sb="18" eb="19">
      <t>ブン</t>
    </rPh>
    <phoneticPr fontId="24"/>
  </si>
  <si>
    <t>愛媛県市町総合事務組合（共通経費分）</t>
    <rPh sb="12" eb="14">
      <t>キョウツウ</t>
    </rPh>
    <rPh sb="14" eb="16">
      <t>ケイヒ</t>
    </rPh>
    <phoneticPr fontId="24"/>
  </si>
  <si>
    <t>愛媛地方税滞納整理機構</t>
    <rPh sb="0" eb="2">
      <t>エヒメ</t>
    </rPh>
    <rPh sb="2" eb="5">
      <t>チホウゼイ</t>
    </rPh>
    <rPh sb="5" eb="7">
      <t>タイノウ</t>
    </rPh>
    <rPh sb="7" eb="9">
      <t>セイリ</t>
    </rPh>
    <rPh sb="9" eb="11">
      <t>キコウ</t>
    </rPh>
    <phoneticPr fontId="24"/>
  </si>
  <si>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</si>
  <si>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15" eb="17">
      <t>コウキ</t>
    </rPh>
    <rPh sb="17" eb="20">
      <t>コウレイシャ</t>
    </rPh>
    <rPh sb="20" eb="22">
      <t>イリョウ</t>
    </rPh>
    <rPh sb="22" eb="24">
      <t>トクベツ</t>
    </rPh>
    <phoneticPr fontId="24"/>
  </si>
  <si>
    <t>-</t>
    <phoneticPr fontId="2"/>
  </si>
  <si>
    <t>-</t>
    <phoneticPr fontId="2"/>
  </si>
  <si>
    <t>株式会社やまびこ</t>
    <rPh sb="0" eb="2">
      <t>カブシキ</t>
    </rPh>
    <rPh sb="2" eb="4">
      <t>カイシャ</t>
    </rPh>
    <phoneticPr fontId="24"/>
  </si>
  <si>
    <t>公益財団法人四国中央市体育協会</t>
    <rPh sb="0" eb="2">
      <t>コウエキ</t>
    </rPh>
    <rPh sb="2" eb="4">
      <t>ザイダン</t>
    </rPh>
    <rPh sb="4" eb="6">
      <t>ホウジン</t>
    </rPh>
    <rPh sb="6" eb="11">
      <t>シ</t>
    </rPh>
    <rPh sb="11" eb="13">
      <t>タイイク</t>
    </rPh>
    <rPh sb="13" eb="15">
      <t>キョウカイ</t>
    </rPh>
    <phoneticPr fontId="24"/>
  </si>
  <si>
    <t>株式会社四国中央テレビ</t>
    <rPh sb="0" eb="2">
      <t>カブシキ</t>
    </rPh>
    <rPh sb="2" eb="4">
      <t>カイシャ</t>
    </rPh>
    <rPh sb="4" eb="8">
      <t>シコクチュウオウ</t>
    </rPh>
    <phoneticPr fontId="24"/>
  </si>
  <si>
    <t>株式会社四国中央市総合サービスセンター</t>
    <rPh sb="0" eb="2">
      <t>カブシキ</t>
    </rPh>
    <rPh sb="2" eb="4">
      <t>カイシャ</t>
    </rPh>
    <rPh sb="4" eb="9">
      <t>シ</t>
    </rPh>
    <rPh sb="9" eb="11">
      <t>ソウゴウ</t>
    </rPh>
    <phoneticPr fontId="24"/>
  </si>
  <si>
    <t>-</t>
    <phoneticPr fontId="2"/>
  </si>
  <si>
    <t>-</t>
    <phoneticPr fontId="2"/>
  </si>
  <si>
    <t>合併振興基金</t>
  </si>
  <si>
    <t>新庁舎建設基金</t>
  </si>
  <si>
    <t>文化ホール建設基金</t>
  </si>
  <si>
    <t>クリーンセンター施設整備基金</t>
  </si>
  <si>
    <t>地域福祉基金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</si>
  <si>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</si>
  <si>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</si>
  <si>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</si>
  <si>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に比べて非常に高い比率にある一方で、有形固定資産減価償却率は類似団体よりも低い比率にある。老朽化した学校施設や消防施設等の公共施設の建替えや耐震化を積極的に進めてきたことにより有形固定資産減価償却率は下がったが、これに比して地方債の発行による市債残高が増加した結果、将来負担比率が高い水準となっている。今後、計画的に公共施設等の長寿命化や複合化、集約化及び除却を進めていく計画であり、近年減少傾向であった将来負担比率は地方債残高の増加に伴い、来年度以降は増加に転じる見込みとなっている。</t>
    <rPh sb="24" eb="26">
      <t>ヒリツ</t>
    </rPh>
    <rPh sb="54" eb="55">
      <t>ヒ</t>
    </rPh>
    <rPh sb="55" eb="56">
      <t>リツ</t>
    </rPh>
    <rPh sb="169" eb="172">
      <t>ケイカクテキ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</si>
  <si>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</si>
  <si>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</si>
  <si>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</si>
  <si>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</si>
  <si>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</si>
  <si>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</si>
  <si>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</si>
  <si>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</si>
  <si>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よりも非常に高い水準にある。主な要因として、消防防災センターの建設や川之江小学校及び三島東中学校の建替え、緊急防災事業による小・中学校の耐震化事業等、大規模な建設事業が続いてきたことによる地方債の発行によるものと考えられる。今後も新庁舎建設事業や市民文化ホール建設事業、東部学校給食センター建設事業など大型事業が続くことや合併算定替えによる普通交付税の縮減などにより将来負担比率及び実質公債費比率の上昇が予想されるが、今後増加を抑制するよう、引き続き財政の健全化に努めていく。</t>
    <rPh sb="232" eb="234">
      <t>コンゴ</t>
    </rPh>
    <rPh sb="234" eb="236">
      <t>ゾウカ</t>
    </rPh>
    <rPh sb="237" eb="239">
      <t>ヨクセイ</t>
    </rPh>
    <rPh sb="244" eb="245">
      <t>ヒ</t>
    </rPh>
    <rPh sb="246" eb="247">
      <t>ツヅ</t>
    </rPh>
    <rPh sb="248" eb="250">
      <t>ザイセイ</t>
    </rPh>
    <rPh sb="251" eb="254">
      <t>ケンゼンカ</t>
    </rPh>
    <rPh sb="255" eb="256">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</si>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</sst>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B1A6-4905-9D61-667426AF5C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76859</c:v>
                </c:pt>
                <c:pt idx="1">
                  <c:v>93631</c:v>
                </c:pt>
                <c:pt idx="2">
                  <c:v>68219</c:v>
                </c:pt>
                <c:pt idx="3">
                  <c:v>127118</c:v>
                </c:pt>
                <c:pt idx="4">
                  <c:v>68947</c:v>
                </c:pt>
              </c:numCache>
            </c:numRef>
          </c:val>
          <c:smooth val="0"/>
          <c:extLst>
            <c:ext xmlns:c16="http://schemas.microsoft.com/office/drawing/2014/chart" uri="{C3380CC4-5D6E-409C-BE32-E72D297353CC}">
              <c16:uniqueId val="{00000001-B1A6-4905-9D61-667426AF5C55}"/>
            </c:ext>
          </c:extLst>
        </c:ser>
        <c:dLbls>
          <c:showLegendKey val="0"/>
          <c:showVal val="0"/>
          <c:showCatName val="0"/>
          <c:showSerName val="0"/>
          <c:showPercent val="0"/>
          <c:showBubbleSize val="0"/>
        </c:dLbls>
        <c:marker val="1"/>
        <c:smooth val="0"/>
        <c:axId val="323797536"/>
        <c:axId val="169675856"/>
      </c:lineChart>
      <c:catAx>
        <c:axId val="32379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675856"/>
        <c:crosses val="autoZero"/>
        <c:auto val="1"/>
        <c:lblAlgn val="ctr"/>
        <c:lblOffset val="100"/>
        <c:tickLblSkip val="1"/>
        <c:tickMarkSkip val="1"/>
        <c:noMultiLvlLbl val="0"/>
      </c:catAx>
      <c:valAx>
        <c:axId val="1696758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79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7.93</c:v>
                </c:pt>
                <c:pt idx="2">
                  <c:v>8.84</c:v>
                </c:pt>
                <c:pt idx="3">
                  <c:v>8.65</c:v>
                </c:pt>
                <c:pt idx="4">
                  <c:v>8.94</c:v>
                </c:pt>
              </c:numCache>
            </c:numRef>
          </c:val>
          <c:extLst>
            <c:ext xmlns:c16="http://schemas.microsoft.com/office/drawing/2014/chart" uri="{C3380CC4-5D6E-409C-BE32-E72D297353CC}">
              <c16:uniqueId val="{00000000-7B48-47B2-B178-F8F8105A5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27.93</c:v>
                </c:pt>
                <c:pt idx="1">
                  <c:v>29.11</c:v>
                </c:pt>
                <c:pt idx="2">
                  <c:v>28.9</c:v>
                </c:pt>
                <c:pt idx="3">
                  <c:v>29.35</c:v>
                </c:pt>
                <c:pt idx="4">
                  <c:v>28.48</c:v>
                </c:pt>
              </c:numCache>
            </c:numRef>
          </c:val>
          <c:extLst>
            <c:ext xmlns:c16="http://schemas.microsoft.com/office/drawing/2014/chart" uri="{C3380CC4-5D6E-409C-BE32-E72D297353CC}">
              <c16:uniqueId val="{00000001-7B48-47B2-B178-F8F8105A5709}"/>
            </c:ext>
          </c:extLst>
        </c:ser>
        <c:dLbls>
          <c:showLegendKey val="0"/>
          <c:showVal val="0"/>
          <c:showCatName val="0"/>
          <c:showSerName val="0"/>
          <c:showPercent val="0"/>
          <c:showBubbleSize val="0"/>
        </c:dLbls>
        <c:gapWidth val="250"/>
        <c:overlap val="100"/>
        <c:axId val="169680208"/>
        <c:axId val="16967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6.92</c:v>
                </c:pt>
                <c:pt idx="1">
                  <c:v>2.62</c:v>
                </c:pt>
                <c:pt idx="2">
                  <c:v>1</c:v>
                </c:pt>
                <c:pt idx="3">
                  <c:v>3.09</c:v>
                </c:pt>
                <c:pt idx="4">
                  <c:v>-0.54</c:v>
                </c:pt>
              </c:numCache>
            </c:numRef>
          </c:val>
          <c:smooth val="0"/>
          <c:extLst>
            <c:ext xmlns:c16="http://schemas.microsoft.com/office/drawing/2014/chart" uri="{C3380CC4-5D6E-409C-BE32-E72D297353CC}">
              <c16:uniqueId val="{00000002-7B48-47B2-B178-F8F8105A5709}"/>
            </c:ext>
          </c:extLst>
        </c:ser>
        <c:dLbls>
          <c:showLegendKey val="0"/>
          <c:showVal val="0"/>
          <c:showCatName val="0"/>
          <c:showSerName val="0"/>
          <c:showPercent val="0"/>
          <c:showBubbleSize val="0"/>
        </c:dLbls>
        <c:marker val="1"/>
        <c:smooth val="0"/>
        <c:axId val="169680208"/>
        <c:axId val="169676400"/>
      </c:lineChart>
      <c:catAx>
        <c:axId val="16968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676400"/>
        <c:crosses val="autoZero"/>
        <c:auto val="1"/>
        <c:lblAlgn val="ctr"/>
        <c:lblOffset val="100"/>
        <c:tickLblSkip val="1"/>
        <c:tickMarkSkip val="1"/>
        <c:noMultiLvlLbl val="0"/>
      </c:catAx>
      <c:valAx>
        <c:axId val="16967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68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0.96</c:v>
                </c:pt>
                <c:pt idx="2">
                  <c:v>#N/A</c:v>
                </c:pt>
                <c:pt idx="3">
                  <c:v>1.66</c:v>
                </c:pt>
                <c:pt idx="4">
                  <c:v>#N/A</c:v>
                </c:pt>
                <c:pt idx="5">
                  <c:v>0.97</c:v>
                </c:pt>
                <c:pt idx="6">
                  <c:v>#N/A</c:v>
                </c:pt>
                <c:pt idx="7">
                  <c:v>1.26</c:v>
                </c:pt>
                <c:pt idx="8">
                  <c:v>#N/A</c:v>
                </c:pt>
                <c:pt idx="9">
                  <c:v>0.54</c:v>
                </c:pt>
              </c:numCache>
            </c:numRef>
          </c:val>
          <c:extLst>
            <c:ext xmlns:c16="http://schemas.microsoft.com/office/drawing/2014/chart" uri="{C3380CC4-5D6E-409C-BE32-E72D297353CC}">
              <c16:uniqueId val="{00000000-1F9F-40F5-B4E1-5028BB2DD3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0.06</c:v>
                </c:pt>
                <c:pt idx="1">
                  <c:v>#N/A</c:v>
                </c:pt>
                <c:pt idx="2">
                  <c:v>7.0000000000000007E-2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F9F-40F5-B4E1-5028BB2DD33B}"/>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0.19</c:v>
                </c:pt>
                <c:pt idx="4">
                  <c:v>#N/A</c:v>
                </c:pt>
                <c:pt idx="5">
                  <c:v>0.23</c:v>
                </c:pt>
                <c:pt idx="6">
                  <c:v>#N/A</c:v>
                </c:pt>
                <c:pt idx="7">
                  <c:v>0.37</c:v>
                </c:pt>
                <c:pt idx="8">
                  <c:v>#N/A</c:v>
                </c:pt>
                <c:pt idx="9">
                  <c:v>0.39</c:v>
                </c:pt>
              </c:numCache>
            </c:numRef>
          </c:val>
          <c:extLst>
            <c:ext xmlns:c16="http://schemas.microsoft.com/office/drawing/2014/chart" uri="{C3380CC4-5D6E-409C-BE32-E72D297353CC}">
              <c16:uniqueId val="{00000002-1F9F-40F5-B4E1-5028BB2DD33B}"/>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0.59</c:v>
                </c:pt>
                <c:pt idx="4">
                  <c:v>#N/A</c:v>
                </c:pt>
                <c:pt idx="5">
                  <c:v>0.73</c:v>
                </c:pt>
                <c:pt idx="6">
                  <c:v>#N/A</c:v>
                </c:pt>
                <c:pt idx="7">
                  <c:v>1.73</c:v>
                </c:pt>
                <c:pt idx="8">
                  <c:v>#N/A</c:v>
                </c:pt>
                <c:pt idx="9">
                  <c:v>0.97</c:v>
                </c:pt>
              </c:numCache>
            </c:numRef>
          </c:val>
          <c:extLst>
            <c:ext xmlns:c16="http://schemas.microsoft.com/office/drawing/2014/chart" uri="{C3380CC4-5D6E-409C-BE32-E72D297353CC}">
              <c16:uniqueId val="{00000003-1F9F-40F5-B4E1-5028BB2DD33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1.66</c:v>
                </c:pt>
                <c:pt idx="2">
                  <c:v>#N/A</c:v>
                </c:pt>
                <c:pt idx="3">
                  <c:v>1.69</c:v>
                </c:pt>
                <c:pt idx="4">
                  <c:v>#N/A</c:v>
                </c:pt>
                <c:pt idx="5">
                  <c:v>1.68</c:v>
                </c:pt>
                <c:pt idx="6">
                  <c:v>#N/A</c:v>
                </c:pt>
                <c:pt idx="7">
                  <c:v>1.78</c:v>
                </c:pt>
                <c:pt idx="8">
                  <c:v>#N/A</c:v>
                </c:pt>
                <c:pt idx="9">
                  <c:v>1.79</c:v>
                </c:pt>
              </c:numCache>
            </c:numRef>
          </c:val>
          <c:extLst>
            <c:ext xmlns:c16="http://schemas.microsoft.com/office/drawing/2014/chart" uri="{C3380CC4-5D6E-409C-BE32-E72D297353CC}">
              <c16:uniqueId val="{00000004-1F9F-40F5-B4E1-5028BB2DD33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1.73</c:v>
                </c:pt>
                <c:pt idx="2">
                  <c:v>#N/A</c:v>
                </c:pt>
                <c:pt idx="3">
                  <c:v>1.37</c:v>
                </c:pt>
                <c:pt idx="4">
                  <c:v>#N/A</c:v>
                </c:pt>
                <c:pt idx="5">
                  <c:v>0.59</c:v>
                </c:pt>
                <c:pt idx="6">
                  <c:v>#N/A</c:v>
                </c:pt>
                <c:pt idx="7">
                  <c:v>1.37</c:v>
                </c:pt>
                <c:pt idx="8">
                  <c:v>#N/A</c:v>
                </c:pt>
                <c:pt idx="9">
                  <c:v>2.78</c:v>
                </c:pt>
              </c:numCache>
            </c:numRef>
          </c:val>
          <c:extLst>
            <c:ext xmlns:c16="http://schemas.microsoft.com/office/drawing/2014/chart" uri="{C3380CC4-5D6E-409C-BE32-E72D297353CC}">
              <c16:uniqueId val="{00000005-1F9F-40F5-B4E1-5028BB2DD33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3.19</c:v>
                </c:pt>
                <c:pt idx="2">
                  <c:v>#N/A</c:v>
                </c:pt>
                <c:pt idx="3">
                  <c:v>2.94</c:v>
                </c:pt>
                <c:pt idx="4">
                  <c:v>#N/A</c:v>
                </c:pt>
                <c:pt idx="5">
                  <c:v>2.85</c:v>
                </c:pt>
                <c:pt idx="6">
                  <c:v>#N/A</c:v>
                </c:pt>
                <c:pt idx="7">
                  <c:v>3.19</c:v>
                </c:pt>
                <c:pt idx="8">
                  <c:v>#N/A</c:v>
                </c:pt>
                <c:pt idx="9">
                  <c:v>6.65</c:v>
                </c:pt>
              </c:numCache>
            </c:numRef>
          </c:val>
          <c:extLst>
            <c:ext xmlns:c16="http://schemas.microsoft.com/office/drawing/2014/chart" uri="{C3380CC4-5D6E-409C-BE32-E72D297353CC}">
              <c16:uniqueId val="{00000006-1F9F-40F5-B4E1-5028BB2DD33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8.44</c:v>
                </c:pt>
                <c:pt idx="2">
                  <c:v>#N/A</c:v>
                </c:pt>
                <c:pt idx="3">
                  <c:v>8.33</c:v>
                </c:pt>
                <c:pt idx="4">
                  <c:v>#N/A</c:v>
                </c:pt>
                <c:pt idx="5">
                  <c:v>8.19</c:v>
                </c:pt>
                <c:pt idx="6">
                  <c:v>#N/A</c:v>
                </c:pt>
                <c:pt idx="7">
                  <c:v>7.74</c:v>
                </c:pt>
                <c:pt idx="8">
                  <c:v>#N/A</c:v>
                </c:pt>
                <c:pt idx="9">
                  <c:v>6.82</c:v>
                </c:pt>
              </c:numCache>
            </c:numRef>
          </c:val>
          <c:extLst>
            <c:ext xmlns:c16="http://schemas.microsoft.com/office/drawing/2014/chart" uri="{C3380CC4-5D6E-409C-BE32-E72D297353CC}">
              <c16:uniqueId val="{00000007-1F9F-40F5-B4E1-5028BB2DD3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6.49</c:v>
                </c:pt>
                <c:pt idx="2">
                  <c:v>#N/A</c:v>
                </c:pt>
                <c:pt idx="3">
                  <c:v>7.38</c:v>
                </c:pt>
                <c:pt idx="4">
                  <c:v>#N/A</c:v>
                </c:pt>
                <c:pt idx="5">
                  <c:v>8.93</c:v>
                </c:pt>
                <c:pt idx="6">
                  <c:v>#N/A</c:v>
                </c:pt>
                <c:pt idx="7">
                  <c:v>8.7200000000000006</c:v>
                </c:pt>
                <c:pt idx="8">
                  <c:v>#N/A</c:v>
                </c:pt>
                <c:pt idx="9">
                  <c:v>8.99</c:v>
                </c:pt>
              </c:numCache>
            </c:numRef>
          </c:val>
          <c:extLst>
            <c:ext xmlns:c16="http://schemas.microsoft.com/office/drawing/2014/chart" uri="{C3380CC4-5D6E-409C-BE32-E72D297353CC}">
              <c16:uniqueId val="{00000008-1F9F-40F5-B4E1-5028BB2DD33B}"/>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0.12</c:v>
                </c:pt>
                <c:pt idx="1">
                  <c:v>#N/A</c:v>
                </c:pt>
                <c:pt idx="2">
                  <c:v>0.11</c:v>
                </c:pt>
                <c:pt idx="3">
                  <c:v>#N/A</c:v>
                </c:pt>
                <c:pt idx="4">
                  <c:v>0.08</c:v>
                </c:pt>
                <c:pt idx="5">
                  <c:v>#N/A</c:v>
                </c:pt>
                <c:pt idx="6">
                  <c:v>7.0000000000000007E-2</c:v>
                </c:pt>
                <c:pt idx="7">
                  <c:v>#N/A</c:v>
                </c:pt>
                <c:pt idx="8">
                  <c:v>0.05</c:v>
                </c:pt>
                <c:pt idx="9">
                  <c:v>#N/A</c:v>
                </c:pt>
              </c:numCache>
            </c:numRef>
          </c:val>
          <c:extLst>
            <c:ext xmlns:c16="http://schemas.microsoft.com/office/drawing/2014/chart" uri="{C3380CC4-5D6E-409C-BE32-E72D297353CC}">
              <c16:uniqueId val="{00000009-1F9F-40F5-B4E1-5028BB2DD33B}"/>
            </c:ext>
          </c:extLst>
        </c:ser>
        <c:dLbls>
          <c:showLegendKey val="0"/>
          <c:showVal val="0"/>
          <c:showCatName val="0"/>
          <c:showSerName val="0"/>
          <c:showPercent val="0"/>
          <c:showBubbleSize val="0"/>
        </c:dLbls>
        <c:gapWidth val="150"/>
        <c:overlap val="100"/>
        <c:axId val="556563968"/>
        <c:axId val="556553632"/>
      </c:barChart>
      <c:catAx>
        <c:axId val="5565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553632"/>
        <c:crosses val="autoZero"/>
        <c:auto val="1"/>
        <c:lblAlgn val="ctr"/>
        <c:lblOffset val="100"/>
        <c:tickLblSkip val="1"/>
        <c:tickMarkSkip val="1"/>
        <c:noMultiLvlLbl val="0"/>
      </c:catAx>
      <c:valAx>
        <c:axId val="55655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56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3892</c:v>
                </c:pt>
                <c:pt idx="5">
                  <c:v>4041</c:v>
                </c:pt>
                <c:pt idx="8">
                  <c:v>3816</c:v>
                </c:pt>
                <c:pt idx="11">
                  <c:v>3823</c:v>
                </c:pt>
                <c:pt idx="14">
                  <c:v>3933</c:v>
                </c:pt>
              </c:numCache>
            </c:numRef>
          </c:val>
          <c:extLst>
            <c:ext xmlns:c16="http://schemas.microsoft.com/office/drawing/2014/chart" uri="{C3380CC4-5D6E-409C-BE32-E72D297353CC}">
              <c16:uniqueId val="{00000000-B3F1-465B-9946-0672FA670E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1-B3F1-465B-9946-0672FA670E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137</c:v>
                </c:pt>
                <c:pt idx="3">
                  <c:v>130</c:v>
                </c:pt>
                <c:pt idx="6">
                  <c:v>113</c:v>
                </c:pt>
                <c:pt idx="9">
                  <c:v>112</c:v>
                </c:pt>
                <c:pt idx="12">
                  <c:v>74</c:v>
                </c:pt>
              </c:numCache>
            </c:numRef>
          </c:val>
          <c:extLst>
            <c:ext xmlns:c16="http://schemas.microsoft.com/office/drawing/2014/chart" uri="{C3380CC4-5D6E-409C-BE32-E72D297353CC}">
              <c16:uniqueId val="{00000002-B3F1-465B-9946-0672FA670E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F1-465B-9946-0672FA670E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1069</c:v>
                </c:pt>
                <c:pt idx="3">
                  <c:v>1086</c:v>
                </c:pt>
                <c:pt idx="6">
                  <c:v>1092</c:v>
                </c:pt>
                <c:pt idx="9">
                  <c:v>1070</c:v>
                </c:pt>
                <c:pt idx="12">
                  <c:v>940</c:v>
                </c:pt>
              </c:numCache>
            </c:numRef>
          </c:val>
          <c:extLst>
            <c:ext xmlns:c16="http://schemas.microsoft.com/office/drawing/2014/chart" uri="{C3380CC4-5D6E-409C-BE32-E72D297353CC}">
              <c16:uniqueId val="{00000004-B3F1-465B-9946-0672FA670E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F1-465B-9946-0672FA670E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F1-465B-9946-0672FA670E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5212</c:v>
                </c:pt>
                <c:pt idx="3">
                  <c:v>5114</c:v>
                </c:pt>
                <c:pt idx="6">
                  <c:v>4592</c:v>
                </c:pt>
                <c:pt idx="9">
                  <c:v>4392</c:v>
                </c:pt>
                <c:pt idx="12">
                  <c:v>4521</c:v>
                </c:pt>
              </c:numCache>
            </c:numRef>
          </c:val>
          <c:extLst>
            <c:ext xmlns:c16="http://schemas.microsoft.com/office/drawing/2014/chart" uri="{C3380CC4-5D6E-409C-BE32-E72D297353CC}">
              <c16:uniqueId val="{00000007-B3F1-465B-9946-0672FA670EEF}"/>
            </c:ext>
          </c:extLst>
        </c:ser>
        <c:dLbls>
          <c:showLegendKey val="0"/>
          <c:showVal val="0"/>
          <c:showCatName val="0"/>
          <c:showSerName val="0"/>
          <c:showPercent val="0"/>
          <c:showBubbleSize val="0"/>
        </c:dLbls>
        <c:gapWidth val="100"/>
        <c:overlap val="100"/>
        <c:axId val="556556896"/>
        <c:axId val="55655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2526</c:v>
                </c:pt>
                <c:pt idx="2">
                  <c:v>#N/A</c:v>
                </c:pt>
                <c:pt idx="3">
                  <c:v>#N/A</c:v>
                </c:pt>
                <c:pt idx="4">
                  <c:v>2289</c:v>
                </c:pt>
                <c:pt idx="5">
                  <c:v>#N/A</c:v>
                </c:pt>
                <c:pt idx="6">
                  <c:v>#N/A</c:v>
                </c:pt>
                <c:pt idx="7">
                  <c:v>1981</c:v>
                </c:pt>
                <c:pt idx="8">
                  <c:v>#N/A</c:v>
                </c:pt>
                <c:pt idx="9">
                  <c:v>#N/A</c:v>
                </c:pt>
                <c:pt idx="10">
                  <c:v>1753</c:v>
                </c:pt>
                <c:pt idx="11">
                  <c:v>#N/A</c:v>
                </c:pt>
                <c:pt idx="12">
                  <c:v>#N/A</c:v>
                </c:pt>
                <c:pt idx="13">
                  <c:v>1602</c:v>
                </c:pt>
                <c:pt idx="14">
                  <c:v>#N/A</c:v>
                </c:pt>
              </c:numCache>
            </c:numRef>
          </c:val>
          <c:smooth val="0"/>
          <c:extLst>
            <c:ext xmlns:c16="http://schemas.microsoft.com/office/drawing/2014/chart" uri="{C3380CC4-5D6E-409C-BE32-E72D297353CC}">
              <c16:uniqueId val="{00000008-B3F1-465B-9946-0672FA670EEF}"/>
            </c:ext>
          </c:extLst>
        </c:ser>
        <c:dLbls>
          <c:showLegendKey val="0"/>
          <c:showVal val="0"/>
          <c:showCatName val="0"/>
          <c:showSerName val="0"/>
          <c:showPercent val="0"/>
          <c:showBubbleSize val="0"/>
        </c:dLbls>
        <c:marker val="1"/>
        <c:smooth val="0"/>
        <c:axId val="556556896"/>
        <c:axId val="556550368"/>
      </c:lineChart>
      <c:catAx>
        <c:axId val="5565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550368"/>
        <c:crosses val="autoZero"/>
        <c:auto val="1"/>
        <c:lblAlgn val="ctr"/>
        <c:lblOffset val="100"/>
        <c:tickLblSkip val="1"/>
        <c:tickMarkSkip val="1"/>
        <c:noMultiLvlLbl val="0"/>
      </c:catAx>
      <c:valAx>
        <c:axId val="55655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5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39823</c:v>
                </c:pt>
                <c:pt idx="5">
                  <c:v>42934</c:v>
                </c:pt>
                <c:pt idx="8">
                  <c:v>44231</c:v>
                </c:pt>
                <c:pt idx="11">
                  <c:v>44373</c:v>
                </c:pt>
                <c:pt idx="14">
                  <c:v>48468</c:v>
                </c:pt>
              </c:numCache>
            </c:numRef>
          </c:val>
          <c:extLst>
            <c:ext xmlns:c16="http://schemas.microsoft.com/office/drawing/2014/chart" uri="{C3380CC4-5D6E-409C-BE32-E72D297353CC}">
              <c16:uniqueId val="{00000000-F0A1-4DE3-A400-9B926D97E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3249</c:v>
                </c:pt>
                <c:pt idx="5">
                  <c:v>1950</c:v>
                </c:pt>
                <c:pt idx="8">
                  <c:v>775</c:v>
                </c:pt>
                <c:pt idx="11">
                  <c:v>652</c:v>
                </c:pt>
                <c:pt idx="14">
                  <c:v>550</c:v>
                </c:pt>
              </c:numCache>
            </c:numRef>
          </c:val>
          <c:extLst>
            <c:ext xmlns:c16="http://schemas.microsoft.com/office/drawing/2014/chart" uri="{C3380CC4-5D6E-409C-BE32-E72D297353CC}">
              <c16:uniqueId val="{00000001-F0A1-4DE3-A400-9B926D97E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8491</c:v>
                </c:pt>
                <c:pt idx="5">
                  <c:v>9040</c:v>
                </c:pt>
                <c:pt idx="8">
                  <c:v>10215</c:v>
                </c:pt>
                <c:pt idx="11">
                  <c:v>9711</c:v>
                </c:pt>
                <c:pt idx="14">
                  <c:v>10307</c:v>
                </c:pt>
              </c:numCache>
            </c:numRef>
          </c:val>
          <c:extLst>
            <c:ext xmlns:c16="http://schemas.microsoft.com/office/drawing/2014/chart" uri="{C3380CC4-5D6E-409C-BE32-E72D297353CC}">
              <c16:uniqueId val="{00000002-F0A1-4DE3-A400-9B926D97E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A1-4DE3-A400-9B926D97E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A1-4DE3-A400-9B926D97E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A1-4DE3-A400-9B926D97E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7279</c:v>
                </c:pt>
                <c:pt idx="3">
                  <c:v>6726</c:v>
                </c:pt>
                <c:pt idx="6">
                  <c:v>6236</c:v>
                </c:pt>
                <c:pt idx="9">
                  <c:v>5990</c:v>
                </c:pt>
                <c:pt idx="12">
                  <c:v>6021</c:v>
                </c:pt>
              </c:numCache>
            </c:numRef>
          </c:val>
          <c:extLst>
            <c:ext xmlns:c16="http://schemas.microsoft.com/office/drawing/2014/chart" uri="{C3380CC4-5D6E-409C-BE32-E72D297353CC}">
              <c16:uniqueId val="{00000006-F0A1-4DE3-A400-9B926D97E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0A1-4DE3-A400-9B926D97E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19339</c:v>
                </c:pt>
                <c:pt idx="3">
                  <c:v>17913</c:v>
                </c:pt>
                <c:pt idx="6">
                  <c:v>15979</c:v>
                </c:pt>
                <c:pt idx="9">
                  <c:v>15701</c:v>
                </c:pt>
                <c:pt idx="12">
                  <c:v>14541</c:v>
                </c:pt>
              </c:numCache>
            </c:numRef>
          </c:val>
          <c:extLst>
            <c:ext xmlns:c16="http://schemas.microsoft.com/office/drawing/2014/chart" uri="{C3380CC4-5D6E-409C-BE32-E72D297353CC}">
              <c16:uniqueId val="{00000008-F0A1-4DE3-A400-9B926D97E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678</c:v>
                </c:pt>
                <c:pt idx="3">
                  <c:v>555</c:v>
                </c:pt>
                <c:pt idx="6">
                  <c:v>447</c:v>
                </c:pt>
                <c:pt idx="9">
                  <c:v>339</c:v>
                </c:pt>
                <c:pt idx="12">
                  <c:v>267</c:v>
                </c:pt>
              </c:numCache>
            </c:numRef>
          </c:val>
          <c:extLst>
            <c:ext xmlns:c16="http://schemas.microsoft.com/office/drawing/2014/chart" uri="{C3380CC4-5D6E-409C-BE32-E72D297353CC}">
              <c16:uniqueId val="{00000009-F0A1-4DE3-A400-9B926D97E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51300</c:v>
                </c:pt>
                <c:pt idx="3">
                  <c:v>54294</c:v>
                </c:pt>
                <c:pt idx="6">
                  <c:v>54634</c:v>
                </c:pt>
                <c:pt idx="9">
                  <c:v>58740</c:v>
                </c:pt>
                <c:pt idx="12">
                  <c:v>58598</c:v>
                </c:pt>
              </c:numCache>
            </c:numRef>
          </c:val>
          <c:extLst>
            <c:ext xmlns:c16="http://schemas.microsoft.com/office/drawing/2014/chart" uri="{C3380CC4-5D6E-409C-BE32-E72D297353CC}">
              <c16:uniqueId val="{0000000A-F0A1-4DE3-A400-9B926D97E3E0}"/>
            </c:ext>
          </c:extLst>
        </c:ser>
        <c:dLbls>
          <c:showLegendKey val="0"/>
          <c:showVal val="0"/>
          <c:showCatName val="0"/>
          <c:showSerName val="0"/>
          <c:showPercent val="0"/>
          <c:showBubbleSize val="0"/>
        </c:dLbls>
        <c:gapWidth val="100"/>
        <c:overlap val="100"/>
        <c:axId val="556554720"/>
        <c:axId val="55656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27033</c:v>
                </c:pt>
                <c:pt idx="2">
                  <c:v>#N/A</c:v>
                </c:pt>
                <c:pt idx="3">
                  <c:v>#N/A</c:v>
                </c:pt>
                <c:pt idx="4">
                  <c:v>25563</c:v>
                </c:pt>
                <c:pt idx="5">
                  <c:v>#N/A</c:v>
                </c:pt>
                <c:pt idx="6">
                  <c:v>#N/A</c:v>
                </c:pt>
                <c:pt idx="7">
                  <c:v>22075</c:v>
                </c:pt>
                <c:pt idx="8">
                  <c:v>#N/A</c:v>
                </c:pt>
                <c:pt idx="9">
                  <c:v>#N/A</c:v>
                </c:pt>
                <c:pt idx="10">
                  <c:v>26033</c:v>
                </c:pt>
                <c:pt idx="11">
                  <c:v>#N/A</c:v>
                </c:pt>
                <c:pt idx="12">
                  <c:v>#N/A</c:v>
                </c:pt>
                <c:pt idx="13">
                  <c:v>20101</c:v>
                </c:pt>
                <c:pt idx="14">
                  <c:v>#N/A</c:v>
                </c:pt>
              </c:numCache>
            </c:numRef>
          </c:val>
          <c:smooth val="0"/>
          <c:extLst>
            <c:ext xmlns:c16="http://schemas.microsoft.com/office/drawing/2014/chart" uri="{C3380CC4-5D6E-409C-BE32-E72D297353CC}">
              <c16:uniqueId val="{0000000B-F0A1-4DE3-A400-9B926D97E3E0}"/>
            </c:ext>
          </c:extLst>
        </c:ser>
        <c:dLbls>
          <c:showLegendKey val="0"/>
          <c:showVal val="0"/>
          <c:showCatName val="0"/>
          <c:showSerName val="0"/>
          <c:showPercent val="0"/>
          <c:showBubbleSize val="0"/>
        </c:dLbls>
        <c:marker val="1"/>
        <c:smooth val="0"/>
        <c:axId val="556554720"/>
        <c:axId val="556565600"/>
      </c:lineChart>
      <c:catAx>
        <c:axId val="55655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565600"/>
        <c:crosses val="autoZero"/>
        <c:auto val="1"/>
        <c:lblAlgn val="ctr"/>
        <c:lblOffset val="100"/>
        <c:tickLblSkip val="1"/>
        <c:tickMarkSkip val="1"/>
        <c:noMultiLvlLbl val="0"/>
      </c:catAx>
      <c:valAx>
        <c:axId val="55656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655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6811</c:v>
                </c:pt>
                <c:pt idx="1">
                  <c:v>6814</c:v>
                </c:pt>
                <c:pt idx="2">
                  <c:v>6619</c:v>
                </c:pt>
              </c:numCache>
            </c:numRef>
          </c:val>
          <c:extLst>
            <c:ext xmlns:c16="http://schemas.microsoft.com/office/drawing/2014/chart" uri="{C3380CC4-5D6E-409C-BE32-E72D297353CC}">
              <c16:uniqueId val="{00000000-3681-46A0-9343-15E8738700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1765</c:v>
                </c:pt>
                <c:pt idx="1">
                  <c:v>1226</c:v>
                </c:pt>
                <c:pt idx="2">
                  <c:v>1877</c:v>
                </c:pt>
              </c:numCache>
            </c:numRef>
          </c:val>
          <c:extLst>
            <c:ext xmlns:c16="http://schemas.microsoft.com/office/drawing/2014/chart" uri="{C3380CC4-5D6E-409C-BE32-E72D297353CC}">
              <c16:uniqueId val="{00000001-3681-46A0-9343-15E8738700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4421</c:v>
                </c:pt>
                <c:pt idx="1">
                  <c:v>4319</c:v>
                </c:pt>
                <c:pt idx="2">
                  <c:v>4320</c:v>
                </c:pt>
              </c:numCache>
            </c:numRef>
          </c:val>
          <c:extLst>
            <c:ext xmlns:c16="http://schemas.microsoft.com/office/drawing/2014/chart" uri="{C3380CC4-5D6E-409C-BE32-E72D297353CC}">
              <c16:uniqueId val="{00000002-3681-46A0-9343-15E87387009B}"/>
            </c:ext>
          </c:extLst>
        </c:ser>
        <c:dLbls>
          <c:showLegendKey val="0"/>
          <c:showVal val="0"/>
          <c:showCatName val="0"/>
          <c:showSerName val="0"/>
          <c:showPercent val="0"/>
          <c:showBubbleSize val="0"/>
        </c:dLbls>
        <c:gapWidth val="120"/>
        <c:overlap val="100"/>
        <c:axId val="556558528"/>
        <c:axId val="556556352"/>
      </c:barChart>
      <c:catAx>
        <c:axId val="55655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6556352"/>
        <c:crosses val="autoZero"/>
        <c:auto val="1"/>
        <c:lblAlgn val="ctr"/>
        <c:lblOffset val="100"/>
        <c:tickLblSkip val="1"/>
        <c:tickMarkSkip val="1"/>
        <c:noMultiLvlLbl val="0"/>
      </c:catAx>
      <c:valAx>
        <c:axId val="556556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655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{18064AB5-E223-4899-AD41-58A77C61B7BE}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EB0-4179-9C4C-09B3E18DE9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{4A534826-4812-4982-AC64-CDB0462601F7}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B0-4179-9C4C-09B3E18DE9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{2802F9A5-7AA2-46E3-B722-6E94F2F286CD}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B0-4179-9C4C-09B3E18DE9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{719CAED4-4A06-4811-9336-412BE2905AAB}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B0-4179-9C4C-09B3E18DE9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{C1028862-009F-4193-9693-CB8E27DEC72A}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B0-4179-9C4C-09B3E18DE9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{6042CFE7-805A-4C1A-A3E5-0B0463669911}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EB0-4179-9C4C-09B3E18DE9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{4898FD71-215F-470E-97FB-10B2499FB152}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EB0-4179-9C4C-09B3E18DE97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{B89BB509-7F92-4373-BD07-831A4FD9A966}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EB0-4179-9C4C-09B3E18DE9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{D1423257-E762-48CF-BB00-9B4AC04F49EB}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EB0-4179-9C4C-09B3E18DE9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47.9</c:v>
                </c:pt>
                <c:pt idx="24">
                  <c:v>48.1</c:v>
                </c:pt>
                <c:pt idx="32">
                  <c:v>46.5</c:v>
                </c:pt>
              </c:numCache>
            </c:numRef>
          </c:xVal>
          <c:yVal>
            <c:numRef>
              <c:f>公会計指標分析・財政指標組合せ分析表!$BP$51:$DC$51</c:f>
              <c:numCache>
                <c:formatCode>#,##0.0;"▲ "#,##0.0</c:formatCode>
                <c:ptCount val="40"/>
                <c:pt idx="16">
                  <c:v>110.9</c:v>
                </c:pt>
                <c:pt idx="24">
                  <c:v>133.19999999999999</c:v>
                </c:pt>
                <c:pt idx="32">
                  <c:v>103.5</c:v>
                </c:pt>
              </c:numCache>
            </c:numRef>
          </c:yVal>
          <c:smooth val="0"/>
          <c:extLst>
            <c:ext xmlns:c16="http://schemas.microsoft.com/office/drawing/2014/chart" uri="{C3380CC4-5D6E-409C-BE32-E72D297353CC}">
              <c16:uniqueId val="{00000009-1EB0-4179-9C4C-09B3E18DE9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{D07578D8-FAB0-428B-B9D1-E1C3ACB8CEAD}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EB0-4179-9C4C-09B3E18DE9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{0A179C03-CD4F-41ED-8255-3B3E762CC5EF}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B0-4179-9C4C-09B3E18DE9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{DCFC8986-AEC7-4A89-BD12-075AC3FB2C85}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B0-4179-9C4C-09B3E18DE9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{8B82D888-3D72-4AFD-8502-5A950B979C05}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B0-4179-9C4C-09B3E18DE9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{1A8EE198-E5BF-4556-9594-C9900CBF6C45}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B0-4179-9C4C-09B3E18DE9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{9656437C-8FE0-464A-A344-CDD05FB9F74C}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EB0-4179-9C4C-09B3E18DE9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{D9FD480E-25DA-49BA-8F0D-C5D6D89C2952}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EB0-4179-9C4C-09B3E18DE97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{31276C05-194F-4D74-B1A7-D4AFAE0375FC}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EB0-4179-9C4C-09B3E18DE9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{4BDB1C9B-E64F-442B-AE50-F9966B7EDEE3}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EB0-4179-9C4C-09B3E18DE9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1EB0-4179-9C4C-09B3E18DE974}"/>
            </c:ext>
          </c:extLst>
        </c:ser>
        <c:dLbls>
          <c:showLegendKey val="0"/>
          <c:showVal val="1"/>
          <c:showCatName val="0"/>
          <c:showSerName val="0"/>
          <c:showPercent val="0"/>
          <c:showBubbleSize val="0"/>
        </c:dLbls>
        <c:axId val="225916032"/>
        <c:axId val="225917952"/>
      </c:scatterChart>
      <c:valAx>
        <c:axId val="225916032"/>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17952"/>
        <c:crosses val="autoZero"/>
        <c:crossBetween val="midCat"/>
      </c:valAx>
      <c:valAx>
        <c:axId val="225917952"/>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1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{54665F1F-6A05-421A-8B3A-6A6B15727DD5}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FD-46B2-8BE7-4ECB9D051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{A39EB883-B8C3-4B72-AB1A-834FBE924F5C}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FD-46B2-8BE7-4ECB9D051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{8DAF61BD-5E9C-498D-9958-664F12602290}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FD-46B2-8BE7-4ECB9D051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{54418DAE-E100-4809-845F-C8D56E782553}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FD-46B2-8BE7-4ECB9D051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{42FE7694-74AB-4775-9926-70F0D08AC887}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FD-46B2-8BE7-4ECB9D051B8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{A77B40EC-E8AD-4BDC-BD12-EE193D18D04D}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FD-46B2-8BE7-4ECB9D051B8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{CB2B9566-EB6A-43AD-9788-F597CE6F7A63}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FD-46B2-8BE7-4ECB9D051B8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{0C043403-4B29-4772-B638-166F734C6A49}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FD-46B2-8BE7-4ECB9D051B8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{0DFDE562-C079-4216-85B1-0AFFA4354463}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FD-46B2-8BE7-4ECB9D051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12.6</c:v>
                </c:pt>
                <c:pt idx="16">
                  <c:v>11.4</c:v>
                </c:pt>
                <c:pt idx="24">
                  <c:v>10.199999999999999</c:v>
                </c:pt>
                <c:pt idx="32">
                  <c:v>9</c:v>
                </c:pt>
              </c:numCache>
            </c:numRef>
          </c:xVal>
          <c:yVal>
            <c:numRef>
              <c:f>公会計指標分析・財政指標組合せ分析表!$BP$73:$DC$73</c:f>
              <c:numCache>
                <c:formatCode>#,##0.0;"▲ "#,##0.0</c:formatCode>
                <c:ptCount val="40"/>
                <c:pt idx="0">
                  <c:v>136.80000000000001</c:v>
                </c:pt>
                <c:pt idx="8">
                  <c:v>131</c:v>
                </c:pt>
                <c:pt idx="16">
                  <c:v>110.9</c:v>
                </c:pt>
                <c:pt idx="24">
                  <c:v>133.19999999999999</c:v>
                </c:pt>
                <c:pt idx="32">
                  <c:v>103.5</c:v>
                </c:pt>
              </c:numCache>
            </c:numRef>
          </c:yVal>
          <c:smooth val="0"/>
          <c:extLst>
            <c:ext xmlns:c16="http://schemas.microsoft.com/office/drawing/2014/chart" uri="{C3380CC4-5D6E-409C-BE32-E72D297353CC}">
              <c16:uniqueId val="{00000009-C5FD-46B2-8BE7-4ECB9D051B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{0FA50287-1BF1-4A9C-96AA-FF94E3965E15}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FD-46B2-8BE7-4ECB9D051B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{84CCE8CF-4BCA-41D9-9D28-5D2585AF9B1A}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FD-46B2-8BE7-4ECB9D051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{7EDAF5E4-BF87-45F4-A0A8-CF737915545F}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FD-46B2-8BE7-4ECB9D051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{3102938C-6BF9-49D9-A4F5-38A02FE41DE2}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FD-46B2-8BE7-4ECB9D051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{6AD572B0-273B-455C-9991-F273437E1468}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FD-46B2-8BE7-4ECB9D051B8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{90891DA0-8041-415B-8F33-426EEBB9B8AE}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FD-46B2-8BE7-4ECB9D051B8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{490A64C1-72EA-4DD7-A36F-F2D367E2DEC0}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FD-46B2-8BE7-4ECB9D051B8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{F5051B13-DF95-4D17-ADE6-16B0CD263677}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FD-46B2-8BE7-4ECB9D051B8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{6D902027-F116-4124-A085-D6BC3AD1269B}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FD-46B2-8BE7-4ECB9D051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C5FD-46B2-8BE7-4ECB9D051B83}"/>
            </c:ext>
          </c:extLst>
        </c:ser>
        <c:dLbls>
          <c:showLegendKey val="0"/>
          <c:showVal val="1"/>
          <c:showCatName val="0"/>
          <c:showSerName val="0"/>
          <c:showPercent val="0"/>
          <c:showBubbleSize val="0"/>
        </c:dLbls>
        <c:axId val="226063104"/>
        <c:axId val="226065024"/>
      </c:scatterChart>
      <c:valAx>
        <c:axId val="226063104"/>
        <c:scaling>
          <c:orientation val="minMax"/>
          <c:max val="13.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065024"/>
        <c:crosses val="autoZero"/>
        <c:crossBetween val="midCat"/>
      </c:valAx>
      <c:valAx>
        <c:axId val="226065024"/>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063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平成１９年度以降、政府資金の公的免除繰上償還や高利率の起債の積極的借換、公債費負担適正化計画等の実施により公債費の低減を図ったことにより着実に改善されてきている。</a:t>
          </a:r>
        </a:p>
        <a:p>
          <a:r>
            <a:rPr kumimoji="1" lang="ja-JP" altLang="en-US" sz="1200">
              <a:latin typeface="ＭＳ ゴシック" pitchFamily="49" charset="-128"/>
              <a:ea typeface="ＭＳ ゴシック" pitchFamily="49" charset="-128"/>
            </a:rPr>
            <a:t>　算入公債費等については合併特例債や臨時財政対策債等の交付税算入率の高い市債借入が増加しているため、結果として実質公債費比率の分子が大幅に減少している。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比率は平成１９年度は２６７．２％であったが、政府資金の公的免除繰上償還や高利率の起債の積極的借換、土地開発公社を三セク債を活用し解散する等、平成２９年度には１０３．５％へと着実に改善されている。</a:t>
          </a:r>
        </a:p>
        <a:p>
          <a:r>
            <a:rPr kumimoji="1" lang="ja-JP" altLang="en-US" sz="1000">
              <a:latin typeface="ＭＳ ゴシック" pitchFamily="49" charset="-128"/>
              <a:ea typeface="ＭＳ ゴシック" pitchFamily="49" charset="-128"/>
            </a:rPr>
            <a:t>　　財政調整基金は、普通交付税縮減や施設等更新整備の財源として約２億円を取り崩し、平成２９年度末で残高６６億円、減債基金は　数年後に迎える満期一括償還に備える財源として６．５億円を積み増し、平成２９年度末現在高１８．８億円とし、一定の水準を維持している。</a:t>
          </a:r>
        </a:p>
        <a:p>
          <a:r>
            <a:rPr kumimoji="1" lang="ja-JP" altLang="en-US" sz="1000">
              <a:latin typeface="ＭＳ ゴシック" pitchFamily="49" charset="-128"/>
              <a:ea typeface="ＭＳ ゴシック" pitchFamily="49" charset="-128"/>
            </a:rPr>
            <a:t>　しかしながら依然として他市町に比べて非常に高い数値となっているのは、一般会計地方債残高や水道事業特別会計等の地方債償還元金繰入見込額が大きいことが将来負担比率の分子に影響しているためである。</a:t>
          </a:r>
        </a:p>
        <a:p>
          <a:r>
            <a:rPr kumimoji="1" lang="ja-JP" altLang="en-US" sz="1000">
              <a:latin typeface="ＭＳ ゴシック" pitchFamily="49" charset="-128"/>
              <a:ea typeface="ＭＳ ゴシック" pitchFamily="49" charset="-128"/>
            </a:rPr>
            <a:t>　平成２８年度に着手した市民文化ホール建設事業や新庁舎建設事業等合併特例事業が、今後数年一時的に公債費比率を押し上げることが予想されるが、将来負担解消には長期的な視点で財政の硬直化を招かないよう取り組む必要がある。</a:t>
          </a:r>
        </a:p>
        <a:p>
          <a:r>
            <a:rPr kumimoji="1" lang="ja-JP" altLang="en-US" sz="100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え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普通交付税の合併算定替の縮減額の増加や事業実施に伴う財源対応等による取り崩しなどにより財政調整基金が約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億円減少した一方、後年度の公債費増嵩対策として繰越金により減債基金を約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や市民文化ホール建設の事業実施に伴い特定目的基金の取り崩しや普通交付税の合併算定替による特例措置の適用期限終了及び老朽化が進む公共施設の整備更新等に伴う財政調整基金の取り崩しなどにより、基金残高については中長期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・ふるさと応援基金：福祉及び医療の充実、教育環境の整備及び文化振興、地場産業の振興並びに生活環境の改善に関する事業その他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市政発展に必要な事業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年度で新庁舎建設工事を実施、事業終了年度である平成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年度で市民文化ホール建設工事を実施、事業終了年度である平成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普通交付税の合併算定替の縮減額の増加や施設の整備更新事業実施に伴う財源対応等による減少。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災害等に備えるための基礎的な積立額とする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年度までは歳出削減や歳入確保により取崩を回避し基金残高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年度より減少傾向にある。中長期的に普通交付税の合併算定替による特例措置の適用期限終了などにより減少していく見込み。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「半年賦元金均等及び満期一括償還併用方式」により借入を行った市債について、数年後より満期一括分の償還を迎えるため、それに備えるため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年度にかけ地方債償還のピークを迎えるため、それに備えて繰上償還を行うための財源として取り崩す予定であり、平成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平均に比べて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。これは各施設の老朽化を調査し、施設の適正な維持管理を進めてきた結果である。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今後、減価償却が進むにつれ、施設の老朽化が顕著となることが予想されるため、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公共施設等の長寿命化や複合化、集約化及び機能転換等も含め、公共施設等の適正配置と有効活用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など計画的な資産管理を進めていく。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38100</xdr:rowOff>
    </xdr:from>
    <xdr:to>
      <xdr:col>23</xdr:col>
      <xdr:colOff>136525</xdr:colOff>
      <xdr:row>33</xdr:row>
      <xdr:rowOff>139700</xdr:rowOff>
    </xdr:to>
    <xdr:sp macro="" textlink="">
      <xdr:nvSpPr>
        <xdr:cNvPr id="78" name="楕円 77"/>
        <xdr:cNvSpPr/>
      </xdr:nvSpPr>
      <xdr:spPr>
        <a:xfrm>
          <a:off x="4711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16527</xdr:rowOff>
    </xdr:from>
    <xdr:ext cx="405111" cy="259045"/>
    <xdr:sp macro="" textlink="">
      <xdr:nvSpPr>
        <xdr:cNvPr id="79" name="有形固定資産減価償却率該当値テキスト"/>
        <xdr:cNvSpPr txBox="1"/>
      </xdr:nvSpPr>
      <xdr:spPr>
        <a:xfrm>
          <a:off x="4813300" y="644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151977</xdr:rowOff>
    </xdr:from>
    <xdr:to>
      <xdr:col>19</xdr:col>
      <xdr:colOff>187325</xdr:colOff>
      <xdr:row>33</xdr:row>
      <xdr:rowOff>82127</xdr:rowOff>
    </xdr:to>
    <xdr:sp macro="" textlink="">
      <xdr:nvSpPr>
        <xdr:cNvPr id="80" name="楕円 79"/>
        <xdr:cNvSpPr/>
      </xdr:nvSpPr>
      <xdr:spPr>
        <a:xfrm>
          <a:off x="4000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31327</xdr:rowOff>
    </xdr:from>
    <xdr:to>
      <xdr:col>23</xdr:col>
      <xdr:colOff>85725</xdr:colOff>
      <xdr:row>33</xdr:row>
      <xdr:rowOff>88900</xdr:rowOff>
    </xdr:to>
    <xdr:cxnSp macro="">
      <xdr:nvCxnSpPr>
        <xdr:cNvPr id="81" name="直線コネクタ 80"/>
        <xdr:cNvCxnSpPr/>
      </xdr:nvCxnSpPr>
      <xdr:spPr>
        <a:xfrm>
          <a:off x="4051300" y="646070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159173</xdr:rowOff>
    </xdr:from>
    <xdr:to>
      <xdr:col>15</xdr:col>
      <xdr:colOff>187325</xdr:colOff>
      <xdr:row>33</xdr:row>
      <xdr:rowOff>89323</xdr:rowOff>
    </xdr:to>
    <xdr:sp macro="" textlink="">
      <xdr:nvSpPr>
        <xdr:cNvPr id="82" name="楕円 81"/>
        <xdr:cNvSpPr/>
      </xdr:nvSpPr>
      <xdr:spPr>
        <a:xfrm>
          <a:off x="3238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31327</xdr:rowOff>
    </xdr:from>
    <xdr:to>
      <xdr:col>19</xdr:col>
      <xdr:colOff>136525</xdr:colOff>
      <xdr:row>33</xdr:row>
      <xdr:rowOff>38523</xdr:rowOff>
    </xdr:to>
    <xdr:cxnSp macro="">
      <xdr:nvCxnSpPr>
        <xdr:cNvPr id="83" name="直線コネクタ 82"/>
        <xdr:cNvCxnSpPr/>
      </xdr:nvCxnSpPr>
      <xdr:spPr>
        <a:xfrm flipV="1">
          <a:off x="3289300" y="646070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73254</xdr:rowOff>
    </xdr:from>
    <xdr:ext cx="405111" cy="259045"/>
    <xdr:sp macro="" textlink="">
      <xdr:nvSpPr>
        <xdr:cNvPr id="86" name="n_1mainValue有形固定資産減価償却率"/>
        <xdr:cNvSpPr txBox="1"/>
      </xdr:nvSpPr>
      <xdr:spPr>
        <a:xfrm>
          <a:off x="38360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80450</xdr:rowOff>
    </xdr:from>
    <xdr:ext cx="405111" cy="259045"/>
    <xdr:sp macro="" textlink="">
      <xdr:nvSpPr>
        <xdr:cNvPr id="87" name="n_2mainValue有形固定資産減価償却率"/>
        <xdr:cNvSpPr txBox="1"/>
      </xdr:nvSpPr>
      <xdr:spPr>
        <a:xfrm>
          <a:off x="3086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は類似団体平均に比べて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なっている。これは各施設の老朽化を調査し、施設の適正な維持管理を進めてきた結果である。今後、減価償却が進むにつれ、施設の老朽化が顕著となることが予想される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28" name="楕円 127"/>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29"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40</xdr:row>
      <xdr:rowOff>136616</xdr:rowOff>
    </xdr:to>
    <xdr:cxnSp macro="">
      <xdr:nvCxnSpPr>
        <xdr:cNvPr id="57" name="直線コネクタ 56"/>
        <xdr:cNvCxnSpPr/>
      </xdr:nvCxnSpPr>
      <xdr:spPr>
        <a:xfrm flipV="1">
          <a:off x="4634865" y="5769973"/>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140443</xdr:rowOff>
    </xdr:from>
    <xdr:ext cx="405111" cy="259045"/>
    <xdr:sp macro="" textlink="">
      <xdr:nvSpPr>
        <xdr:cNvPr id="58" name="【道路】&#10;有形固定資産減価償却率最小値テキスト"/>
        <xdr:cNvSpPr txBox="1"/>
      </xdr:nvSpPr>
      <xdr:spPr>
        <a:xfrm>
          <a:off x="4673600" y="699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136616</xdr:rowOff>
    </xdr:from>
    <xdr:to>
      <xdr:col>24</xdr:col>
      <xdr:colOff>152400</xdr:colOff>
      <xdr:row>40</xdr:row>
      <xdr:rowOff>136616</xdr:rowOff>
    </xdr:to>
    <xdr:cxnSp macro="">
      <xdr:nvCxnSpPr>
        <xdr:cNvPr id="59" name="直線コネクタ 58"/>
        <xdr:cNvCxnSpPr/>
      </xdr:nvCxnSpPr>
      <xdr:spPr>
        <a:xfrm>
          <a:off x="4546600" y="699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道路】&#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160944</xdr:rowOff>
    </xdr:from>
    <xdr:ext cx="405111" cy="259045"/>
    <xdr:sp macro="" textlink="">
      <xdr:nvSpPr>
        <xdr:cNvPr id="62" name="【道路】&#10;有形固定資産減価償却率平均値テキスト"/>
        <xdr:cNvSpPr txBox="1"/>
      </xdr:nvSpPr>
      <xdr:spPr>
        <a:xfrm>
          <a:off x="467360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63" name="フローチャート: 判断 62"/>
        <xdr:cNvSpPr/>
      </xdr:nvSpPr>
      <xdr:spPr>
        <a:xfrm>
          <a:off x="45847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4" name="フローチャート: 判断 63"/>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85816</xdr:rowOff>
    </xdr:from>
    <xdr:to>
      <xdr:col>24</xdr:col>
      <xdr:colOff>114300</xdr:colOff>
      <xdr:row>41</xdr:row>
      <xdr:rowOff>15966</xdr:rowOff>
    </xdr:to>
    <xdr:sp macro="" textlink="">
      <xdr:nvSpPr>
        <xdr:cNvPr id="71" name="楕円 70"/>
        <xdr:cNvSpPr/>
      </xdr:nvSpPr>
      <xdr:spPr>
        <a:xfrm>
          <a:off x="4584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743</xdr:rowOff>
    </xdr:from>
    <xdr:ext cx="405111" cy="259045"/>
    <xdr:sp macro="" textlink="">
      <xdr:nvSpPr>
        <xdr:cNvPr id="72" name="【道路】&#10;有形固定資産減価償却率該当値テキスト"/>
        <xdr:cNvSpPr txBox="1"/>
      </xdr:nvSpPr>
      <xdr:spPr>
        <a:xfrm>
          <a:off x="4673600" y="685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113574</xdr:rowOff>
    </xdr:from>
    <xdr:to>
      <xdr:col>20</xdr:col>
      <xdr:colOff>38100</xdr:colOff>
      <xdr:row>41</xdr:row>
      <xdr:rowOff>43724</xdr:rowOff>
    </xdr:to>
    <xdr:sp macro="" textlink="">
      <xdr:nvSpPr>
        <xdr:cNvPr id="73" name="楕円 72"/>
        <xdr:cNvSpPr/>
      </xdr:nvSpPr>
      <xdr:spPr>
        <a:xfrm>
          <a:off x="3746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136616</xdr:rowOff>
    </xdr:from>
    <xdr:to>
      <xdr:col>24</xdr:col>
      <xdr:colOff>63500</xdr:colOff>
      <xdr:row>40</xdr:row>
      <xdr:rowOff>164374</xdr:rowOff>
    </xdr:to>
    <xdr:cxnSp macro="">
      <xdr:nvCxnSpPr>
        <xdr:cNvPr id="74" name="直線コネクタ 73"/>
        <xdr:cNvCxnSpPr/>
      </xdr:nvCxnSpPr>
      <xdr:spPr>
        <a:xfrm flipV="1">
          <a:off x="3797300" y="69946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142966</xdr:rowOff>
    </xdr:from>
    <xdr:to>
      <xdr:col>15</xdr:col>
      <xdr:colOff>101600</xdr:colOff>
      <xdr:row>41</xdr:row>
      <xdr:rowOff>73116</xdr:rowOff>
    </xdr:to>
    <xdr:sp macro="" textlink="">
      <xdr:nvSpPr>
        <xdr:cNvPr id="75" name="楕円 74"/>
        <xdr:cNvSpPr/>
      </xdr:nvSpPr>
      <xdr:spPr>
        <a:xfrm>
          <a:off x="2857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164374</xdr:rowOff>
    </xdr:from>
    <xdr:to>
      <xdr:col>19</xdr:col>
      <xdr:colOff>177800</xdr:colOff>
      <xdr:row>41</xdr:row>
      <xdr:rowOff>22316</xdr:rowOff>
    </xdr:to>
    <xdr:cxnSp macro="">
      <xdr:nvCxnSpPr>
        <xdr:cNvPr id="76" name="直線コネクタ 75"/>
        <xdr:cNvCxnSpPr/>
      </xdr:nvCxnSpPr>
      <xdr:spPr>
        <a:xfrm flipV="1">
          <a:off x="2908300" y="70223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7" name="n_1aveValue【道路】&#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8" name="n_2aveValue【道路】&#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34851</xdr:rowOff>
    </xdr:from>
    <xdr:ext cx="405111" cy="259045"/>
    <xdr:sp macro="" textlink="">
      <xdr:nvSpPr>
        <xdr:cNvPr id="79" name="n_1mainValue【道路】&#10;有形固定資産減価償却率"/>
        <xdr:cNvSpPr txBox="1"/>
      </xdr:nvSpPr>
      <xdr:spPr>
        <a:xfrm>
          <a:off x="3582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64243</xdr:rowOff>
    </xdr:from>
    <xdr:ext cx="405111" cy="259045"/>
    <xdr:sp macro="" textlink="">
      <xdr:nvSpPr>
        <xdr:cNvPr id="80" name="n_2mainValue【道路】&#10;有形固定資産減価償却率"/>
        <xdr:cNvSpPr txBox="1"/>
      </xdr:nvSpPr>
      <xdr:spPr>
        <a:xfrm>
          <a:off x="2705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4" name="直線コネクタ 103"/>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5"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6" name="直線コネクタ 105"/>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7"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8" name="直線コネクタ 107"/>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9"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10" name="フローチャート: 判断 109"/>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1" name="フローチャート: 判断 110"/>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2" name="フローチャート: 判断 111"/>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150673</xdr:rowOff>
    </xdr:from>
    <xdr:to>
      <xdr:col>55</xdr:col>
      <xdr:colOff>50800</xdr:colOff>
      <xdr:row>41</xdr:row>
      <xdr:rowOff>80823</xdr:rowOff>
    </xdr:to>
    <xdr:sp macro="" textlink="">
      <xdr:nvSpPr>
        <xdr:cNvPr id="118" name="楕円 117"/>
        <xdr:cNvSpPr/>
      </xdr:nvSpPr>
      <xdr:spPr>
        <a:xfrm>
          <a:off x="104267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65600</xdr:rowOff>
    </xdr:from>
    <xdr:ext cx="469744" cy="259045"/>
    <xdr:sp macro="" textlink="">
      <xdr:nvSpPr>
        <xdr:cNvPr id="119" name="【道路】&#10;一人当たり延長該当値テキスト"/>
        <xdr:cNvSpPr txBox="1"/>
      </xdr:nvSpPr>
      <xdr:spPr>
        <a:xfrm>
          <a:off x="10515600" y="69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152349</xdr:rowOff>
    </xdr:from>
    <xdr:to>
      <xdr:col>50</xdr:col>
      <xdr:colOff>165100</xdr:colOff>
      <xdr:row>41</xdr:row>
      <xdr:rowOff>82499</xdr:rowOff>
    </xdr:to>
    <xdr:sp macro="" textlink="">
      <xdr:nvSpPr>
        <xdr:cNvPr id="120" name="楕円 119"/>
        <xdr:cNvSpPr/>
      </xdr:nvSpPr>
      <xdr:spPr>
        <a:xfrm>
          <a:off x="9588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30023</xdr:rowOff>
    </xdr:from>
    <xdr:to>
      <xdr:col>55</xdr:col>
      <xdr:colOff>0</xdr:colOff>
      <xdr:row>41</xdr:row>
      <xdr:rowOff>31699</xdr:rowOff>
    </xdr:to>
    <xdr:cxnSp macro="">
      <xdr:nvCxnSpPr>
        <xdr:cNvPr id="121" name="直線コネクタ 120"/>
        <xdr:cNvCxnSpPr/>
      </xdr:nvCxnSpPr>
      <xdr:spPr>
        <a:xfrm flipV="1">
          <a:off x="9639300" y="7059473"/>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153874</xdr:rowOff>
    </xdr:from>
    <xdr:to>
      <xdr:col>46</xdr:col>
      <xdr:colOff>38100</xdr:colOff>
      <xdr:row>41</xdr:row>
      <xdr:rowOff>84024</xdr:rowOff>
    </xdr:to>
    <xdr:sp macro="" textlink="">
      <xdr:nvSpPr>
        <xdr:cNvPr id="122" name="楕円 121"/>
        <xdr:cNvSpPr/>
      </xdr:nvSpPr>
      <xdr:spPr>
        <a:xfrm>
          <a:off x="8699500" y="70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31699</xdr:rowOff>
    </xdr:from>
    <xdr:to>
      <xdr:col>50</xdr:col>
      <xdr:colOff>114300</xdr:colOff>
      <xdr:row>41</xdr:row>
      <xdr:rowOff>33224</xdr:rowOff>
    </xdr:to>
    <xdr:cxnSp macro="">
      <xdr:nvCxnSpPr>
        <xdr:cNvPr id="123" name="直線コネクタ 122"/>
        <xdr:cNvCxnSpPr/>
      </xdr:nvCxnSpPr>
      <xdr:spPr>
        <a:xfrm flipV="1">
          <a:off x="8750300" y="706114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4"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5"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73626</xdr:rowOff>
    </xdr:from>
    <xdr:ext cx="469744" cy="259045"/>
    <xdr:sp macro="" textlink="">
      <xdr:nvSpPr>
        <xdr:cNvPr id="126" name="n_1mainValue【道路】&#10;一人当たり延長"/>
        <xdr:cNvSpPr txBox="1"/>
      </xdr:nvSpPr>
      <xdr:spPr>
        <a:xfrm>
          <a:off x="93917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75151</xdr:rowOff>
    </xdr:from>
    <xdr:ext cx="469744" cy="259045"/>
    <xdr:sp macro="" textlink="">
      <xdr:nvSpPr>
        <xdr:cNvPr id="127" name="n_2mainValue【道路】&#10;一人当たり延長"/>
        <xdr:cNvSpPr txBox="1"/>
      </xdr:nvSpPr>
      <xdr:spPr>
        <a:xfrm>
          <a:off x="8515427" y="7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2" name="直線コネクタ 151"/>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5"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6" name="直線コネクタ 155"/>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7"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8" name="フローチャート: 判断 157"/>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9" name="フローチャート: 判断 158"/>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60" name="フローチャート: 判断 159"/>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6" name="楕円 165"/>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67" name="【橋りょう・トンネ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68" name="楕円 167"/>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55245</xdr:rowOff>
    </xdr:from>
    <xdr:to>
      <xdr:col>24</xdr:col>
      <xdr:colOff>63500</xdr:colOff>
      <xdr:row>60</xdr:row>
      <xdr:rowOff>78105</xdr:rowOff>
    </xdr:to>
    <xdr:cxnSp macro="">
      <xdr:nvCxnSpPr>
        <xdr:cNvPr id="169" name="直線コネクタ 168"/>
        <xdr:cNvCxnSpPr/>
      </xdr:nvCxnSpPr>
      <xdr:spPr>
        <a:xfrm flipV="1">
          <a:off x="3797300" y="10342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170" name="楕円 169"/>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60</xdr:row>
      <xdr:rowOff>78105</xdr:rowOff>
    </xdr:to>
    <xdr:cxnSp macro="">
      <xdr:nvCxnSpPr>
        <xdr:cNvPr id="171" name="直線コネクタ 170"/>
        <xdr:cNvCxnSpPr/>
      </xdr:nvCxnSpPr>
      <xdr:spPr>
        <a:xfrm>
          <a:off x="2908300" y="10361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145432</xdr:rowOff>
    </xdr:from>
    <xdr:ext cx="405111" cy="259045"/>
    <xdr:sp macro="" textlink="">
      <xdr:nvSpPr>
        <xdr:cNvPr id="174" name="n_1mainValue【橋りょう・トンネル】&#10;有形固定資産減価償却率"/>
        <xdr:cNvSpPr txBox="1"/>
      </xdr:nvSpPr>
      <xdr:spPr>
        <a:xfrm>
          <a:off x="35820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175" name="n_2mainValue【橋りょう・トンネル】&#10;有形固定資産減価償却率"/>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7" name="直線コネクタ 19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9" name="直線コネクタ 19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20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1" name="直線コネクタ 20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3" name="フローチャート: 判断 20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4" name="フローチャート: 判断 20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5" name="フローチャート: 判断 20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146155</xdr:rowOff>
    </xdr:from>
    <xdr:to>
      <xdr:col>55</xdr:col>
      <xdr:colOff>50800</xdr:colOff>
      <xdr:row>61</xdr:row>
      <xdr:rowOff>76305</xdr:rowOff>
    </xdr:to>
    <xdr:sp macro="" textlink="">
      <xdr:nvSpPr>
        <xdr:cNvPr id="211" name="楕円 210"/>
        <xdr:cNvSpPr/>
      </xdr:nvSpPr>
      <xdr:spPr>
        <a:xfrm>
          <a:off x="104267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169032</xdr:rowOff>
    </xdr:from>
    <xdr:ext cx="599010" cy="259045"/>
    <xdr:sp macro="" textlink="">
      <xdr:nvSpPr>
        <xdr:cNvPr id="212" name="【橋りょう・トンネル】&#10;一人当たり有形固定資産（償却資産）額該当値テキスト"/>
        <xdr:cNvSpPr txBox="1"/>
      </xdr:nvSpPr>
      <xdr:spPr>
        <a:xfrm>
          <a:off x="10515600" y="102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154158</xdr:rowOff>
    </xdr:from>
    <xdr:to>
      <xdr:col>50</xdr:col>
      <xdr:colOff>165100</xdr:colOff>
      <xdr:row>61</xdr:row>
      <xdr:rowOff>84308</xdr:rowOff>
    </xdr:to>
    <xdr:sp macro="" textlink="">
      <xdr:nvSpPr>
        <xdr:cNvPr id="213" name="楕円 212"/>
        <xdr:cNvSpPr/>
      </xdr:nvSpPr>
      <xdr:spPr>
        <a:xfrm>
          <a:off x="9588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25505</xdr:rowOff>
    </xdr:from>
    <xdr:to>
      <xdr:col>55</xdr:col>
      <xdr:colOff>0</xdr:colOff>
      <xdr:row>61</xdr:row>
      <xdr:rowOff>33508</xdr:rowOff>
    </xdr:to>
    <xdr:cxnSp macro="">
      <xdr:nvCxnSpPr>
        <xdr:cNvPr id="214" name="直線コネクタ 213"/>
        <xdr:cNvCxnSpPr/>
      </xdr:nvCxnSpPr>
      <xdr:spPr>
        <a:xfrm flipV="1">
          <a:off x="9639300" y="10483955"/>
          <a:ext cx="8382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1972</xdr:rowOff>
    </xdr:from>
    <xdr:to>
      <xdr:col>46</xdr:col>
      <xdr:colOff>38100</xdr:colOff>
      <xdr:row>61</xdr:row>
      <xdr:rowOff>103572</xdr:rowOff>
    </xdr:to>
    <xdr:sp macro="" textlink="">
      <xdr:nvSpPr>
        <xdr:cNvPr id="215" name="楕円 214"/>
        <xdr:cNvSpPr/>
      </xdr:nvSpPr>
      <xdr:spPr>
        <a:xfrm>
          <a:off x="8699500" y="10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33508</xdr:rowOff>
    </xdr:from>
    <xdr:to>
      <xdr:col>50</xdr:col>
      <xdr:colOff>114300</xdr:colOff>
      <xdr:row>61</xdr:row>
      <xdr:rowOff>52772</xdr:rowOff>
    </xdr:to>
    <xdr:cxnSp macro="">
      <xdr:nvCxnSpPr>
        <xdr:cNvPr id="216" name="直線コネクタ 215"/>
        <xdr:cNvCxnSpPr/>
      </xdr:nvCxnSpPr>
      <xdr:spPr>
        <a:xfrm flipV="1">
          <a:off x="8750300" y="104919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7"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8"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100835</xdr:rowOff>
    </xdr:from>
    <xdr:ext cx="599010" cy="259045"/>
    <xdr:sp macro="" textlink="">
      <xdr:nvSpPr>
        <xdr:cNvPr id="219" name="n_1mainValue【橋りょう・トンネル】&#10;一人当たり有形固定資産（償却資産）額"/>
        <xdr:cNvSpPr txBox="1"/>
      </xdr:nvSpPr>
      <xdr:spPr>
        <a:xfrm>
          <a:off x="93270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120099</xdr:rowOff>
    </xdr:from>
    <xdr:ext cx="599010" cy="259045"/>
    <xdr:sp macro="" textlink="">
      <xdr:nvSpPr>
        <xdr:cNvPr id="220" name="n_2mainValue【橋りょう・トンネル】&#10;一人当たり有形固定資産（償却資産）額"/>
        <xdr:cNvSpPr txBox="1"/>
      </xdr:nvSpPr>
      <xdr:spPr>
        <a:xfrm>
          <a:off x="8450795" y="102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6" name="直線コネクタ 245"/>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7"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8" name="直線コネクタ 247"/>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9"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50" name="直線コネクタ 249"/>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1"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2" name="フローチャート: 判断 251"/>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3" name="フローチャート: 判断 252"/>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4" name="フローチャート: 判断 253"/>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103232</xdr:rowOff>
    </xdr:from>
    <xdr:to>
      <xdr:col>24</xdr:col>
      <xdr:colOff>114300</xdr:colOff>
      <xdr:row>80</xdr:row>
      <xdr:rowOff>33382</xdr:rowOff>
    </xdr:to>
    <xdr:sp macro="" textlink="">
      <xdr:nvSpPr>
        <xdr:cNvPr id="260" name="楕円 259"/>
        <xdr:cNvSpPr/>
      </xdr:nvSpPr>
      <xdr:spPr>
        <a:xfrm>
          <a:off x="4584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126109</xdr:rowOff>
    </xdr:from>
    <xdr:ext cx="405111" cy="259045"/>
    <xdr:sp macro="" textlink="">
      <xdr:nvSpPr>
        <xdr:cNvPr id="261" name="【公営住宅】&#10;有形固定資産減価償却率該当値テキスト"/>
        <xdr:cNvSpPr txBox="1"/>
      </xdr:nvSpPr>
      <xdr:spPr>
        <a:xfrm>
          <a:off x="4673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129358</xdr:rowOff>
    </xdr:from>
    <xdr:to>
      <xdr:col>20</xdr:col>
      <xdr:colOff>38100</xdr:colOff>
      <xdr:row>80</xdr:row>
      <xdr:rowOff>59508</xdr:rowOff>
    </xdr:to>
    <xdr:sp macro="" textlink="">
      <xdr:nvSpPr>
        <xdr:cNvPr id="262" name="楕円 261"/>
        <xdr:cNvSpPr/>
      </xdr:nvSpPr>
      <xdr:spPr>
        <a:xfrm>
          <a:off x="3746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154032</xdr:rowOff>
    </xdr:from>
    <xdr:to>
      <xdr:col>24</xdr:col>
      <xdr:colOff>63500</xdr:colOff>
      <xdr:row>80</xdr:row>
      <xdr:rowOff>8708</xdr:rowOff>
    </xdr:to>
    <xdr:cxnSp macro="">
      <xdr:nvCxnSpPr>
        <xdr:cNvPr id="263" name="直線コネクタ 262"/>
        <xdr:cNvCxnSpPr/>
      </xdr:nvCxnSpPr>
      <xdr:spPr>
        <a:xfrm flipV="1">
          <a:off x="3797300" y="136985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152219</xdr:rowOff>
    </xdr:from>
    <xdr:to>
      <xdr:col>15</xdr:col>
      <xdr:colOff>101600</xdr:colOff>
      <xdr:row>80</xdr:row>
      <xdr:rowOff>82369</xdr:rowOff>
    </xdr:to>
    <xdr:sp macro="" textlink="">
      <xdr:nvSpPr>
        <xdr:cNvPr id="264" name="楕円 263"/>
        <xdr:cNvSpPr/>
      </xdr:nvSpPr>
      <xdr:spPr>
        <a:xfrm>
          <a:off x="2857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8708</xdr:rowOff>
    </xdr:from>
    <xdr:to>
      <xdr:col>19</xdr:col>
      <xdr:colOff>177800</xdr:colOff>
      <xdr:row>80</xdr:row>
      <xdr:rowOff>31569</xdr:rowOff>
    </xdr:to>
    <xdr:cxnSp macro="">
      <xdr:nvCxnSpPr>
        <xdr:cNvPr id="265" name="直線コネクタ 264"/>
        <xdr:cNvCxnSpPr/>
      </xdr:nvCxnSpPr>
      <xdr:spPr>
        <a:xfrm flipV="1">
          <a:off x="2908300" y="137247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6"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7"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76035</xdr:rowOff>
    </xdr:from>
    <xdr:ext cx="405111" cy="259045"/>
    <xdr:sp macro="" textlink="">
      <xdr:nvSpPr>
        <xdr:cNvPr id="268" name="n_1mainValue【公営住宅】&#10;有形固定資産減価償却率"/>
        <xdr:cNvSpPr txBox="1"/>
      </xdr:nvSpPr>
      <xdr:spPr>
        <a:xfrm>
          <a:off x="3582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98896</xdr:rowOff>
    </xdr:from>
    <xdr:ext cx="405111" cy="259045"/>
    <xdr:sp macro="" textlink="">
      <xdr:nvSpPr>
        <xdr:cNvPr id="269" name="n_2mainValue【公営住宅】&#10;有形固定資産減価償却率"/>
        <xdr:cNvSpPr txBox="1"/>
      </xdr:nvSpPr>
      <xdr:spPr>
        <a:xfrm>
          <a:off x="2705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3" name="直線コネクタ 292"/>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5" name="直線コネクタ 29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6"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7" name="直線コネクタ 296"/>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8"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9" name="フローチャート: 判断 298"/>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300" name="フローチャート: 判断 299"/>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1" name="フローチャート: 判断 300"/>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7" name="楕円 306"/>
        <xdr:cNvSpPr/>
      </xdr:nvSpPr>
      <xdr:spPr>
        <a:xfrm>
          <a:off x="104267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138192</xdr:rowOff>
    </xdr:from>
    <xdr:ext cx="469744" cy="259045"/>
    <xdr:sp macro="" textlink="">
      <xdr:nvSpPr>
        <xdr:cNvPr id="308" name="【公営住宅】&#10;一人当たり面積該当値テキスト"/>
        <xdr:cNvSpPr txBox="1"/>
      </xdr:nvSpPr>
      <xdr:spPr>
        <a:xfrm>
          <a:off x="10515600"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125985</xdr:rowOff>
    </xdr:from>
    <xdr:to>
      <xdr:col>50</xdr:col>
      <xdr:colOff>165100</xdr:colOff>
      <xdr:row>80</xdr:row>
      <xdr:rowOff>56135</xdr:rowOff>
    </xdr:to>
    <xdr:sp macro="" textlink="">
      <xdr:nvSpPr>
        <xdr:cNvPr id="309" name="楕円 308"/>
        <xdr:cNvSpPr/>
      </xdr:nvSpPr>
      <xdr:spPr>
        <a:xfrm>
          <a:off x="9588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166115</xdr:rowOff>
    </xdr:from>
    <xdr:to>
      <xdr:col>55</xdr:col>
      <xdr:colOff>0</xdr:colOff>
      <xdr:row>80</xdr:row>
      <xdr:rowOff>5335</xdr:rowOff>
    </xdr:to>
    <xdr:cxnSp macro="">
      <xdr:nvCxnSpPr>
        <xdr:cNvPr id="310" name="直線コネクタ 309"/>
        <xdr:cNvCxnSpPr/>
      </xdr:nvCxnSpPr>
      <xdr:spPr>
        <a:xfrm flipV="1">
          <a:off x="9639300" y="13710665"/>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135889</xdr:rowOff>
    </xdr:from>
    <xdr:to>
      <xdr:col>46</xdr:col>
      <xdr:colOff>38100</xdr:colOff>
      <xdr:row>80</xdr:row>
      <xdr:rowOff>66039</xdr:rowOff>
    </xdr:to>
    <xdr:sp macro="" textlink="">
      <xdr:nvSpPr>
        <xdr:cNvPr id="311" name="楕円 310"/>
        <xdr:cNvSpPr/>
      </xdr:nvSpPr>
      <xdr:spPr>
        <a:xfrm>
          <a:off x="8699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5335</xdr:rowOff>
    </xdr:from>
    <xdr:to>
      <xdr:col>50</xdr:col>
      <xdr:colOff>114300</xdr:colOff>
      <xdr:row>80</xdr:row>
      <xdr:rowOff>15239</xdr:rowOff>
    </xdr:to>
    <xdr:cxnSp macro="">
      <xdr:nvCxnSpPr>
        <xdr:cNvPr id="312" name="直線コネクタ 311"/>
        <xdr:cNvCxnSpPr/>
      </xdr:nvCxnSpPr>
      <xdr:spPr>
        <a:xfrm flipV="1">
          <a:off x="8750300" y="13721335"/>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3"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4"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72662</xdr:rowOff>
    </xdr:from>
    <xdr:ext cx="469744" cy="259045"/>
    <xdr:sp macro="" textlink="">
      <xdr:nvSpPr>
        <xdr:cNvPr id="315" name="n_1mainValue【公営住宅】&#10;一人当たり面積"/>
        <xdr:cNvSpPr txBox="1"/>
      </xdr:nvSpPr>
      <xdr:spPr>
        <a:xfrm>
          <a:off x="93917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82566</xdr:rowOff>
    </xdr:from>
    <xdr:ext cx="469744" cy="259045"/>
    <xdr:sp macro="" textlink="">
      <xdr:nvSpPr>
        <xdr:cNvPr id="316" name="n_2mainValue【公営住宅】&#10;一人当たり面積"/>
        <xdr:cNvSpPr txBox="1"/>
      </xdr:nvSpPr>
      <xdr:spPr>
        <a:xfrm>
          <a:off x="8515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1" name="直線コネクタ 340"/>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2"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3" name="直線コネクタ 34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4"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5" name="直線コネクタ 344"/>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46"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7" name="フローチャート: 判断 346"/>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8" name="フローチャート: 判断 347"/>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9" name="フローチャート: 判断 348"/>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355" name="楕円 354"/>
        <xdr:cNvSpPr/>
      </xdr:nvSpPr>
      <xdr:spPr>
        <a:xfrm>
          <a:off x="4584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131463</xdr:rowOff>
    </xdr:from>
    <xdr:ext cx="405111" cy="259045"/>
    <xdr:sp macro="" textlink="">
      <xdr:nvSpPr>
        <xdr:cNvPr id="356" name="【港湾・漁港】&#10;有形固定資産減価償却率該当値テキスト"/>
        <xdr:cNvSpPr txBox="1"/>
      </xdr:nvSpPr>
      <xdr:spPr>
        <a:xfrm>
          <a:off x="4673600"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111125</xdr:rowOff>
    </xdr:from>
    <xdr:to>
      <xdr:col>20</xdr:col>
      <xdr:colOff>38100</xdr:colOff>
      <xdr:row>104</xdr:row>
      <xdr:rowOff>41275</xdr:rowOff>
    </xdr:to>
    <xdr:sp macro="" textlink="">
      <xdr:nvSpPr>
        <xdr:cNvPr id="357" name="楕円 356"/>
        <xdr:cNvSpPr/>
      </xdr:nvSpPr>
      <xdr:spPr>
        <a:xfrm>
          <a:off x="3746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161925</xdr:rowOff>
    </xdr:from>
    <xdr:to>
      <xdr:col>24</xdr:col>
      <xdr:colOff>63500</xdr:colOff>
      <xdr:row>104</xdr:row>
      <xdr:rowOff>32386</xdr:rowOff>
    </xdr:to>
    <xdr:cxnSp macro="">
      <xdr:nvCxnSpPr>
        <xdr:cNvPr id="358" name="直線コネクタ 357"/>
        <xdr:cNvCxnSpPr/>
      </xdr:nvCxnSpPr>
      <xdr:spPr>
        <a:xfrm>
          <a:off x="3797300" y="178212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12064</xdr:rowOff>
    </xdr:from>
    <xdr:to>
      <xdr:col>15</xdr:col>
      <xdr:colOff>101600</xdr:colOff>
      <xdr:row>103</xdr:row>
      <xdr:rowOff>113664</xdr:rowOff>
    </xdr:to>
    <xdr:sp macro="" textlink="">
      <xdr:nvSpPr>
        <xdr:cNvPr id="359" name="楕円 358"/>
        <xdr:cNvSpPr/>
      </xdr:nvSpPr>
      <xdr:spPr>
        <a:xfrm>
          <a:off x="2857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62864</xdr:rowOff>
    </xdr:from>
    <xdr:to>
      <xdr:col>19</xdr:col>
      <xdr:colOff>177800</xdr:colOff>
      <xdr:row>103</xdr:row>
      <xdr:rowOff>161925</xdr:rowOff>
    </xdr:to>
    <xdr:cxnSp macro="">
      <xdr:nvCxnSpPr>
        <xdr:cNvPr id="360" name="直線コネクタ 359"/>
        <xdr:cNvCxnSpPr/>
      </xdr:nvCxnSpPr>
      <xdr:spPr>
        <a:xfrm>
          <a:off x="2908300" y="1772221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156227</xdr:rowOff>
    </xdr:from>
    <xdr:ext cx="405111" cy="259045"/>
    <xdr:sp macro="" textlink="">
      <xdr:nvSpPr>
        <xdr:cNvPr id="361" name="n_1aveValue【港湾・漁港】&#10;有形固定資産減価償却率"/>
        <xdr:cNvSpPr txBox="1"/>
      </xdr:nvSpPr>
      <xdr:spPr>
        <a:xfrm>
          <a:off x="3582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62"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57802</xdr:rowOff>
    </xdr:from>
    <xdr:ext cx="405111" cy="259045"/>
    <xdr:sp macro="" textlink="">
      <xdr:nvSpPr>
        <xdr:cNvPr id="363" name="n_1mainValue【港湾・漁港】&#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130191</xdr:rowOff>
    </xdr:from>
    <xdr:ext cx="405111" cy="259045"/>
    <xdr:sp macro="" textlink="">
      <xdr:nvSpPr>
        <xdr:cNvPr id="364" name="n_2mainValue【港湾・漁港】&#10;有形固定資産減価償却率"/>
        <xdr:cNvSpPr txBox="1"/>
      </xdr:nvSpPr>
      <xdr:spPr>
        <a:xfrm>
          <a:off x="2705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6" name="テキスト ボックス 37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8" name="テキスト ボックス 37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0" name="テキスト ボックス 37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2" name="テキスト ボックス 38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4" name="テキスト ボックス 38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8" name="直線コネクタ 387"/>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9"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90" name="直線コネクタ 389"/>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1"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2" name="直線コネクタ 391"/>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3"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4" name="フローチャート: 判断 393"/>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5" name="フローチャート: 判断 394"/>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171180</xdr:rowOff>
    </xdr:from>
    <xdr:to>
      <xdr:col>46</xdr:col>
      <xdr:colOff>38100</xdr:colOff>
      <xdr:row>108</xdr:row>
      <xdr:rowOff>101330</xdr:rowOff>
    </xdr:to>
    <xdr:sp macro="" textlink="">
      <xdr:nvSpPr>
        <xdr:cNvPr id="396" name="フローチャート: 判断 395"/>
        <xdr:cNvSpPr/>
      </xdr:nvSpPr>
      <xdr:spPr>
        <a:xfrm>
          <a:off x="8699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41796</xdr:rowOff>
    </xdr:from>
    <xdr:to>
      <xdr:col>55</xdr:col>
      <xdr:colOff>50800</xdr:colOff>
      <xdr:row>108</xdr:row>
      <xdr:rowOff>143396</xdr:rowOff>
    </xdr:to>
    <xdr:sp macro="" textlink="">
      <xdr:nvSpPr>
        <xdr:cNvPr id="402" name="楕円 401"/>
        <xdr:cNvSpPr/>
      </xdr:nvSpPr>
      <xdr:spPr>
        <a:xfrm>
          <a:off x="104267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128173</xdr:rowOff>
    </xdr:from>
    <xdr:ext cx="534377" cy="259045"/>
    <xdr:sp macro="" textlink="">
      <xdr:nvSpPr>
        <xdr:cNvPr id="403" name="【港湾・漁港】&#10;一人当たり有形固定資産（償却資産）額該当値テキスト"/>
        <xdr:cNvSpPr txBox="1"/>
      </xdr:nvSpPr>
      <xdr:spPr>
        <a:xfrm>
          <a:off x="10515600" y="184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45456</xdr:rowOff>
    </xdr:from>
    <xdr:to>
      <xdr:col>50</xdr:col>
      <xdr:colOff>165100</xdr:colOff>
      <xdr:row>108</xdr:row>
      <xdr:rowOff>147056</xdr:rowOff>
    </xdr:to>
    <xdr:sp macro="" textlink="">
      <xdr:nvSpPr>
        <xdr:cNvPr id="404" name="楕円 403"/>
        <xdr:cNvSpPr/>
      </xdr:nvSpPr>
      <xdr:spPr>
        <a:xfrm>
          <a:off x="9588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92596</xdr:rowOff>
    </xdr:from>
    <xdr:to>
      <xdr:col>55</xdr:col>
      <xdr:colOff>0</xdr:colOff>
      <xdr:row>108</xdr:row>
      <xdr:rowOff>96256</xdr:rowOff>
    </xdr:to>
    <xdr:cxnSp macro="">
      <xdr:nvCxnSpPr>
        <xdr:cNvPr id="405" name="直線コネクタ 404"/>
        <xdr:cNvCxnSpPr/>
      </xdr:nvCxnSpPr>
      <xdr:spPr>
        <a:xfrm flipV="1">
          <a:off x="9639300" y="18609196"/>
          <a:ext cx="8382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50913</xdr:rowOff>
    </xdr:from>
    <xdr:to>
      <xdr:col>46</xdr:col>
      <xdr:colOff>38100</xdr:colOff>
      <xdr:row>108</xdr:row>
      <xdr:rowOff>152513</xdr:rowOff>
    </xdr:to>
    <xdr:sp macro="" textlink="">
      <xdr:nvSpPr>
        <xdr:cNvPr id="406" name="楕円 405"/>
        <xdr:cNvSpPr/>
      </xdr:nvSpPr>
      <xdr:spPr>
        <a:xfrm>
          <a:off x="8699500" y="185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96256</xdr:rowOff>
    </xdr:from>
    <xdr:to>
      <xdr:col>50</xdr:col>
      <xdr:colOff>114300</xdr:colOff>
      <xdr:row>108</xdr:row>
      <xdr:rowOff>101713</xdr:rowOff>
    </xdr:to>
    <xdr:cxnSp macro="">
      <xdr:nvCxnSpPr>
        <xdr:cNvPr id="407" name="直線コネクタ 406"/>
        <xdr:cNvCxnSpPr/>
      </xdr:nvCxnSpPr>
      <xdr:spPr>
        <a:xfrm flipV="1">
          <a:off x="8750300" y="1861285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8"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117857</xdr:rowOff>
    </xdr:from>
    <xdr:ext cx="534377" cy="259045"/>
    <xdr:sp macro="" textlink="">
      <xdr:nvSpPr>
        <xdr:cNvPr id="409" name="n_2aveValue【港湾・漁港】&#10;一人当たり有形固定資産（償却資産）額"/>
        <xdr:cNvSpPr txBox="1"/>
      </xdr:nvSpPr>
      <xdr:spPr>
        <a:xfrm>
          <a:off x="8483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138183</xdr:rowOff>
    </xdr:from>
    <xdr:ext cx="534377" cy="259045"/>
    <xdr:sp macro="" textlink="">
      <xdr:nvSpPr>
        <xdr:cNvPr id="410" name="n_1mainValue【港湾・漁港】&#10;一人当たり有形固定資産（償却資産）額"/>
        <xdr:cNvSpPr txBox="1"/>
      </xdr:nvSpPr>
      <xdr:spPr>
        <a:xfrm>
          <a:off x="93594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143640</xdr:rowOff>
    </xdr:from>
    <xdr:ext cx="534377" cy="259045"/>
    <xdr:sp macro="" textlink="">
      <xdr:nvSpPr>
        <xdr:cNvPr id="411" name="n_2mainValue【港湾・漁港】&#10;一人当たり有形固定資産（償却資産）額"/>
        <xdr:cNvSpPr txBox="1"/>
      </xdr:nvSpPr>
      <xdr:spPr>
        <a:xfrm>
          <a:off x="8483111" y="18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2" name="直線コネクタ 4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3" name="テキスト ボックス 4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4" name="直線コネクタ 4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5" name="テキスト ボックス 4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6" name="直線コネクタ 4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7" name="テキスト ボックス 4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8" name="直線コネクタ 4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9" name="テキスト ボックス 4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0" name="直線コネクタ 4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1" name="テキスト ボックス 4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2" name="直線コネクタ 4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3" name="テキスト ボックス 4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7" name="直線コネクタ 43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9" name="直線コネクタ 43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4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1" name="直線コネクタ 44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44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3" name="フローチャート: 判断 44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4" name="フローチャート: 判断 44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5" name="フローチャート: 判断 44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51" name="楕円 450"/>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52" name="【認定こども園・幼稚園・保育所】&#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453" name="楕円 452"/>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17417</xdr:rowOff>
    </xdr:to>
    <xdr:cxnSp macro="">
      <xdr:nvCxnSpPr>
        <xdr:cNvPr id="454" name="直線コネクタ 453"/>
        <xdr:cNvCxnSpPr/>
      </xdr:nvCxnSpPr>
      <xdr:spPr>
        <a:xfrm flipV="1">
          <a:off x="15481300" y="61569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169092</xdr:rowOff>
    </xdr:from>
    <xdr:to>
      <xdr:col>76</xdr:col>
      <xdr:colOff>165100</xdr:colOff>
      <xdr:row>36</xdr:row>
      <xdr:rowOff>99242</xdr:rowOff>
    </xdr:to>
    <xdr:sp macro="" textlink="">
      <xdr:nvSpPr>
        <xdr:cNvPr id="455" name="楕円 454"/>
        <xdr:cNvSpPr/>
      </xdr:nvSpPr>
      <xdr:spPr>
        <a:xfrm>
          <a:off x="14541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48442</xdr:rowOff>
    </xdr:to>
    <xdr:cxnSp macro="">
      <xdr:nvCxnSpPr>
        <xdr:cNvPr id="456" name="直線コネクタ 455"/>
        <xdr:cNvCxnSpPr/>
      </xdr:nvCxnSpPr>
      <xdr:spPr>
        <a:xfrm flipV="1">
          <a:off x="14592300" y="618961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4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45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459" name="n_1mainValue【認定こども園・幼稚園・保育所】&#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115769</xdr:rowOff>
    </xdr:from>
    <xdr:ext cx="405111" cy="259045"/>
    <xdr:sp macro="" textlink="">
      <xdr:nvSpPr>
        <xdr:cNvPr id="460" name="n_2mainValue【認定こども園・幼稚園・保育所】&#10;有形固定資産減価償却率"/>
        <xdr:cNvSpPr txBox="1"/>
      </xdr:nvSpPr>
      <xdr:spPr>
        <a:xfrm>
          <a:off x="14389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4" name="直線コネクタ 48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6" name="直線コネクタ 48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8" name="直線コネクタ 48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8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90" name="フローチャート: 判断 48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1" name="フローチャート: 判断 49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2" name="フローチャート: 判断 49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98" name="楕円 497"/>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99"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500" name="楕円 499"/>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95250</xdr:rowOff>
    </xdr:to>
    <xdr:cxnSp macro="">
      <xdr:nvCxnSpPr>
        <xdr:cNvPr id="501" name="直線コネクタ 500"/>
        <xdr:cNvCxnSpPr/>
      </xdr:nvCxnSpPr>
      <xdr:spPr>
        <a:xfrm flipV="1">
          <a:off x="21323300" y="660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502" name="楕円 501"/>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95250</xdr:rowOff>
    </xdr:from>
    <xdr:to>
      <xdr:col>111</xdr:col>
      <xdr:colOff>177800</xdr:colOff>
      <xdr:row>38</xdr:row>
      <xdr:rowOff>99060</xdr:rowOff>
    </xdr:to>
    <xdr:cxnSp macro="">
      <xdr:nvCxnSpPr>
        <xdr:cNvPr id="503" name="直線コネクタ 502"/>
        <xdr:cNvCxnSpPr/>
      </xdr:nvCxnSpPr>
      <xdr:spPr>
        <a:xfrm flipV="1">
          <a:off x="20434300" y="6610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50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50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506" name="n_1main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507" name="n_2main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2" name="直線コネクタ 53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4" name="直線コネクタ 53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6" name="直線コネクタ 53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53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8" name="フローチャート: 判断 53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9" name="フローチャート: 判断 53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40" name="フローチャート: 判断 53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546" name="楕円 545"/>
        <xdr:cNvSpPr/>
      </xdr:nvSpPr>
      <xdr:spPr>
        <a:xfrm>
          <a:off x="16268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115587</xdr:rowOff>
    </xdr:from>
    <xdr:ext cx="405111" cy="259045"/>
    <xdr:sp macro="" textlink="">
      <xdr:nvSpPr>
        <xdr:cNvPr id="547" name="【学校施設】&#10;有形固定資産減価償却率該当値テキスト"/>
        <xdr:cNvSpPr txBox="1"/>
      </xdr:nvSpPr>
      <xdr:spPr>
        <a:xfrm>
          <a:off x="16357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105410</xdr:rowOff>
    </xdr:from>
    <xdr:to>
      <xdr:col>81</xdr:col>
      <xdr:colOff>101600</xdr:colOff>
      <xdr:row>64</xdr:row>
      <xdr:rowOff>35560</xdr:rowOff>
    </xdr:to>
    <xdr:sp macro="" textlink="">
      <xdr:nvSpPr>
        <xdr:cNvPr id="548" name="楕円 547"/>
        <xdr:cNvSpPr/>
      </xdr:nvSpPr>
      <xdr:spPr>
        <a:xfrm>
          <a:off x="15430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156210</xdr:rowOff>
    </xdr:to>
    <xdr:cxnSp macro="">
      <xdr:nvCxnSpPr>
        <xdr:cNvPr id="549" name="直線コネクタ 548"/>
        <xdr:cNvCxnSpPr/>
      </xdr:nvCxnSpPr>
      <xdr:spPr>
        <a:xfrm flipV="1">
          <a:off x="15481300" y="10881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86360</xdr:rowOff>
    </xdr:from>
    <xdr:to>
      <xdr:col>76</xdr:col>
      <xdr:colOff>165100</xdr:colOff>
      <xdr:row>64</xdr:row>
      <xdr:rowOff>16510</xdr:rowOff>
    </xdr:to>
    <xdr:sp macro="" textlink="">
      <xdr:nvSpPr>
        <xdr:cNvPr id="550" name="楕円 549"/>
        <xdr:cNvSpPr/>
      </xdr:nvSpPr>
      <xdr:spPr>
        <a:xfrm>
          <a:off x="1454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137160</xdr:rowOff>
    </xdr:from>
    <xdr:to>
      <xdr:col>81</xdr:col>
      <xdr:colOff>50800</xdr:colOff>
      <xdr:row>63</xdr:row>
      <xdr:rowOff>156210</xdr:rowOff>
    </xdr:to>
    <xdr:cxnSp macro="">
      <xdr:nvCxnSpPr>
        <xdr:cNvPr id="551" name="直線コネクタ 550"/>
        <xdr:cNvCxnSpPr/>
      </xdr:nvCxnSpPr>
      <xdr:spPr>
        <a:xfrm>
          <a:off x="14592300" y="109385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5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26687</xdr:rowOff>
    </xdr:from>
    <xdr:ext cx="405111" cy="259045"/>
    <xdr:sp macro="" textlink="">
      <xdr:nvSpPr>
        <xdr:cNvPr id="554" name="n_1mainValue【学校施設】&#10;有形固定資産減価償却率"/>
        <xdr:cNvSpPr txBox="1"/>
      </xdr:nvSpPr>
      <xdr:spPr>
        <a:xfrm>
          <a:off x="152660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7637</xdr:rowOff>
    </xdr:from>
    <xdr:ext cx="405111" cy="259045"/>
    <xdr:sp macro="" textlink="">
      <xdr:nvSpPr>
        <xdr:cNvPr id="555" name="n_2mainValue【学校施設】&#10;有形固定資産減価償却率"/>
        <xdr:cNvSpPr txBox="1"/>
      </xdr:nvSpPr>
      <xdr:spPr>
        <a:xfrm>
          <a:off x="14389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6" name="テキスト ボックス 5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80" name="直線コネクタ 57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2" name="直線コネクタ 58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4" name="直線コネクタ 58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8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6" name="フローチャート: 判断 58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7" name="フローチャート: 判断 58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8" name="フローチャート: 判断 58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81026</xdr:rowOff>
    </xdr:from>
    <xdr:to>
      <xdr:col>116</xdr:col>
      <xdr:colOff>114300</xdr:colOff>
      <xdr:row>59</xdr:row>
      <xdr:rowOff>11176</xdr:rowOff>
    </xdr:to>
    <xdr:sp macro="" textlink="">
      <xdr:nvSpPr>
        <xdr:cNvPr id="594" name="楕円 593"/>
        <xdr:cNvSpPr/>
      </xdr:nvSpPr>
      <xdr:spPr>
        <a:xfrm>
          <a:off x="221107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103903</xdr:rowOff>
    </xdr:from>
    <xdr:ext cx="469744" cy="259045"/>
    <xdr:sp macro="" textlink="">
      <xdr:nvSpPr>
        <xdr:cNvPr id="595" name="【学校施設】&#10;一人当たり面積該当値テキスト"/>
        <xdr:cNvSpPr txBox="1"/>
      </xdr:nvSpPr>
      <xdr:spPr>
        <a:xfrm>
          <a:off x="22199600" y="98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93980</xdr:rowOff>
    </xdr:from>
    <xdr:to>
      <xdr:col>112</xdr:col>
      <xdr:colOff>38100</xdr:colOff>
      <xdr:row>59</xdr:row>
      <xdr:rowOff>24130</xdr:rowOff>
    </xdr:to>
    <xdr:sp macro="" textlink="">
      <xdr:nvSpPr>
        <xdr:cNvPr id="596" name="楕円 595"/>
        <xdr:cNvSpPr/>
      </xdr:nvSpPr>
      <xdr:spPr>
        <a:xfrm>
          <a:off x="2127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131826</xdr:rowOff>
    </xdr:from>
    <xdr:to>
      <xdr:col>116</xdr:col>
      <xdr:colOff>63500</xdr:colOff>
      <xdr:row>58</xdr:row>
      <xdr:rowOff>144780</xdr:rowOff>
    </xdr:to>
    <xdr:cxnSp macro="">
      <xdr:nvCxnSpPr>
        <xdr:cNvPr id="597" name="直線コネクタ 596"/>
        <xdr:cNvCxnSpPr/>
      </xdr:nvCxnSpPr>
      <xdr:spPr>
        <a:xfrm flipV="1">
          <a:off x="21323300" y="1007592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145796</xdr:rowOff>
    </xdr:from>
    <xdr:to>
      <xdr:col>107</xdr:col>
      <xdr:colOff>101600</xdr:colOff>
      <xdr:row>59</xdr:row>
      <xdr:rowOff>75946</xdr:rowOff>
    </xdr:to>
    <xdr:sp macro="" textlink="">
      <xdr:nvSpPr>
        <xdr:cNvPr id="598" name="楕円 597"/>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144780</xdr:rowOff>
    </xdr:from>
    <xdr:to>
      <xdr:col>111</xdr:col>
      <xdr:colOff>177800</xdr:colOff>
      <xdr:row>59</xdr:row>
      <xdr:rowOff>25146</xdr:rowOff>
    </xdr:to>
    <xdr:cxnSp macro="">
      <xdr:nvCxnSpPr>
        <xdr:cNvPr id="599" name="直線コネクタ 598"/>
        <xdr:cNvCxnSpPr/>
      </xdr:nvCxnSpPr>
      <xdr:spPr>
        <a:xfrm flipV="1">
          <a:off x="20434300" y="100888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60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60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40657</xdr:rowOff>
    </xdr:from>
    <xdr:ext cx="469744" cy="259045"/>
    <xdr:sp macro="" textlink="">
      <xdr:nvSpPr>
        <xdr:cNvPr id="602" name="n_1mainValue【学校施設】&#10;一人当たり面積"/>
        <xdr:cNvSpPr txBox="1"/>
      </xdr:nvSpPr>
      <xdr:spPr>
        <a:xfrm>
          <a:off x="210757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92473</xdr:rowOff>
    </xdr:from>
    <xdr:ext cx="469744" cy="259045"/>
    <xdr:sp macro="" textlink="">
      <xdr:nvSpPr>
        <xdr:cNvPr id="603" name="n_2mainValue【学校施設】&#10;一人当たり面積"/>
        <xdr:cNvSpPr txBox="1"/>
      </xdr:nvSpPr>
      <xdr:spPr>
        <a:xfrm>
          <a:off x="201994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8" name="直線コネクタ 62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30" name="直線コネクタ 62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2" name="直線コネクタ 63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63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4" name="フローチャート: 判断 63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5" name="フローチャート: 判断 63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6" name="フローチャート: 判断 63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2" name="楕円 641"/>
        <xdr:cNvSpPr/>
      </xdr:nvSpPr>
      <xdr:spPr>
        <a:xfrm>
          <a:off x="16268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643" name="【児童館】&#10;有形固定資産減価償却率該当値テキスト"/>
        <xdr:cNvSpPr txBox="1"/>
      </xdr:nvSpPr>
      <xdr:spPr>
        <a:xfrm>
          <a:off x="16357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126364</xdr:rowOff>
    </xdr:from>
    <xdr:to>
      <xdr:col>81</xdr:col>
      <xdr:colOff>101600</xdr:colOff>
      <xdr:row>82</xdr:row>
      <xdr:rowOff>56514</xdr:rowOff>
    </xdr:to>
    <xdr:sp macro="" textlink="">
      <xdr:nvSpPr>
        <xdr:cNvPr id="644" name="楕円 643"/>
        <xdr:cNvSpPr/>
      </xdr:nvSpPr>
      <xdr:spPr>
        <a:xfrm>
          <a:off x="15430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135255</xdr:rowOff>
    </xdr:from>
    <xdr:to>
      <xdr:col>85</xdr:col>
      <xdr:colOff>127000</xdr:colOff>
      <xdr:row>82</xdr:row>
      <xdr:rowOff>5714</xdr:rowOff>
    </xdr:to>
    <xdr:cxnSp macro="">
      <xdr:nvCxnSpPr>
        <xdr:cNvPr id="645" name="直線コネクタ 644"/>
        <xdr:cNvCxnSpPr/>
      </xdr:nvCxnSpPr>
      <xdr:spPr>
        <a:xfrm flipV="1">
          <a:off x="15481300" y="14022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646" name="楕円 645"/>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5714</xdr:rowOff>
    </xdr:from>
    <xdr:to>
      <xdr:col>81</xdr:col>
      <xdr:colOff>50800</xdr:colOff>
      <xdr:row>82</xdr:row>
      <xdr:rowOff>47625</xdr:rowOff>
    </xdr:to>
    <xdr:cxnSp macro="">
      <xdr:nvCxnSpPr>
        <xdr:cNvPr id="647" name="直線コネクタ 646"/>
        <xdr:cNvCxnSpPr/>
      </xdr:nvCxnSpPr>
      <xdr:spPr>
        <a:xfrm flipV="1">
          <a:off x="14592300" y="14064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4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4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73041</xdr:rowOff>
    </xdr:from>
    <xdr:ext cx="405111" cy="259045"/>
    <xdr:sp macro="" textlink="">
      <xdr:nvSpPr>
        <xdr:cNvPr id="650" name="n_1mainValue【児童館】&#10;有形固定資産減価償却率"/>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651" name="n_2mainValue【児童館】&#10;有形固定資産減価償却率"/>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7" name="直線コネクタ 67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9" name="直線コネクタ 67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8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1" name="直線コネクタ 68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8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3" name="フローチャート: 判断 68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4" name="フローチャート: 判断 68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5" name="フローチャート: 判断 68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691" name="楕円 690"/>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88191</xdr:rowOff>
    </xdr:from>
    <xdr:ext cx="469744" cy="259045"/>
    <xdr:sp macro="" textlink="">
      <xdr:nvSpPr>
        <xdr:cNvPr id="692" name="【児童館】&#10;一人当たり面積該当値テキスト"/>
        <xdr:cNvSpPr txBox="1"/>
      </xdr:nvSpPr>
      <xdr:spPr>
        <a:xfrm>
          <a:off x="22199600"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693" name="楕円 692"/>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160564</xdr:rowOff>
    </xdr:to>
    <xdr:cxnSp macro="">
      <xdr:nvCxnSpPr>
        <xdr:cNvPr id="694" name="直線コネクタ 693"/>
        <xdr:cNvCxnSpPr/>
      </xdr:nvCxnSpPr>
      <xdr:spPr>
        <a:xfrm>
          <a:off x="21323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109764</xdr:rowOff>
    </xdr:from>
    <xdr:to>
      <xdr:col>107</xdr:col>
      <xdr:colOff>101600</xdr:colOff>
      <xdr:row>86</xdr:row>
      <xdr:rowOff>39914</xdr:rowOff>
    </xdr:to>
    <xdr:sp macro="" textlink="">
      <xdr:nvSpPr>
        <xdr:cNvPr id="695" name="楕円 694"/>
        <xdr:cNvSpPr/>
      </xdr:nvSpPr>
      <xdr:spPr>
        <a:xfrm>
          <a:off x="2038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160564</xdr:rowOff>
    </xdr:to>
    <xdr:cxnSp macro="">
      <xdr:nvCxnSpPr>
        <xdr:cNvPr id="696" name="直線コネクタ 695"/>
        <xdr:cNvCxnSpPr/>
      </xdr:nvCxnSpPr>
      <xdr:spPr>
        <a:xfrm>
          <a:off x="20434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9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9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699" name="n_1mainValue【児童館】&#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700" name="n_2mainValue【児童館】&#10;一人当たり面積"/>
        <xdr:cNvSpPr txBox="1"/>
      </xdr:nvSpPr>
      <xdr:spPr>
        <a:xfrm>
          <a:off x="20199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5" name="直線コネクタ 72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7" name="直線コネクタ 72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9" name="直線コネクタ 72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3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1" name="フローチャート: 判断 73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2" name="フローチャート: 判断 73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3" name="フローチャート: 判断 73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39" name="楕円 738"/>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740" name="【公民館】&#10;有形固定資産減価償却率該当値テキスト"/>
        <xdr:cNvSpPr txBox="1"/>
      </xdr:nvSpPr>
      <xdr:spPr>
        <a:xfrm>
          <a:off x="16357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41" name="楕円 740"/>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89536</xdr:rowOff>
    </xdr:to>
    <xdr:cxnSp macro="">
      <xdr:nvCxnSpPr>
        <xdr:cNvPr id="742" name="直線コネクタ 741"/>
        <xdr:cNvCxnSpPr/>
      </xdr:nvCxnSpPr>
      <xdr:spPr>
        <a:xfrm>
          <a:off x="15481300" y="17998439"/>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141605</xdr:rowOff>
    </xdr:from>
    <xdr:to>
      <xdr:col>76</xdr:col>
      <xdr:colOff>165100</xdr:colOff>
      <xdr:row>105</xdr:row>
      <xdr:rowOff>71755</xdr:rowOff>
    </xdr:to>
    <xdr:sp macro="" textlink="">
      <xdr:nvSpPr>
        <xdr:cNvPr id="743" name="楕円 742"/>
        <xdr:cNvSpPr/>
      </xdr:nvSpPr>
      <xdr:spPr>
        <a:xfrm>
          <a:off x="14541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20955</xdr:rowOff>
    </xdr:to>
    <xdr:cxnSp macro="">
      <xdr:nvCxnSpPr>
        <xdr:cNvPr id="744" name="直線コネクタ 743"/>
        <xdr:cNvCxnSpPr/>
      </xdr:nvCxnSpPr>
      <xdr:spPr>
        <a:xfrm flipV="1">
          <a:off x="14592300" y="179984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74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4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747" name="n_1main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88282</xdr:rowOff>
    </xdr:from>
    <xdr:ext cx="405111" cy="259045"/>
    <xdr:sp macro="" textlink="">
      <xdr:nvSpPr>
        <xdr:cNvPr id="748" name="n_2mainValue【公民館】&#10;有形固定資産減価償却率"/>
        <xdr:cNvSpPr txBox="1"/>
      </xdr:nvSpPr>
      <xdr:spPr>
        <a:xfrm>
          <a:off x="14389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9" name="直線コネクタ 7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0" name="テキスト ボックス 7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1" name="直線コネクタ 7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2" name="テキスト ボックス 7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3" name="直線コネクタ 7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4" name="テキスト ボックス 7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5" name="直線コネクタ 7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6" name="テキスト ボックス 7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7" name="直線コネクタ 7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8" name="テキスト ボックス 7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2" name="直線コネクタ 77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4" name="直線コネクタ 77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6" name="直線コネクタ 77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77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8" name="フローチャート: 判断 77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9" name="フローチャート: 判断 77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80" name="フローチャート: 判断 77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786" name="楕円 785"/>
        <xdr:cNvSpPr/>
      </xdr:nvSpPr>
      <xdr:spPr>
        <a:xfrm>
          <a:off x="22110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74947</xdr:rowOff>
    </xdr:from>
    <xdr:ext cx="469744" cy="259045"/>
    <xdr:sp macro="" textlink="">
      <xdr:nvSpPr>
        <xdr:cNvPr id="787" name="【公民館】&#10;一人当たり面積該当値テキスト"/>
        <xdr:cNvSpPr txBox="1"/>
      </xdr:nvSpPr>
      <xdr:spPr>
        <a:xfrm>
          <a:off x="22199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97789</xdr:rowOff>
    </xdr:from>
    <xdr:to>
      <xdr:col>112</xdr:col>
      <xdr:colOff>38100</xdr:colOff>
      <xdr:row>105</xdr:row>
      <xdr:rowOff>27939</xdr:rowOff>
    </xdr:to>
    <xdr:sp macro="" textlink="">
      <xdr:nvSpPr>
        <xdr:cNvPr id="788" name="楕円 787"/>
        <xdr:cNvSpPr/>
      </xdr:nvSpPr>
      <xdr:spPr>
        <a:xfrm>
          <a:off x="21272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102870</xdr:rowOff>
    </xdr:from>
    <xdr:to>
      <xdr:col>116</xdr:col>
      <xdr:colOff>63500</xdr:colOff>
      <xdr:row>104</xdr:row>
      <xdr:rowOff>148589</xdr:rowOff>
    </xdr:to>
    <xdr:cxnSp macro="">
      <xdr:nvCxnSpPr>
        <xdr:cNvPr id="789" name="直線コネクタ 788"/>
        <xdr:cNvCxnSpPr/>
      </xdr:nvCxnSpPr>
      <xdr:spPr>
        <a:xfrm flipV="1">
          <a:off x="21323300" y="179336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790" name="楕円 789"/>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148589</xdr:rowOff>
    </xdr:from>
    <xdr:to>
      <xdr:col>111</xdr:col>
      <xdr:colOff>177800</xdr:colOff>
      <xdr:row>104</xdr:row>
      <xdr:rowOff>160020</xdr:rowOff>
    </xdr:to>
    <xdr:cxnSp macro="">
      <xdr:nvCxnSpPr>
        <xdr:cNvPr id="791" name="直線コネクタ 790"/>
        <xdr:cNvCxnSpPr/>
      </xdr:nvCxnSpPr>
      <xdr:spPr>
        <a:xfrm flipV="1">
          <a:off x="20434300" y="1797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9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9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44466</xdr:rowOff>
    </xdr:from>
    <xdr:ext cx="469744" cy="259045"/>
    <xdr:sp macro="" textlink="">
      <xdr:nvSpPr>
        <xdr:cNvPr id="794" name="n_1mainValue【公民館】&#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55897</xdr:rowOff>
    </xdr:from>
    <xdr:ext cx="469744" cy="259045"/>
    <xdr:sp macro="" textlink="">
      <xdr:nvSpPr>
        <xdr:cNvPr id="795" name="n_2mainValue【公民館】&#10;一人当たり面積"/>
        <xdr:cNvSpPr txBox="1"/>
      </xdr:nvSpPr>
      <xdr:spPr>
        <a:xfrm>
          <a:off x="20199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特に有形固定資産減価償却率が高くなっている施設は、公営住宅、認定こども園・幼稚園・保育所であり、特に低くなっている施設は、道路、学校施設である。公営住宅については、多くの施設が昭和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年代までに建設されており、耐用年数である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年（構造により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年）を大幅に経過しているか経過しつつあり、また、施設の計画的な統廃合が進んでいないことにより一人当たりの面積についても類似団体</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0.988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％多い状況にある。また、認定こども園・幼稚園・保育所については、平成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に中曽根保育園を建替えしたものの、それ以降は大規模な建替え及び改修が進んでいないことが有形固定資産減価償却率を高い水準に押し上げている。今後は、幼稚園・保育所の統廃合を含めた認定こども園への整備を進めていく計画である。道路については、市単道路改良事業や街路事業を計画的に進めている結果として、有形固定資産減価償却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18.3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％低い水準となっている。学校施設は川之江小学校や三島東中学校</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、新宮小中学校</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の建替え、妻鳥小学校や松柏小学校、関川小学校及び三島南中学校などの増改築を計画的に行った結果として、有形固定資産減価償却率は類似団体</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1" name="楕円 70"/>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107060</xdr:rowOff>
    </xdr:from>
    <xdr:ext cx="405111" cy="259045"/>
    <xdr:sp macro="" textlink="">
      <xdr:nvSpPr>
        <xdr:cNvPr id="72" name="【図書館】&#10;有形固定資産減価償却率該当値テキスト"/>
        <xdr:cNvSpPr txBox="1"/>
      </xdr:nvSpPr>
      <xdr:spPr>
        <a:xfrm>
          <a:off x="4673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3" name="楕円 72"/>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38</xdr:row>
      <xdr:rowOff>2722</xdr:rowOff>
    </xdr:to>
    <xdr:cxnSp macro="">
      <xdr:nvCxnSpPr>
        <xdr:cNvPr id="74" name="直線コネクタ 73"/>
        <xdr:cNvCxnSpPr/>
      </xdr:nvCxnSpPr>
      <xdr:spPr>
        <a:xfrm flipV="1">
          <a:off x="3797300" y="64786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5" name="楕円 74"/>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41910</xdr:rowOff>
    </xdr:to>
    <xdr:cxnSp macro="">
      <xdr:nvCxnSpPr>
        <xdr:cNvPr id="76" name="直線コネクタ 75"/>
        <xdr:cNvCxnSpPr/>
      </xdr:nvCxnSpPr>
      <xdr:spPr>
        <a:xfrm flipV="1">
          <a:off x="2908300" y="65178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70049</xdr:rowOff>
    </xdr:from>
    <xdr:ext cx="405111" cy="259045"/>
    <xdr:sp macro="" textlink="">
      <xdr:nvSpPr>
        <xdr:cNvPr id="79" name="n_1mainValue【図書館】&#10;有形固定資産減価償却率"/>
        <xdr:cNvSpPr txBox="1"/>
      </xdr:nvSpPr>
      <xdr:spPr>
        <a:xfrm>
          <a:off x="3582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mainValue【図書館】&#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18" name="楕円 117"/>
        <xdr:cNvSpPr/>
      </xdr:nvSpPr>
      <xdr:spPr>
        <a:xfrm>
          <a:off x="10426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19" name="【図書館】&#10;一人当たり面積該当値テキスト"/>
        <xdr:cNvSpPr txBox="1"/>
      </xdr:nvSpPr>
      <xdr:spPr>
        <a:xfrm>
          <a:off x="10515600"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0" name="楕円 119"/>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63500</xdr:rowOff>
    </xdr:to>
    <xdr:cxnSp macro="">
      <xdr:nvCxnSpPr>
        <xdr:cNvPr id="121" name="直線コネクタ 120"/>
        <xdr:cNvCxnSpPr/>
      </xdr:nvCxnSpPr>
      <xdr:spPr>
        <a:xfrm>
          <a:off x="9639300" y="657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76200</xdr:rowOff>
    </xdr:to>
    <xdr:cxnSp macro="">
      <xdr:nvCxnSpPr>
        <xdr:cNvPr id="123" name="直線コネクタ 122"/>
        <xdr:cNvCxnSpPr/>
      </xdr:nvCxnSpPr>
      <xdr:spPr>
        <a:xfrm flipV="1">
          <a:off x="8750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26"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7" name="n_2main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66" name="楕円 165"/>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67" name="【体育館・プー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68" name="楕円 167"/>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169" name="直線コネクタ 168"/>
        <xdr:cNvCxnSpPr/>
      </xdr:nvCxnSpPr>
      <xdr:spPr>
        <a:xfrm flipV="1">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70" name="楕円 169"/>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53340</xdr:rowOff>
    </xdr:to>
    <xdr:cxnSp macro="">
      <xdr:nvCxnSpPr>
        <xdr:cNvPr id="171" name="直線コネクタ 170"/>
        <xdr:cNvCxnSpPr/>
      </xdr:nvCxnSpPr>
      <xdr:spPr>
        <a:xfrm flipV="1">
          <a:off x="2908300" y="10300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74" name="n_1mainValue【体育館・プー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5" name="n_2main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13" name="楕円 212"/>
        <xdr:cNvSpPr/>
      </xdr:nvSpPr>
      <xdr:spPr>
        <a:xfrm>
          <a:off x="10426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63517</xdr:rowOff>
    </xdr:from>
    <xdr:ext cx="469744" cy="259045"/>
    <xdr:sp macro="" textlink="">
      <xdr:nvSpPr>
        <xdr:cNvPr id="214" name="【体育館・プール】&#10;一人当たり面積該当値テキスト"/>
        <xdr:cNvSpPr txBox="1"/>
      </xdr:nvSpPr>
      <xdr:spPr>
        <a:xfrm>
          <a:off x="10515600"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44450</xdr:rowOff>
    </xdr:from>
    <xdr:to>
      <xdr:col>50</xdr:col>
      <xdr:colOff>165100</xdr:colOff>
      <xdr:row>61</xdr:row>
      <xdr:rowOff>146050</xdr:rowOff>
    </xdr:to>
    <xdr:sp macro="" textlink="">
      <xdr:nvSpPr>
        <xdr:cNvPr id="215" name="楕円 214"/>
        <xdr:cNvSpPr/>
      </xdr:nvSpPr>
      <xdr:spPr>
        <a:xfrm>
          <a:off x="958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95250</xdr:rowOff>
    </xdr:to>
    <xdr:cxnSp macro="">
      <xdr:nvCxnSpPr>
        <xdr:cNvPr id="216" name="直線コネクタ 215"/>
        <xdr:cNvCxnSpPr/>
      </xdr:nvCxnSpPr>
      <xdr:spPr>
        <a:xfrm flipV="1">
          <a:off x="9639300" y="10549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50165</xdr:rowOff>
    </xdr:from>
    <xdr:to>
      <xdr:col>46</xdr:col>
      <xdr:colOff>38100</xdr:colOff>
      <xdr:row>61</xdr:row>
      <xdr:rowOff>151765</xdr:rowOff>
    </xdr:to>
    <xdr:sp macro="" textlink="">
      <xdr:nvSpPr>
        <xdr:cNvPr id="217" name="楕円 216"/>
        <xdr:cNvSpPr/>
      </xdr:nvSpPr>
      <xdr:spPr>
        <a:xfrm>
          <a:off x="869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95250</xdr:rowOff>
    </xdr:from>
    <xdr:to>
      <xdr:col>50</xdr:col>
      <xdr:colOff>114300</xdr:colOff>
      <xdr:row>61</xdr:row>
      <xdr:rowOff>100965</xdr:rowOff>
    </xdr:to>
    <xdr:cxnSp macro="">
      <xdr:nvCxnSpPr>
        <xdr:cNvPr id="218" name="直線コネクタ 217"/>
        <xdr:cNvCxnSpPr/>
      </xdr:nvCxnSpPr>
      <xdr:spPr>
        <a:xfrm flipV="1">
          <a:off x="8750300" y="1055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162577</xdr:rowOff>
    </xdr:from>
    <xdr:ext cx="469744" cy="259045"/>
    <xdr:sp macro="" textlink="">
      <xdr:nvSpPr>
        <xdr:cNvPr id="221" name="n_1main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168292</xdr:rowOff>
    </xdr:from>
    <xdr:ext cx="469744" cy="259045"/>
    <xdr:sp macro="" textlink="">
      <xdr:nvSpPr>
        <xdr:cNvPr id="222" name="n_2mainValue【体育館・プール】&#10;一人当たり面積"/>
        <xdr:cNvSpPr txBox="1"/>
      </xdr:nvSpPr>
      <xdr:spPr>
        <a:xfrm>
          <a:off x="8515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1" name="楕円 26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62" name="【福祉施設】&#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63" name="楕円 262"/>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137161</xdr:rowOff>
    </xdr:to>
    <xdr:cxnSp macro="">
      <xdr:nvCxnSpPr>
        <xdr:cNvPr id="264" name="直線コネクタ 263"/>
        <xdr:cNvCxnSpPr/>
      </xdr:nvCxnSpPr>
      <xdr:spPr>
        <a:xfrm>
          <a:off x="3797300" y="141751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65" name="楕円 264"/>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150495</xdr:rowOff>
    </xdr:to>
    <xdr:cxnSp macro="">
      <xdr:nvCxnSpPr>
        <xdr:cNvPr id="266" name="直線コネクタ 265"/>
        <xdr:cNvCxnSpPr/>
      </xdr:nvCxnSpPr>
      <xdr:spPr>
        <a:xfrm flipV="1">
          <a:off x="2908300" y="1417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69" name="n_1main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70" name="n_2mainValue【福祉施設】&#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154178</xdr:rowOff>
    </xdr:from>
    <xdr:to>
      <xdr:col>55</xdr:col>
      <xdr:colOff>50800</xdr:colOff>
      <xdr:row>84</xdr:row>
      <xdr:rowOff>84328</xdr:rowOff>
    </xdr:to>
    <xdr:sp macro="" textlink="">
      <xdr:nvSpPr>
        <xdr:cNvPr id="306" name="楕円 305"/>
        <xdr:cNvSpPr/>
      </xdr:nvSpPr>
      <xdr:spPr>
        <a:xfrm>
          <a:off x="10426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132605</xdr:rowOff>
    </xdr:from>
    <xdr:ext cx="469744" cy="259045"/>
    <xdr:sp macro="" textlink="">
      <xdr:nvSpPr>
        <xdr:cNvPr id="307" name="【福祉施設】&#10;一人当たり面積該当値テキスト"/>
        <xdr:cNvSpPr txBox="1"/>
      </xdr:nvSpPr>
      <xdr:spPr>
        <a:xfrm>
          <a:off x="10515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154178</xdr:rowOff>
    </xdr:from>
    <xdr:to>
      <xdr:col>50</xdr:col>
      <xdr:colOff>165100</xdr:colOff>
      <xdr:row>84</xdr:row>
      <xdr:rowOff>84328</xdr:rowOff>
    </xdr:to>
    <xdr:sp macro="" textlink="">
      <xdr:nvSpPr>
        <xdr:cNvPr id="308" name="楕円 307"/>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33528</xdr:rowOff>
    </xdr:from>
    <xdr:to>
      <xdr:col>55</xdr:col>
      <xdr:colOff>0</xdr:colOff>
      <xdr:row>84</xdr:row>
      <xdr:rowOff>33528</xdr:rowOff>
    </xdr:to>
    <xdr:cxnSp macro="">
      <xdr:nvCxnSpPr>
        <xdr:cNvPr id="309" name="直線コネクタ 308"/>
        <xdr:cNvCxnSpPr/>
      </xdr:nvCxnSpPr>
      <xdr:spPr>
        <a:xfrm>
          <a:off x="9639300" y="1443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10" name="楕円 309"/>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33528</xdr:rowOff>
    </xdr:from>
    <xdr:to>
      <xdr:col>50</xdr:col>
      <xdr:colOff>114300</xdr:colOff>
      <xdr:row>84</xdr:row>
      <xdr:rowOff>38100</xdr:rowOff>
    </xdr:to>
    <xdr:cxnSp macro="">
      <xdr:nvCxnSpPr>
        <xdr:cNvPr id="311" name="直線コネクタ 310"/>
        <xdr:cNvCxnSpPr/>
      </xdr:nvCxnSpPr>
      <xdr:spPr>
        <a:xfrm flipV="1">
          <a:off x="8750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75455</xdr:rowOff>
    </xdr:from>
    <xdr:ext cx="469744" cy="259045"/>
    <xdr:sp macro="" textlink="">
      <xdr:nvSpPr>
        <xdr:cNvPr id="314" name="n_1mainValue【福祉施設】&#10;一人当たり面積"/>
        <xdr:cNvSpPr txBox="1"/>
      </xdr:nvSpPr>
      <xdr:spPr>
        <a:xfrm>
          <a:off x="9391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15"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55" name="楕円 354"/>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56"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46627</xdr:rowOff>
    </xdr:from>
    <xdr:to>
      <xdr:col>20</xdr:col>
      <xdr:colOff>38100</xdr:colOff>
      <xdr:row>103</xdr:row>
      <xdr:rowOff>148227</xdr:rowOff>
    </xdr:to>
    <xdr:sp macro="" textlink="">
      <xdr:nvSpPr>
        <xdr:cNvPr id="357" name="楕円 356"/>
        <xdr:cNvSpPr/>
      </xdr:nvSpPr>
      <xdr:spPr>
        <a:xfrm>
          <a:off x="3746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97427</xdr:rowOff>
    </xdr:from>
    <xdr:to>
      <xdr:col>24</xdr:col>
      <xdr:colOff>63500</xdr:colOff>
      <xdr:row>103</xdr:row>
      <xdr:rowOff>156211</xdr:rowOff>
    </xdr:to>
    <xdr:cxnSp macro="">
      <xdr:nvCxnSpPr>
        <xdr:cNvPr id="358" name="直線コネクタ 357"/>
        <xdr:cNvCxnSpPr/>
      </xdr:nvCxnSpPr>
      <xdr:spPr>
        <a:xfrm>
          <a:off x="3797300" y="1775677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76019</xdr:rowOff>
    </xdr:from>
    <xdr:to>
      <xdr:col>15</xdr:col>
      <xdr:colOff>101600</xdr:colOff>
      <xdr:row>104</xdr:row>
      <xdr:rowOff>6169</xdr:rowOff>
    </xdr:to>
    <xdr:sp macro="" textlink="">
      <xdr:nvSpPr>
        <xdr:cNvPr id="359" name="楕円 358"/>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126819</xdr:rowOff>
    </xdr:to>
    <xdr:cxnSp macro="">
      <xdr:nvCxnSpPr>
        <xdr:cNvPr id="360" name="直線コネクタ 359"/>
        <xdr:cNvCxnSpPr/>
      </xdr:nvCxnSpPr>
      <xdr:spPr>
        <a:xfrm flipV="1">
          <a:off x="2908300" y="1775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164754</xdr:rowOff>
    </xdr:from>
    <xdr:ext cx="405111" cy="259045"/>
    <xdr:sp macro="" textlink="">
      <xdr:nvSpPr>
        <xdr:cNvPr id="363" name="n_1mainValue【市民会館】&#10;有形固定資産減価償却率"/>
        <xdr:cNvSpPr txBox="1"/>
      </xdr:nvSpPr>
      <xdr:spPr>
        <a:xfrm>
          <a:off x="3582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64" name="n_2mainValue【市民会館】&#10;有形固定資産減価償却率"/>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160927</xdr:rowOff>
    </xdr:from>
    <xdr:to>
      <xdr:col>55</xdr:col>
      <xdr:colOff>50800</xdr:colOff>
      <xdr:row>106</xdr:row>
      <xdr:rowOff>91077</xdr:rowOff>
    </xdr:to>
    <xdr:sp macro="" textlink="">
      <xdr:nvSpPr>
        <xdr:cNvPr id="404" name="楕円 403"/>
        <xdr:cNvSpPr/>
      </xdr:nvSpPr>
      <xdr:spPr>
        <a:xfrm>
          <a:off x="10426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12354</xdr:rowOff>
    </xdr:from>
    <xdr:ext cx="469744" cy="259045"/>
    <xdr:sp macro="" textlink="">
      <xdr:nvSpPr>
        <xdr:cNvPr id="405" name="【市民会館】&#10;一人当たり面積該当値テキスト"/>
        <xdr:cNvSpPr txBox="1"/>
      </xdr:nvSpPr>
      <xdr:spPr>
        <a:xfrm>
          <a:off x="10515600" y="180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164193</xdr:rowOff>
    </xdr:from>
    <xdr:to>
      <xdr:col>50</xdr:col>
      <xdr:colOff>165100</xdr:colOff>
      <xdr:row>106</xdr:row>
      <xdr:rowOff>94343</xdr:rowOff>
    </xdr:to>
    <xdr:sp macro="" textlink="">
      <xdr:nvSpPr>
        <xdr:cNvPr id="406" name="楕円 405"/>
        <xdr:cNvSpPr/>
      </xdr:nvSpPr>
      <xdr:spPr>
        <a:xfrm>
          <a:off x="958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40277</xdr:rowOff>
    </xdr:from>
    <xdr:to>
      <xdr:col>55</xdr:col>
      <xdr:colOff>0</xdr:colOff>
      <xdr:row>106</xdr:row>
      <xdr:rowOff>43543</xdr:rowOff>
    </xdr:to>
    <xdr:cxnSp macro="">
      <xdr:nvCxnSpPr>
        <xdr:cNvPr id="407" name="直線コネクタ 406"/>
        <xdr:cNvCxnSpPr/>
      </xdr:nvCxnSpPr>
      <xdr:spPr>
        <a:xfrm flipV="1">
          <a:off x="9639300" y="182139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167458</xdr:rowOff>
    </xdr:from>
    <xdr:to>
      <xdr:col>46</xdr:col>
      <xdr:colOff>38100</xdr:colOff>
      <xdr:row>106</xdr:row>
      <xdr:rowOff>97608</xdr:rowOff>
    </xdr:to>
    <xdr:sp macro="" textlink="">
      <xdr:nvSpPr>
        <xdr:cNvPr id="408" name="楕円 407"/>
        <xdr:cNvSpPr/>
      </xdr:nvSpPr>
      <xdr:spPr>
        <a:xfrm>
          <a:off x="869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43543</xdr:rowOff>
    </xdr:from>
    <xdr:to>
      <xdr:col>50</xdr:col>
      <xdr:colOff>114300</xdr:colOff>
      <xdr:row>106</xdr:row>
      <xdr:rowOff>46808</xdr:rowOff>
    </xdr:to>
    <xdr:cxnSp macro="">
      <xdr:nvCxnSpPr>
        <xdr:cNvPr id="409" name="直線コネクタ 408"/>
        <xdr:cNvCxnSpPr/>
      </xdr:nvCxnSpPr>
      <xdr:spPr>
        <a:xfrm flipV="1">
          <a:off x="8750300" y="1821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110870</xdr:rowOff>
    </xdr:from>
    <xdr:ext cx="469744" cy="259045"/>
    <xdr:sp macro="" textlink="">
      <xdr:nvSpPr>
        <xdr:cNvPr id="412" name="n_1mainValue【市民会館】&#10;一人当たり面積"/>
        <xdr:cNvSpPr txBox="1"/>
      </xdr:nvSpPr>
      <xdr:spPr>
        <a:xfrm>
          <a:off x="9391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114135</xdr:rowOff>
    </xdr:from>
    <xdr:ext cx="469744" cy="259045"/>
    <xdr:sp macro="" textlink="">
      <xdr:nvSpPr>
        <xdr:cNvPr id="413" name="n_2mainValue【市民会館】&#10;一人当たり面積"/>
        <xdr:cNvSpPr txBox="1"/>
      </xdr:nvSpPr>
      <xdr:spPr>
        <a:xfrm>
          <a:off x="8515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53" name="楕円 452"/>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26687</xdr:rowOff>
    </xdr:from>
    <xdr:ext cx="405111" cy="259045"/>
    <xdr:sp macro="" textlink="">
      <xdr:nvSpPr>
        <xdr:cNvPr id="454" name="【一般廃棄物処理施設】&#10;有形固定資産減価償却率該当値テキスト"/>
        <xdr:cNvSpPr txBox="1"/>
      </xdr:nvSpPr>
      <xdr:spPr>
        <a:xfrm>
          <a:off x="16357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455" name="楕円 454"/>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123553</xdr:rowOff>
    </xdr:to>
    <xdr:cxnSp macro="">
      <xdr:nvCxnSpPr>
        <xdr:cNvPr id="456" name="直線コネクタ 455"/>
        <xdr:cNvCxnSpPr/>
      </xdr:nvCxnSpPr>
      <xdr:spPr>
        <a:xfrm flipV="1">
          <a:off x="15481300" y="644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457" name="楕円 456"/>
        <xdr:cNvSpPr/>
      </xdr:nvSpPr>
      <xdr:spPr>
        <a:xfrm>
          <a:off x="14541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123553</xdr:rowOff>
    </xdr:from>
    <xdr:to>
      <xdr:col>81</xdr:col>
      <xdr:colOff>50800</xdr:colOff>
      <xdr:row>37</xdr:row>
      <xdr:rowOff>134983</xdr:rowOff>
    </xdr:to>
    <xdr:cxnSp macro="">
      <xdr:nvCxnSpPr>
        <xdr:cNvPr id="458" name="直線コネクタ 457"/>
        <xdr:cNvCxnSpPr/>
      </xdr:nvCxnSpPr>
      <xdr:spPr>
        <a:xfrm flipV="1">
          <a:off x="14592300" y="64672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165480</xdr:rowOff>
    </xdr:from>
    <xdr:ext cx="405111" cy="259045"/>
    <xdr:sp macro="" textlink="">
      <xdr:nvSpPr>
        <xdr:cNvPr id="461" name="n_1mainValue【一般廃棄物処理施設】&#10;有形固定資産減価償却率"/>
        <xdr:cNvSpPr txBox="1"/>
      </xdr:nvSpPr>
      <xdr:spPr>
        <a:xfrm>
          <a:off x="15266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62" name="n_2mainValue【一般廃棄物処理施設】&#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55836</xdr:rowOff>
    </xdr:from>
    <xdr:to>
      <xdr:col>116</xdr:col>
      <xdr:colOff>114300</xdr:colOff>
      <xdr:row>40</xdr:row>
      <xdr:rowOff>157436</xdr:rowOff>
    </xdr:to>
    <xdr:sp macro="" textlink="">
      <xdr:nvSpPr>
        <xdr:cNvPr id="498" name="楕円 497"/>
        <xdr:cNvSpPr/>
      </xdr:nvSpPr>
      <xdr:spPr>
        <a:xfrm>
          <a:off x="22110700" y="69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34263</xdr:rowOff>
    </xdr:from>
    <xdr:ext cx="534377" cy="259045"/>
    <xdr:sp macro="" textlink="">
      <xdr:nvSpPr>
        <xdr:cNvPr id="499" name="【一般廃棄物処理施設】&#10;一人当たり有形固定資産（償却資産）額該当値テキスト"/>
        <xdr:cNvSpPr txBox="1"/>
      </xdr:nvSpPr>
      <xdr:spPr>
        <a:xfrm>
          <a:off x="22199600" y="68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65044</xdr:rowOff>
    </xdr:from>
    <xdr:to>
      <xdr:col>112</xdr:col>
      <xdr:colOff>38100</xdr:colOff>
      <xdr:row>40</xdr:row>
      <xdr:rowOff>166644</xdr:rowOff>
    </xdr:to>
    <xdr:sp macro="" textlink="">
      <xdr:nvSpPr>
        <xdr:cNvPr id="500" name="楕円 499"/>
        <xdr:cNvSpPr/>
      </xdr:nvSpPr>
      <xdr:spPr>
        <a:xfrm>
          <a:off x="21272500" y="6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106636</xdr:rowOff>
    </xdr:from>
    <xdr:to>
      <xdr:col>116</xdr:col>
      <xdr:colOff>63500</xdr:colOff>
      <xdr:row>40</xdr:row>
      <xdr:rowOff>115844</xdr:rowOff>
    </xdr:to>
    <xdr:cxnSp macro="">
      <xdr:nvCxnSpPr>
        <xdr:cNvPr id="501" name="直線コネクタ 500"/>
        <xdr:cNvCxnSpPr/>
      </xdr:nvCxnSpPr>
      <xdr:spPr>
        <a:xfrm flipV="1">
          <a:off x="21323300" y="6964636"/>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75784</xdr:rowOff>
    </xdr:from>
    <xdr:to>
      <xdr:col>107</xdr:col>
      <xdr:colOff>101600</xdr:colOff>
      <xdr:row>41</xdr:row>
      <xdr:rowOff>5934</xdr:rowOff>
    </xdr:to>
    <xdr:sp macro="" textlink="">
      <xdr:nvSpPr>
        <xdr:cNvPr id="502" name="楕円 501"/>
        <xdr:cNvSpPr/>
      </xdr:nvSpPr>
      <xdr:spPr>
        <a:xfrm>
          <a:off x="20383500" y="69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115844</xdr:rowOff>
    </xdr:from>
    <xdr:to>
      <xdr:col>111</xdr:col>
      <xdr:colOff>177800</xdr:colOff>
      <xdr:row>40</xdr:row>
      <xdr:rowOff>126584</xdr:rowOff>
    </xdr:to>
    <xdr:cxnSp macro="">
      <xdr:nvCxnSpPr>
        <xdr:cNvPr id="503" name="直線コネクタ 502"/>
        <xdr:cNvCxnSpPr/>
      </xdr:nvCxnSpPr>
      <xdr:spPr>
        <a:xfrm flipV="1">
          <a:off x="20434300" y="6973844"/>
          <a:ext cx="8890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157771</xdr:rowOff>
    </xdr:from>
    <xdr:ext cx="534377" cy="259045"/>
    <xdr:sp macro="" textlink="">
      <xdr:nvSpPr>
        <xdr:cNvPr id="506" name="n_1mainValue【一般廃棄物処理施設】&#10;一人当たり有形固定資産（償却資産）額"/>
        <xdr:cNvSpPr txBox="1"/>
      </xdr:nvSpPr>
      <xdr:spPr>
        <a:xfrm>
          <a:off x="21043411" y="70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168511</xdr:rowOff>
    </xdr:from>
    <xdr:ext cx="534377" cy="259045"/>
    <xdr:sp macro="" textlink="">
      <xdr:nvSpPr>
        <xdr:cNvPr id="507" name="n_2mainValue【一般廃棄物処理施設】&#10;一人当たり有形固定資産（償却資産）額"/>
        <xdr:cNvSpPr txBox="1"/>
      </xdr:nvSpPr>
      <xdr:spPr>
        <a:xfrm>
          <a:off x="20167111" y="702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47" name="楕円 546"/>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48"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49" name="楕円 548"/>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50" name="直線コネクタ 549"/>
        <xdr:cNvCxnSpPr/>
      </xdr:nvCxnSpPr>
      <xdr:spPr>
        <a:xfrm flipV="1">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51" name="楕円 550"/>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52" name="直線コネクタ 551"/>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55"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56"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4" name="楕円 593"/>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95"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96" name="楕円 595"/>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97" name="直線コネクタ 596"/>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98" name="楕円 597"/>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99" name="直線コネクタ 598"/>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02"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03"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31114</xdr:rowOff>
    </xdr:from>
    <xdr:to>
      <xdr:col>85</xdr:col>
      <xdr:colOff>177800</xdr:colOff>
      <xdr:row>85</xdr:row>
      <xdr:rowOff>132714</xdr:rowOff>
    </xdr:to>
    <xdr:sp macro="" textlink="">
      <xdr:nvSpPr>
        <xdr:cNvPr id="642" name="楕円 641"/>
        <xdr:cNvSpPr/>
      </xdr:nvSpPr>
      <xdr:spPr>
        <a:xfrm>
          <a:off x="16268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9541</xdr:rowOff>
    </xdr:from>
    <xdr:ext cx="405111" cy="259045"/>
    <xdr:sp macro="" textlink="">
      <xdr:nvSpPr>
        <xdr:cNvPr id="643" name="【消防施設】&#10;有形固定資産減価償却率該当値テキスト"/>
        <xdr:cNvSpPr txBox="1"/>
      </xdr:nvSpPr>
      <xdr:spPr>
        <a:xfrm>
          <a:off x="16357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76836</xdr:rowOff>
    </xdr:from>
    <xdr:to>
      <xdr:col>81</xdr:col>
      <xdr:colOff>101600</xdr:colOff>
      <xdr:row>86</xdr:row>
      <xdr:rowOff>6986</xdr:rowOff>
    </xdr:to>
    <xdr:sp macro="" textlink="">
      <xdr:nvSpPr>
        <xdr:cNvPr id="644" name="楕円 643"/>
        <xdr:cNvSpPr/>
      </xdr:nvSpPr>
      <xdr:spPr>
        <a:xfrm>
          <a:off x="1543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127636</xdr:rowOff>
    </xdr:to>
    <xdr:cxnSp macro="">
      <xdr:nvCxnSpPr>
        <xdr:cNvPr id="645" name="直線コネクタ 644"/>
        <xdr:cNvCxnSpPr/>
      </xdr:nvCxnSpPr>
      <xdr:spPr>
        <a:xfrm flipV="1">
          <a:off x="15481300" y="146551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646" name="楕円 645"/>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127636</xdr:rowOff>
    </xdr:from>
    <xdr:to>
      <xdr:col>81</xdr:col>
      <xdr:colOff>50800</xdr:colOff>
      <xdr:row>86</xdr:row>
      <xdr:rowOff>3811</xdr:rowOff>
    </xdr:to>
    <xdr:cxnSp macro="">
      <xdr:nvCxnSpPr>
        <xdr:cNvPr id="647" name="直線コネクタ 646"/>
        <xdr:cNvCxnSpPr/>
      </xdr:nvCxnSpPr>
      <xdr:spPr>
        <a:xfrm flipV="1">
          <a:off x="14592300" y="147008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169563</xdr:rowOff>
    </xdr:from>
    <xdr:ext cx="405111" cy="259045"/>
    <xdr:sp macro="" textlink="">
      <xdr:nvSpPr>
        <xdr:cNvPr id="650" name="n_1mainValue【消防施設】&#10;有形固定資産減価償却率"/>
        <xdr:cNvSpPr txBox="1"/>
      </xdr:nvSpPr>
      <xdr:spPr>
        <a:xfrm>
          <a:off x="15266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651" name="n_2mainValue【消防施設】&#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687" name="楕円 686"/>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113047</xdr:rowOff>
    </xdr:from>
    <xdr:ext cx="469744" cy="259045"/>
    <xdr:sp macro="" textlink="">
      <xdr:nvSpPr>
        <xdr:cNvPr id="688" name="【消防施設】&#10;一人当たり面積該当値テキスト"/>
        <xdr:cNvSpPr txBox="1"/>
      </xdr:nvSpPr>
      <xdr:spPr>
        <a:xfrm>
          <a:off x="221996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99313</xdr:rowOff>
    </xdr:from>
    <xdr:to>
      <xdr:col>112</xdr:col>
      <xdr:colOff>38100</xdr:colOff>
      <xdr:row>82</xdr:row>
      <xdr:rowOff>29463</xdr:rowOff>
    </xdr:to>
    <xdr:sp macro="" textlink="">
      <xdr:nvSpPr>
        <xdr:cNvPr id="689" name="楕円 688"/>
        <xdr:cNvSpPr/>
      </xdr:nvSpPr>
      <xdr:spPr>
        <a:xfrm>
          <a:off x="21272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81</xdr:row>
      <xdr:rowOff>150113</xdr:rowOff>
    </xdr:to>
    <xdr:cxnSp macro="">
      <xdr:nvCxnSpPr>
        <xdr:cNvPr id="690" name="直線コネクタ 689"/>
        <xdr:cNvCxnSpPr/>
      </xdr:nvCxnSpPr>
      <xdr:spPr>
        <a:xfrm flipV="1">
          <a:off x="21323300" y="140284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103887</xdr:rowOff>
    </xdr:from>
    <xdr:to>
      <xdr:col>107</xdr:col>
      <xdr:colOff>101600</xdr:colOff>
      <xdr:row>82</xdr:row>
      <xdr:rowOff>34037</xdr:rowOff>
    </xdr:to>
    <xdr:sp macro="" textlink="">
      <xdr:nvSpPr>
        <xdr:cNvPr id="691" name="楕円 690"/>
        <xdr:cNvSpPr/>
      </xdr:nvSpPr>
      <xdr:spPr>
        <a:xfrm>
          <a:off x="20383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150113</xdr:rowOff>
    </xdr:from>
    <xdr:to>
      <xdr:col>111</xdr:col>
      <xdr:colOff>177800</xdr:colOff>
      <xdr:row>81</xdr:row>
      <xdr:rowOff>154687</xdr:rowOff>
    </xdr:to>
    <xdr:cxnSp macro="">
      <xdr:nvCxnSpPr>
        <xdr:cNvPr id="692" name="直線コネクタ 691"/>
        <xdr:cNvCxnSpPr/>
      </xdr:nvCxnSpPr>
      <xdr:spPr>
        <a:xfrm flipV="1">
          <a:off x="20434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45990</xdr:rowOff>
    </xdr:from>
    <xdr:ext cx="469744" cy="259045"/>
    <xdr:sp macro="" textlink="">
      <xdr:nvSpPr>
        <xdr:cNvPr id="695" name="n_1mainValue【消防施設】&#10;一人当たり面積"/>
        <xdr:cNvSpPr txBox="1"/>
      </xdr:nvSpPr>
      <xdr:spPr>
        <a:xfrm>
          <a:off x="21075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50564</xdr:rowOff>
    </xdr:from>
    <xdr:ext cx="469744" cy="259045"/>
    <xdr:sp macro="" textlink="">
      <xdr:nvSpPr>
        <xdr:cNvPr id="696" name="n_2mainValue【消防施設】&#10;一人当たり面積"/>
        <xdr:cNvSpPr txBox="1"/>
      </xdr:nvSpPr>
      <xdr:spPr>
        <a:xfrm>
          <a:off x="20199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736" name="楕円 735"/>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737" name="【庁舎】&#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27032</xdr:rowOff>
    </xdr:from>
    <xdr:to>
      <xdr:col>81</xdr:col>
      <xdr:colOff>101600</xdr:colOff>
      <xdr:row>101</xdr:row>
      <xdr:rowOff>128632</xdr:rowOff>
    </xdr:to>
    <xdr:sp macro="" textlink="">
      <xdr:nvSpPr>
        <xdr:cNvPr id="738" name="楕円 737"/>
        <xdr:cNvSpPr/>
      </xdr:nvSpPr>
      <xdr:spPr>
        <a:xfrm>
          <a:off x="15430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77832</xdr:rowOff>
    </xdr:from>
    <xdr:to>
      <xdr:col>85</xdr:col>
      <xdr:colOff>127000</xdr:colOff>
      <xdr:row>102</xdr:row>
      <xdr:rowOff>97427</xdr:rowOff>
    </xdr:to>
    <xdr:cxnSp macro="">
      <xdr:nvCxnSpPr>
        <xdr:cNvPr id="739" name="直線コネクタ 738"/>
        <xdr:cNvCxnSpPr/>
      </xdr:nvCxnSpPr>
      <xdr:spPr>
        <a:xfrm>
          <a:off x="15481300" y="17394282"/>
          <a:ext cx="8382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58057</xdr:rowOff>
    </xdr:from>
    <xdr:to>
      <xdr:col>76</xdr:col>
      <xdr:colOff>165100</xdr:colOff>
      <xdr:row>101</xdr:row>
      <xdr:rowOff>159657</xdr:rowOff>
    </xdr:to>
    <xdr:sp macro="" textlink="">
      <xdr:nvSpPr>
        <xdr:cNvPr id="740" name="楕円 739"/>
        <xdr:cNvSpPr/>
      </xdr:nvSpPr>
      <xdr:spPr>
        <a:xfrm>
          <a:off x="14541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77832</xdr:rowOff>
    </xdr:from>
    <xdr:to>
      <xdr:col>81</xdr:col>
      <xdr:colOff>50800</xdr:colOff>
      <xdr:row>101</xdr:row>
      <xdr:rowOff>108857</xdr:rowOff>
    </xdr:to>
    <xdr:cxnSp macro="">
      <xdr:nvCxnSpPr>
        <xdr:cNvPr id="741" name="直線コネクタ 740"/>
        <xdr:cNvCxnSpPr/>
      </xdr:nvCxnSpPr>
      <xdr:spPr>
        <a:xfrm flipV="1">
          <a:off x="14592300" y="173942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145159</xdr:rowOff>
    </xdr:from>
    <xdr:ext cx="405111" cy="259045"/>
    <xdr:sp macro="" textlink="">
      <xdr:nvSpPr>
        <xdr:cNvPr id="744" name="n_1mainValue【庁舎】&#10;有形固定資産減価償却率"/>
        <xdr:cNvSpPr txBox="1"/>
      </xdr:nvSpPr>
      <xdr:spPr>
        <a:xfrm>
          <a:off x="152660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4734</xdr:rowOff>
    </xdr:from>
    <xdr:ext cx="405111" cy="259045"/>
    <xdr:sp macro="" textlink="">
      <xdr:nvSpPr>
        <xdr:cNvPr id="745" name="n_2mainValue【庁舎】&#10;有形固定資産減価償却率"/>
        <xdr:cNvSpPr txBox="1"/>
      </xdr:nvSpPr>
      <xdr:spPr>
        <a:xfrm>
          <a:off x="14389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786" name="楕円 785"/>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2557</xdr:rowOff>
    </xdr:from>
    <xdr:ext cx="469744" cy="259045"/>
    <xdr:sp macro="" textlink="">
      <xdr:nvSpPr>
        <xdr:cNvPr id="787" name="【庁舎】&#10;一人当たり面積該当値テキスト"/>
        <xdr:cNvSpPr txBox="1"/>
      </xdr:nvSpPr>
      <xdr:spPr>
        <a:xfrm>
          <a:off x="22199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788" name="楕円 787"/>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106</xdr:row>
      <xdr:rowOff>30480</xdr:rowOff>
    </xdr:to>
    <xdr:cxnSp macro="">
      <xdr:nvCxnSpPr>
        <xdr:cNvPr id="789" name="直線コネクタ 788"/>
        <xdr:cNvCxnSpPr/>
      </xdr:nvCxnSpPr>
      <xdr:spPr>
        <a:xfrm>
          <a:off x="21323300" y="17995174"/>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790" name="楕円 789"/>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164374</xdr:rowOff>
    </xdr:from>
    <xdr:to>
      <xdr:col>111</xdr:col>
      <xdr:colOff>177800</xdr:colOff>
      <xdr:row>105</xdr:row>
      <xdr:rowOff>2721</xdr:rowOff>
    </xdr:to>
    <xdr:cxnSp macro="">
      <xdr:nvCxnSpPr>
        <xdr:cNvPr id="791" name="直線コネクタ 790"/>
        <xdr:cNvCxnSpPr/>
      </xdr:nvCxnSpPr>
      <xdr:spPr>
        <a:xfrm flipV="1">
          <a:off x="20434300" y="179951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794" name="n_1mainValue【庁舎】&#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795"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有形固定資産減価償却率が類似団体平均値を上回っている項目は、図書館、体育館・プール、市民会館、庁舎で、特に高くなっている施設は庁舎で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％となっているなど、今後、建て替えや大規模修繕などの多額の負担が予想される。一方、一般廃棄物処理施設や消防施設については、類似団体平均値を下回っている。特に低くなっている施設は消防施設で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％となっており、要因としては老朽化していた新宮分遣所の移転新築や消防本部・消防署・消防団本部を統合した消防防災センターの新築移転が行われたためである。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当たりの数値では、体育館・プール面積、消防施設、庁舎が類似団体平均値を上回っている一方、一般廃棄物処理施設有形固定資産（償却資産）額、保健センター・保健所面積は類似団体平均を下回っている。施設全体としては、一人当たり面積が類似団体よりも高く、維持管理が今後重要となってくると思われる。</a:t>
          </a: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有数の製紙工業都市として、紙加工業などの紙関連企業も多く、市民の大半が何らかの紙関係の仕事に従事している。活発な地場産業に支えられ歳入総額に占める自主財源の割合は前年度より６．３ポイント増の５２．１％となった。地方税も引き続き増の１．９ポイント増で３７．８％となり比較的財政力に恵まれている。財政力指数は０．０１ポイント下がったものの０．７６で、類似団体平均の０．７４や愛媛県平均の０．４４より高いことからもうかがえる。</a:t>
          </a:r>
        </a:p>
        <a:p>
          <a:r>
            <a:rPr kumimoji="1" lang="ja-JP" altLang="en-US" sz="110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第二次総合計画に沿った施策を重点的に実施することにより活力のあるまちづくりを展開しつつ、市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116417</xdr:rowOff>
    </xdr:to>
    <xdr:cxnSp macro="">
      <xdr:nvCxnSpPr>
        <xdr:cNvPr id="75" name="直線コネクタ 74"/>
        <xdr:cNvCxnSpPr/>
      </xdr:nvCxnSpPr>
      <xdr:spPr>
        <a:xfrm>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平成２８年度決算では８５．９％であったが、平成２９年度は後半の円安基調により、企業の設備投資等が行われるなど業績好調により法人税割等が増加傾向にある一方で、人件費や公債費の増による義務的経費の増加により、昨年度より１．２％上昇し、８７．１％となっている。また、財政調整基金は平成２６年度末に目標額６８億円を達成したものの、合併算定替による縮減や償還額の増、災害復旧など本来の目的による執行ではあるものの、今年度末残高が２億円減の６６．２憶円となっている。</a:t>
          </a:r>
        </a:p>
        <a:p>
          <a:r>
            <a:rPr kumimoji="1" lang="ja-JP" altLang="en-US" sz="1000">
              <a:latin typeface="ＭＳ Ｐゴシック" panose="020B0600070205080204" pitchFamily="50" charset="-128"/>
              <a:ea typeface="ＭＳ Ｐゴシック" panose="020B0600070205080204" pitchFamily="50" charset="-128"/>
            </a:rPr>
            <a:t>　今後、交付税算定替の影響や合併特例債の元金償還が本格化するなど、さらなる財政の硬直化が進むことが予想されることから、積極的な繰上償還等、選択と集中による経常経費の削減を図りながら現在の水準以下を目標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126746</xdr:rowOff>
    </xdr:to>
    <xdr:cxnSp macro="">
      <xdr:nvCxnSpPr>
        <xdr:cNvPr id="130" name="直線コネクタ 129"/>
        <xdr:cNvCxnSpPr/>
      </xdr:nvCxnSpPr>
      <xdr:spPr>
        <a:xfrm>
          <a:off x="4114800" y="103558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134112</xdr:rowOff>
    </xdr:from>
    <xdr:to>
      <xdr:col>19</xdr:col>
      <xdr:colOff>133350</xdr:colOff>
      <xdr:row>60</xdr:row>
      <xdr:rowOff>68834</xdr:rowOff>
    </xdr:to>
    <xdr:cxnSp macro="">
      <xdr:nvCxnSpPr>
        <xdr:cNvPr id="133" name="直線コネクタ 132"/>
        <xdr:cNvCxnSpPr/>
      </xdr:nvCxnSpPr>
      <xdr:spPr>
        <a:xfrm>
          <a:off x="3225800" y="1024966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134112</xdr:rowOff>
    </xdr:from>
    <xdr:to>
      <xdr:col>15</xdr:col>
      <xdr:colOff>82550</xdr:colOff>
      <xdr:row>60</xdr:row>
      <xdr:rowOff>54356</xdr:rowOff>
    </xdr:to>
    <xdr:cxnSp macro="">
      <xdr:nvCxnSpPr>
        <xdr:cNvPr id="136" name="直線コネクタ 135"/>
        <xdr:cNvCxnSpPr/>
      </xdr:nvCxnSpPr>
      <xdr:spPr>
        <a:xfrm flipV="1">
          <a:off x="2336800" y="102496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54356</xdr:rowOff>
    </xdr:to>
    <xdr:cxnSp macro="">
      <xdr:nvCxnSpPr>
        <xdr:cNvPr id="139" name="直線コネクタ 138"/>
        <xdr:cNvCxnSpPr/>
      </xdr:nvCxnSpPr>
      <xdr:spPr>
        <a:xfrm>
          <a:off x="1447800" y="102014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143019</xdr:rowOff>
    </xdr:from>
    <xdr:ext cx="762000" cy="259045"/>
    <xdr:sp macro="" textlink="">
      <xdr:nvSpPr>
        <xdr:cNvPr id="141" name="テキスト ボックス 140"/>
        <xdr:cNvSpPr txBox="1"/>
      </xdr:nvSpPr>
      <xdr:spPr>
        <a:xfrm>
          <a:off x="1955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49" name="楕円 148"/>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50" name="財政構造の弾力性該当値テキスト"/>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1" name="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83312</xdr:rowOff>
    </xdr:from>
    <xdr:to>
      <xdr:col>15</xdr:col>
      <xdr:colOff>133350</xdr:colOff>
      <xdr:row>60</xdr:row>
      <xdr:rowOff>13462</xdr:rowOff>
    </xdr:to>
    <xdr:sp macro="" textlink="">
      <xdr:nvSpPr>
        <xdr:cNvPr id="153" name="楕円 152"/>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23639</xdr:rowOff>
    </xdr:from>
    <xdr:ext cx="762000" cy="259045"/>
    <xdr:sp macro="" textlink="">
      <xdr:nvSpPr>
        <xdr:cNvPr id="154" name="テキスト ボックス 153"/>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3556</xdr:rowOff>
    </xdr:from>
    <xdr:to>
      <xdr:col>11</xdr:col>
      <xdr:colOff>82550</xdr:colOff>
      <xdr:row>60</xdr:row>
      <xdr:rowOff>105156</xdr:rowOff>
    </xdr:to>
    <xdr:sp macro="" textlink="">
      <xdr:nvSpPr>
        <xdr:cNvPr id="155" name="楕円 154"/>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115333</xdr:rowOff>
    </xdr:from>
    <xdr:ext cx="762000" cy="259045"/>
    <xdr:sp macro="" textlink="">
      <xdr:nvSpPr>
        <xdr:cNvPr id="156" name="テキスト ボックス 155"/>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35052</xdr:rowOff>
    </xdr:from>
    <xdr:to>
      <xdr:col>7</xdr:col>
      <xdr:colOff>31750</xdr:colOff>
      <xdr:row>59</xdr:row>
      <xdr:rowOff>136652</xdr:rowOff>
    </xdr:to>
    <xdr:sp macro="" textlink="">
      <xdr:nvSpPr>
        <xdr:cNvPr id="157" name="楕円 156"/>
        <xdr:cNvSpPr/>
      </xdr:nvSpPr>
      <xdr:spPr>
        <a:xfrm>
          <a:off x="1397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146829</xdr:rowOff>
    </xdr:from>
    <xdr:ext cx="762000" cy="259045"/>
    <xdr:sp macro="" textlink="">
      <xdr:nvSpPr>
        <xdr:cNvPr id="158" name="テキスト ボックス 157"/>
        <xdr:cNvSpPr txBox="1"/>
      </xdr:nvSpPr>
      <xdr:spPr>
        <a:xfrm>
          <a:off x="1066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ほぼ同じ水準である。合併以降、物件費や維持補修費等について削減を重ねてきたたことが要因として挙げられるが、適正な市民サービスや施設の管理運営上はこれ以上の削減は困難な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特別会計閉鎖による職員給の増が人件費の増となっている。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18376</xdr:rowOff>
    </xdr:from>
    <xdr:to>
      <xdr:col>23</xdr:col>
      <xdr:colOff>133350</xdr:colOff>
      <xdr:row>81</xdr:row>
      <xdr:rowOff>26406</xdr:rowOff>
    </xdr:to>
    <xdr:cxnSp macro="">
      <xdr:nvCxnSpPr>
        <xdr:cNvPr id="193" name="直線コネクタ 192"/>
        <xdr:cNvCxnSpPr/>
      </xdr:nvCxnSpPr>
      <xdr:spPr>
        <a:xfrm>
          <a:off x="4114800" y="13905826"/>
          <a:ext cx="8382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14957</xdr:rowOff>
    </xdr:from>
    <xdr:to>
      <xdr:col>19</xdr:col>
      <xdr:colOff>133350</xdr:colOff>
      <xdr:row>81</xdr:row>
      <xdr:rowOff>18376</xdr:rowOff>
    </xdr:to>
    <xdr:cxnSp macro="">
      <xdr:nvCxnSpPr>
        <xdr:cNvPr id="196" name="直線コネクタ 195"/>
        <xdr:cNvCxnSpPr/>
      </xdr:nvCxnSpPr>
      <xdr:spPr>
        <a:xfrm>
          <a:off x="3225800" y="13902407"/>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170645</xdr:rowOff>
    </xdr:from>
    <xdr:to>
      <xdr:col>15</xdr:col>
      <xdr:colOff>82550</xdr:colOff>
      <xdr:row>81</xdr:row>
      <xdr:rowOff>14957</xdr:rowOff>
    </xdr:to>
    <xdr:cxnSp macro="">
      <xdr:nvCxnSpPr>
        <xdr:cNvPr id="199" name="直線コネクタ 198"/>
        <xdr:cNvCxnSpPr/>
      </xdr:nvCxnSpPr>
      <xdr:spPr>
        <a:xfrm>
          <a:off x="2336800" y="13886645"/>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145917</xdr:rowOff>
    </xdr:from>
    <xdr:to>
      <xdr:col>11</xdr:col>
      <xdr:colOff>31750</xdr:colOff>
      <xdr:row>80</xdr:row>
      <xdr:rowOff>170645</xdr:rowOff>
    </xdr:to>
    <xdr:cxnSp macro="">
      <xdr:nvCxnSpPr>
        <xdr:cNvPr id="202" name="直線コネクタ 201"/>
        <xdr:cNvCxnSpPr/>
      </xdr:nvCxnSpPr>
      <xdr:spPr>
        <a:xfrm>
          <a:off x="1447800" y="13861917"/>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147056</xdr:rowOff>
    </xdr:from>
    <xdr:to>
      <xdr:col>23</xdr:col>
      <xdr:colOff>184150</xdr:colOff>
      <xdr:row>81</xdr:row>
      <xdr:rowOff>77206</xdr:rowOff>
    </xdr:to>
    <xdr:sp macro="" textlink="">
      <xdr:nvSpPr>
        <xdr:cNvPr id="212" name="楕円 211"/>
        <xdr:cNvSpPr/>
      </xdr:nvSpPr>
      <xdr:spPr>
        <a:xfrm>
          <a:off x="4902200" y="138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119133</xdr:rowOff>
    </xdr:from>
    <xdr:ext cx="762000" cy="259045"/>
    <xdr:sp macro="" textlink="">
      <xdr:nvSpPr>
        <xdr:cNvPr id="213" name="人件費・物件費等の状況該当値テキスト"/>
        <xdr:cNvSpPr txBox="1"/>
      </xdr:nvSpPr>
      <xdr:spPr>
        <a:xfrm>
          <a:off x="5041900" y="138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139026</xdr:rowOff>
    </xdr:from>
    <xdr:to>
      <xdr:col>19</xdr:col>
      <xdr:colOff>184150</xdr:colOff>
      <xdr:row>81</xdr:row>
      <xdr:rowOff>69176</xdr:rowOff>
    </xdr:to>
    <xdr:sp macro="" textlink="">
      <xdr:nvSpPr>
        <xdr:cNvPr id="214" name="楕円 213"/>
        <xdr:cNvSpPr/>
      </xdr:nvSpPr>
      <xdr:spPr>
        <a:xfrm>
          <a:off x="4064000" y="138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79353</xdr:rowOff>
    </xdr:from>
    <xdr:ext cx="736600" cy="259045"/>
    <xdr:sp macro="" textlink="">
      <xdr:nvSpPr>
        <xdr:cNvPr id="215" name="テキスト ボックス 214"/>
        <xdr:cNvSpPr txBox="1"/>
      </xdr:nvSpPr>
      <xdr:spPr>
        <a:xfrm>
          <a:off x="3733800" y="1362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135607</xdr:rowOff>
    </xdr:from>
    <xdr:to>
      <xdr:col>15</xdr:col>
      <xdr:colOff>133350</xdr:colOff>
      <xdr:row>81</xdr:row>
      <xdr:rowOff>65757</xdr:rowOff>
    </xdr:to>
    <xdr:sp macro="" textlink="">
      <xdr:nvSpPr>
        <xdr:cNvPr id="216" name="楕円 215"/>
        <xdr:cNvSpPr/>
      </xdr:nvSpPr>
      <xdr:spPr>
        <a:xfrm>
          <a:off x="3175000" y="138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50534</xdr:rowOff>
    </xdr:from>
    <xdr:ext cx="762000" cy="259045"/>
    <xdr:sp macro="" textlink="">
      <xdr:nvSpPr>
        <xdr:cNvPr id="217" name="テキスト ボックス 216"/>
        <xdr:cNvSpPr txBox="1"/>
      </xdr:nvSpPr>
      <xdr:spPr>
        <a:xfrm>
          <a:off x="2844800" y="139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119845</xdr:rowOff>
    </xdr:from>
    <xdr:to>
      <xdr:col>11</xdr:col>
      <xdr:colOff>82550</xdr:colOff>
      <xdr:row>81</xdr:row>
      <xdr:rowOff>49995</xdr:rowOff>
    </xdr:to>
    <xdr:sp macro="" textlink="">
      <xdr:nvSpPr>
        <xdr:cNvPr id="218" name="楕円 217"/>
        <xdr:cNvSpPr/>
      </xdr:nvSpPr>
      <xdr:spPr>
        <a:xfrm>
          <a:off x="2286000" y="138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60172</xdr:rowOff>
    </xdr:from>
    <xdr:ext cx="762000" cy="259045"/>
    <xdr:sp macro="" textlink="">
      <xdr:nvSpPr>
        <xdr:cNvPr id="219" name="テキスト ボックス 218"/>
        <xdr:cNvSpPr txBox="1"/>
      </xdr:nvSpPr>
      <xdr:spPr>
        <a:xfrm>
          <a:off x="1955800" y="136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95117</xdr:rowOff>
    </xdr:from>
    <xdr:to>
      <xdr:col>7</xdr:col>
      <xdr:colOff>31750</xdr:colOff>
      <xdr:row>81</xdr:row>
      <xdr:rowOff>25267</xdr:rowOff>
    </xdr:to>
    <xdr:sp macro="" textlink="">
      <xdr:nvSpPr>
        <xdr:cNvPr id="220" name="楕円 219"/>
        <xdr:cNvSpPr/>
      </xdr:nvSpPr>
      <xdr:spPr>
        <a:xfrm>
          <a:off x="1397000" y="1381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35444</xdr:rowOff>
    </xdr:from>
    <xdr:ext cx="762000" cy="259045"/>
    <xdr:sp macro="" textlink="">
      <xdr:nvSpPr>
        <xdr:cNvPr id="221" name="テキスト ボックス 220"/>
        <xdr:cNvSpPr txBox="1"/>
      </xdr:nvSpPr>
      <xdr:spPr>
        <a:xfrm>
          <a:off x="1066800" y="1357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前年度同の９８．３で、同じく前年度と同数である類似団体平均の９８．４と比べ、０．１ポイント低いものの、概ね国及び類似団体と均衡を保っている。</a:t>
          </a: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92075</xdr:rowOff>
    </xdr:to>
    <xdr:cxnSp macro="">
      <xdr:nvCxnSpPr>
        <xdr:cNvPr id="255" name="直線コネクタ 254"/>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21166</xdr:rowOff>
    </xdr:to>
    <xdr:cxnSp macro="">
      <xdr:nvCxnSpPr>
        <xdr:cNvPr id="258" name="直線コネクタ 257"/>
        <xdr:cNvCxnSpPr/>
      </xdr:nvCxnSpPr>
      <xdr:spPr>
        <a:xfrm flipV="1">
          <a:off x="15290800" y="146653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21166</xdr:rowOff>
    </xdr:to>
    <xdr:cxnSp macro="">
      <xdr:nvCxnSpPr>
        <xdr:cNvPr id="261" name="直線コネクタ 260"/>
        <xdr:cNvCxnSpPr/>
      </xdr:nvCxnSpPr>
      <xdr:spPr>
        <a:xfrm>
          <a:off x="14401800" y="147055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64" name="直線コネクタ 263"/>
        <xdr:cNvCxnSpPr/>
      </xdr:nvCxnSpPr>
      <xdr:spPr>
        <a:xfrm>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5"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77" name="テキスト ボックス 276"/>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2" name="楕円 281"/>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3" name="テキスト ボックス 282"/>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49424</xdr:rowOff>
    </xdr:from>
    <xdr:to>
      <xdr:col>81</xdr:col>
      <xdr:colOff>44450</xdr:colOff>
      <xdr:row>64</xdr:row>
      <xdr:rowOff>67521</xdr:rowOff>
    </xdr:to>
    <xdr:cxnSp macro="">
      <xdr:nvCxnSpPr>
        <xdr:cNvPr id="318" name="直線コネクタ 317"/>
        <xdr:cNvCxnSpPr/>
      </xdr:nvCxnSpPr>
      <xdr:spPr>
        <a:xfrm>
          <a:off x="16179800" y="1102222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124354</xdr:rowOff>
    </xdr:from>
    <xdr:to>
      <xdr:col>77</xdr:col>
      <xdr:colOff>44450</xdr:colOff>
      <xdr:row>64</xdr:row>
      <xdr:rowOff>49424</xdr:rowOff>
    </xdr:to>
    <xdr:cxnSp macro="">
      <xdr:nvCxnSpPr>
        <xdr:cNvPr id="321" name="直線コネクタ 320"/>
        <xdr:cNvCxnSpPr/>
      </xdr:nvCxnSpPr>
      <xdr:spPr>
        <a:xfrm>
          <a:off x="15290800" y="10925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124354</xdr:rowOff>
    </xdr:from>
    <xdr:to>
      <xdr:col>72</xdr:col>
      <xdr:colOff>203200</xdr:colOff>
      <xdr:row>63</xdr:row>
      <xdr:rowOff>136419</xdr:rowOff>
    </xdr:to>
    <xdr:cxnSp macro="">
      <xdr:nvCxnSpPr>
        <xdr:cNvPr id="324" name="直線コネクタ 323"/>
        <xdr:cNvCxnSpPr/>
      </xdr:nvCxnSpPr>
      <xdr:spPr>
        <a:xfrm flipV="1">
          <a:off x="14401800" y="109257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116311</xdr:rowOff>
    </xdr:from>
    <xdr:to>
      <xdr:col>68</xdr:col>
      <xdr:colOff>152400</xdr:colOff>
      <xdr:row>63</xdr:row>
      <xdr:rowOff>136419</xdr:rowOff>
    </xdr:to>
    <xdr:cxnSp macro="">
      <xdr:nvCxnSpPr>
        <xdr:cNvPr id="327" name="直線コネクタ 326"/>
        <xdr:cNvCxnSpPr/>
      </xdr:nvCxnSpPr>
      <xdr:spPr>
        <a:xfrm>
          <a:off x="13512800" y="1091766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16721</xdr:rowOff>
    </xdr:from>
    <xdr:to>
      <xdr:col>81</xdr:col>
      <xdr:colOff>95250</xdr:colOff>
      <xdr:row>64</xdr:row>
      <xdr:rowOff>118321</xdr:rowOff>
    </xdr:to>
    <xdr:sp macro="" textlink="">
      <xdr:nvSpPr>
        <xdr:cNvPr id="337" name="楕円 336"/>
        <xdr:cNvSpPr/>
      </xdr:nvSpPr>
      <xdr:spPr>
        <a:xfrm>
          <a:off x="16967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160248</xdr:rowOff>
    </xdr:from>
    <xdr:ext cx="762000" cy="259045"/>
    <xdr:sp macro="" textlink="">
      <xdr:nvSpPr>
        <xdr:cNvPr id="338" name="定員管理の状況該当値テキスト"/>
        <xdr:cNvSpPr txBox="1"/>
      </xdr:nvSpPr>
      <xdr:spPr>
        <a:xfrm>
          <a:off x="17106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170074</xdr:rowOff>
    </xdr:from>
    <xdr:to>
      <xdr:col>77</xdr:col>
      <xdr:colOff>95250</xdr:colOff>
      <xdr:row>64</xdr:row>
      <xdr:rowOff>100224</xdr:rowOff>
    </xdr:to>
    <xdr:sp macro="" textlink="">
      <xdr:nvSpPr>
        <xdr:cNvPr id="339" name="楕円 338"/>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85001</xdr:rowOff>
    </xdr:from>
    <xdr:ext cx="736600" cy="259045"/>
    <xdr:sp macro="" textlink="">
      <xdr:nvSpPr>
        <xdr:cNvPr id="340" name="テキスト ボックス 339"/>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73554</xdr:rowOff>
    </xdr:from>
    <xdr:to>
      <xdr:col>73</xdr:col>
      <xdr:colOff>44450</xdr:colOff>
      <xdr:row>64</xdr:row>
      <xdr:rowOff>3704</xdr:rowOff>
    </xdr:to>
    <xdr:sp macro="" textlink="">
      <xdr:nvSpPr>
        <xdr:cNvPr id="341" name="楕円 340"/>
        <xdr:cNvSpPr/>
      </xdr:nvSpPr>
      <xdr:spPr>
        <a:xfrm>
          <a:off x="15240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159931</xdr:rowOff>
    </xdr:from>
    <xdr:ext cx="762000" cy="259045"/>
    <xdr:sp macro="" textlink="">
      <xdr:nvSpPr>
        <xdr:cNvPr id="342" name="テキスト ボックス 341"/>
        <xdr:cNvSpPr txBox="1"/>
      </xdr:nvSpPr>
      <xdr:spPr>
        <a:xfrm>
          <a:off x="14909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85619</xdr:rowOff>
    </xdr:from>
    <xdr:to>
      <xdr:col>68</xdr:col>
      <xdr:colOff>203200</xdr:colOff>
      <xdr:row>64</xdr:row>
      <xdr:rowOff>15769</xdr:rowOff>
    </xdr:to>
    <xdr:sp macro="" textlink="">
      <xdr:nvSpPr>
        <xdr:cNvPr id="343" name="楕円 342"/>
        <xdr:cNvSpPr/>
      </xdr:nvSpPr>
      <xdr:spPr>
        <a:xfrm>
          <a:off x="14351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546</xdr:rowOff>
    </xdr:from>
    <xdr:ext cx="762000" cy="259045"/>
    <xdr:sp macro="" textlink="">
      <xdr:nvSpPr>
        <xdr:cNvPr id="344" name="テキスト ボックス 343"/>
        <xdr:cNvSpPr txBox="1"/>
      </xdr:nvSpPr>
      <xdr:spPr>
        <a:xfrm>
          <a:off x="14020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65511</xdr:rowOff>
    </xdr:from>
    <xdr:to>
      <xdr:col>64</xdr:col>
      <xdr:colOff>152400</xdr:colOff>
      <xdr:row>63</xdr:row>
      <xdr:rowOff>167111</xdr:rowOff>
    </xdr:to>
    <xdr:sp macro="" textlink="">
      <xdr:nvSpPr>
        <xdr:cNvPr id="345" name="楕円 344"/>
        <xdr:cNvSpPr/>
      </xdr:nvSpPr>
      <xdr:spPr>
        <a:xfrm>
          <a:off x="13462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151888</xdr:rowOff>
    </xdr:from>
    <xdr:ext cx="762000" cy="259045"/>
    <xdr:sp macro="" textlink="">
      <xdr:nvSpPr>
        <xdr:cNvPr id="346" name="テキスト ボックス 345"/>
        <xdr:cNvSpPr txBox="1"/>
      </xdr:nvSpPr>
      <xdr:spPr>
        <a:xfrm>
          <a:off x="13131800" y="1095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最も数値が悪かった平成１９年度決算における実質公債費比率は２０．７％であった。平成２９年度は９．０％と確実に改善されてきているが、類似団体平均７．２％と比べると依然高い数値となっている。今後も新市建設計画に基づく大型事業が予定されており、事業実施に際しては一層慎重に行わざるを得ない。</a:t>
          </a: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継続事業については容易に市債に頼ることなく適正な事業量を執行していくよう努めるとともに、減債基金の積立額を確保し繰上償還を行う等、地方債残高の縮減に取り組み類似団体平均水準を目指す。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141696</xdr:rowOff>
    </xdr:to>
    <xdr:cxnSp macro="">
      <xdr:nvCxnSpPr>
        <xdr:cNvPr id="381" name="直線コネクタ 380"/>
        <xdr:cNvCxnSpPr/>
      </xdr:nvCxnSpPr>
      <xdr:spPr>
        <a:xfrm flipV="1">
          <a:off x="16179800" y="7088415"/>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141696</xdr:rowOff>
    </xdr:from>
    <xdr:to>
      <xdr:col>77</xdr:col>
      <xdr:colOff>44450</xdr:colOff>
      <xdr:row>42</xdr:row>
      <xdr:rowOff>52977</xdr:rowOff>
    </xdr:to>
    <xdr:cxnSp macro="">
      <xdr:nvCxnSpPr>
        <xdr:cNvPr id="384" name="直線コネクタ 383"/>
        <xdr:cNvCxnSpPr/>
      </xdr:nvCxnSpPr>
      <xdr:spPr>
        <a:xfrm flipV="1">
          <a:off x="15290800" y="71711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135709</xdr:rowOff>
    </xdr:to>
    <xdr:cxnSp macro="">
      <xdr:nvCxnSpPr>
        <xdr:cNvPr id="387" name="直線コネクタ 386"/>
        <xdr:cNvCxnSpPr/>
      </xdr:nvCxnSpPr>
      <xdr:spPr>
        <a:xfrm flipV="1">
          <a:off x="14401800" y="72538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135709</xdr:rowOff>
    </xdr:from>
    <xdr:to>
      <xdr:col>68</xdr:col>
      <xdr:colOff>152400</xdr:colOff>
      <xdr:row>43</xdr:row>
      <xdr:rowOff>5624</xdr:rowOff>
    </xdr:to>
    <xdr:cxnSp macro="">
      <xdr:nvCxnSpPr>
        <xdr:cNvPr id="390" name="直線コネクタ 389"/>
        <xdr:cNvCxnSpPr/>
      </xdr:nvCxnSpPr>
      <xdr:spPr>
        <a:xfrm flipV="1">
          <a:off x="13512800" y="73366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0" name="楕円 399"/>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1"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2" name="楕円 401"/>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3" name="テキスト ボックス 402"/>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2177</xdr:rowOff>
    </xdr:from>
    <xdr:to>
      <xdr:col>73</xdr:col>
      <xdr:colOff>44450</xdr:colOff>
      <xdr:row>42</xdr:row>
      <xdr:rowOff>103777</xdr:rowOff>
    </xdr:to>
    <xdr:sp macro="" textlink="">
      <xdr:nvSpPr>
        <xdr:cNvPr id="404" name="楕円 403"/>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88554</xdr:rowOff>
    </xdr:from>
    <xdr:ext cx="762000" cy="259045"/>
    <xdr:sp macro="" textlink="">
      <xdr:nvSpPr>
        <xdr:cNvPr id="405" name="テキスト ボックス 404"/>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84909</xdr:rowOff>
    </xdr:from>
    <xdr:to>
      <xdr:col>68</xdr:col>
      <xdr:colOff>203200</xdr:colOff>
      <xdr:row>43</xdr:row>
      <xdr:rowOff>15059</xdr:rowOff>
    </xdr:to>
    <xdr:sp macro="" textlink="">
      <xdr:nvSpPr>
        <xdr:cNvPr id="406" name="楕円 405"/>
        <xdr:cNvSpPr/>
      </xdr:nvSpPr>
      <xdr:spPr>
        <a:xfrm>
          <a:off x="14351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171286</xdr:rowOff>
    </xdr:from>
    <xdr:ext cx="762000" cy="259045"/>
    <xdr:sp macro="" textlink="">
      <xdr:nvSpPr>
        <xdr:cNvPr id="407" name="テキスト ボックス 406"/>
        <xdr:cNvSpPr txBox="1"/>
      </xdr:nvSpPr>
      <xdr:spPr>
        <a:xfrm>
          <a:off x="14020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126274</xdr:rowOff>
    </xdr:from>
    <xdr:to>
      <xdr:col>64</xdr:col>
      <xdr:colOff>152400</xdr:colOff>
      <xdr:row>43</xdr:row>
      <xdr:rowOff>56424</xdr:rowOff>
    </xdr:to>
    <xdr:sp macro="" textlink="">
      <xdr:nvSpPr>
        <xdr:cNvPr id="408" name="楕円 407"/>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41201</xdr:rowOff>
    </xdr:from>
    <xdr:ext cx="762000" cy="259045"/>
    <xdr:sp macro="" textlink="">
      <xdr:nvSpPr>
        <xdr:cNvPr id="409" name="テキスト ボックス 408"/>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決算において２６７．２％であった将来負担比率は１０３．５％となり、前年度より２９．７％の大幅な減となったが、依然として類似団体平均の３１．３％に比べると大きく乖離している。これは地方債残高が大きく影響しているが、交付税の算入率・充当率の低い起債の償還が進んでいることと、合併特例債など算入・充当率の高い起債の活用により着実に改善している。しかしながら、今後も大型事業に係る起債残高が上昇することが見込まれる中で、借入額の抑制や財源の確保を図るとともに、減債基金の積立（平成２９年度末現在高１８．８億円、前年比６．５億円増）等により財政健全化に努め、類似団体並の将来負担率を目標と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117052</xdr:rowOff>
    </xdr:from>
    <xdr:to>
      <xdr:col>81</xdr:col>
      <xdr:colOff>44450</xdr:colOff>
      <xdr:row>20</xdr:row>
      <xdr:rowOff>13039</xdr:rowOff>
    </xdr:to>
    <xdr:cxnSp macro="">
      <xdr:nvCxnSpPr>
        <xdr:cNvPr id="443" name="直線コネクタ 442"/>
        <xdr:cNvCxnSpPr/>
      </xdr:nvCxnSpPr>
      <xdr:spPr>
        <a:xfrm flipV="1">
          <a:off x="16179800" y="3203152"/>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5122</xdr:rowOff>
    </xdr:from>
    <xdr:to>
      <xdr:col>77</xdr:col>
      <xdr:colOff>44450</xdr:colOff>
      <xdr:row>20</xdr:row>
      <xdr:rowOff>13039</xdr:rowOff>
    </xdr:to>
    <xdr:cxnSp macro="">
      <xdr:nvCxnSpPr>
        <xdr:cNvPr id="446" name="直線コネクタ 445"/>
        <xdr:cNvCxnSpPr/>
      </xdr:nvCxnSpPr>
      <xdr:spPr>
        <a:xfrm>
          <a:off x="15290800" y="3262672"/>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5122</xdr:rowOff>
    </xdr:from>
    <xdr:to>
      <xdr:col>72</xdr:col>
      <xdr:colOff>203200</xdr:colOff>
      <xdr:row>19</xdr:row>
      <xdr:rowOff>166793</xdr:rowOff>
    </xdr:to>
    <xdr:cxnSp macro="">
      <xdr:nvCxnSpPr>
        <xdr:cNvPr id="449" name="直線コネクタ 448"/>
        <xdr:cNvCxnSpPr/>
      </xdr:nvCxnSpPr>
      <xdr:spPr>
        <a:xfrm flipV="1">
          <a:off x="14401800" y="3262672"/>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166793</xdr:rowOff>
    </xdr:from>
    <xdr:to>
      <xdr:col>68</xdr:col>
      <xdr:colOff>152400</xdr:colOff>
      <xdr:row>20</xdr:row>
      <xdr:rowOff>41995</xdr:rowOff>
    </xdr:to>
    <xdr:cxnSp macro="">
      <xdr:nvCxnSpPr>
        <xdr:cNvPr id="452" name="直線コネクタ 451"/>
        <xdr:cNvCxnSpPr/>
      </xdr:nvCxnSpPr>
      <xdr:spPr>
        <a:xfrm flipV="1">
          <a:off x="13512800" y="3424343"/>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66252</xdr:rowOff>
    </xdr:from>
    <xdr:to>
      <xdr:col>81</xdr:col>
      <xdr:colOff>95250</xdr:colOff>
      <xdr:row>18</xdr:row>
      <xdr:rowOff>167852</xdr:rowOff>
    </xdr:to>
    <xdr:sp macro="" textlink="">
      <xdr:nvSpPr>
        <xdr:cNvPr id="462" name="楕円 461"/>
        <xdr:cNvSpPr/>
      </xdr:nvSpPr>
      <xdr:spPr>
        <a:xfrm>
          <a:off x="169672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38329</xdr:rowOff>
    </xdr:from>
    <xdr:ext cx="762000" cy="259045"/>
    <xdr:sp macro="" textlink="">
      <xdr:nvSpPr>
        <xdr:cNvPr id="463" name="将来負担の状況該当値テキスト"/>
        <xdr:cNvSpPr txBox="1"/>
      </xdr:nvSpPr>
      <xdr:spPr>
        <a:xfrm>
          <a:off x="17106900" y="31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133689</xdr:rowOff>
    </xdr:from>
    <xdr:to>
      <xdr:col>77</xdr:col>
      <xdr:colOff>95250</xdr:colOff>
      <xdr:row>20</xdr:row>
      <xdr:rowOff>63839</xdr:rowOff>
    </xdr:to>
    <xdr:sp macro="" textlink="">
      <xdr:nvSpPr>
        <xdr:cNvPr id="464" name="楕円 463"/>
        <xdr:cNvSpPr/>
      </xdr:nvSpPr>
      <xdr:spPr>
        <a:xfrm>
          <a:off x="16129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48616</xdr:rowOff>
    </xdr:from>
    <xdr:ext cx="736600" cy="259045"/>
    <xdr:sp macro="" textlink="">
      <xdr:nvSpPr>
        <xdr:cNvPr id="465" name="テキスト ボックス 464"/>
        <xdr:cNvSpPr txBox="1"/>
      </xdr:nvSpPr>
      <xdr:spPr>
        <a:xfrm>
          <a:off x="15798800" y="347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125772</xdr:rowOff>
    </xdr:from>
    <xdr:to>
      <xdr:col>73</xdr:col>
      <xdr:colOff>44450</xdr:colOff>
      <xdr:row>19</xdr:row>
      <xdr:rowOff>55922</xdr:rowOff>
    </xdr:to>
    <xdr:sp macro="" textlink="">
      <xdr:nvSpPr>
        <xdr:cNvPr id="466" name="楕円 465"/>
        <xdr:cNvSpPr/>
      </xdr:nvSpPr>
      <xdr:spPr>
        <a:xfrm>
          <a:off x="15240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40699</xdr:rowOff>
    </xdr:from>
    <xdr:ext cx="762000" cy="259045"/>
    <xdr:sp macro="" textlink="">
      <xdr:nvSpPr>
        <xdr:cNvPr id="467" name="テキスト ボックス 466"/>
        <xdr:cNvSpPr txBox="1"/>
      </xdr:nvSpPr>
      <xdr:spPr>
        <a:xfrm>
          <a:off x="14909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115993</xdr:rowOff>
    </xdr:from>
    <xdr:to>
      <xdr:col>68</xdr:col>
      <xdr:colOff>203200</xdr:colOff>
      <xdr:row>20</xdr:row>
      <xdr:rowOff>46143</xdr:rowOff>
    </xdr:to>
    <xdr:sp macro="" textlink="">
      <xdr:nvSpPr>
        <xdr:cNvPr id="468" name="楕円 467"/>
        <xdr:cNvSpPr/>
      </xdr:nvSpPr>
      <xdr:spPr>
        <a:xfrm>
          <a:off x="14351000" y="33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30920</xdr:rowOff>
    </xdr:from>
    <xdr:ext cx="762000" cy="259045"/>
    <xdr:sp macro="" textlink="">
      <xdr:nvSpPr>
        <xdr:cNvPr id="469" name="テキスト ボックス 468"/>
        <xdr:cNvSpPr txBox="1"/>
      </xdr:nvSpPr>
      <xdr:spPr>
        <a:xfrm>
          <a:off x="14020800" y="34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162645</xdr:rowOff>
    </xdr:from>
    <xdr:to>
      <xdr:col>64</xdr:col>
      <xdr:colOff>152400</xdr:colOff>
      <xdr:row>20</xdr:row>
      <xdr:rowOff>92795</xdr:rowOff>
    </xdr:to>
    <xdr:sp macro="" textlink="">
      <xdr:nvSpPr>
        <xdr:cNvPr id="470" name="楕円 469"/>
        <xdr:cNvSpPr/>
      </xdr:nvSpPr>
      <xdr:spPr>
        <a:xfrm>
          <a:off x="13462000" y="34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77572</xdr:rowOff>
    </xdr:from>
    <xdr:ext cx="762000" cy="259045"/>
    <xdr:sp macro="" textlink="">
      <xdr:nvSpPr>
        <xdr:cNvPr id="471" name="テキスト ボックス 470"/>
        <xdr:cNvSpPr txBox="1"/>
      </xdr:nvSpPr>
      <xdr:spPr>
        <a:xfrm>
          <a:off x="13131800" y="350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定員適正化計画を進めた結果、平成１８年の３２．５</a:t>
          </a:r>
          <a:r>
            <a:rPr kumimoji="1" lang="ja-JP"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をピークに直近３か年は横ばいながら、類似団体平均に近づきつつある。平成２５年度は７月から３月まで国家公務員給与減額措置に応じた減額をおこなっていたが、平成２６年度に減額分を復元したことの影響が続いていることや、特別会計閉鎖による職員給の増により、平成２９年度は前年度比１．０％増の２４．７％となり、類似団体より高い推移をしており、２．０％下回る数値となった。</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46990</xdr:rowOff>
    </xdr:to>
    <xdr:cxnSp macro="">
      <xdr:nvCxnSpPr>
        <xdr:cNvPr id="66" name="直線コネクタ 65"/>
        <xdr:cNvCxnSpPr/>
      </xdr:nvCxnSpPr>
      <xdr:spPr>
        <a:xfrm>
          <a:off x="3987800" y="6314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149860</xdr:rowOff>
    </xdr:to>
    <xdr:cxnSp macro="">
      <xdr:nvCxnSpPr>
        <xdr:cNvPr id="69" name="直線コネクタ 68"/>
        <xdr:cNvCxnSpPr/>
      </xdr:nvCxnSpPr>
      <xdr:spPr>
        <a:xfrm flipV="1">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157480</xdr:rowOff>
    </xdr:to>
    <xdr:cxnSp macro="">
      <xdr:nvCxnSpPr>
        <xdr:cNvPr id="72" name="直線コネクタ 71"/>
        <xdr:cNvCxnSpPr/>
      </xdr:nvCxnSpPr>
      <xdr:spPr>
        <a:xfrm flipV="1">
          <a:off x="2209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比較においては概ね中間に位置しており、前年度と同値で概ね横ばいに推移している。施設の維持管理経費、アウトソーシング等による委託料、賃金等の増加が見込まれることなどから、類似施設の統廃合、事業の選択と集中を図ることが急務となっている。今後も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110671</xdr:rowOff>
    </xdr:to>
    <xdr:cxnSp macro="">
      <xdr:nvCxnSpPr>
        <xdr:cNvPr id="129" name="直線コネクタ 128"/>
        <xdr:cNvCxnSpPr/>
      </xdr:nvCxnSpPr>
      <xdr:spPr>
        <a:xfrm>
          <a:off x="15671800" y="2853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64951</xdr:rowOff>
    </xdr:from>
    <xdr:to>
      <xdr:col>78</xdr:col>
      <xdr:colOff>69850</xdr:colOff>
      <xdr:row>16</xdr:row>
      <xdr:rowOff>110671</xdr:rowOff>
    </xdr:to>
    <xdr:cxnSp macro="">
      <xdr:nvCxnSpPr>
        <xdr:cNvPr id="132" name="直線コネクタ 131"/>
        <xdr:cNvCxnSpPr/>
      </xdr:nvCxnSpPr>
      <xdr:spPr>
        <a:xfrm>
          <a:off x="14782800" y="280815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51888</xdr:rowOff>
    </xdr:from>
    <xdr:to>
      <xdr:col>73</xdr:col>
      <xdr:colOff>180975</xdr:colOff>
      <xdr:row>16</xdr:row>
      <xdr:rowOff>64951</xdr:rowOff>
    </xdr:to>
    <xdr:cxnSp macro="">
      <xdr:nvCxnSpPr>
        <xdr:cNvPr id="135" name="直線コネクタ 134"/>
        <xdr:cNvCxnSpPr/>
      </xdr:nvCxnSpPr>
      <xdr:spPr>
        <a:xfrm>
          <a:off x="13893800" y="2795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51888</xdr:rowOff>
    </xdr:to>
    <xdr:cxnSp macro="">
      <xdr:nvCxnSpPr>
        <xdr:cNvPr id="138" name="直線コネクタ 137"/>
        <xdr:cNvCxnSpPr/>
      </xdr:nvCxnSpPr>
      <xdr:spPr>
        <a:xfrm>
          <a:off x="13004800" y="2762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xdr:rowOff>
    </xdr:from>
    <xdr:to>
      <xdr:col>74</xdr:col>
      <xdr:colOff>31750</xdr:colOff>
      <xdr:row>16</xdr:row>
      <xdr:rowOff>115751</xdr:rowOff>
    </xdr:to>
    <xdr:sp macro="" textlink="">
      <xdr:nvSpPr>
        <xdr:cNvPr id="152" name="楕円 151"/>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53" name="テキスト ボックス 152"/>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xdr:rowOff>
    </xdr:from>
    <xdr:to>
      <xdr:col>69</xdr:col>
      <xdr:colOff>142875</xdr:colOff>
      <xdr:row>16</xdr:row>
      <xdr:rowOff>102688</xdr:rowOff>
    </xdr:to>
    <xdr:sp macro="" textlink="">
      <xdr:nvSpPr>
        <xdr:cNvPr id="154" name="楕円 153"/>
        <xdr:cNvSpPr/>
      </xdr:nvSpPr>
      <xdr:spPr>
        <a:xfrm>
          <a:off x="13843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55" name="テキスト ボックス 154"/>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6" name="楕円 155"/>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57" name="テキスト ボックス 156"/>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依然、全国や愛媛県、類似団体を上回っている。生活保護費や障がい者福祉サービス費、施設型給付費の恒常的な高止まりに加え、平成２７年度から実施した子ども医療費の完全無償化の影響や社会保障関係の経費が引き続き増加の傾向にあ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より直営であった養護老人ホームを民間移譲したため、今後この運営経費の増加が見込まれる。国の制度に基づくものが大半であるが、資格審査等の適正化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56</xdr:row>
      <xdr:rowOff>131572</xdr:rowOff>
    </xdr:to>
    <xdr:cxnSp macro="">
      <xdr:nvCxnSpPr>
        <xdr:cNvPr id="188" name="直線コネクタ 187"/>
        <xdr:cNvCxnSpPr/>
      </xdr:nvCxnSpPr>
      <xdr:spPr>
        <a:xfrm flipV="1">
          <a:off x="3987800" y="9714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131572</xdr:rowOff>
    </xdr:to>
    <xdr:cxnSp macro="">
      <xdr:nvCxnSpPr>
        <xdr:cNvPr id="191" name="直線コネクタ 190"/>
        <xdr:cNvCxnSpPr/>
      </xdr:nvCxnSpPr>
      <xdr:spPr>
        <a:xfrm>
          <a:off x="3098800" y="9632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30988</xdr:rowOff>
    </xdr:to>
    <xdr:cxnSp macro="">
      <xdr:nvCxnSpPr>
        <xdr:cNvPr id="194" name="直線コネクタ 193"/>
        <xdr:cNvCxnSpPr/>
      </xdr:nvCxnSpPr>
      <xdr:spPr>
        <a:xfrm>
          <a:off x="2209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120142</xdr:rowOff>
    </xdr:from>
    <xdr:to>
      <xdr:col>11</xdr:col>
      <xdr:colOff>9525</xdr:colOff>
      <xdr:row>55</xdr:row>
      <xdr:rowOff>147574</xdr:rowOff>
    </xdr:to>
    <xdr:cxnSp macro="">
      <xdr:nvCxnSpPr>
        <xdr:cNvPr id="197" name="直線コネクタ 196"/>
        <xdr:cNvCxnSpPr/>
      </xdr:nvCxnSpPr>
      <xdr:spPr>
        <a:xfrm>
          <a:off x="1320800" y="9549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207" name="楕円 206"/>
        <xdr:cNvSpPr/>
      </xdr:nvSpPr>
      <xdr:spPr>
        <a:xfrm>
          <a:off x="4775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34561</xdr:rowOff>
    </xdr:from>
    <xdr:ext cx="762000" cy="259045"/>
    <xdr:sp macro="" textlink="">
      <xdr:nvSpPr>
        <xdr:cNvPr id="208" name="扶助費該当値テキスト"/>
        <xdr:cNvSpPr txBox="1"/>
      </xdr:nvSpPr>
      <xdr:spPr>
        <a:xfrm>
          <a:off x="4914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80772</xdr:rowOff>
    </xdr:from>
    <xdr:to>
      <xdr:col>20</xdr:col>
      <xdr:colOff>38100</xdr:colOff>
      <xdr:row>57</xdr:row>
      <xdr:rowOff>10922</xdr:rowOff>
    </xdr:to>
    <xdr:sp macro="" textlink="">
      <xdr:nvSpPr>
        <xdr:cNvPr id="209" name="楕円 208"/>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167149</xdr:rowOff>
    </xdr:from>
    <xdr:ext cx="736600" cy="259045"/>
    <xdr:sp macro="" textlink="">
      <xdr:nvSpPr>
        <xdr:cNvPr id="210" name="テキスト ボックス 209"/>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11" name="楕円 210"/>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212" name="テキスト ボックス 211"/>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3" name="楕円 212"/>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11701</xdr:rowOff>
    </xdr:from>
    <xdr:ext cx="762000" cy="259045"/>
    <xdr:sp macro="" textlink="">
      <xdr:nvSpPr>
        <xdr:cNvPr id="214" name="テキスト ボックス 213"/>
        <xdr:cNvSpPr txBox="1"/>
      </xdr:nvSpPr>
      <xdr:spPr>
        <a:xfrm>
          <a:off x="1828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69342</xdr:rowOff>
    </xdr:from>
    <xdr:to>
      <xdr:col>6</xdr:col>
      <xdr:colOff>171450</xdr:colOff>
      <xdr:row>55</xdr:row>
      <xdr:rowOff>170942</xdr:rowOff>
    </xdr:to>
    <xdr:sp macro="" textlink="">
      <xdr:nvSpPr>
        <xdr:cNvPr id="215" name="楕円 214"/>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155719</xdr:rowOff>
    </xdr:from>
    <xdr:ext cx="762000" cy="259045"/>
    <xdr:sp macro="" textlink="">
      <xdr:nvSpPr>
        <xdr:cNvPr id="216" name="テキスト ボックス 215"/>
        <xdr:cNvSpPr txBox="1"/>
      </xdr:nvSpPr>
      <xdr:spPr>
        <a:xfrm>
          <a:off x="9398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出金については１３．８％で前年度比で０．１％増となっている。市直営の国保診療所が１施設あり、その財源不足を補填している。特別養護老人ホームが平成２９年度から民間移譲され、繰出金は減となったが人件費は特別会計より振り替わったため、増加する要因となった。</a:t>
          </a:r>
        </a:p>
        <a:p>
          <a:r>
            <a:rPr kumimoji="1" lang="ja-JP" altLang="en-US" sz="1100">
              <a:latin typeface="ＭＳ Ｐゴシック" panose="020B0600070205080204" pitchFamily="50" charset="-128"/>
              <a:ea typeface="ＭＳ Ｐゴシック" panose="020B0600070205080204" pitchFamily="50" charset="-128"/>
            </a:rPr>
            <a:t>　また、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49" name="直線コネクタ 248"/>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24130</xdr:rowOff>
    </xdr:to>
    <xdr:cxnSp macro="">
      <xdr:nvCxnSpPr>
        <xdr:cNvPr id="252" name="直線コネクタ 251"/>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56</xdr:row>
      <xdr:rowOff>165100</xdr:rowOff>
    </xdr:to>
    <xdr:cxnSp macro="">
      <xdr:nvCxnSpPr>
        <xdr:cNvPr id="255" name="直線コネクタ 254"/>
        <xdr:cNvCxnSpPr/>
      </xdr:nvCxnSpPr>
      <xdr:spPr>
        <a:xfrm flipV="1">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165100</xdr:rowOff>
    </xdr:to>
    <xdr:cxnSp macro="">
      <xdr:nvCxnSpPr>
        <xdr:cNvPr id="258" name="直線コネクタ 257"/>
        <xdr:cNvCxnSpPr/>
      </xdr:nvCxnSpPr>
      <xdr:spPr>
        <a:xfrm>
          <a:off x="13004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6" name="楕円 275"/>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132097</xdr:rowOff>
    </xdr:from>
    <xdr:ext cx="762000" cy="259045"/>
    <xdr:sp macro="" textlink="">
      <xdr:nvSpPr>
        <xdr:cNvPr id="277" name="テキスト ボックス 276"/>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上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また、商工関係の単独補助が終了したことや、特別養護老人ホームの民間移譲により前年度比０．２％の減のとなった。一方、一部事務組合経費分は人件費、公債費に転じて各指標を押し上げている要因となっている。今後も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12700</xdr:rowOff>
    </xdr:to>
    <xdr:cxnSp macro="">
      <xdr:nvCxnSpPr>
        <xdr:cNvPr id="305" name="直線コネクタ 304"/>
        <xdr:cNvCxnSpPr/>
      </xdr:nvCxnSpPr>
      <xdr:spPr>
        <a:xfrm flipV="1">
          <a:off x="15671800" y="6002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xdr:rowOff>
    </xdr:from>
    <xdr:to>
      <xdr:col>78</xdr:col>
      <xdr:colOff>69850</xdr:colOff>
      <xdr:row>35</xdr:row>
      <xdr:rowOff>12700</xdr:rowOff>
    </xdr:to>
    <xdr:cxnSp macro="">
      <xdr:nvCxnSpPr>
        <xdr:cNvPr id="308" name="直線コネクタ 307"/>
        <xdr:cNvCxnSpPr/>
      </xdr:nvCxnSpPr>
      <xdr:spPr>
        <a:xfrm>
          <a:off x="14782800" y="6007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167005</xdr:rowOff>
    </xdr:from>
    <xdr:to>
      <xdr:col>73</xdr:col>
      <xdr:colOff>180975</xdr:colOff>
      <xdr:row>35</xdr:row>
      <xdr:rowOff>6985</xdr:rowOff>
    </xdr:to>
    <xdr:cxnSp macro="">
      <xdr:nvCxnSpPr>
        <xdr:cNvPr id="311" name="直線コネクタ 310"/>
        <xdr:cNvCxnSpPr/>
      </xdr:nvCxnSpPr>
      <xdr:spPr>
        <a:xfrm>
          <a:off x="13893800" y="5996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161290</xdr:rowOff>
    </xdr:from>
    <xdr:to>
      <xdr:col>69</xdr:col>
      <xdr:colOff>92075</xdr:colOff>
      <xdr:row>34</xdr:row>
      <xdr:rowOff>167005</xdr:rowOff>
    </xdr:to>
    <xdr:cxnSp macro="">
      <xdr:nvCxnSpPr>
        <xdr:cNvPr id="314" name="直線コネクタ 313"/>
        <xdr:cNvCxnSpPr/>
      </xdr:nvCxnSpPr>
      <xdr:spPr>
        <a:xfrm>
          <a:off x="13004800" y="59905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4" name="楕円 323"/>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25" name="補助費等該当値テキスト"/>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26" name="楕円 325"/>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27" name="テキスト ボックス 326"/>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127635</xdr:rowOff>
    </xdr:from>
    <xdr:to>
      <xdr:col>74</xdr:col>
      <xdr:colOff>31750</xdr:colOff>
      <xdr:row>35</xdr:row>
      <xdr:rowOff>57785</xdr:rowOff>
    </xdr:to>
    <xdr:sp macro="" textlink="">
      <xdr:nvSpPr>
        <xdr:cNvPr id="328" name="楕円 327"/>
        <xdr:cNvSpPr/>
      </xdr:nvSpPr>
      <xdr:spPr>
        <a:xfrm>
          <a:off x="14732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67962</xdr:rowOff>
    </xdr:from>
    <xdr:ext cx="762000" cy="259045"/>
    <xdr:sp macro="" textlink="">
      <xdr:nvSpPr>
        <xdr:cNvPr id="329" name="テキスト ボックス 328"/>
        <xdr:cNvSpPr txBox="1"/>
      </xdr:nvSpPr>
      <xdr:spPr>
        <a:xfrm>
          <a:off x="14401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116205</xdr:rowOff>
    </xdr:from>
    <xdr:to>
      <xdr:col>69</xdr:col>
      <xdr:colOff>142875</xdr:colOff>
      <xdr:row>35</xdr:row>
      <xdr:rowOff>46355</xdr:rowOff>
    </xdr:to>
    <xdr:sp macro="" textlink="">
      <xdr:nvSpPr>
        <xdr:cNvPr id="330" name="楕円 329"/>
        <xdr:cNvSpPr/>
      </xdr:nvSpPr>
      <xdr:spPr>
        <a:xfrm>
          <a:off x="138430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56532</xdr:rowOff>
    </xdr:from>
    <xdr:ext cx="762000" cy="259045"/>
    <xdr:sp macro="" textlink="">
      <xdr:nvSpPr>
        <xdr:cNvPr id="331" name="テキスト ボックス 330"/>
        <xdr:cNvSpPr txBox="1"/>
      </xdr:nvSpPr>
      <xdr:spPr>
        <a:xfrm>
          <a:off x="13512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110490</xdr:rowOff>
    </xdr:from>
    <xdr:to>
      <xdr:col>65</xdr:col>
      <xdr:colOff>53975</xdr:colOff>
      <xdr:row>35</xdr:row>
      <xdr:rowOff>40640</xdr:rowOff>
    </xdr:to>
    <xdr:sp macro="" textlink="">
      <xdr:nvSpPr>
        <xdr:cNvPr id="332" name="楕円 331"/>
        <xdr:cNvSpPr/>
      </xdr:nvSpPr>
      <xdr:spPr>
        <a:xfrm>
          <a:off x="12954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50817</xdr:rowOff>
    </xdr:from>
    <xdr:ext cx="762000" cy="259045"/>
    <xdr:sp macro="" textlink="">
      <xdr:nvSpPr>
        <xdr:cNvPr id="333" name="テキスト ボックス 332"/>
        <xdr:cNvSpPr txBox="1"/>
      </xdr:nvSpPr>
      <xdr:spPr>
        <a:xfrm>
          <a:off x="12623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年々改善してきている。平成２９年度は前年度より０．５％増の１８．５％で、類似団体の１６．１％に比べて依然高い状況にあるものの、近年はほぼ横ばいの推移となっている。現在、新庁舎建設をはじめ新市建設計画に基づく大型事業が進行し、これらの償還が予定されていることから、公債費を押し上げる見込み要因となっている。今後は継続事業については安易に市債に頼ることなく適正な事業量で執行する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58420</xdr:rowOff>
    </xdr:to>
    <xdr:cxnSp macro="">
      <xdr:nvCxnSpPr>
        <xdr:cNvPr id="363" name="直線コネクタ 362"/>
        <xdr:cNvCxnSpPr/>
      </xdr:nvCxnSpPr>
      <xdr:spPr>
        <a:xfrm>
          <a:off x="3987800" y="13408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66" name="直線コネクタ 365"/>
        <xdr:cNvCxnSpPr/>
      </xdr:nvCxnSpPr>
      <xdr:spPr>
        <a:xfrm flipV="1">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163576</xdr:rowOff>
    </xdr:to>
    <xdr:cxnSp macro="">
      <xdr:nvCxnSpPr>
        <xdr:cNvPr id="369" name="直線コネクタ 368"/>
        <xdr:cNvCxnSpPr/>
      </xdr:nvCxnSpPr>
      <xdr:spPr>
        <a:xfrm flipV="1">
          <a:off x="2209800" y="13413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78</xdr:row>
      <xdr:rowOff>168148</xdr:rowOff>
    </xdr:to>
    <xdr:cxnSp macro="">
      <xdr:nvCxnSpPr>
        <xdr:cNvPr id="372" name="直線コネクタ 371"/>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2" name="楕円 38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3"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4" name="楕円 38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5" name="テキスト ボックス 38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6" name="楕円 385"/>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7" name="テキスト ボックス 386"/>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88" name="楕円 387"/>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89" name="テキスト ボックス 388"/>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0" name="楕円 389"/>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1" name="テキスト ボックス 390"/>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平成２９年度は前年度より０．７％増加しているものの、類似団体平均との比較では大きく上回っている。経常収支比率が８７．１％であることから公債費が占める割合が非常に高いことが判る。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123190</xdr:rowOff>
    </xdr:from>
    <xdr:to>
      <xdr:col>82</xdr:col>
      <xdr:colOff>107950</xdr:colOff>
      <xdr:row>74</xdr:row>
      <xdr:rowOff>149860</xdr:rowOff>
    </xdr:to>
    <xdr:cxnSp macro="">
      <xdr:nvCxnSpPr>
        <xdr:cNvPr id="424" name="直線コネクタ 423"/>
        <xdr:cNvCxnSpPr/>
      </xdr:nvCxnSpPr>
      <xdr:spPr>
        <a:xfrm>
          <a:off x="15671800" y="128104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123190</xdr:rowOff>
    </xdr:to>
    <xdr:cxnSp macro="">
      <xdr:nvCxnSpPr>
        <xdr:cNvPr id="427" name="直線コネクタ 426"/>
        <xdr:cNvCxnSpPr/>
      </xdr:nvCxnSpPr>
      <xdr:spPr>
        <a:xfrm>
          <a:off x="14782800" y="127228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xdr:rowOff>
    </xdr:from>
    <xdr:to>
      <xdr:col>73</xdr:col>
      <xdr:colOff>180975</xdr:colOff>
      <xdr:row>74</xdr:row>
      <xdr:rowOff>35560</xdr:rowOff>
    </xdr:to>
    <xdr:cxnSp macro="">
      <xdr:nvCxnSpPr>
        <xdr:cNvPr id="430" name="直線コネクタ 429"/>
        <xdr:cNvCxnSpPr/>
      </xdr:nvCxnSpPr>
      <xdr:spPr>
        <a:xfrm>
          <a:off x="13893800" y="12692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74</xdr:row>
      <xdr:rowOff>5080</xdr:rowOff>
    </xdr:to>
    <xdr:cxnSp macro="">
      <xdr:nvCxnSpPr>
        <xdr:cNvPr id="433" name="直線コネクタ 432"/>
        <xdr:cNvCxnSpPr/>
      </xdr:nvCxnSpPr>
      <xdr:spPr>
        <a:xfrm>
          <a:off x="13004800" y="12578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3" name="楕円 442"/>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4" name="公債費以外該当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72390</xdr:rowOff>
    </xdr:from>
    <xdr:to>
      <xdr:col>78</xdr:col>
      <xdr:colOff>120650</xdr:colOff>
      <xdr:row>75</xdr:row>
      <xdr:rowOff>2540</xdr:rowOff>
    </xdr:to>
    <xdr:sp macro="" textlink="">
      <xdr:nvSpPr>
        <xdr:cNvPr id="445" name="楕円 444"/>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12717</xdr:rowOff>
    </xdr:from>
    <xdr:ext cx="736600" cy="259045"/>
    <xdr:sp macro="" textlink="">
      <xdr:nvSpPr>
        <xdr:cNvPr id="446" name="テキスト ボックス 445"/>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7" name="楕円 446"/>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8" name="テキスト ボックス 447"/>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125730</xdr:rowOff>
    </xdr:from>
    <xdr:to>
      <xdr:col>69</xdr:col>
      <xdr:colOff>142875</xdr:colOff>
      <xdr:row>74</xdr:row>
      <xdr:rowOff>55880</xdr:rowOff>
    </xdr:to>
    <xdr:sp macro="" textlink="">
      <xdr:nvSpPr>
        <xdr:cNvPr id="449" name="楕円 448"/>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66057</xdr:rowOff>
    </xdr:from>
    <xdr:ext cx="762000" cy="259045"/>
    <xdr:sp macro="" textlink="">
      <xdr:nvSpPr>
        <xdr:cNvPr id="450" name="テキスト ボックス 449"/>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51" name="楕円 45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52" name="テキスト ボックス 45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83699</xdr:rowOff>
    </xdr:from>
    <xdr:to>
      <xdr:col>29</xdr:col>
      <xdr:colOff>127000</xdr:colOff>
      <xdr:row>15</xdr:row>
      <xdr:rowOff>164586</xdr:rowOff>
    </xdr:to>
    <xdr:cxnSp macro="">
      <xdr:nvCxnSpPr>
        <xdr:cNvPr id="50" name="直線コネクタ 49"/>
        <xdr:cNvCxnSpPr/>
      </xdr:nvCxnSpPr>
      <xdr:spPr bwMode="auto">
        <a:xfrm flipV="1">
          <a:off x="5003800" y="2703074"/>
          <a:ext cx="647700" cy="8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139878</xdr:rowOff>
    </xdr:from>
    <xdr:to>
      <xdr:col>26</xdr:col>
      <xdr:colOff>50800</xdr:colOff>
      <xdr:row>15</xdr:row>
      <xdr:rowOff>164586</xdr:rowOff>
    </xdr:to>
    <xdr:cxnSp macro="">
      <xdr:nvCxnSpPr>
        <xdr:cNvPr id="53" name="直線コネクタ 52"/>
        <xdr:cNvCxnSpPr/>
      </xdr:nvCxnSpPr>
      <xdr:spPr bwMode="auto">
        <a:xfrm>
          <a:off x="4305300" y="2759253"/>
          <a:ext cx="698500" cy="24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139878</xdr:rowOff>
    </xdr:from>
    <xdr:to>
      <xdr:col>22</xdr:col>
      <xdr:colOff>114300</xdr:colOff>
      <xdr:row>16</xdr:row>
      <xdr:rowOff>356</xdr:rowOff>
    </xdr:to>
    <xdr:cxnSp macro="">
      <xdr:nvCxnSpPr>
        <xdr:cNvPr id="56" name="直線コネクタ 55"/>
        <xdr:cNvCxnSpPr/>
      </xdr:nvCxnSpPr>
      <xdr:spPr bwMode="auto">
        <a:xfrm flipV="1">
          <a:off x="3606800" y="2759253"/>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356</xdr:rowOff>
    </xdr:from>
    <xdr:to>
      <xdr:col>18</xdr:col>
      <xdr:colOff>177800</xdr:colOff>
      <xdr:row>16</xdr:row>
      <xdr:rowOff>89186</xdr:rowOff>
    </xdr:to>
    <xdr:cxnSp macro="">
      <xdr:nvCxnSpPr>
        <xdr:cNvPr id="59" name="直線コネクタ 58"/>
        <xdr:cNvCxnSpPr/>
      </xdr:nvCxnSpPr>
      <xdr:spPr bwMode="auto">
        <a:xfrm flipV="1">
          <a:off x="2908300" y="2791181"/>
          <a:ext cx="698500" cy="8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32899</xdr:rowOff>
    </xdr:from>
    <xdr:to>
      <xdr:col>29</xdr:col>
      <xdr:colOff>177800</xdr:colOff>
      <xdr:row>15</xdr:row>
      <xdr:rowOff>134499</xdr:rowOff>
    </xdr:to>
    <xdr:sp macro="" textlink="">
      <xdr:nvSpPr>
        <xdr:cNvPr id="69" name="楕円 68"/>
        <xdr:cNvSpPr/>
      </xdr:nvSpPr>
      <xdr:spPr bwMode="auto">
        <a:xfrm>
          <a:off x="5600700" y="265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49426</xdr:rowOff>
    </xdr:from>
    <xdr:ext cx="762000" cy="259045"/>
    <xdr:sp macro="" textlink="">
      <xdr:nvSpPr>
        <xdr:cNvPr id="70" name="人口1人当たり決算額の推移該当値テキスト130"/>
        <xdr:cNvSpPr txBox="1"/>
      </xdr:nvSpPr>
      <xdr:spPr>
        <a:xfrm>
          <a:off x="5740400" y="249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113786</xdr:rowOff>
    </xdr:from>
    <xdr:to>
      <xdr:col>26</xdr:col>
      <xdr:colOff>101600</xdr:colOff>
      <xdr:row>16</xdr:row>
      <xdr:rowOff>43936</xdr:rowOff>
    </xdr:to>
    <xdr:sp macro="" textlink="">
      <xdr:nvSpPr>
        <xdr:cNvPr id="71" name="楕円 70"/>
        <xdr:cNvSpPr/>
      </xdr:nvSpPr>
      <xdr:spPr bwMode="auto">
        <a:xfrm>
          <a:off x="4953000" y="273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54113</xdr:rowOff>
    </xdr:from>
    <xdr:ext cx="736600" cy="259045"/>
    <xdr:sp macro="" textlink="">
      <xdr:nvSpPr>
        <xdr:cNvPr id="72" name="テキスト ボックス 71"/>
        <xdr:cNvSpPr txBox="1"/>
      </xdr:nvSpPr>
      <xdr:spPr>
        <a:xfrm>
          <a:off x="4622800" y="250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89078</xdr:rowOff>
    </xdr:from>
    <xdr:to>
      <xdr:col>22</xdr:col>
      <xdr:colOff>165100</xdr:colOff>
      <xdr:row>16</xdr:row>
      <xdr:rowOff>19228</xdr:rowOff>
    </xdr:to>
    <xdr:sp macro="" textlink="">
      <xdr:nvSpPr>
        <xdr:cNvPr id="73" name="楕円 72"/>
        <xdr:cNvSpPr/>
      </xdr:nvSpPr>
      <xdr:spPr bwMode="auto">
        <a:xfrm>
          <a:off x="4254500" y="270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29405</xdr:rowOff>
    </xdr:from>
    <xdr:ext cx="762000" cy="259045"/>
    <xdr:sp macro="" textlink="">
      <xdr:nvSpPr>
        <xdr:cNvPr id="74" name="テキスト ボックス 73"/>
        <xdr:cNvSpPr txBox="1"/>
      </xdr:nvSpPr>
      <xdr:spPr>
        <a:xfrm>
          <a:off x="3924300" y="247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121006</xdr:rowOff>
    </xdr:from>
    <xdr:to>
      <xdr:col>19</xdr:col>
      <xdr:colOff>38100</xdr:colOff>
      <xdr:row>16</xdr:row>
      <xdr:rowOff>51156</xdr:rowOff>
    </xdr:to>
    <xdr:sp macro="" textlink="">
      <xdr:nvSpPr>
        <xdr:cNvPr id="75" name="楕円 74"/>
        <xdr:cNvSpPr/>
      </xdr:nvSpPr>
      <xdr:spPr bwMode="auto">
        <a:xfrm>
          <a:off x="3556000" y="274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61333</xdr:rowOff>
    </xdr:from>
    <xdr:ext cx="762000" cy="259045"/>
    <xdr:sp macro="" textlink="">
      <xdr:nvSpPr>
        <xdr:cNvPr id="76" name="テキスト ボックス 75"/>
        <xdr:cNvSpPr txBox="1"/>
      </xdr:nvSpPr>
      <xdr:spPr>
        <a:xfrm>
          <a:off x="3225800" y="250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38386</xdr:rowOff>
    </xdr:from>
    <xdr:to>
      <xdr:col>15</xdr:col>
      <xdr:colOff>101600</xdr:colOff>
      <xdr:row>16</xdr:row>
      <xdr:rowOff>139986</xdr:rowOff>
    </xdr:to>
    <xdr:sp macro="" textlink="">
      <xdr:nvSpPr>
        <xdr:cNvPr id="77" name="楕円 76"/>
        <xdr:cNvSpPr/>
      </xdr:nvSpPr>
      <xdr:spPr bwMode="auto">
        <a:xfrm>
          <a:off x="2857500" y="282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124763</xdr:rowOff>
    </xdr:from>
    <xdr:ext cx="762000" cy="259045"/>
    <xdr:sp macro="" textlink="">
      <xdr:nvSpPr>
        <xdr:cNvPr id="78" name="テキスト ボックス 77"/>
        <xdr:cNvSpPr txBox="1"/>
      </xdr:nvSpPr>
      <xdr:spPr>
        <a:xfrm>
          <a:off x="2527300" y="291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34351</xdr:rowOff>
    </xdr:from>
    <xdr:to>
      <xdr:col>29</xdr:col>
      <xdr:colOff>127000</xdr:colOff>
      <xdr:row>35</xdr:row>
      <xdr:rowOff>83729</xdr:rowOff>
    </xdr:to>
    <xdr:cxnSp macro="">
      <xdr:nvCxnSpPr>
        <xdr:cNvPr id="113" name="直線コネクタ 112"/>
        <xdr:cNvCxnSpPr/>
      </xdr:nvCxnSpPr>
      <xdr:spPr bwMode="auto">
        <a:xfrm>
          <a:off x="5003800" y="6644701"/>
          <a:ext cx="6477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299756</xdr:rowOff>
    </xdr:from>
    <xdr:to>
      <xdr:col>26</xdr:col>
      <xdr:colOff>50800</xdr:colOff>
      <xdr:row>35</xdr:row>
      <xdr:rowOff>34351</xdr:rowOff>
    </xdr:to>
    <xdr:cxnSp macro="">
      <xdr:nvCxnSpPr>
        <xdr:cNvPr id="116" name="直線コネクタ 115"/>
        <xdr:cNvCxnSpPr/>
      </xdr:nvCxnSpPr>
      <xdr:spPr bwMode="auto">
        <a:xfrm>
          <a:off x="4305300" y="6567206"/>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195580</xdr:rowOff>
    </xdr:from>
    <xdr:to>
      <xdr:col>22</xdr:col>
      <xdr:colOff>114300</xdr:colOff>
      <xdr:row>34</xdr:row>
      <xdr:rowOff>299756</xdr:rowOff>
    </xdr:to>
    <xdr:cxnSp macro="">
      <xdr:nvCxnSpPr>
        <xdr:cNvPr id="119" name="直線コネクタ 118"/>
        <xdr:cNvCxnSpPr/>
      </xdr:nvCxnSpPr>
      <xdr:spPr bwMode="auto">
        <a:xfrm>
          <a:off x="3606800" y="6463030"/>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117007</xdr:rowOff>
    </xdr:from>
    <xdr:to>
      <xdr:col>18</xdr:col>
      <xdr:colOff>177800</xdr:colOff>
      <xdr:row>34</xdr:row>
      <xdr:rowOff>195580</xdr:rowOff>
    </xdr:to>
    <xdr:cxnSp macro="">
      <xdr:nvCxnSpPr>
        <xdr:cNvPr id="122" name="直線コネクタ 121"/>
        <xdr:cNvCxnSpPr/>
      </xdr:nvCxnSpPr>
      <xdr:spPr bwMode="auto">
        <a:xfrm>
          <a:off x="2908300" y="6384457"/>
          <a:ext cx="698500" cy="7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32929</xdr:rowOff>
    </xdr:from>
    <xdr:to>
      <xdr:col>29</xdr:col>
      <xdr:colOff>177800</xdr:colOff>
      <xdr:row>35</xdr:row>
      <xdr:rowOff>134529</xdr:rowOff>
    </xdr:to>
    <xdr:sp macro="" textlink="">
      <xdr:nvSpPr>
        <xdr:cNvPr id="132" name="楕円 131"/>
        <xdr:cNvSpPr/>
      </xdr:nvSpPr>
      <xdr:spPr bwMode="auto">
        <a:xfrm>
          <a:off x="5600700" y="66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220906</xdr:rowOff>
    </xdr:from>
    <xdr:ext cx="762000" cy="259045"/>
    <xdr:sp macro="" textlink="">
      <xdr:nvSpPr>
        <xdr:cNvPr id="133" name="人口1人当たり決算額の推移該当値テキスト445"/>
        <xdr:cNvSpPr txBox="1"/>
      </xdr:nvSpPr>
      <xdr:spPr>
        <a:xfrm>
          <a:off x="5740400" y="648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326451</xdr:rowOff>
    </xdr:from>
    <xdr:to>
      <xdr:col>26</xdr:col>
      <xdr:colOff>101600</xdr:colOff>
      <xdr:row>35</xdr:row>
      <xdr:rowOff>85151</xdr:rowOff>
    </xdr:to>
    <xdr:sp macro="" textlink="">
      <xdr:nvSpPr>
        <xdr:cNvPr id="134" name="楕円 133"/>
        <xdr:cNvSpPr/>
      </xdr:nvSpPr>
      <xdr:spPr bwMode="auto">
        <a:xfrm>
          <a:off x="4953000" y="65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95329</xdr:rowOff>
    </xdr:from>
    <xdr:ext cx="736600" cy="259045"/>
    <xdr:sp macro="" textlink="">
      <xdr:nvSpPr>
        <xdr:cNvPr id="135" name="テキスト ボックス 134"/>
        <xdr:cNvSpPr txBox="1"/>
      </xdr:nvSpPr>
      <xdr:spPr>
        <a:xfrm>
          <a:off x="4622800" y="636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248956</xdr:rowOff>
    </xdr:from>
    <xdr:to>
      <xdr:col>22</xdr:col>
      <xdr:colOff>165100</xdr:colOff>
      <xdr:row>35</xdr:row>
      <xdr:rowOff>7656</xdr:rowOff>
    </xdr:to>
    <xdr:sp macro="" textlink="">
      <xdr:nvSpPr>
        <xdr:cNvPr id="136" name="楕円 135"/>
        <xdr:cNvSpPr/>
      </xdr:nvSpPr>
      <xdr:spPr bwMode="auto">
        <a:xfrm>
          <a:off x="4254500" y="65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17833</xdr:rowOff>
    </xdr:from>
    <xdr:ext cx="762000" cy="259045"/>
    <xdr:sp macro="" textlink="">
      <xdr:nvSpPr>
        <xdr:cNvPr id="137" name="テキスト ボックス 136"/>
        <xdr:cNvSpPr txBox="1"/>
      </xdr:nvSpPr>
      <xdr:spPr>
        <a:xfrm>
          <a:off x="3924300" y="62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144780</xdr:rowOff>
    </xdr:from>
    <xdr:to>
      <xdr:col>19</xdr:col>
      <xdr:colOff>38100</xdr:colOff>
      <xdr:row>34</xdr:row>
      <xdr:rowOff>246380</xdr:rowOff>
    </xdr:to>
    <xdr:sp macro="" textlink="">
      <xdr:nvSpPr>
        <xdr:cNvPr id="138" name="楕円 137"/>
        <xdr:cNvSpPr/>
      </xdr:nvSpPr>
      <xdr:spPr bwMode="auto">
        <a:xfrm>
          <a:off x="3556000" y="641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256557</xdr:rowOff>
    </xdr:from>
    <xdr:ext cx="762000" cy="259045"/>
    <xdr:sp macro="" textlink="">
      <xdr:nvSpPr>
        <xdr:cNvPr id="139" name="テキスト ボックス 138"/>
        <xdr:cNvSpPr txBox="1"/>
      </xdr:nvSpPr>
      <xdr:spPr>
        <a:xfrm>
          <a:off x="3225800" y="618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66207</xdr:rowOff>
    </xdr:from>
    <xdr:to>
      <xdr:col>15</xdr:col>
      <xdr:colOff>101600</xdr:colOff>
      <xdr:row>34</xdr:row>
      <xdr:rowOff>167807</xdr:rowOff>
    </xdr:to>
    <xdr:sp macro="" textlink="">
      <xdr:nvSpPr>
        <xdr:cNvPr id="140" name="楕円 139"/>
        <xdr:cNvSpPr/>
      </xdr:nvSpPr>
      <xdr:spPr bwMode="auto">
        <a:xfrm>
          <a:off x="2857500" y="63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177984</xdr:rowOff>
    </xdr:from>
    <xdr:ext cx="762000" cy="259045"/>
    <xdr:sp macro="" textlink="">
      <xdr:nvSpPr>
        <xdr:cNvPr id="141" name="テキスト ボックス 140"/>
        <xdr:cNvSpPr txBox="1"/>
      </xdr:nvSpPr>
      <xdr:spPr>
        <a:xfrm>
          <a:off x="2527300" y="61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126464</xdr:rowOff>
    </xdr:from>
    <xdr:to>
      <xdr:col>24</xdr:col>
      <xdr:colOff>63500</xdr:colOff>
      <xdr:row>34</xdr:row>
      <xdr:rowOff>63942</xdr:rowOff>
    </xdr:to>
    <xdr:cxnSp macro="">
      <xdr:nvCxnSpPr>
        <xdr:cNvPr id="59" name="直線コネクタ 58"/>
        <xdr:cNvCxnSpPr/>
      </xdr:nvCxnSpPr>
      <xdr:spPr>
        <a:xfrm flipV="1">
          <a:off x="3797300" y="5784314"/>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4712</xdr:rowOff>
    </xdr:from>
    <xdr:to>
      <xdr:col>19</xdr:col>
      <xdr:colOff>177800</xdr:colOff>
      <xdr:row>34</xdr:row>
      <xdr:rowOff>63942</xdr:rowOff>
    </xdr:to>
    <xdr:cxnSp macro="">
      <xdr:nvCxnSpPr>
        <xdr:cNvPr id="62" name="直線コネクタ 61"/>
        <xdr:cNvCxnSpPr/>
      </xdr:nvCxnSpPr>
      <xdr:spPr>
        <a:xfrm>
          <a:off x="2908300" y="5834012"/>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4712</xdr:rowOff>
    </xdr:from>
    <xdr:to>
      <xdr:col>15</xdr:col>
      <xdr:colOff>50800</xdr:colOff>
      <xdr:row>34</xdr:row>
      <xdr:rowOff>39665</xdr:rowOff>
    </xdr:to>
    <xdr:cxnSp macro="">
      <xdr:nvCxnSpPr>
        <xdr:cNvPr id="65" name="直線コネクタ 64"/>
        <xdr:cNvCxnSpPr/>
      </xdr:nvCxnSpPr>
      <xdr:spPr>
        <a:xfrm flipV="1">
          <a:off x="2019300" y="5834012"/>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39665</xdr:rowOff>
    </xdr:from>
    <xdr:to>
      <xdr:col>10</xdr:col>
      <xdr:colOff>114300</xdr:colOff>
      <xdr:row>34</xdr:row>
      <xdr:rowOff>95077</xdr:rowOff>
    </xdr:to>
    <xdr:cxnSp macro="">
      <xdr:nvCxnSpPr>
        <xdr:cNvPr id="68" name="直線コネクタ 67"/>
        <xdr:cNvCxnSpPr/>
      </xdr:nvCxnSpPr>
      <xdr:spPr>
        <a:xfrm flipV="1">
          <a:off x="1130300" y="5868965"/>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75664</xdr:rowOff>
    </xdr:from>
    <xdr:to>
      <xdr:col>24</xdr:col>
      <xdr:colOff>114300</xdr:colOff>
      <xdr:row>34</xdr:row>
      <xdr:rowOff>5814</xdr:rowOff>
    </xdr:to>
    <xdr:sp macro="" textlink="">
      <xdr:nvSpPr>
        <xdr:cNvPr id="78" name="楕円 77"/>
        <xdr:cNvSpPr/>
      </xdr:nvSpPr>
      <xdr:spPr>
        <a:xfrm>
          <a:off x="4584700" y="57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98541</xdr:rowOff>
    </xdr:from>
    <xdr:ext cx="534377" cy="259045"/>
    <xdr:sp macro="" textlink="">
      <xdr:nvSpPr>
        <xdr:cNvPr id="79" name="人件費該当値テキスト"/>
        <xdr:cNvSpPr txBox="1"/>
      </xdr:nvSpPr>
      <xdr:spPr>
        <a:xfrm>
          <a:off x="4686300" y="55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13142</xdr:rowOff>
    </xdr:from>
    <xdr:to>
      <xdr:col>20</xdr:col>
      <xdr:colOff>38100</xdr:colOff>
      <xdr:row>34</xdr:row>
      <xdr:rowOff>114742</xdr:rowOff>
    </xdr:to>
    <xdr:sp macro="" textlink="">
      <xdr:nvSpPr>
        <xdr:cNvPr id="80" name="楕円 79"/>
        <xdr:cNvSpPr/>
      </xdr:nvSpPr>
      <xdr:spPr>
        <a:xfrm>
          <a:off x="3746500" y="5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131269</xdr:rowOff>
    </xdr:from>
    <xdr:ext cx="534377" cy="259045"/>
    <xdr:sp macro="" textlink="">
      <xdr:nvSpPr>
        <xdr:cNvPr id="81" name="テキスト ボックス 80"/>
        <xdr:cNvSpPr txBox="1"/>
      </xdr:nvSpPr>
      <xdr:spPr>
        <a:xfrm>
          <a:off x="3530111" y="56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125362</xdr:rowOff>
    </xdr:from>
    <xdr:to>
      <xdr:col>15</xdr:col>
      <xdr:colOff>101600</xdr:colOff>
      <xdr:row>34</xdr:row>
      <xdr:rowOff>55512</xdr:rowOff>
    </xdr:to>
    <xdr:sp macro="" textlink="">
      <xdr:nvSpPr>
        <xdr:cNvPr id="82" name="楕円 81"/>
        <xdr:cNvSpPr/>
      </xdr:nvSpPr>
      <xdr:spPr>
        <a:xfrm>
          <a:off x="2857500" y="57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72039</xdr:rowOff>
    </xdr:from>
    <xdr:ext cx="534377" cy="259045"/>
    <xdr:sp macro="" textlink="">
      <xdr:nvSpPr>
        <xdr:cNvPr id="83" name="テキスト ボックス 82"/>
        <xdr:cNvSpPr txBox="1"/>
      </xdr:nvSpPr>
      <xdr:spPr>
        <a:xfrm>
          <a:off x="2641111" y="55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160315</xdr:rowOff>
    </xdr:from>
    <xdr:to>
      <xdr:col>10</xdr:col>
      <xdr:colOff>165100</xdr:colOff>
      <xdr:row>34</xdr:row>
      <xdr:rowOff>90465</xdr:rowOff>
    </xdr:to>
    <xdr:sp macro="" textlink="">
      <xdr:nvSpPr>
        <xdr:cNvPr id="84" name="楕円 83"/>
        <xdr:cNvSpPr/>
      </xdr:nvSpPr>
      <xdr:spPr>
        <a:xfrm>
          <a:off x="1968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106992</xdr:rowOff>
    </xdr:from>
    <xdr:ext cx="534377" cy="259045"/>
    <xdr:sp macro="" textlink="">
      <xdr:nvSpPr>
        <xdr:cNvPr id="85" name="テキスト ボックス 84"/>
        <xdr:cNvSpPr txBox="1"/>
      </xdr:nvSpPr>
      <xdr:spPr>
        <a:xfrm>
          <a:off x="1752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44277</xdr:rowOff>
    </xdr:from>
    <xdr:to>
      <xdr:col>6</xdr:col>
      <xdr:colOff>38100</xdr:colOff>
      <xdr:row>34</xdr:row>
      <xdr:rowOff>145877</xdr:rowOff>
    </xdr:to>
    <xdr:sp macro="" textlink="">
      <xdr:nvSpPr>
        <xdr:cNvPr id="86" name="楕円 85"/>
        <xdr:cNvSpPr/>
      </xdr:nvSpPr>
      <xdr:spPr>
        <a:xfrm>
          <a:off x="1079500" y="58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162404</xdr:rowOff>
    </xdr:from>
    <xdr:ext cx="534377" cy="259045"/>
    <xdr:sp macro="" textlink="">
      <xdr:nvSpPr>
        <xdr:cNvPr id="87" name="テキスト ボックス 86"/>
        <xdr:cNvSpPr txBox="1"/>
      </xdr:nvSpPr>
      <xdr:spPr>
        <a:xfrm>
          <a:off x="863111" y="564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7950</xdr:rowOff>
    </xdr:from>
    <xdr:to>
      <xdr:col>24</xdr:col>
      <xdr:colOff>63500</xdr:colOff>
      <xdr:row>58</xdr:row>
      <xdr:rowOff>17067</xdr:rowOff>
    </xdr:to>
    <xdr:cxnSp macro="">
      <xdr:nvCxnSpPr>
        <xdr:cNvPr id="116" name="直線コネクタ 115"/>
        <xdr:cNvCxnSpPr/>
      </xdr:nvCxnSpPr>
      <xdr:spPr>
        <a:xfrm>
          <a:off x="3797300" y="9952050"/>
          <a:ext cx="8382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7950</xdr:rowOff>
    </xdr:from>
    <xdr:to>
      <xdr:col>19</xdr:col>
      <xdr:colOff>177800</xdr:colOff>
      <xdr:row>58</xdr:row>
      <xdr:rowOff>17311</xdr:rowOff>
    </xdr:to>
    <xdr:cxnSp macro="">
      <xdr:nvCxnSpPr>
        <xdr:cNvPr id="119" name="直線コネクタ 118"/>
        <xdr:cNvCxnSpPr/>
      </xdr:nvCxnSpPr>
      <xdr:spPr>
        <a:xfrm flipV="1">
          <a:off x="2908300" y="9952050"/>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17311</xdr:rowOff>
    </xdr:from>
    <xdr:to>
      <xdr:col>15</xdr:col>
      <xdr:colOff>50800</xdr:colOff>
      <xdr:row>58</xdr:row>
      <xdr:rowOff>28886</xdr:rowOff>
    </xdr:to>
    <xdr:cxnSp macro="">
      <xdr:nvCxnSpPr>
        <xdr:cNvPr id="122" name="直線コネクタ 121"/>
        <xdr:cNvCxnSpPr/>
      </xdr:nvCxnSpPr>
      <xdr:spPr>
        <a:xfrm flipV="1">
          <a:off x="2019300" y="996141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28886</xdr:rowOff>
    </xdr:from>
    <xdr:to>
      <xdr:col>10</xdr:col>
      <xdr:colOff>114300</xdr:colOff>
      <xdr:row>58</xdr:row>
      <xdr:rowOff>36719</xdr:rowOff>
    </xdr:to>
    <xdr:cxnSp macro="">
      <xdr:nvCxnSpPr>
        <xdr:cNvPr id="125" name="直線コネクタ 124"/>
        <xdr:cNvCxnSpPr/>
      </xdr:nvCxnSpPr>
      <xdr:spPr>
        <a:xfrm flipV="1">
          <a:off x="1130300" y="9972986"/>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137717</xdr:rowOff>
    </xdr:from>
    <xdr:to>
      <xdr:col>24</xdr:col>
      <xdr:colOff>114300</xdr:colOff>
      <xdr:row>58</xdr:row>
      <xdr:rowOff>67867</xdr:rowOff>
    </xdr:to>
    <xdr:sp macro="" textlink="">
      <xdr:nvSpPr>
        <xdr:cNvPr id="135" name="楕円 134"/>
        <xdr:cNvSpPr/>
      </xdr:nvSpPr>
      <xdr:spPr>
        <a:xfrm>
          <a:off x="4584700" y="99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128600</xdr:rowOff>
    </xdr:from>
    <xdr:to>
      <xdr:col>20</xdr:col>
      <xdr:colOff>38100</xdr:colOff>
      <xdr:row>58</xdr:row>
      <xdr:rowOff>58750</xdr:rowOff>
    </xdr:to>
    <xdr:sp macro="" textlink="">
      <xdr:nvSpPr>
        <xdr:cNvPr id="137" name="楕円 136"/>
        <xdr:cNvSpPr/>
      </xdr:nvSpPr>
      <xdr:spPr>
        <a:xfrm>
          <a:off x="37465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49877</xdr:rowOff>
    </xdr:from>
    <xdr:ext cx="534377" cy="259045"/>
    <xdr:sp macro="" textlink="">
      <xdr:nvSpPr>
        <xdr:cNvPr id="138" name="テキスト ボックス 137"/>
        <xdr:cNvSpPr txBox="1"/>
      </xdr:nvSpPr>
      <xdr:spPr>
        <a:xfrm>
          <a:off x="3530111" y="99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137961</xdr:rowOff>
    </xdr:from>
    <xdr:to>
      <xdr:col>15</xdr:col>
      <xdr:colOff>101600</xdr:colOff>
      <xdr:row>58</xdr:row>
      <xdr:rowOff>68111</xdr:rowOff>
    </xdr:to>
    <xdr:sp macro="" textlink="">
      <xdr:nvSpPr>
        <xdr:cNvPr id="139" name="楕円 138"/>
        <xdr:cNvSpPr/>
      </xdr:nvSpPr>
      <xdr:spPr>
        <a:xfrm>
          <a:off x="2857500" y="99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59238</xdr:rowOff>
    </xdr:from>
    <xdr:ext cx="534377" cy="259045"/>
    <xdr:sp macro="" textlink="">
      <xdr:nvSpPr>
        <xdr:cNvPr id="140" name="テキスト ボックス 139"/>
        <xdr:cNvSpPr txBox="1"/>
      </xdr:nvSpPr>
      <xdr:spPr>
        <a:xfrm>
          <a:off x="2641111" y="100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149536</xdr:rowOff>
    </xdr:from>
    <xdr:to>
      <xdr:col>10</xdr:col>
      <xdr:colOff>165100</xdr:colOff>
      <xdr:row>58</xdr:row>
      <xdr:rowOff>79686</xdr:rowOff>
    </xdr:to>
    <xdr:sp macro="" textlink="">
      <xdr:nvSpPr>
        <xdr:cNvPr id="141" name="楕円 140"/>
        <xdr:cNvSpPr/>
      </xdr:nvSpPr>
      <xdr:spPr>
        <a:xfrm>
          <a:off x="1968500" y="99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70813</xdr:rowOff>
    </xdr:from>
    <xdr:ext cx="534377" cy="259045"/>
    <xdr:sp macro="" textlink="">
      <xdr:nvSpPr>
        <xdr:cNvPr id="142" name="テキスト ボックス 141"/>
        <xdr:cNvSpPr txBox="1"/>
      </xdr:nvSpPr>
      <xdr:spPr>
        <a:xfrm>
          <a:off x="1752111" y="100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157369</xdr:rowOff>
    </xdr:from>
    <xdr:to>
      <xdr:col>6</xdr:col>
      <xdr:colOff>38100</xdr:colOff>
      <xdr:row>58</xdr:row>
      <xdr:rowOff>87519</xdr:rowOff>
    </xdr:to>
    <xdr:sp macro="" textlink="">
      <xdr:nvSpPr>
        <xdr:cNvPr id="143" name="楕円 142"/>
        <xdr:cNvSpPr/>
      </xdr:nvSpPr>
      <xdr:spPr>
        <a:xfrm>
          <a:off x="1079500" y="99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78646</xdr:rowOff>
    </xdr:from>
    <xdr:ext cx="534377" cy="259045"/>
    <xdr:sp macro="" textlink="">
      <xdr:nvSpPr>
        <xdr:cNvPr id="144" name="テキスト ボックス 143"/>
        <xdr:cNvSpPr txBox="1"/>
      </xdr:nvSpPr>
      <xdr:spPr>
        <a:xfrm>
          <a:off x="863111" y="100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9113</xdr:rowOff>
    </xdr:from>
    <xdr:to>
      <xdr:col>24</xdr:col>
      <xdr:colOff>63500</xdr:colOff>
      <xdr:row>77</xdr:row>
      <xdr:rowOff>24885</xdr:rowOff>
    </xdr:to>
    <xdr:cxnSp macro="">
      <xdr:nvCxnSpPr>
        <xdr:cNvPr id="169" name="直線コネクタ 168"/>
        <xdr:cNvCxnSpPr/>
      </xdr:nvCxnSpPr>
      <xdr:spPr>
        <a:xfrm flipV="1">
          <a:off x="3797300" y="13210763"/>
          <a:ext cx="8382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21056</xdr:rowOff>
    </xdr:from>
    <xdr:to>
      <xdr:col>19</xdr:col>
      <xdr:colOff>177800</xdr:colOff>
      <xdr:row>77</xdr:row>
      <xdr:rowOff>24885</xdr:rowOff>
    </xdr:to>
    <xdr:cxnSp macro="">
      <xdr:nvCxnSpPr>
        <xdr:cNvPr id="172" name="直線コネクタ 171"/>
        <xdr:cNvCxnSpPr/>
      </xdr:nvCxnSpPr>
      <xdr:spPr>
        <a:xfrm>
          <a:off x="2908300" y="13222706"/>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21056</xdr:rowOff>
    </xdr:from>
    <xdr:to>
      <xdr:col>15</xdr:col>
      <xdr:colOff>50800</xdr:colOff>
      <xdr:row>77</xdr:row>
      <xdr:rowOff>27229</xdr:rowOff>
    </xdr:to>
    <xdr:cxnSp macro="">
      <xdr:nvCxnSpPr>
        <xdr:cNvPr id="175" name="直線コネクタ 174"/>
        <xdr:cNvCxnSpPr/>
      </xdr:nvCxnSpPr>
      <xdr:spPr>
        <a:xfrm flipV="1">
          <a:off x="2019300" y="1322270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27229</xdr:rowOff>
    </xdr:from>
    <xdr:to>
      <xdr:col>10</xdr:col>
      <xdr:colOff>114300</xdr:colOff>
      <xdr:row>77</xdr:row>
      <xdr:rowOff>37345</xdr:rowOff>
    </xdr:to>
    <xdr:cxnSp macro="">
      <xdr:nvCxnSpPr>
        <xdr:cNvPr id="178" name="直線コネクタ 177"/>
        <xdr:cNvCxnSpPr/>
      </xdr:nvCxnSpPr>
      <xdr:spPr>
        <a:xfrm flipV="1">
          <a:off x="1130300" y="13228879"/>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129763</xdr:rowOff>
    </xdr:from>
    <xdr:to>
      <xdr:col>24</xdr:col>
      <xdr:colOff>114300</xdr:colOff>
      <xdr:row>77</xdr:row>
      <xdr:rowOff>59913</xdr:rowOff>
    </xdr:to>
    <xdr:sp macro="" textlink="">
      <xdr:nvSpPr>
        <xdr:cNvPr id="188" name="楕円 187"/>
        <xdr:cNvSpPr/>
      </xdr:nvSpPr>
      <xdr:spPr>
        <a:xfrm>
          <a:off x="4584700" y="13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108190</xdr:rowOff>
    </xdr:from>
    <xdr:ext cx="469744" cy="259045"/>
    <xdr:sp macro="" textlink="">
      <xdr:nvSpPr>
        <xdr:cNvPr id="189" name="維持補修費該当値テキスト"/>
        <xdr:cNvSpPr txBox="1"/>
      </xdr:nvSpPr>
      <xdr:spPr>
        <a:xfrm>
          <a:off x="4686300" y="131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145535</xdr:rowOff>
    </xdr:from>
    <xdr:to>
      <xdr:col>20</xdr:col>
      <xdr:colOff>38100</xdr:colOff>
      <xdr:row>77</xdr:row>
      <xdr:rowOff>75685</xdr:rowOff>
    </xdr:to>
    <xdr:sp macro="" textlink="">
      <xdr:nvSpPr>
        <xdr:cNvPr id="190" name="楕円 189"/>
        <xdr:cNvSpPr/>
      </xdr:nvSpPr>
      <xdr:spPr>
        <a:xfrm>
          <a:off x="3746500" y="131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66812</xdr:rowOff>
    </xdr:from>
    <xdr:ext cx="469744" cy="259045"/>
    <xdr:sp macro="" textlink="">
      <xdr:nvSpPr>
        <xdr:cNvPr id="191" name="テキスト ボックス 190"/>
        <xdr:cNvSpPr txBox="1"/>
      </xdr:nvSpPr>
      <xdr:spPr>
        <a:xfrm>
          <a:off x="3562428" y="1326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141706</xdr:rowOff>
    </xdr:from>
    <xdr:to>
      <xdr:col>15</xdr:col>
      <xdr:colOff>101600</xdr:colOff>
      <xdr:row>77</xdr:row>
      <xdr:rowOff>71856</xdr:rowOff>
    </xdr:to>
    <xdr:sp macro="" textlink="">
      <xdr:nvSpPr>
        <xdr:cNvPr id="192" name="楕円 191"/>
        <xdr:cNvSpPr/>
      </xdr:nvSpPr>
      <xdr:spPr>
        <a:xfrm>
          <a:off x="2857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62983</xdr:rowOff>
    </xdr:from>
    <xdr:ext cx="469744" cy="259045"/>
    <xdr:sp macro="" textlink="">
      <xdr:nvSpPr>
        <xdr:cNvPr id="193" name="テキスト ボックス 192"/>
        <xdr:cNvSpPr txBox="1"/>
      </xdr:nvSpPr>
      <xdr:spPr>
        <a:xfrm>
          <a:off x="2673428" y="1326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147879</xdr:rowOff>
    </xdr:from>
    <xdr:to>
      <xdr:col>10</xdr:col>
      <xdr:colOff>165100</xdr:colOff>
      <xdr:row>77</xdr:row>
      <xdr:rowOff>78029</xdr:rowOff>
    </xdr:to>
    <xdr:sp macro="" textlink="">
      <xdr:nvSpPr>
        <xdr:cNvPr id="194" name="楕円 193"/>
        <xdr:cNvSpPr/>
      </xdr:nvSpPr>
      <xdr:spPr>
        <a:xfrm>
          <a:off x="1968500" y="131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69156</xdr:rowOff>
    </xdr:from>
    <xdr:ext cx="469744" cy="259045"/>
    <xdr:sp macro="" textlink="">
      <xdr:nvSpPr>
        <xdr:cNvPr id="195" name="テキスト ボックス 194"/>
        <xdr:cNvSpPr txBox="1"/>
      </xdr:nvSpPr>
      <xdr:spPr>
        <a:xfrm>
          <a:off x="1784428" y="132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157995</xdr:rowOff>
    </xdr:from>
    <xdr:to>
      <xdr:col>6</xdr:col>
      <xdr:colOff>38100</xdr:colOff>
      <xdr:row>77</xdr:row>
      <xdr:rowOff>88145</xdr:rowOff>
    </xdr:to>
    <xdr:sp macro="" textlink="">
      <xdr:nvSpPr>
        <xdr:cNvPr id="196" name="楕円 195"/>
        <xdr:cNvSpPr/>
      </xdr:nvSpPr>
      <xdr:spPr>
        <a:xfrm>
          <a:off x="1079500" y="131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79272</xdr:rowOff>
    </xdr:from>
    <xdr:ext cx="469744" cy="259045"/>
    <xdr:sp macro="" textlink="">
      <xdr:nvSpPr>
        <xdr:cNvPr id="197" name="テキスト ボックス 196"/>
        <xdr:cNvSpPr txBox="1"/>
      </xdr:nvSpPr>
      <xdr:spPr>
        <a:xfrm>
          <a:off x="895428" y="132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23825</xdr:rowOff>
    </xdr:from>
    <xdr:to>
      <xdr:col>24</xdr:col>
      <xdr:colOff>63500</xdr:colOff>
      <xdr:row>95</xdr:row>
      <xdr:rowOff>31711</xdr:rowOff>
    </xdr:to>
    <xdr:cxnSp macro="">
      <xdr:nvCxnSpPr>
        <xdr:cNvPr id="227" name="直線コネクタ 226"/>
        <xdr:cNvCxnSpPr/>
      </xdr:nvCxnSpPr>
      <xdr:spPr>
        <a:xfrm flipV="1">
          <a:off x="3797300" y="16311575"/>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31711</xdr:rowOff>
    </xdr:from>
    <xdr:to>
      <xdr:col>19</xdr:col>
      <xdr:colOff>177800</xdr:colOff>
      <xdr:row>95</xdr:row>
      <xdr:rowOff>101625</xdr:rowOff>
    </xdr:to>
    <xdr:cxnSp macro="">
      <xdr:nvCxnSpPr>
        <xdr:cNvPr id="230" name="直線コネクタ 229"/>
        <xdr:cNvCxnSpPr/>
      </xdr:nvCxnSpPr>
      <xdr:spPr>
        <a:xfrm flipV="1">
          <a:off x="2908300" y="16319461"/>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101625</xdr:rowOff>
    </xdr:from>
    <xdr:to>
      <xdr:col>15</xdr:col>
      <xdr:colOff>50800</xdr:colOff>
      <xdr:row>95</xdr:row>
      <xdr:rowOff>155017</xdr:rowOff>
    </xdr:to>
    <xdr:cxnSp macro="">
      <xdr:nvCxnSpPr>
        <xdr:cNvPr id="233" name="直線コネクタ 232"/>
        <xdr:cNvCxnSpPr/>
      </xdr:nvCxnSpPr>
      <xdr:spPr>
        <a:xfrm flipV="1">
          <a:off x="2019300" y="16389375"/>
          <a:ext cx="889000" cy="5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155017</xdr:rowOff>
    </xdr:from>
    <xdr:to>
      <xdr:col>10</xdr:col>
      <xdr:colOff>114300</xdr:colOff>
      <xdr:row>96</xdr:row>
      <xdr:rowOff>54863</xdr:rowOff>
    </xdr:to>
    <xdr:cxnSp macro="">
      <xdr:nvCxnSpPr>
        <xdr:cNvPr id="236" name="直線コネクタ 235"/>
        <xdr:cNvCxnSpPr/>
      </xdr:nvCxnSpPr>
      <xdr:spPr>
        <a:xfrm flipV="1">
          <a:off x="1130300" y="16442767"/>
          <a:ext cx="889000" cy="7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105236</xdr:rowOff>
    </xdr:from>
    <xdr:ext cx="534377" cy="259045"/>
    <xdr:sp macro="" textlink="">
      <xdr:nvSpPr>
        <xdr:cNvPr id="238" name="テキスト ボックス 237"/>
        <xdr:cNvSpPr txBox="1"/>
      </xdr:nvSpPr>
      <xdr:spPr>
        <a:xfrm>
          <a:off x="1752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161701</xdr:rowOff>
    </xdr:from>
    <xdr:ext cx="534377" cy="259045"/>
    <xdr:sp macro="" textlink="">
      <xdr:nvSpPr>
        <xdr:cNvPr id="240" name="テキスト ボックス 239"/>
        <xdr:cNvSpPr txBox="1"/>
      </xdr:nvSpPr>
      <xdr:spPr>
        <a:xfrm>
          <a:off x="863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144475</xdr:rowOff>
    </xdr:from>
    <xdr:to>
      <xdr:col>24</xdr:col>
      <xdr:colOff>114300</xdr:colOff>
      <xdr:row>95</xdr:row>
      <xdr:rowOff>74625</xdr:rowOff>
    </xdr:to>
    <xdr:sp macro="" textlink="">
      <xdr:nvSpPr>
        <xdr:cNvPr id="246" name="楕円 245"/>
        <xdr:cNvSpPr/>
      </xdr:nvSpPr>
      <xdr:spPr>
        <a:xfrm>
          <a:off x="4584700" y="162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167352</xdr:rowOff>
    </xdr:from>
    <xdr:ext cx="534377" cy="259045"/>
    <xdr:sp macro="" textlink="">
      <xdr:nvSpPr>
        <xdr:cNvPr id="247" name="扶助費該当値テキスト"/>
        <xdr:cNvSpPr txBox="1"/>
      </xdr:nvSpPr>
      <xdr:spPr>
        <a:xfrm>
          <a:off x="4686300" y="161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152361</xdr:rowOff>
    </xdr:from>
    <xdr:to>
      <xdr:col>20</xdr:col>
      <xdr:colOff>38100</xdr:colOff>
      <xdr:row>95</xdr:row>
      <xdr:rowOff>82511</xdr:rowOff>
    </xdr:to>
    <xdr:sp macro="" textlink="">
      <xdr:nvSpPr>
        <xdr:cNvPr id="248" name="楕円 247"/>
        <xdr:cNvSpPr/>
      </xdr:nvSpPr>
      <xdr:spPr>
        <a:xfrm>
          <a:off x="3746500" y="162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99038</xdr:rowOff>
    </xdr:from>
    <xdr:ext cx="534377" cy="259045"/>
    <xdr:sp macro="" textlink="">
      <xdr:nvSpPr>
        <xdr:cNvPr id="249" name="テキスト ボックス 248"/>
        <xdr:cNvSpPr txBox="1"/>
      </xdr:nvSpPr>
      <xdr:spPr>
        <a:xfrm>
          <a:off x="3530111" y="160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50825</xdr:rowOff>
    </xdr:from>
    <xdr:to>
      <xdr:col>15</xdr:col>
      <xdr:colOff>101600</xdr:colOff>
      <xdr:row>95</xdr:row>
      <xdr:rowOff>152425</xdr:rowOff>
    </xdr:to>
    <xdr:sp macro="" textlink="">
      <xdr:nvSpPr>
        <xdr:cNvPr id="250" name="楕円 249"/>
        <xdr:cNvSpPr/>
      </xdr:nvSpPr>
      <xdr:spPr>
        <a:xfrm>
          <a:off x="2857500" y="163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168952</xdr:rowOff>
    </xdr:from>
    <xdr:ext cx="534377" cy="259045"/>
    <xdr:sp macro="" textlink="">
      <xdr:nvSpPr>
        <xdr:cNvPr id="251" name="テキスト ボックス 250"/>
        <xdr:cNvSpPr txBox="1"/>
      </xdr:nvSpPr>
      <xdr:spPr>
        <a:xfrm>
          <a:off x="2641111" y="161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104217</xdr:rowOff>
    </xdr:from>
    <xdr:to>
      <xdr:col>10</xdr:col>
      <xdr:colOff>165100</xdr:colOff>
      <xdr:row>96</xdr:row>
      <xdr:rowOff>34367</xdr:rowOff>
    </xdr:to>
    <xdr:sp macro="" textlink="">
      <xdr:nvSpPr>
        <xdr:cNvPr id="252" name="楕円 251"/>
        <xdr:cNvSpPr/>
      </xdr:nvSpPr>
      <xdr:spPr>
        <a:xfrm>
          <a:off x="19685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50894</xdr:rowOff>
    </xdr:from>
    <xdr:ext cx="534377" cy="259045"/>
    <xdr:sp macro="" textlink="">
      <xdr:nvSpPr>
        <xdr:cNvPr id="253" name="テキスト ボックス 252"/>
        <xdr:cNvSpPr txBox="1"/>
      </xdr:nvSpPr>
      <xdr:spPr>
        <a:xfrm>
          <a:off x="1752111" y="161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4063</xdr:rowOff>
    </xdr:from>
    <xdr:to>
      <xdr:col>6</xdr:col>
      <xdr:colOff>38100</xdr:colOff>
      <xdr:row>96</xdr:row>
      <xdr:rowOff>105663</xdr:rowOff>
    </xdr:to>
    <xdr:sp macro="" textlink="">
      <xdr:nvSpPr>
        <xdr:cNvPr id="254" name="楕円 253"/>
        <xdr:cNvSpPr/>
      </xdr:nvSpPr>
      <xdr:spPr>
        <a:xfrm>
          <a:off x="1079500" y="164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122190</xdr:rowOff>
    </xdr:from>
    <xdr:ext cx="534377" cy="259045"/>
    <xdr:sp macro="" textlink="">
      <xdr:nvSpPr>
        <xdr:cNvPr id="255" name="テキスト ボックス 254"/>
        <xdr:cNvSpPr txBox="1"/>
      </xdr:nvSpPr>
      <xdr:spPr>
        <a:xfrm>
          <a:off x="863111" y="162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117602</xdr:rowOff>
    </xdr:from>
    <xdr:to>
      <xdr:col>55</xdr:col>
      <xdr:colOff>0</xdr:colOff>
      <xdr:row>37</xdr:row>
      <xdr:rowOff>144780</xdr:rowOff>
    </xdr:to>
    <xdr:cxnSp macro="">
      <xdr:nvCxnSpPr>
        <xdr:cNvPr id="284" name="直線コネクタ 283"/>
        <xdr:cNvCxnSpPr/>
      </xdr:nvCxnSpPr>
      <xdr:spPr>
        <a:xfrm>
          <a:off x="9639300" y="6461252"/>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117602</xdr:rowOff>
    </xdr:from>
    <xdr:to>
      <xdr:col>50</xdr:col>
      <xdr:colOff>114300</xdr:colOff>
      <xdr:row>37</xdr:row>
      <xdr:rowOff>131953</xdr:rowOff>
    </xdr:to>
    <xdr:cxnSp macro="">
      <xdr:nvCxnSpPr>
        <xdr:cNvPr id="287" name="直線コネクタ 286"/>
        <xdr:cNvCxnSpPr/>
      </xdr:nvCxnSpPr>
      <xdr:spPr>
        <a:xfrm flipV="1">
          <a:off x="8750300" y="646125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131953</xdr:rowOff>
    </xdr:from>
    <xdr:to>
      <xdr:col>45</xdr:col>
      <xdr:colOff>177800</xdr:colOff>
      <xdr:row>37</xdr:row>
      <xdr:rowOff>149441</xdr:rowOff>
    </xdr:to>
    <xdr:cxnSp macro="">
      <xdr:nvCxnSpPr>
        <xdr:cNvPr id="290" name="直線コネクタ 289"/>
        <xdr:cNvCxnSpPr/>
      </xdr:nvCxnSpPr>
      <xdr:spPr>
        <a:xfrm flipV="1">
          <a:off x="7861300" y="647560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149441</xdr:rowOff>
    </xdr:from>
    <xdr:to>
      <xdr:col>41</xdr:col>
      <xdr:colOff>50800</xdr:colOff>
      <xdr:row>37</xdr:row>
      <xdr:rowOff>153302</xdr:rowOff>
    </xdr:to>
    <xdr:cxnSp macro="">
      <xdr:nvCxnSpPr>
        <xdr:cNvPr id="293" name="直線コネクタ 292"/>
        <xdr:cNvCxnSpPr/>
      </xdr:nvCxnSpPr>
      <xdr:spPr>
        <a:xfrm flipV="1">
          <a:off x="6972300" y="649309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303" name="楕円 302"/>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8907</xdr:rowOff>
    </xdr:from>
    <xdr:ext cx="534377" cy="259045"/>
    <xdr:sp macro="" textlink="">
      <xdr:nvSpPr>
        <xdr:cNvPr id="304" name="補助費等該当値テキスト"/>
        <xdr:cNvSpPr txBox="1"/>
      </xdr:nvSpPr>
      <xdr:spPr>
        <a:xfrm>
          <a:off x="10528300" y="63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66802</xdr:rowOff>
    </xdr:from>
    <xdr:to>
      <xdr:col>50</xdr:col>
      <xdr:colOff>165100</xdr:colOff>
      <xdr:row>37</xdr:row>
      <xdr:rowOff>168402</xdr:rowOff>
    </xdr:to>
    <xdr:sp macro="" textlink="">
      <xdr:nvSpPr>
        <xdr:cNvPr id="305" name="楕円 304"/>
        <xdr:cNvSpPr/>
      </xdr:nvSpPr>
      <xdr:spPr>
        <a:xfrm>
          <a:off x="9588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159529</xdr:rowOff>
    </xdr:from>
    <xdr:ext cx="534377" cy="259045"/>
    <xdr:sp macro="" textlink="">
      <xdr:nvSpPr>
        <xdr:cNvPr id="306" name="テキスト ボックス 305"/>
        <xdr:cNvSpPr txBox="1"/>
      </xdr:nvSpPr>
      <xdr:spPr>
        <a:xfrm>
          <a:off x="9372111" y="6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81153</xdr:rowOff>
    </xdr:from>
    <xdr:to>
      <xdr:col>46</xdr:col>
      <xdr:colOff>38100</xdr:colOff>
      <xdr:row>38</xdr:row>
      <xdr:rowOff>11303</xdr:rowOff>
    </xdr:to>
    <xdr:sp macro="" textlink="">
      <xdr:nvSpPr>
        <xdr:cNvPr id="307" name="楕円 306"/>
        <xdr:cNvSpPr/>
      </xdr:nvSpPr>
      <xdr:spPr>
        <a:xfrm>
          <a:off x="8699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2430</xdr:rowOff>
    </xdr:from>
    <xdr:ext cx="534377" cy="259045"/>
    <xdr:sp macro="" textlink="">
      <xdr:nvSpPr>
        <xdr:cNvPr id="308" name="テキスト ボックス 307"/>
        <xdr:cNvSpPr txBox="1"/>
      </xdr:nvSpPr>
      <xdr:spPr>
        <a:xfrm>
          <a:off x="8483111" y="65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98641</xdr:rowOff>
    </xdr:from>
    <xdr:to>
      <xdr:col>41</xdr:col>
      <xdr:colOff>101600</xdr:colOff>
      <xdr:row>38</xdr:row>
      <xdr:rowOff>28790</xdr:rowOff>
    </xdr:to>
    <xdr:sp macro="" textlink="">
      <xdr:nvSpPr>
        <xdr:cNvPr id="309" name="楕円 308"/>
        <xdr:cNvSpPr/>
      </xdr:nvSpPr>
      <xdr:spPr>
        <a:xfrm>
          <a:off x="7810500" y="6442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19918</xdr:rowOff>
    </xdr:from>
    <xdr:ext cx="534377" cy="259045"/>
    <xdr:sp macro="" textlink="">
      <xdr:nvSpPr>
        <xdr:cNvPr id="310" name="テキスト ボックス 309"/>
        <xdr:cNvSpPr txBox="1"/>
      </xdr:nvSpPr>
      <xdr:spPr>
        <a:xfrm>
          <a:off x="7594111" y="65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102502</xdr:rowOff>
    </xdr:from>
    <xdr:to>
      <xdr:col>36</xdr:col>
      <xdr:colOff>165100</xdr:colOff>
      <xdr:row>38</xdr:row>
      <xdr:rowOff>32652</xdr:rowOff>
    </xdr:to>
    <xdr:sp macro="" textlink="">
      <xdr:nvSpPr>
        <xdr:cNvPr id="311" name="楕円 310"/>
        <xdr:cNvSpPr/>
      </xdr:nvSpPr>
      <xdr:spPr>
        <a:xfrm>
          <a:off x="6921500" y="64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23778</xdr:rowOff>
    </xdr:from>
    <xdr:ext cx="534377" cy="259045"/>
    <xdr:sp macro="" textlink="">
      <xdr:nvSpPr>
        <xdr:cNvPr id="312" name="テキスト ボックス 311"/>
        <xdr:cNvSpPr txBox="1"/>
      </xdr:nvSpPr>
      <xdr:spPr>
        <a:xfrm>
          <a:off x="6705111" y="65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145190</xdr:rowOff>
    </xdr:from>
    <xdr:to>
      <xdr:col>55</xdr:col>
      <xdr:colOff>0</xdr:colOff>
      <xdr:row>58</xdr:row>
      <xdr:rowOff>84556</xdr:rowOff>
    </xdr:to>
    <xdr:cxnSp macro="">
      <xdr:nvCxnSpPr>
        <xdr:cNvPr id="341" name="直線コネクタ 340"/>
        <xdr:cNvCxnSpPr/>
      </xdr:nvCxnSpPr>
      <xdr:spPr>
        <a:xfrm>
          <a:off x="9639300" y="9917840"/>
          <a:ext cx="838200" cy="11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145190</xdr:rowOff>
    </xdr:from>
    <xdr:to>
      <xdr:col>50</xdr:col>
      <xdr:colOff>114300</xdr:colOff>
      <xdr:row>58</xdr:row>
      <xdr:rowOff>85943</xdr:rowOff>
    </xdr:to>
    <xdr:cxnSp macro="">
      <xdr:nvCxnSpPr>
        <xdr:cNvPr id="344" name="直線コネクタ 343"/>
        <xdr:cNvCxnSpPr/>
      </xdr:nvCxnSpPr>
      <xdr:spPr>
        <a:xfrm flipV="1">
          <a:off x="8750300" y="9917840"/>
          <a:ext cx="889000" cy="1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37533</xdr:rowOff>
    </xdr:from>
    <xdr:to>
      <xdr:col>45</xdr:col>
      <xdr:colOff>177800</xdr:colOff>
      <xdr:row>58</xdr:row>
      <xdr:rowOff>85943</xdr:rowOff>
    </xdr:to>
    <xdr:cxnSp macro="">
      <xdr:nvCxnSpPr>
        <xdr:cNvPr id="347" name="直線コネクタ 346"/>
        <xdr:cNvCxnSpPr/>
      </xdr:nvCxnSpPr>
      <xdr:spPr>
        <a:xfrm>
          <a:off x="7861300" y="9981633"/>
          <a:ext cx="889000" cy="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37533</xdr:rowOff>
    </xdr:from>
    <xdr:to>
      <xdr:col>41</xdr:col>
      <xdr:colOff>50800</xdr:colOff>
      <xdr:row>58</xdr:row>
      <xdr:rowOff>69483</xdr:rowOff>
    </xdr:to>
    <xdr:cxnSp macro="">
      <xdr:nvCxnSpPr>
        <xdr:cNvPr id="350" name="直線コネクタ 349"/>
        <xdr:cNvCxnSpPr/>
      </xdr:nvCxnSpPr>
      <xdr:spPr>
        <a:xfrm flipV="1">
          <a:off x="6972300" y="9981633"/>
          <a:ext cx="889000" cy="3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132120</xdr:rowOff>
    </xdr:from>
    <xdr:ext cx="534377" cy="259045"/>
    <xdr:sp macro="" textlink="">
      <xdr:nvSpPr>
        <xdr:cNvPr id="352" name="テキスト ボックス 351"/>
        <xdr:cNvSpPr txBox="1"/>
      </xdr:nvSpPr>
      <xdr:spPr>
        <a:xfrm>
          <a:off x="7594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125315</xdr:rowOff>
    </xdr:from>
    <xdr:ext cx="534377" cy="259045"/>
    <xdr:sp macro="" textlink="">
      <xdr:nvSpPr>
        <xdr:cNvPr id="354" name="テキスト ボックス 353"/>
        <xdr:cNvSpPr txBox="1"/>
      </xdr:nvSpPr>
      <xdr:spPr>
        <a:xfrm>
          <a:off x="6705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33756</xdr:rowOff>
    </xdr:from>
    <xdr:to>
      <xdr:col>55</xdr:col>
      <xdr:colOff>50800</xdr:colOff>
      <xdr:row>58</xdr:row>
      <xdr:rowOff>135356</xdr:rowOff>
    </xdr:to>
    <xdr:sp macro="" textlink="">
      <xdr:nvSpPr>
        <xdr:cNvPr id="360" name="楕円 359"/>
        <xdr:cNvSpPr/>
      </xdr:nvSpPr>
      <xdr:spPr>
        <a:xfrm>
          <a:off x="10426700" y="99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164583</xdr:rowOff>
    </xdr:from>
    <xdr:ext cx="534377" cy="259045"/>
    <xdr:sp macro="" textlink="">
      <xdr:nvSpPr>
        <xdr:cNvPr id="361" name="普通建設事業費該当値テキスト"/>
        <xdr:cNvSpPr txBox="1"/>
      </xdr:nvSpPr>
      <xdr:spPr>
        <a:xfrm>
          <a:off x="10528300" y="97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94390</xdr:rowOff>
    </xdr:from>
    <xdr:to>
      <xdr:col>50</xdr:col>
      <xdr:colOff>165100</xdr:colOff>
      <xdr:row>58</xdr:row>
      <xdr:rowOff>24540</xdr:rowOff>
    </xdr:to>
    <xdr:sp macro="" textlink="">
      <xdr:nvSpPr>
        <xdr:cNvPr id="362" name="楕円 361"/>
        <xdr:cNvSpPr/>
      </xdr:nvSpPr>
      <xdr:spPr>
        <a:xfrm>
          <a:off x="9588500" y="98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41067</xdr:rowOff>
    </xdr:from>
    <xdr:ext cx="599010" cy="259045"/>
    <xdr:sp macro="" textlink="">
      <xdr:nvSpPr>
        <xdr:cNvPr id="363" name="テキスト ボックス 362"/>
        <xdr:cNvSpPr txBox="1"/>
      </xdr:nvSpPr>
      <xdr:spPr>
        <a:xfrm>
          <a:off x="9339795" y="964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35143</xdr:rowOff>
    </xdr:from>
    <xdr:to>
      <xdr:col>46</xdr:col>
      <xdr:colOff>38100</xdr:colOff>
      <xdr:row>58</xdr:row>
      <xdr:rowOff>136743</xdr:rowOff>
    </xdr:to>
    <xdr:sp macro="" textlink="">
      <xdr:nvSpPr>
        <xdr:cNvPr id="364" name="楕円 363"/>
        <xdr:cNvSpPr/>
      </xdr:nvSpPr>
      <xdr:spPr>
        <a:xfrm>
          <a:off x="8699500" y="99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153270</xdr:rowOff>
    </xdr:from>
    <xdr:ext cx="534377" cy="259045"/>
    <xdr:sp macro="" textlink="">
      <xdr:nvSpPr>
        <xdr:cNvPr id="365" name="テキスト ボックス 364"/>
        <xdr:cNvSpPr txBox="1"/>
      </xdr:nvSpPr>
      <xdr:spPr>
        <a:xfrm>
          <a:off x="8483111" y="975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158183</xdr:rowOff>
    </xdr:from>
    <xdr:to>
      <xdr:col>41</xdr:col>
      <xdr:colOff>101600</xdr:colOff>
      <xdr:row>58</xdr:row>
      <xdr:rowOff>88333</xdr:rowOff>
    </xdr:to>
    <xdr:sp macro="" textlink="">
      <xdr:nvSpPr>
        <xdr:cNvPr id="366" name="楕円 365"/>
        <xdr:cNvSpPr/>
      </xdr:nvSpPr>
      <xdr:spPr>
        <a:xfrm>
          <a:off x="7810500" y="99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104860</xdr:rowOff>
    </xdr:from>
    <xdr:ext cx="534377" cy="259045"/>
    <xdr:sp macro="" textlink="">
      <xdr:nvSpPr>
        <xdr:cNvPr id="367" name="テキスト ボックス 366"/>
        <xdr:cNvSpPr txBox="1"/>
      </xdr:nvSpPr>
      <xdr:spPr>
        <a:xfrm>
          <a:off x="7594111" y="97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18683</xdr:rowOff>
    </xdr:from>
    <xdr:to>
      <xdr:col>36</xdr:col>
      <xdr:colOff>165100</xdr:colOff>
      <xdr:row>58</xdr:row>
      <xdr:rowOff>120283</xdr:rowOff>
    </xdr:to>
    <xdr:sp macro="" textlink="">
      <xdr:nvSpPr>
        <xdr:cNvPr id="368" name="楕円 367"/>
        <xdr:cNvSpPr/>
      </xdr:nvSpPr>
      <xdr:spPr>
        <a:xfrm>
          <a:off x="6921500" y="99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136810</xdr:rowOff>
    </xdr:from>
    <xdr:ext cx="534377" cy="259045"/>
    <xdr:sp macro="" textlink="">
      <xdr:nvSpPr>
        <xdr:cNvPr id="369" name="テキスト ボックス 368"/>
        <xdr:cNvSpPr txBox="1"/>
      </xdr:nvSpPr>
      <xdr:spPr>
        <a:xfrm>
          <a:off x="6705111" y="97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112210</xdr:rowOff>
    </xdr:from>
    <xdr:to>
      <xdr:col>55</xdr:col>
      <xdr:colOff>0</xdr:colOff>
      <xdr:row>78</xdr:row>
      <xdr:rowOff>135734</xdr:rowOff>
    </xdr:to>
    <xdr:cxnSp macro="">
      <xdr:nvCxnSpPr>
        <xdr:cNvPr id="396" name="直線コネクタ 395"/>
        <xdr:cNvCxnSpPr/>
      </xdr:nvCxnSpPr>
      <xdr:spPr>
        <a:xfrm>
          <a:off x="9639300" y="13485310"/>
          <a:ext cx="8382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108787</xdr:rowOff>
    </xdr:from>
    <xdr:to>
      <xdr:col>50</xdr:col>
      <xdr:colOff>114300</xdr:colOff>
      <xdr:row>78</xdr:row>
      <xdr:rowOff>112210</xdr:rowOff>
    </xdr:to>
    <xdr:cxnSp macro="">
      <xdr:nvCxnSpPr>
        <xdr:cNvPr id="399" name="直線コネクタ 398"/>
        <xdr:cNvCxnSpPr/>
      </xdr:nvCxnSpPr>
      <xdr:spPr>
        <a:xfrm>
          <a:off x="8750300" y="13481887"/>
          <a:ext cx="8890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101053</xdr:rowOff>
    </xdr:from>
    <xdr:to>
      <xdr:col>45</xdr:col>
      <xdr:colOff>177800</xdr:colOff>
      <xdr:row>78</xdr:row>
      <xdr:rowOff>108787</xdr:rowOff>
    </xdr:to>
    <xdr:cxnSp macro="">
      <xdr:nvCxnSpPr>
        <xdr:cNvPr id="402" name="直線コネクタ 401"/>
        <xdr:cNvCxnSpPr/>
      </xdr:nvCxnSpPr>
      <xdr:spPr>
        <a:xfrm>
          <a:off x="7861300" y="13474153"/>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84934</xdr:rowOff>
    </xdr:from>
    <xdr:to>
      <xdr:col>55</xdr:col>
      <xdr:colOff>50800</xdr:colOff>
      <xdr:row>79</xdr:row>
      <xdr:rowOff>15084</xdr:rowOff>
    </xdr:to>
    <xdr:sp macro="" textlink="">
      <xdr:nvSpPr>
        <xdr:cNvPr id="412" name="楕円 411"/>
        <xdr:cNvSpPr/>
      </xdr:nvSpPr>
      <xdr:spPr>
        <a:xfrm>
          <a:off x="10426700" y="134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61410</xdr:rowOff>
    </xdr:from>
    <xdr:to>
      <xdr:col>50</xdr:col>
      <xdr:colOff>165100</xdr:colOff>
      <xdr:row>78</xdr:row>
      <xdr:rowOff>163010</xdr:rowOff>
    </xdr:to>
    <xdr:sp macro="" textlink="">
      <xdr:nvSpPr>
        <xdr:cNvPr id="414" name="楕円 413"/>
        <xdr:cNvSpPr/>
      </xdr:nvSpPr>
      <xdr:spPr>
        <a:xfrm>
          <a:off x="9588500" y="13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154137</xdr:rowOff>
    </xdr:from>
    <xdr:ext cx="534377" cy="259045"/>
    <xdr:sp macro="" textlink="">
      <xdr:nvSpPr>
        <xdr:cNvPr id="415" name="テキスト ボックス 414"/>
        <xdr:cNvSpPr txBox="1"/>
      </xdr:nvSpPr>
      <xdr:spPr>
        <a:xfrm>
          <a:off x="9372111" y="135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57987</xdr:rowOff>
    </xdr:from>
    <xdr:to>
      <xdr:col>46</xdr:col>
      <xdr:colOff>38100</xdr:colOff>
      <xdr:row>78</xdr:row>
      <xdr:rowOff>159587</xdr:rowOff>
    </xdr:to>
    <xdr:sp macro="" textlink="">
      <xdr:nvSpPr>
        <xdr:cNvPr id="416" name="楕円 415"/>
        <xdr:cNvSpPr/>
      </xdr:nvSpPr>
      <xdr:spPr>
        <a:xfrm>
          <a:off x="8699500" y="134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150714</xdr:rowOff>
    </xdr:from>
    <xdr:ext cx="534377" cy="259045"/>
    <xdr:sp macro="" textlink="">
      <xdr:nvSpPr>
        <xdr:cNvPr id="417" name="テキスト ボックス 416"/>
        <xdr:cNvSpPr txBox="1"/>
      </xdr:nvSpPr>
      <xdr:spPr>
        <a:xfrm>
          <a:off x="8483111" y="1352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50253</xdr:rowOff>
    </xdr:from>
    <xdr:to>
      <xdr:col>41</xdr:col>
      <xdr:colOff>101600</xdr:colOff>
      <xdr:row>78</xdr:row>
      <xdr:rowOff>151853</xdr:rowOff>
    </xdr:to>
    <xdr:sp macro="" textlink="">
      <xdr:nvSpPr>
        <xdr:cNvPr id="418" name="楕円 417"/>
        <xdr:cNvSpPr/>
      </xdr:nvSpPr>
      <xdr:spPr>
        <a:xfrm>
          <a:off x="7810500" y="134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142980</xdr:rowOff>
    </xdr:from>
    <xdr:ext cx="534377" cy="259045"/>
    <xdr:sp macro="" textlink="">
      <xdr:nvSpPr>
        <xdr:cNvPr id="419" name="テキスト ボックス 418"/>
        <xdr:cNvSpPr txBox="1"/>
      </xdr:nvSpPr>
      <xdr:spPr>
        <a:xfrm>
          <a:off x="7594111" y="1351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79845</xdr:rowOff>
    </xdr:from>
    <xdr:to>
      <xdr:col>54</xdr:col>
      <xdr:colOff>189865</xdr:colOff>
      <xdr:row>99</xdr:row>
      <xdr:rowOff>35382</xdr:rowOff>
    </xdr:to>
    <xdr:cxnSp macro="">
      <xdr:nvCxnSpPr>
        <xdr:cNvPr id="443" name="直線コネクタ 442"/>
        <xdr:cNvCxnSpPr/>
      </xdr:nvCxnSpPr>
      <xdr:spPr>
        <a:xfrm flipV="1">
          <a:off x="10475595" y="16024695"/>
          <a:ext cx="1270" cy="98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39209</xdr:rowOff>
    </xdr:from>
    <xdr:ext cx="378565" cy="259045"/>
    <xdr:sp macro="" textlink="">
      <xdr:nvSpPr>
        <xdr:cNvPr id="444" name="普通建設事業費 （ うち更新整備　）最小値テキスト"/>
        <xdr:cNvSpPr txBox="1"/>
      </xdr:nvSpPr>
      <xdr:spPr>
        <a:xfrm>
          <a:off x="10528300" y="1701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35382</xdr:rowOff>
    </xdr:from>
    <xdr:to>
      <xdr:col>55</xdr:col>
      <xdr:colOff>88900</xdr:colOff>
      <xdr:row>99</xdr:row>
      <xdr:rowOff>35382</xdr:rowOff>
    </xdr:to>
    <xdr:cxnSp macro="">
      <xdr:nvCxnSpPr>
        <xdr:cNvPr id="445" name="直線コネクタ 444"/>
        <xdr:cNvCxnSpPr/>
      </xdr:nvCxnSpPr>
      <xdr:spPr>
        <a:xfrm>
          <a:off x="10388600" y="1700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26522</xdr:rowOff>
    </xdr:from>
    <xdr:ext cx="534377" cy="259045"/>
    <xdr:sp macro="" textlink="">
      <xdr:nvSpPr>
        <xdr:cNvPr id="446" name="普通建設事業費 （ うち更新整備　）最大値テキスト"/>
        <xdr:cNvSpPr txBox="1"/>
      </xdr:nvSpPr>
      <xdr:spPr>
        <a:xfrm>
          <a:off x="10528300" y="157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79845</xdr:rowOff>
    </xdr:from>
    <xdr:to>
      <xdr:col>55</xdr:col>
      <xdr:colOff>88900</xdr:colOff>
      <xdr:row>93</xdr:row>
      <xdr:rowOff>79845</xdr:rowOff>
    </xdr:to>
    <xdr:cxnSp macro="">
      <xdr:nvCxnSpPr>
        <xdr:cNvPr id="447" name="直線コネクタ 446"/>
        <xdr:cNvCxnSpPr/>
      </xdr:nvCxnSpPr>
      <xdr:spPr>
        <a:xfrm>
          <a:off x="10388600" y="1602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87337</xdr:rowOff>
    </xdr:from>
    <xdr:to>
      <xdr:col>55</xdr:col>
      <xdr:colOff>0</xdr:colOff>
      <xdr:row>95</xdr:row>
      <xdr:rowOff>5778</xdr:rowOff>
    </xdr:to>
    <xdr:cxnSp macro="">
      <xdr:nvCxnSpPr>
        <xdr:cNvPr id="448" name="直線コネクタ 447"/>
        <xdr:cNvCxnSpPr/>
      </xdr:nvCxnSpPr>
      <xdr:spPr>
        <a:xfrm>
          <a:off x="9639300" y="15689287"/>
          <a:ext cx="838200" cy="6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136211</xdr:rowOff>
    </xdr:from>
    <xdr:ext cx="534377" cy="259045"/>
    <xdr:sp macro="" textlink="">
      <xdr:nvSpPr>
        <xdr:cNvPr id="449" name="普通建設事業費 （ うち更新整備　）平均値テキスト"/>
        <xdr:cNvSpPr txBox="1"/>
      </xdr:nvSpPr>
      <xdr:spPr>
        <a:xfrm>
          <a:off x="10528300" y="16595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157784</xdr:rowOff>
    </xdr:from>
    <xdr:to>
      <xdr:col>55</xdr:col>
      <xdr:colOff>50800</xdr:colOff>
      <xdr:row>97</xdr:row>
      <xdr:rowOff>87934</xdr:rowOff>
    </xdr:to>
    <xdr:sp macro="" textlink="">
      <xdr:nvSpPr>
        <xdr:cNvPr id="450" name="フローチャート: 判断 449"/>
        <xdr:cNvSpPr/>
      </xdr:nvSpPr>
      <xdr:spPr>
        <a:xfrm>
          <a:off x="104267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87337</xdr:rowOff>
    </xdr:from>
    <xdr:to>
      <xdr:col>50</xdr:col>
      <xdr:colOff>114300</xdr:colOff>
      <xdr:row>96</xdr:row>
      <xdr:rowOff>45822</xdr:rowOff>
    </xdr:to>
    <xdr:cxnSp macro="">
      <xdr:nvCxnSpPr>
        <xdr:cNvPr id="451" name="直線コネクタ 450"/>
        <xdr:cNvCxnSpPr/>
      </xdr:nvCxnSpPr>
      <xdr:spPr>
        <a:xfrm flipV="1">
          <a:off x="8750300" y="15689287"/>
          <a:ext cx="889000" cy="8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145745</xdr:rowOff>
    </xdr:from>
    <xdr:to>
      <xdr:col>50</xdr:col>
      <xdr:colOff>165100</xdr:colOff>
      <xdr:row>97</xdr:row>
      <xdr:rowOff>75895</xdr:rowOff>
    </xdr:to>
    <xdr:sp macro="" textlink="">
      <xdr:nvSpPr>
        <xdr:cNvPr id="452" name="フローチャート: 判断 451"/>
        <xdr:cNvSpPr/>
      </xdr:nvSpPr>
      <xdr:spPr>
        <a:xfrm>
          <a:off x="9588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67022</xdr:rowOff>
    </xdr:from>
    <xdr:ext cx="534377" cy="259045"/>
    <xdr:sp macro="" textlink="">
      <xdr:nvSpPr>
        <xdr:cNvPr id="453" name="テキスト ボックス 452"/>
        <xdr:cNvSpPr txBox="1"/>
      </xdr:nvSpPr>
      <xdr:spPr>
        <a:xfrm>
          <a:off x="9372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56680</xdr:rowOff>
    </xdr:from>
    <xdr:to>
      <xdr:col>45</xdr:col>
      <xdr:colOff>177800</xdr:colOff>
      <xdr:row>96</xdr:row>
      <xdr:rowOff>45822</xdr:rowOff>
    </xdr:to>
    <xdr:cxnSp macro="">
      <xdr:nvCxnSpPr>
        <xdr:cNvPr id="454" name="直線コネクタ 453"/>
        <xdr:cNvCxnSpPr/>
      </xdr:nvCxnSpPr>
      <xdr:spPr>
        <a:xfrm>
          <a:off x="7861300" y="16172980"/>
          <a:ext cx="889000" cy="3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32398</xdr:rowOff>
    </xdr:from>
    <xdr:to>
      <xdr:col>46</xdr:col>
      <xdr:colOff>38100</xdr:colOff>
      <xdr:row>97</xdr:row>
      <xdr:rowOff>133998</xdr:rowOff>
    </xdr:to>
    <xdr:sp macro="" textlink="">
      <xdr:nvSpPr>
        <xdr:cNvPr id="455" name="フローチャート: 判断 454"/>
        <xdr:cNvSpPr/>
      </xdr:nvSpPr>
      <xdr:spPr>
        <a:xfrm>
          <a:off x="8699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125125</xdr:rowOff>
    </xdr:from>
    <xdr:ext cx="534377" cy="259045"/>
    <xdr:sp macro="" textlink="">
      <xdr:nvSpPr>
        <xdr:cNvPr id="456" name="テキスト ボックス 455"/>
        <xdr:cNvSpPr txBox="1"/>
      </xdr:nvSpPr>
      <xdr:spPr>
        <a:xfrm>
          <a:off x="8483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149822</xdr:rowOff>
    </xdr:from>
    <xdr:to>
      <xdr:col>41</xdr:col>
      <xdr:colOff>101600</xdr:colOff>
      <xdr:row>97</xdr:row>
      <xdr:rowOff>79972</xdr:rowOff>
    </xdr:to>
    <xdr:sp macro="" textlink="">
      <xdr:nvSpPr>
        <xdr:cNvPr id="457" name="フローチャート: 判断 456"/>
        <xdr:cNvSpPr/>
      </xdr:nvSpPr>
      <xdr:spPr>
        <a:xfrm>
          <a:off x="7810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71099</xdr:rowOff>
    </xdr:from>
    <xdr:ext cx="534377" cy="259045"/>
    <xdr:sp macro="" textlink="">
      <xdr:nvSpPr>
        <xdr:cNvPr id="458" name="テキスト ボックス 457"/>
        <xdr:cNvSpPr txBox="1"/>
      </xdr:nvSpPr>
      <xdr:spPr>
        <a:xfrm>
          <a:off x="7594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126428</xdr:rowOff>
    </xdr:from>
    <xdr:to>
      <xdr:col>55</xdr:col>
      <xdr:colOff>50800</xdr:colOff>
      <xdr:row>95</xdr:row>
      <xdr:rowOff>56578</xdr:rowOff>
    </xdr:to>
    <xdr:sp macro="" textlink="">
      <xdr:nvSpPr>
        <xdr:cNvPr id="464" name="楕円 463"/>
        <xdr:cNvSpPr/>
      </xdr:nvSpPr>
      <xdr:spPr>
        <a:xfrm>
          <a:off x="10426700" y="162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149305</xdr:rowOff>
    </xdr:from>
    <xdr:ext cx="534377" cy="259045"/>
    <xdr:sp macro="" textlink="">
      <xdr:nvSpPr>
        <xdr:cNvPr id="465" name="普通建設事業費 （ うち更新整備　）該当値テキスト"/>
        <xdr:cNvSpPr txBox="1"/>
      </xdr:nvSpPr>
      <xdr:spPr>
        <a:xfrm>
          <a:off x="10528300" y="16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36537</xdr:rowOff>
    </xdr:from>
    <xdr:to>
      <xdr:col>50</xdr:col>
      <xdr:colOff>165100</xdr:colOff>
      <xdr:row>91</xdr:row>
      <xdr:rowOff>138137</xdr:rowOff>
    </xdr:to>
    <xdr:sp macro="" textlink="">
      <xdr:nvSpPr>
        <xdr:cNvPr id="466" name="楕円 465"/>
        <xdr:cNvSpPr/>
      </xdr:nvSpPr>
      <xdr:spPr>
        <a:xfrm>
          <a:off x="9588500" y="156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154664</xdr:rowOff>
    </xdr:from>
    <xdr:ext cx="599010" cy="259045"/>
    <xdr:sp macro="" textlink="">
      <xdr:nvSpPr>
        <xdr:cNvPr id="467" name="テキスト ボックス 466"/>
        <xdr:cNvSpPr txBox="1"/>
      </xdr:nvSpPr>
      <xdr:spPr>
        <a:xfrm>
          <a:off x="9339795" y="154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166472</xdr:rowOff>
    </xdr:from>
    <xdr:to>
      <xdr:col>46</xdr:col>
      <xdr:colOff>38100</xdr:colOff>
      <xdr:row>96</xdr:row>
      <xdr:rowOff>96622</xdr:rowOff>
    </xdr:to>
    <xdr:sp macro="" textlink="">
      <xdr:nvSpPr>
        <xdr:cNvPr id="468" name="楕円 467"/>
        <xdr:cNvSpPr/>
      </xdr:nvSpPr>
      <xdr:spPr>
        <a:xfrm>
          <a:off x="8699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113149</xdr:rowOff>
    </xdr:from>
    <xdr:ext cx="534377" cy="259045"/>
    <xdr:sp macro="" textlink="">
      <xdr:nvSpPr>
        <xdr:cNvPr id="469" name="テキスト ボックス 468"/>
        <xdr:cNvSpPr txBox="1"/>
      </xdr:nvSpPr>
      <xdr:spPr>
        <a:xfrm>
          <a:off x="8483111"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5880</xdr:rowOff>
    </xdr:from>
    <xdr:to>
      <xdr:col>41</xdr:col>
      <xdr:colOff>101600</xdr:colOff>
      <xdr:row>94</xdr:row>
      <xdr:rowOff>107480</xdr:rowOff>
    </xdr:to>
    <xdr:sp macro="" textlink="">
      <xdr:nvSpPr>
        <xdr:cNvPr id="470" name="楕円 469"/>
        <xdr:cNvSpPr/>
      </xdr:nvSpPr>
      <xdr:spPr>
        <a:xfrm>
          <a:off x="7810500" y="161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124007</xdr:rowOff>
    </xdr:from>
    <xdr:ext cx="534377" cy="259045"/>
    <xdr:sp macro="" textlink="">
      <xdr:nvSpPr>
        <xdr:cNvPr id="471" name="テキスト ボックス 470"/>
        <xdr:cNvSpPr txBox="1"/>
      </xdr:nvSpPr>
      <xdr:spPr>
        <a:xfrm>
          <a:off x="7594111" y="158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36500</xdr:rowOff>
    </xdr:from>
    <xdr:to>
      <xdr:col>85</xdr:col>
      <xdr:colOff>127000</xdr:colOff>
      <xdr:row>39</xdr:row>
      <xdr:rowOff>40336</xdr:rowOff>
    </xdr:to>
    <xdr:cxnSp macro="">
      <xdr:nvCxnSpPr>
        <xdr:cNvPr id="500" name="直線コネクタ 499"/>
        <xdr:cNvCxnSpPr/>
      </xdr:nvCxnSpPr>
      <xdr:spPr>
        <a:xfrm>
          <a:off x="15481300" y="6723050"/>
          <a:ext cx="8382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35128</xdr:rowOff>
    </xdr:from>
    <xdr:to>
      <xdr:col>81</xdr:col>
      <xdr:colOff>50800</xdr:colOff>
      <xdr:row>39</xdr:row>
      <xdr:rowOff>36500</xdr:rowOff>
    </xdr:to>
    <xdr:cxnSp macro="">
      <xdr:nvCxnSpPr>
        <xdr:cNvPr id="503" name="直線コネクタ 502"/>
        <xdr:cNvCxnSpPr/>
      </xdr:nvCxnSpPr>
      <xdr:spPr>
        <a:xfrm>
          <a:off x="14592300" y="6721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18847</xdr:rowOff>
    </xdr:from>
    <xdr:to>
      <xdr:col>76</xdr:col>
      <xdr:colOff>114300</xdr:colOff>
      <xdr:row>39</xdr:row>
      <xdr:rowOff>35128</xdr:rowOff>
    </xdr:to>
    <xdr:cxnSp macro="">
      <xdr:nvCxnSpPr>
        <xdr:cNvPr id="506" name="直線コネクタ 505"/>
        <xdr:cNvCxnSpPr/>
      </xdr:nvCxnSpPr>
      <xdr:spPr>
        <a:xfrm>
          <a:off x="13703300" y="6705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18847</xdr:rowOff>
    </xdr:from>
    <xdr:to>
      <xdr:col>71</xdr:col>
      <xdr:colOff>177800</xdr:colOff>
      <xdr:row>39</xdr:row>
      <xdr:rowOff>29514</xdr:rowOff>
    </xdr:to>
    <xdr:cxnSp macro="">
      <xdr:nvCxnSpPr>
        <xdr:cNvPr id="509" name="直線コネクタ 508"/>
        <xdr:cNvCxnSpPr/>
      </xdr:nvCxnSpPr>
      <xdr:spPr>
        <a:xfrm flipV="1">
          <a:off x="12814300" y="67053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160986</xdr:rowOff>
    </xdr:from>
    <xdr:to>
      <xdr:col>85</xdr:col>
      <xdr:colOff>177800</xdr:colOff>
      <xdr:row>39</xdr:row>
      <xdr:rowOff>91136</xdr:rowOff>
    </xdr:to>
    <xdr:sp macro="" textlink="">
      <xdr:nvSpPr>
        <xdr:cNvPr id="519" name="楕円 518"/>
        <xdr:cNvSpPr/>
      </xdr:nvSpPr>
      <xdr:spPr>
        <a:xfrm>
          <a:off x="162687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157150</xdr:rowOff>
    </xdr:from>
    <xdr:to>
      <xdr:col>81</xdr:col>
      <xdr:colOff>101600</xdr:colOff>
      <xdr:row>39</xdr:row>
      <xdr:rowOff>87300</xdr:rowOff>
    </xdr:to>
    <xdr:sp macro="" textlink="">
      <xdr:nvSpPr>
        <xdr:cNvPr id="521" name="楕円 520"/>
        <xdr:cNvSpPr/>
      </xdr:nvSpPr>
      <xdr:spPr>
        <a:xfrm>
          <a:off x="15430500" y="66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78427</xdr:rowOff>
    </xdr:from>
    <xdr:ext cx="378565" cy="259045"/>
    <xdr:sp macro="" textlink="">
      <xdr:nvSpPr>
        <xdr:cNvPr id="522" name="テキスト ボックス 521"/>
        <xdr:cNvSpPr txBox="1"/>
      </xdr:nvSpPr>
      <xdr:spPr>
        <a:xfrm>
          <a:off x="15292017" y="67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155778</xdr:rowOff>
    </xdr:from>
    <xdr:to>
      <xdr:col>76</xdr:col>
      <xdr:colOff>165100</xdr:colOff>
      <xdr:row>39</xdr:row>
      <xdr:rowOff>85928</xdr:rowOff>
    </xdr:to>
    <xdr:sp macro="" textlink="">
      <xdr:nvSpPr>
        <xdr:cNvPr id="523" name="楕円 522"/>
        <xdr:cNvSpPr/>
      </xdr:nvSpPr>
      <xdr:spPr>
        <a:xfrm>
          <a:off x="14541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77055</xdr:rowOff>
    </xdr:from>
    <xdr:ext cx="378565" cy="259045"/>
    <xdr:sp macro="" textlink="">
      <xdr:nvSpPr>
        <xdr:cNvPr id="524" name="テキスト ボックス 523"/>
        <xdr:cNvSpPr txBox="1"/>
      </xdr:nvSpPr>
      <xdr:spPr>
        <a:xfrm>
          <a:off x="14403017" y="676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139497</xdr:rowOff>
    </xdr:from>
    <xdr:to>
      <xdr:col>72</xdr:col>
      <xdr:colOff>38100</xdr:colOff>
      <xdr:row>39</xdr:row>
      <xdr:rowOff>69647</xdr:rowOff>
    </xdr:to>
    <xdr:sp macro="" textlink="">
      <xdr:nvSpPr>
        <xdr:cNvPr id="525" name="楕円 524"/>
        <xdr:cNvSpPr/>
      </xdr:nvSpPr>
      <xdr:spPr>
        <a:xfrm>
          <a:off x="13652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60774</xdr:rowOff>
    </xdr:from>
    <xdr:ext cx="469744" cy="259045"/>
    <xdr:sp macro="" textlink="">
      <xdr:nvSpPr>
        <xdr:cNvPr id="526" name="テキスト ボックス 525"/>
        <xdr:cNvSpPr txBox="1"/>
      </xdr:nvSpPr>
      <xdr:spPr>
        <a:xfrm>
          <a:off x="13468428" y="67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150164</xdr:rowOff>
    </xdr:from>
    <xdr:to>
      <xdr:col>67</xdr:col>
      <xdr:colOff>101600</xdr:colOff>
      <xdr:row>39</xdr:row>
      <xdr:rowOff>80314</xdr:rowOff>
    </xdr:to>
    <xdr:sp macro="" textlink="">
      <xdr:nvSpPr>
        <xdr:cNvPr id="527" name="楕円 526"/>
        <xdr:cNvSpPr/>
      </xdr:nvSpPr>
      <xdr:spPr>
        <a:xfrm>
          <a:off x="12763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71441</xdr:rowOff>
    </xdr:from>
    <xdr:ext cx="469744" cy="259045"/>
    <xdr:sp macro="" textlink="">
      <xdr:nvSpPr>
        <xdr:cNvPr id="528" name="テキスト ボックス 527"/>
        <xdr:cNvSpPr txBox="1"/>
      </xdr:nvSpPr>
      <xdr:spPr>
        <a:xfrm>
          <a:off x="12579428" y="675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161354</xdr:rowOff>
    </xdr:from>
    <xdr:to>
      <xdr:col>85</xdr:col>
      <xdr:colOff>127000</xdr:colOff>
      <xdr:row>75</xdr:row>
      <xdr:rowOff>82372</xdr:rowOff>
    </xdr:to>
    <xdr:cxnSp macro="">
      <xdr:nvCxnSpPr>
        <xdr:cNvPr id="606" name="直線コネクタ 605"/>
        <xdr:cNvCxnSpPr/>
      </xdr:nvCxnSpPr>
      <xdr:spPr>
        <a:xfrm>
          <a:off x="15481300" y="12848654"/>
          <a:ext cx="8382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161354</xdr:rowOff>
    </xdr:from>
    <xdr:to>
      <xdr:col>81</xdr:col>
      <xdr:colOff>50800</xdr:colOff>
      <xdr:row>75</xdr:row>
      <xdr:rowOff>51435</xdr:rowOff>
    </xdr:to>
    <xdr:cxnSp macro="">
      <xdr:nvCxnSpPr>
        <xdr:cNvPr id="609" name="直線コネクタ 608"/>
        <xdr:cNvCxnSpPr/>
      </xdr:nvCxnSpPr>
      <xdr:spPr>
        <a:xfrm flipV="1">
          <a:off x="14592300" y="12848654"/>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16370</xdr:rowOff>
    </xdr:from>
    <xdr:to>
      <xdr:col>76</xdr:col>
      <xdr:colOff>114300</xdr:colOff>
      <xdr:row>75</xdr:row>
      <xdr:rowOff>51435</xdr:rowOff>
    </xdr:to>
    <xdr:cxnSp macro="">
      <xdr:nvCxnSpPr>
        <xdr:cNvPr id="612" name="直線コネクタ 611"/>
        <xdr:cNvCxnSpPr/>
      </xdr:nvCxnSpPr>
      <xdr:spPr>
        <a:xfrm>
          <a:off x="13703300" y="12875120"/>
          <a:ext cx="889000" cy="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8103</xdr:rowOff>
    </xdr:from>
    <xdr:to>
      <xdr:col>71</xdr:col>
      <xdr:colOff>177800</xdr:colOff>
      <xdr:row>75</xdr:row>
      <xdr:rowOff>16370</xdr:rowOff>
    </xdr:to>
    <xdr:cxnSp macro="">
      <xdr:nvCxnSpPr>
        <xdr:cNvPr id="615" name="直線コネクタ 614"/>
        <xdr:cNvCxnSpPr/>
      </xdr:nvCxnSpPr>
      <xdr:spPr>
        <a:xfrm>
          <a:off x="12814300" y="12866853"/>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7" name="テキスト ボックス 616"/>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31572</xdr:rowOff>
    </xdr:from>
    <xdr:to>
      <xdr:col>85</xdr:col>
      <xdr:colOff>177800</xdr:colOff>
      <xdr:row>75</xdr:row>
      <xdr:rowOff>133172</xdr:rowOff>
    </xdr:to>
    <xdr:sp macro="" textlink="">
      <xdr:nvSpPr>
        <xdr:cNvPr id="625" name="楕円 624"/>
        <xdr:cNvSpPr/>
      </xdr:nvSpPr>
      <xdr:spPr>
        <a:xfrm>
          <a:off x="16268700" y="128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54449</xdr:rowOff>
    </xdr:from>
    <xdr:ext cx="534377" cy="259045"/>
    <xdr:sp macro="" textlink="">
      <xdr:nvSpPr>
        <xdr:cNvPr id="626" name="公債費該当値テキスト"/>
        <xdr:cNvSpPr txBox="1"/>
      </xdr:nvSpPr>
      <xdr:spPr>
        <a:xfrm>
          <a:off x="16370300" y="127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110554</xdr:rowOff>
    </xdr:from>
    <xdr:to>
      <xdr:col>81</xdr:col>
      <xdr:colOff>101600</xdr:colOff>
      <xdr:row>75</xdr:row>
      <xdr:rowOff>40704</xdr:rowOff>
    </xdr:to>
    <xdr:sp macro="" textlink="">
      <xdr:nvSpPr>
        <xdr:cNvPr id="627" name="楕円 626"/>
        <xdr:cNvSpPr/>
      </xdr:nvSpPr>
      <xdr:spPr>
        <a:xfrm>
          <a:off x="15430500" y="127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57231</xdr:rowOff>
    </xdr:from>
    <xdr:ext cx="534377" cy="259045"/>
    <xdr:sp macro="" textlink="">
      <xdr:nvSpPr>
        <xdr:cNvPr id="628" name="テキスト ボックス 627"/>
        <xdr:cNvSpPr txBox="1"/>
      </xdr:nvSpPr>
      <xdr:spPr>
        <a:xfrm>
          <a:off x="15214111" y="125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635</xdr:rowOff>
    </xdr:from>
    <xdr:to>
      <xdr:col>76</xdr:col>
      <xdr:colOff>165100</xdr:colOff>
      <xdr:row>75</xdr:row>
      <xdr:rowOff>102235</xdr:rowOff>
    </xdr:to>
    <xdr:sp macro="" textlink="">
      <xdr:nvSpPr>
        <xdr:cNvPr id="629" name="楕円 628"/>
        <xdr:cNvSpPr/>
      </xdr:nvSpPr>
      <xdr:spPr>
        <a:xfrm>
          <a:off x="14541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118762</xdr:rowOff>
    </xdr:from>
    <xdr:ext cx="534377" cy="259045"/>
    <xdr:sp macro="" textlink="">
      <xdr:nvSpPr>
        <xdr:cNvPr id="630" name="テキスト ボックス 629"/>
        <xdr:cNvSpPr txBox="1"/>
      </xdr:nvSpPr>
      <xdr:spPr>
        <a:xfrm>
          <a:off x="14325111" y="126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137020</xdr:rowOff>
    </xdr:from>
    <xdr:to>
      <xdr:col>72</xdr:col>
      <xdr:colOff>38100</xdr:colOff>
      <xdr:row>75</xdr:row>
      <xdr:rowOff>67170</xdr:rowOff>
    </xdr:to>
    <xdr:sp macro="" textlink="">
      <xdr:nvSpPr>
        <xdr:cNvPr id="631" name="楕円 630"/>
        <xdr:cNvSpPr/>
      </xdr:nvSpPr>
      <xdr:spPr>
        <a:xfrm>
          <a:off x="13652500" y="12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83697</xdr:rowOff>
    </xdr:from>
    <xdr:ext cx="534377" cy="259045"/>
    <xdr:sp macro="" textlink="">
      <xdr:nvSpPr>
        <xdr:cNvPr id="632" name="テキスト ボックス 631"/>
        <xdr:cNvSpPr txBox="1"/>
      </xdr:nvSpPr>
      <xdr:spPr>
        <a:xfrm>
          <a:off x="13436111" y="12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128753</xdr:rowOff>
    </xdr:from>
    <xdr:to>
      <xdr:col>67</xdr:col>
      <xdr:colOff>101600</xdr:colOff>
      <xdr:row>75</xdr:row>
      <xdr:rowOff>58903</xdr:rowOff>
    </xdr:to>
    <xdr:sp macro="" textlink="">
      <xdr:nvSpPr>
        <xdr:cNvPr id="633" name="楕円 632"/>
        <xdr:cNvSpPr/>
      </xdr:nvSpPr>
      <xdr:spPr>
        <a:xfrm>
          <a:off x="12763500" y="128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75430</xdr:rowOff>
    </xdr:from>
    <xdr:ext cx="534377" cy="259045"/>
    <xdr:sp macro="" textlink="">
      <xdr:nvSpPr>
        <xdr:cNvPr id="634" name="テキスト ボックス 633"/>
        <xdr:cNvSpPr txBox="1"/>
      </xdr:nvSpPr>
      <xdr:spPr>
        <a:xfrm>
          <a:off x="12547111" y="125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93286</xdr:rowOff>
    </xdr:from>
    <xdr:to>
      <xdr:col>85</xdr:col>
      <xdr:colOff>127000</xdr:colOff>
      <xdr:row>98</xdr:row>
      <xdr:rowOff>137671</xdr:rowOff>
    </xdr:to>
    <xdr:cxnSp macro="">
      <xdr:nvCxnSpPr>
        <xdr:cNvPr id="661" name="直線コネクタ 660"/>
        <xdr:cNvCxnSpPr/>
      </xdr:nvCxnSpPr>
      <xdr:spPr>
        <a:xfrm flipV="1">
          <a:off x="15481300" y="16895386"/>
          <a:ext cx="838200" cy="4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83584</xdr:rowOff>
    </xdr:from>
    <xdr:to>
      <xdr:col>81</xdr:col>
      <xdr:colOff>50800</xdr:colOff>
      <xdr:row>98</xdr:row>
      <xdr:rowOff>137671</xdr:rowOff>
    </xdr:to>
    <xdr:cxnSp macro="">
      <xdr:nvCxnSpPr>
        <xdr:cNvPr id="664" name="直線コネクタ 663"/>
        <xdr:cNvCxnSpPr/>
      </xdr:nvCxnSpPr>
      <xdr:spPr>
        <a:xfrm>
          <a:off x="14592300" y="16885684"/>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83584</xdr:rowOff>
    </xdr:from>
    <xdr:to>
      <xdr:col>76</xdr:col>
      <xdr:colOff>114300</xdr:colOff>
      <xdr:row>98</xdr:row>
      <xdr:rowOff>86080</xdr:rowOff>
    </xdr:to>
    <xdr:cxnSp macro="">
      <xdr:nvCxnSpPr>
        <xdr:cNvPr id="667" name="直線コネクタ 666"/>
        <xdr:cNvCxnSpPr/>
      </xdr:nvCxnSpPr>
      <xdr:spPr>
        <a:xfrm flipV="1">
          <a:off x="13703300" y="1688568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159446</xdr:rowOff>
    </xdr:from>
    <xdr:to>
      <xdr:col>71</xdr:col>
      <xdr:colOff>177800</xdr:colOff>
      <xdr:row>98</xdr:row>
      <xdr:rowOff>86080</xdr:rowOff>
    </xdr:to>
    <xdr:cxnSp macro="">
      <xdr:nvCxnSpPr>
        <xdr:cNvPr id="670" name="直線コネクタ 669"/>
        <xdr:cNvCxnSpPr/>
      </xdr:nvCxnSpPr>
      <xdr:spPr>
        <a:xfrm>
          <a:off x="12814300" y="16790096"/>
          <a:ext cx="889000" cy="9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102632</xdr:rowOff>
    </xdr:from>
    <xdr:ext cx="534377" cy="259045"/>
    <xdr:sp macro="" textlink="">
      <xdr:nvSpPr>
        <xdr:cNvPr id="674" name="テキスト ボックス 673"/>
        <xdr:cNvSpPr txBox="1"/>
      </xdr:nvSpPr>
      <xdr:spPr>
        <a:xfrm>
          <a:off x="12547111" y="169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42486</xdr:rowOff>
    </xdr:from>
    <xdr:to>
      <xdr:col>85</xdr:col>
      <xdr:colOff>177800</xdr:colOff>
      <xdr:row>98</xdr:row>
      <xdr:rowOff>144086</xdr:rowOff>
    </xdr:to>
    <xdr:sp macro="" textlink="">
      <xdr:nvSpPr>
        <xdr:cNvPr id="680" name="楕円 679"/>
        <xdr:cNvSpPr/>
      </xdr:nvSpPr>
      <xdr:spPr>
        <a:xfrm>
          <a:off x="16268700" y="168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534377" cy="259045"/>
    <xdr:sp macro="" textlink="">
      <xdr:nvSpPr>
        <xdr:cNvPr id="681" name="積立金該当値テキスト"/>
        <xdr:cNvSpPr txBox="1"/>
      </xdr:nvSpPr>
      <xdr:spPr>
        <a:xfrm>
          <a:off x="16370300" y="1681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86871</xdr:rowOff>
    </xdr:from>
    <xdr:to>
      <xdr:col>81</xdr:col>
      <xdr:colOff>101600</xdr:colOff>
      <xdr:row>99</xdr:row>
      <xdr:rowOff>17021</xdr:rowOff>
    </xdr:to>
    <xdr:sp macro="" textlink="">
      <xdr:nvSpPr>
        <xdr:cNvPr id="682" name="楕円 681"/>
        <xdr:cNvSpPr/>
      </xdr:nvSpPr>
      <xdr:spPr>
        <a:xfrm>
          <a:off x="15430500" y="168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8148</xdr:rowOff>
    </xdr:from>
    <xdr:ext cx="378565" cy="259045"/>
    <xdr:sp macro="" textlink="">
      <xdr:nvSpPr>
        <xdr:cNvPr id="683" name="テキスト ボックス 682"/>
        <xdr:cNvSpPr txBox="1"/>
      </xdr:nvSpPr>
      <xdr:spPr>
        <a:xfrm>
          <a:off x="15292017" y="169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32784</xdr:rowOff>
    </xdr:from>
    <xdr:to>
      <xdr:col>76</xdr:col>
      <xdr:colOff>165100</xdr:colOff>
      <xdr:row>98</xdr:row>
      <xdr:rowOff>134384</xdr:rowOff>
    </xdr:to>
    <xdr:sp macro="" textlink="">
      <xdr:nvSpPr>
        <xdr:cNvPr id="684" name="楕円 683"/>
        <xdr:cNvSpPr/>
      </xdr:nvSpPr>
      <xdr:spPr>
        <a:xfrm>
          <a:off x="14541500" y="168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125511</xdr:rowOff>
    </xdr:from>
    <xdr:ext cx="534377" cy="259045"/>
    <xdr:sp macro="" textlink="">
      <xdr:nvSpPr>
        <xdr:cNvPr id="685" name="テキスト ボックス 684"/>
        <xdr:cNvSpPr txBox="1"/>
      </xdr:nvSpPr>
      <xdr:spPr>
        <a:xfrm>
          <a:off x="14325111" y="169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35280</xdr:rowOff>
    </xdr:from>
    <xdr:to>
      <xdr:col>72</xdr:col>
      <xdr:colOff>38100</xdr:colOff>
      <xdr:row>98</xdr:row>
      <xdr:rowOff>136880</xdr:rowOff>
    </xdr:to>
    <xdr:sp macro="" textlink="">
      <xdr:nvSpPr>
        <xdr:cNvPr id="686" name="楕円 685"/>
        <xdr:cNvSpPr/>
      </xdr:nvSpPr>
      <xdr:spPr>
        <a:xfrm>
          <a:off x="13652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128007</xdr:rowOff>
    </xdr:from>
    <xdr:ext cx="534377" cy="259045"/>
    <xdr:sp macro="" textlink="">
      <xdr:nvSpPr>
        <xdr:cNvPr id="687" name="テキスト ボックス 686"/>
        <xdr:cNvSpPr txBox="1"/>
      </xdr:nvSpPr>
      <xdr:spPr>
        <a:xfrm>
          <a:off x="13436111" y="169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108646</xdr:rowOff>
    </xdr:from>
    <xdr:to>
      <xdr:col>67</xdr:col>
      <xdr:colOff>101600</xdr:colOff>
      <xdr:row>98</xdr:row>
      <xdr:rowOff>38796</xdr:rowOff>
    </xdr:to>
    <xdr:sp macro="" textlink="">
      <xdr:nvSpPr>
        <xdr:cNvPr id="688" name="楕円 687"/>
        <xdr:cNvSpPr/>
      </xdr:nvSpPr>
      <xdr:spPr>
        <a:xfrm>
          <a:off x="12763500" y="1673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55323</xdr:rowOff>
    </xdr:from>
    <xdr:ext cx="534377" cy="259045"/>
    <xdr:sp macro="" textlink="">
      <xdr:nvSpPr>
        <xdr:cNvPr id="689" name="テキスト ボックス 688"/>
        <xdr:cNvSpPr txBox="1"/>
      </xdr:nvSpPr>
      <xdr:spPr>
        <a:xfrm>
          <a:off x="12547111" y="165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106515</xdr:rowOff>
    </xdr:from>
    <xdr:to>
      <xdr:col>116</xdr:col>
      <xdr:colOff>63500</xdr:colOff>
      <xdr:row>58</xdr:row>
      <xdr:rowOff>109639</xdr:rowOff>
    </xdr:to>
    <xdr:cxnSp macro="">
      <xdr:nvCxnSpPr>
        <xdr:cNvPr id="773" name="直線コネクタ 772"/>
        <xdr:cNvCxnSpPr/>
      </xdr:nvCxnSpPr>
      <xdr:spPr>
        <a:xfrm flipV="1">
          <a:off x="21323300" y="10050615"/>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109639</xdr:rowOff>
    </xdr:from>
    <xdr:to>
      <xdr:col>111</xdr:col>
      <xdr:colOff>177800</xdr:colOff>
      <xdr:row>58</xdr:row>
      <xdr:rowOff>110554</xdr:rowOff>
    </xdr:to>
    <xdr:cxnSp macro="">
      <xdr:nvCxnSpPr>
        <xdr:cNvPr id="776" name="直線コネクタ 775"/>
        <xdr:cNvCxnSpPr/>
      </xdr:nvCxnSpPr>
      <xdr:spPr>
        <a:xfrm flipV="1">
          <a:off x="20434300" y="1005373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110554</xdr:rowOff>
    </xdr:from>
    <xdr:to>
      <xdr:col>107</xdr:col>
      <xdr:colOff>50800</xdr:colOff>
      <xdr:row>58</xdr:row>
      <xdr:rowOff>111430</xdr:rowOff>
    </xdr:to>
    <xdr:cxnSp macro="">
      <xdr:nvCxnSpPr>
        <xdr:cNvPr id="779" name="直線コネクタ 778"/>
        <xdr:cNvCxnSpPr/>
      </xdr:nvCxnSpPr>
      <xdr:spPr>
        <a:xfrm flipV="1">
          <a:off x="19545300" y="1005465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111430</xdr:rowOff>
    </xdr:from>
    <xdr:to>
      <xdr:col>102</xdr:col>
      <xdr:colOff>114300</xdr:colOff>
      <xdr:row>58</xdr:row>
      <xdr:rowOff>112192</xdr:rowOff>
    </xdr:to>
    <xdr:cxnSp macro="">
      <xdr:nvCxnSpPr>
        <xdr:cNvPr id="782" name="直線コネクタ 781"/>
        <xdr:cNvCxnSpPr/>
      </xdr:nvCxnSpPr>
      <xdr:spPr>
        <a:xfrm flipV="1">
          <a:off x="18656300" y="100555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55715</xdr:rowOff>
    </xdr:from>
    <xdr:to>
      <xdr:col>116</xdr:col>
      <xdr:colOff>114300</xdr:colOff>
      <xdr:row>58</xdr:row>
      <xdr:rowOff>157315</xdr:rowOff>
    </xdr:to>
    <xdr:sp macro="" textlink="">
      <xdr:nvSpPr>
        <xdr:cNvPr id="792" name="楕円 791"/>
        <xdr:cNvSpPr/>
      </xdr:nvSpPr>
      <xdr:spPr>
        <a:xfrm>
          <a:off x="221107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142092</xdr:rowOff>
    </xdr:from>
    <xdr:ext cx="469744" cy="259045"/>
    <xdr:sp macro="" textlink="">
      <xdr:nvSpPr>
        <xdr:cNvPr id="793" name="貸付金該当値テキスト"/>
        <xdr:cNvSpPr txBox="1"/>
      </xdr:nvSpPr>
      <xdr:spPr>
        <a:xfrm>
          <a:off x="22212300" y="991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58839</xdr:rowOff>
    </xdr:from>
    <xdr:to>
      <xdr:col>112</xdr:col>
      <xdr:colOff>38100</xdr:colOff>
      <xdr:row>58</xdr:row>
      <xdr:rowOff>160439</xdr:rowOff>
    </xdr:to>
    <xdr:sp macro="" textlink="">
      <xdr:nvSpPr>
        <xdr:cNvPr id="794" name="楕円 793"/>
        <xdr:cNvSpPr/>
      </xdr:nvSpPr>
      <xdr:spPr>
        <a:xfrm>
          <a:off x="21272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151566</xdr:rowOff>
    </xdr:from>
    <xdr:ext cx="469744" cy="259045"/>
    <xdr:sp macro="" textlink="">
      <xdr:nvSpPr>
        <xdr:cNvPr id="795" name="テキスト ボックス 794"/>
        <xdr:cNvSpPr txBox="1"/>
      </xdr:nvSpPr>
      <xdr:spPr>
        <a:xfrm>
          <a:off x="21088428"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59754</xdr:rowOff>
    </xdr:from>
    <xdr:to>
      <xdr:col>107</xdr:col>
      <xdr:colOff>101600</xdr:colOff>
      <xdr:row>58</xdr:row>
      <xdr:rowOff>161354</xdr:rowOff>
    </xdr:to>
    <xdr:sp macro="" textlink="">
      <xdr:nvSpPr>
        <xdr:cNvPr id="796" name="楕円 795"/>
        <xdr:cNvSpPr/>
      </xdr:nvSpPr>
      <xdr:spPr>
        <a:xfrm>
          <a:off x="20383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152481</xdr:rowOff>
    </xdr:from>
    <xdr:ext cx="469744" cy="259045"/>
    <xdr:sp macro="" textlink="">
      <xdr:nvSpPr>
        <xdr:cNvPr id="797" name="テキスト ボックス 796"/>
        <xdr:cNvSpPr txBox="1"/>
      </xdr:nvSpPr>
      <xdr:spPr>
        <a:xfrm>
          <a:off x="20199428" y="100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60630</xdr:rowOff>
    </xdr:from>
    <xdr:to>
      <xdr:col>102</xdr:col>
      <xdr:colOff>165100</xdr:colOff>
      <xdr:row>58</xdr:row>
      <xdr:rowOff>162230</xdr:rowOff>
    </xdr:to>
    <xdr:sp macro="" textlink="">
      <xdr:nvSpPr>
        <xdr:cNvPr id="798" name="楕円 797"/>
        <xdr:cNvSpPr/>
      </xdr:nvSpPr>
      <xdr:spPr>
        <a:xfrm>
          <a:off x="19494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153357</xdr:rowOff>
    </xdr:from>
    <xdr:ext cx="469744" cy="259045"/>
    <xdr:sp macro="" textlink="">
      <xdr:nvSpPr>
        <xdr:cNvPr id="799" name="テキスト ボックス 798"/>
        <xdr:cNvSpPr txBox="1"/>
      </xdr:nvSpPr>
      <xdr:spPr>
        <a:xfrm>
          <a:off x="19310428" y="100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61392</xdr:rowOff>
    </xdr:from>
    <xdr:to>
      <xdr:col>98</xdr:col>
      <xdr:colOff>38100</xdr:colOff>
      <xdr:row>58</xdr:row>
      <xdr:rowOff>162992</xdr:rowOff>
    </xdr:to>
    <xdr:sp macro="" textlink="">
      <xdr:nvSpPr>
        <xdr:cNvPr id="800" name="楕円 799"/>
        <xdr:cNvSpPr/>
      </xdr:nvSpPr>
      <xdr:spPr>
        <a:xfrm>
          <a:off x="18605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154119</xdr:rowOff>
    </xdr:from>
    <xdr:ext cx="469744" cy="259045"/>
    <xdr:sp macro="" textlink="">
      <xdr:nvSpPr>
        <xdr:cNvPr id="801" name="テキスト ボックス 800"/>
        <xdr:cNvSpPr txBox="1"/>
      </xdr:nvSpPr>
      <xdr:spPr>
        <a:xfrm>
          <a:off x="18421428" y="1009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45021</xdr:rowOff>
    </xdr:from>
    <xdr:to>
      <xdr:col>116</xdr:col>
      <xdr:colOff>63500</xdr:colOff>
      <xdr:row>75</xdr:row>
      <xdr:rowOff>79178</xdr:rowOff>
    </xdr:to>
    <xdr:cxnSp macro="">
      <xdr:nvCxnSpPr>
        <xdr:cNvPr id="831" name="直線コネクタ 830"/>
        <xdr:cNvCxnSpPr/>
      </xdr:nvCxnSpPr>
      <xdr:spPr>
        <a:xfrm flipV="1">
          <a:off x="21323300" y="12903771"/>
          <a:ext cx="8382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79178</xdr:rowOff>
    </xdr:from>
    <xdr:to>
      <xdr:col>111</xdr:col>
      <xdr:colOff>177800</xdr:colOff>
      <xdr:row>75</xdr:row>
      <xdr:rowOff>106991</xdr:rowOff>
    </xdr:to>
    <xdr:cxnSp macro="">
      <xdr:nvCxnSpPr>
        <xdr:cNvPr id="834" name="直線コネクタ 833"/>
        <xdr:cNvCxnSpPr/>
      </xdr:nvCxnSpPr>
      <xdr:spPr>
        <a:xfrm flipV="1">
          <a:off x="20434300" y="1293792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106991</xdr:rowOff>
    </xdr:from>
    <xdr:to>
      <xdr:col>107</xdr:col>
      <xdr:colOff>50800</xdr:colOff>
      <xdr:row>75</xdr:row>
      <xdr:rowOff>168466</xdr:rowOff>
    </xdr:to>
    <xdr:cxnSp macro="">
      <xdr:nvCxnSpPr>
        <xdr:cNvPr id="837" name="直線コネクタ 836"/>
        <xdr:cNvCxnSpPr/>
      </xdr:nvCxnSpPr>
      <xdr:spPr>
        <a:xfrm flipV="1">
          <a:off x="19545300" y="12965741"/>
          <a:ext cx="8890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168466</xdr:rowOff>
    </xdr:from>
    <xdr:to>
      <xdr:col>102</xdr:col>
      <xdr:colOff>114300</xdr:colOff>
      <xdr:row>76</xdr:row>
      <xdr:rowOff>82569</xdr:rowOff>
    </xdr:to>
    <xdr:cxnSp macro="">
      <xdr:nvCxnSpPr>
        <xdr:cNvPr id="840" name="直線コネクタ 839"/>
        <xdr:cNvCxnSpPr/>
      </xdr:nvCxnSpPr>
      <xdr:spPr>
        <a:xfrm flipV="1">
          <a:off x="18656300" y="13027216"/>
          <a:ext cx="889000" cy="8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2" name="テキスト ボックス 841"/>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4" name="テキスト ボックス 843"/>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165671</xdr:rowOff>
    </xdr:from>
    <xdr:to>
      <xdr:col>116</xdr:col>
      <xdr:colOff>114300</xdr:colOff>
      <xdr:row>75</xdr:row>
      <xdr:rowOff>95821</xdr:rowOff>
    </xdr:to>
    <xdr:sp macro="" textlink="">
      <xdr:nvSpPr>
        <xdr:cNvPr id="850" name="楕円 849"/>
        <xdr:cNvSpPr/>
      </xdr:nvSpPr>
      <xdr:spPr>
        <a:xfrm>
          <a:off x="22110700" y="128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17098</xdr:rowOff>
    </xdr:from>
    <xdr:ext cx="534377" cy="259045"/>
    <xdr:sp macro="" textlink="">
      <xdr:nvSpPr>
        <xdr:cNvPr id="851" name="繰出金該当値テキスト"/>
        <xdr:cNvSpPr txBox="1"/>
      </xdr:nvSpPr>
      <xdr:spPr>
        <a:xfrm>
          <a:off x="22212300" y="127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28378</xdr:rowOff>
    </xdr:from>
    <xdr:to>
      <xdr:col>112</xdr:col>
      <xdr:colOff>38100</xdr:colOff>
      <xdr:row>75</xdr:row>
      <xdr:rowOff>129978</xdr:rowOff>
    </xdr:to>
    <xdr:sp macro="" textlink="">
      <xdr:nvSpPr>
        <xdr:cNvPr id="852" name="楕円 851"/>
        <xdr:cNvSpPr/>
      </xdr:nvSpPr>
      <xdr:spPr>
        <a:xfrm>
          <a:off x="21272500" y="12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146505</xdr:rowOff>
    </xdr:from>
    <xdr:ext cx="534377" cy="259045"/>
    <xdr:sp macro="" textlink="">
      <xdr:nvSpPr>
        <xdr:cNvPr id="853" name="テキスト ボックス 852"/>
        <xdr:cNvSpPr txBox="1"/>
      </xdr:nvSpPr>
      <xdr:spPr>
        <a:xfrm>
          <a:off x="21056111" y="12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56191</xdr:rowOff>
    </xdr:from>
    <xdr:to>
      <xdr:col>107</xdr:col>
      <xdr:colOff>101600</xdr:colOff>
      <xdr:row>75</xdr:row>
      <xdr:rowOff>157792</xdr:rowOff>
    </xdr:to>
    <xdr:sp macro="" textlink="">
      <xdr:nvSpPr>
        <xdr:cNvPr id="854" name="楕円 853"/>
        <xdr:cNvSpPr/>
      </xdr:nvSpPr>
      <xdr:spPr>
        <a:xfrm>
          <a:off x="20383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2868</xdr:rowOff>
    </xdr:from>
    <xdr:ext cx="534377" cy="259045"/>
    <xdr:sp macro="" textlink="">
      <xdr:nvSpPr>
        <xdr:cNvPr id="855" name="テキスト ボックス 854"/>
        <xdr:cNvSpPr txBox="1"/>
      </xdr:nvSpPr>
      <xdr:spPr>
        <a:xfrm>
          <a:off x="20167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117666</xdr:rowOff>
    </xdr:from>
    <xdr:to>
      <xdr:col>102</xdr:col>
      <xdr:colOff>165100</xdr:colOff>
      <xdr:row>76</xdr:row>
      <xdr:rowOff>47816</xdr:rowOff>
    </xdr:to>
    <xdr:sp macro="" textlink="">
      <xdr:nvSpPr>
        <xdr:cNvPr id="856" name="楕円 855"/>
        <xdr:cNvSpPr/>
      </xdr:nvSpPr>
      <xdr:spPr>
        <a:xfrm>
          <a:off x="19494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64343</xdr:rowOff>
    </xdr:from>
    <xdr:ext cx="534377" cy="259045"/>
    <xdr:sp macro="" textlink="">
      <xdr:nvSpPr>
        <xdr:cNvPr id="857" name="テキスト ボックス 856"/>
        <xdr:cNvSpPr txBox="1"/>
      </xdr:nvSpPr>
      <xdr:spPr>
        <a:xfrm>
          <a:off x="19278111" y="12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31769</xdr:rowOff>
    </xdr:from>
    <xdr:to>
      <xdr:col>98</xdr:col>
      <xdr:colOff>38100</xdr:colOff>
      <xdr:row>76</xdr:row>
      <xdr:rowOff>133369</xdr:rowOff>
    </xdr:to>
    <xdr:sp macro="" textlink="">
      <xdr:nvSpPr>
        <xdr:cNvPr id="858" name="楕円 857"/>
        <xdr:cNvSpPr/>
      </xdr:nvSpPr>
      <xdr:spPr>
        <a:xfrm>
          <a:off x="18605500" y="130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149896</xdr:rowOff>
    </xdr:from>
    <xdr:ext cx="534377" cy="259045"/>
    <xdr:sp macro="" textlink="">
      <xdr:nvSpPr>
        <xdr:cNvPr id="859" name="テキスト ボックス 858"/>
        <xdr:cNvSpPr txBox="1"/>
      </xdr:nvSpPr>
      <xdr:spPr>
        <a:xfrm>
          <a:off x="18389111" y="128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２７，５５４円となっており、前年度に比べ５３，０４０円の減となっている。主な構成項目である人件費は、住民一人当たり７８，０７９円となっており前年度より４，７６５円の増となっている。大きな要因としては特別会計閉鎖による職員給の負担増である。定員適正化計画を進めてきた結果、ピークであった平成１８年度に比べ８．８％減少してきてはいるものの、依然類似団体と比べて高い水準にある。物件費は住民一人当たり５２，１８７円で、固定資産評価業務や新地方公会計移行費用の減により前年度より２，３９３円の減、類似団体より９，３１９円低い状況である。維持修繕費は住民一人当たり３，２８５円で２７６円の増となったが、類似団体と比較しても一人当たりのコストは低い状況である。扶助費は住民一人当たり８５，６２４円で、類似団体より一人当たり５，７５８円高い状況にある。臨時福祉給付金事業が減小したにも関わらず増となっている要因は、近年の認定こども園の増加や保育公定価格の上昇、障がい福祉サービス事業費やこども医療費の増加のためである。補助金等は住民一人当たり１９，１００円で、類似団体比較して一人当たりのコストは２４，７９５円低い状況である。これは補助金のあり方の検証や行政監査の取り組み等による結果が表れている。普通建設事業費のうち更新整備については、前年度の大型事業費が減で、住民一人当たり５７，０４５円で前年度より４７，５７８円減となったが、類似団体より２９，４６９円高くなっている。これは、学校給食センター建設事業や公民館新築事業、文化センター整備事業等の大型事業が重複したためで、次年度以降についても引き続き住民負担の高い状況が続くことが予想される。公債費は住民一人当たり５１，０１４円で前年度より７，２８１円の減、類似団体より１０，２２７円高い状況であるが、大型事業が続いているため、今後も類似団体を上回り、かつ上昇し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88,634
87,775
421.24
40,290,110
37,895,857
2,078,080
23,239,970
58,598,126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84836</xdr:rowOff>
    </xdr:from>
    <xdr:to>
      <xdr:col>24</xdr:col>
      <xdr:colOff>63500</xdr:colOff>
      <xdr:row>37</xdr:row>
      <xdr:rowOff>113030</xdr:rowOff>
    </xdr:to>
    <xdr:cxnSp macro="">
      <xdr:nvCxnSpPr>
        <xdr:cNvPr id="61" name="直線コネクタ 60"/>
        <xdr:cNvCxnSpPr/>
      </xdr:nvCxnSpPr>
      <xdr:spPr>
        <a:xfrm flipV="1">
          <a:off x="3797300" y="6428486"/>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38735</xdr:rowOff>
    </xdr:from>
    <xdr:to>
      <xdr:col>19</xdr:col>
      <xdr:colOff>177800</xdr:colOff>
      <xdr:row>37</xdr:row>
      <xdr:rowOff>113030</xdr:rowOff>
    </xdr:to>
    <xdr:cxnSp macro="">
      <xdr:nvCxnSpPr>
        <xdr:cNvPr id="64" name="直線コネクタ 63"/>
        <xdr:cNvCxnSpPr/>
      </xdr:nvCxnSpPr>
      <xdr:spPr>
        <a:xfrm>
          <a:off x="2908300" y="63823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38735</xdr:rowOff>
    </xdr:from>
    <xdr:to>
      <xdr:col>15</xdr:col>
      <xdr:colOff>50800</xdr:colOff>
      <xdr:row>37</xdr:row>
      <xdr:rowOff>55880</xdr:rowOff>
    </xdr:to>
    <xdr:cxnSp macro="">
      <xdr:nvCxnSpPr>
        <xdr:cNvPr id="67" name="直線コネクタ 66"/>
        <xdr:cNvCxnSpPr/>
      </xdr:nvCxnSpPr>
      <xdr:spPr>
        <a:xfrm flipV="1">
          <a:off x="2019300" y="63823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55880</xdr:rowOff>
    </xdr:from>
    <xdr:to>
      <xdr:col>10</xdr:col>
      <xdr:colOff>114300</xdr:colOff>
      <xdr:row>37</xdr:row>
      <xdr:rowOff>96647</xdr:rowOff>
    </xdr:to>
    <xdr:cxnSp macro="">
      <xdr:nvCxnSpPr>
        <xdr:cNvPr id="70" name="直線コネクタ 69"/>
        <xdr:cNvCxnSpPr/>
      </xdr:nvCxnSpPr>
      <xdr:spPr>
        <a:xfrm flipV="1">
          <a:off x="1130300" y="6399530"/>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34036</xdr:rowOff>
    </xdr:from>
    <xdr:to>
      <xdr:col>24</xdr:col>
      <xdr:colOff>114300</xdr:colOff>
      <xdr:row>37</xdr:row>
      <xdr:rowOff>135636</xdr:rowOff>
    </xdr:to>
    <xdr:sp macro="" textlink="">
      <xdr:nvSpPr>
        <xdr:cNvPr id="80" name="楕円 79"/>
        <xdr:cNvSpPr/>
      </xdr:nvSpPr>
      <xdr:spPr>
        <a:xfrm>
          <a:off x="45847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12463</xdr:rowOff>
    </xdr:from>
    <xdr:ext cx="469744" cy="259045"/>
    <xdr:sp macro="" textlink="">
      <xdr:nvSpPr>
        <xdr:cNvPr id="81" name="議会費該当値テキスト"/>
        <xdr:cNvSpPr txBox="1"/>
      </xdr:nvSpPr>
      <xdr:spPr>
        <a:xfrm>
          <a:off x="4686300"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62230</xdr:rowOff>
    </xdr:from>
    <xdr:to>
      <xdr:col>20</xdr:col>
      <xdr:colOff>38100</xdr:colOff>
      <xdr:row>37</xdr:row>
      <xdr:rowOff>163830</xdr:rowOff>
    </xdr:to>
    <xdr:sp macro="" textlink="">
      <xdr:nvSpPr>
        <xdr:cNvPr id="82" name="楕円 81"/>
        <xdr:cNvSpPr/>
      </xdr:nvSpPr>
      <xdr:spPr>
        <a:xfrm>
          <a:off x="3746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154957</xdr:rowOff>
    </xdr:from>
    <xdr:ext cx="469744" cy="259045"/>
    <xdr:sp macro="" textlink="">
      <xdr:nvSpPr>
        <xdr:cNvPr id="83" name="テキスト ボックス 82"/>
        <xdr:cNvSpPr txBox="1"/>
      </xdr:nvSpPr>
      <xdr:spPr>
        <a:xfrm>
          <a:off x="3562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159385</xdr:rowOff>
    </xdr:from>
    <xdr:to>
      <xdr:col>15</xdr:col>
      <xdr:colOff>101600</xdr:colOff>
      <xdr:row>37</xdr:row>
      <xdr:rowOff>89535</xdr:rowOff>
    </xdr:to>
    <xdr:sp macro="" textlink="">
      <xdr:nvSpPr>
        <xdr:cNvPr id="84" name="楕円 83"/>
        <xdr:cNvSpPr/>
      </xdr:nvSpPr>
      <xdr:spPr>
        <a:xfrm>
          <a:off x="2857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80662</xdr:rowOff>
    </xdr:from>
    <xdr:ext cx="469744" cy="259045"/>
    <xdr:sp macro="" textlink="">
      <xdr:nvSpPr>
        <xdr:cNvPr id="85" name="テキスト ボックス 84"/>
        <xdr:cNvSpPr txBox="1"/>
      </xdr:nvSpPr>
      <xdr:spPr>
        <a:xfrm>
          <a:off x="2673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5080</xdr:rowOff>
    </xdr:from>
    <xdr:to>
      <xdr:col>10</xdr:col>
      <xdr:colOff>165100</xdr:colOff>
      <xdr:row>37</xdr:row>
      <xdr:rowOff>106680</xdr:rowOff>
    </xdr:to>
    <xdr:sp macro="" textlink="">
      <xdr:nvSpPr>
        <xdr:cNvPr id="86" name="楕円 85"/>
        <xdr:cNvSpPr/>
      </xdr:nvSpPr>
      <xdr:spPr>
        <a:xfrm>
          <a:off x="196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97807</xdr:rowOff>
    </xdr:from>
    <xdr:ext cx="469744" cy="259045"/>
    <xdr:sp macro="" textlink="">
      <xdr:nvSpPr>
        <xdr:cNvPr id="87" name="テキスト ボックス 86"/>
        <xdr:cNvSpPr txBox="1"/>
      </xdr:nvSpPr>
      <xdr:spPr>
        <a:xfrm>
          <a:off x="1784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45847</xdr:rowOff>
    </xdr:from>
    <xdr:to>
      <xdr:col>6</xdr:col>
      <xdr:colOff>38100</xdr:colOff>
      <xdr:row>37</xdr:row>
      <xdr:rowOff>147447</xdr:rowOff>
    </xdr:to>
    <xdr:sp macro="" textlink="">
      <xdr:nvSpPr>
        <xdr:cNvPr id="88" name="楕円 87"/>
        <xdr:cNvSpPr/>
      </xdr:nvSpPr>
      <xdr:spPr>
        <a:xfrm>
          <a:off x="1079500" y="638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138574</xdr:rowOff>
    </xdr:from>
    <xdr:ext cx="469744" cy="259045"/>
    <xdr:sp macro="" textlink="">
      <xdr:nvSpPr>
        <xdr:cNvPr id="89" name="テキスト ボックス 88"/>
        <xdr:cNvSpPr txBox="1"/>
      </xdr:nvSpPr>
      <xdr:spPr>
        <a:xfrm>
          <a:off x="895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79029</xdr:rowOff>
    </xdr:from>
    <xdr:to>
      <xdr:col>24</xdr:col>
      <xdr:colOff>63500</xdr:colOff>
      <xdr:row>57</xdr:row>
      <xdr:rowOff>84296</xdr:rowOff>
    </xdr:to>
    <xdr:cxnSp macro="">
      <xdr:nvCxnSpPr>
        <xdr:cNvPr id="116" name="直線コネクタ 115"/>
        <xdr:cNvCxnSpPr/>
      </xdr:nvCxnSpPr>
      <xdr:spPr>
        <a:xfrm>
          <a:off x="3797300" y="9680229"/>
          <a:ext cx="838200" cy="1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79029</xdr:rowOff>
    </xdr:from>
    <xdr:to>
      <xdr:col>19</xdr:col>
      <xdr:colOff>177800</xdr:colOff>
      <xdr:row>57</xdr:row>
      <xdr:rowOff>68217</xdr:rowOff>
    </xdr:to>
    <xdr:cxnSp macro="">
      <xdr:nvCxnSpPr>
        <xdr:cNvPr id="119" name="直線コネクタ 118"/>
        <xdr:cNvCxnSpPr/>
      </xdr:nvCxnSpPr>
      <xdr:spPr>
        <a:xfrm flipV="1">
          <a:off x="2908300" y="9680229"/>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63316</xdr:rowOff>
    </xdr:from>
    <xdr:to>
      <xdr:col>15</xdr:col>
      <xdr:colOff>50800</xdr:colOff>
      <xdr:row>57</xdr:row>
      <xdr:rowOff>68217</xdr:rowOff>
    </xdr:to>
    <xdr:cxnSp macro="">
      <xdr:nvCxnSpPr>
        <xdr:cNvPr id="122" name="直線コネクタ 121"/>
        <xdr:cNvCxnSpPr/>
      </xdr:nvCxnSpPr>
      <xdr:spPr>
        <a:xfrm>
          <a:off x="2019300" y="9835966"/>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150014</xdr:rowOff>
    </xdr:from>
    <xdr:to>
      <xdr:col>10</xdr:col>
      <xdr:colOff>114300</xdr:colOff>
      <xdr:row>57</xdr:row>
      <xdr:rowOff>63316</xdr:rowOff>
    </xdr:to>
    <xdr:cxnSp macro="">
      <xdr:nvCxnSpPr>
        <xdr:cNvPr id="125" name="直線コネクタ 124"/>
        <xdr:cNvCxnSpPr/>
      </xdr:nvCxnSpPr>
      <xdr:spPr>
        <a:xfrm>
          <a:off x="1130300" y="9751214"/>
          <a:ext cx="889000" cy="8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33496</xdr:rowOff>
    </xdr:from>
    <xdr:to>
      <xdr:col>24</xdr:col>
      <xdr:colOff>114300</xdr:colOff>
      <xdr:row>57</xdr:row>
      <xdr:rowOff>135096</xdr:rowOff>
    </xdr:to>
    <xdr:sp macro="" textlink="">
      <xdr:nvSpPr>
        <xdr:cNvPr id="135" name="楕円 134"/>
        <xdr:cNvSpPr/>
      </xdr:nvSpPr>
      <xdr:spPr>
        <a:xfrm>
          <a:off x="4584700" y="9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28229</xdr:rowOff>
    </xdr:from>
    <xdr:to>
      <xdr:col>20</xdr:col>
      <xdr:colOff>38100</xdr:colOff>
      <xdr:row>56</xdr:row>
      <xdr:rowOff>129829</xdr:rowOff>
    </xdr:to>
    <xdr:sp macro="" textlink="">
      <xdr:nvSpPr>
        <xdr:cNvPr id="137" name="楕円 136"/>
        <xdr:cNvSpPr/>
      </xdr:nvSpPr>
      <xdr:spPr>
        <a:xfrm>
          <a:off x="3746500" y="96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146356</xdr:rowOff>
    </xdr:from>
    <xdr:ext cx="534377" cy="259045"/>
    <xdr:sp macro="" textlink="">
      <xdr:nvSpPr>
        <xdr:cNvPr id="138" name="テキスト ボックス 137"/>
        <xdr:cNvSpPr txBox="1"/>
      </xdr:nvSpPr>
      <xdr:spPr>
        <a:xfrm>
          <a:off x="3530111" y="94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17417</xdr:rowOff>
    </xdr:from>
    <xdr:to>
      <xdr:col>15</xdr:col>
      <xdr:colOff>101600</xdr:colOff>
      <xdr:row>57</xdr:row>
      <xdr:rowOff>119017</xdr:rowOff>
    </xdr:to>
    <xdr:sp macro="" textlink="">
      <xdr:nvSpPr>
        <xdr:cNvPr id="139" name="楕円 138"/>
        <xdr:cNvSpPr/>
      </xdr:nvSpPr>
      <xdr:spPr>
        <a:xfrm>
          <a:off x="28575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110144</xdr:rowOff>
    </xdr:from>
    <xdr:ext cx="534377" cy="259045"/>
    <xdr:sp macro="" textlink="">
      <xdr:nvSpPr>
        <xdr:cNvPr id="140" name="テキスト ボックス 139"/>
        <xdr:cNvSpPr txBox="1"/>
      </xdr:nvSpPr>
      <xdr:spPr>
        <a:xfrm>
          <a:off x="2641111" y="98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12516</xdr:rowOff>
    </xdr:from>
    <xdr:to>
      <xdr:col>10</xdr:col>
      <xdr:colOff>165100</xdr:colOff>
      <xdr:row>57</xdr:row>
      <xdr:rowOff>114116</xdr:rowOff>
    </xdr:to>
    <xdr:sp macro="" textlink="">
      <xdr:nvSpPr>
        <xdr:cNvPr id="141" name="楕円 140"/>
        <xdr:cNvSpPr/>
      </xdr:nvSpPr>
      <xdr:spPr>
        <a:xfrm>
          <a:off x="1968500" y="97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105243</xdr:rowOff>
    </xdr:from>
    <xdr:ext cx="534377" cy="259045"/>
    <xdr:sp macro="" textlink="">
      <xdr:nvSpPr>
        <xdr:cNvPr id="142" name="テキスト ボックス 141"/>
        <xdr:cNvSpPr txBox="1"/>
      </xdr:nvSpPr>
      <xdr:spPr>
        <a:xfrm>
          <a:off x="1752111" y="98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99214</xdr:rowOff>
    </xdr:from>
    <xdr:to>
      <xdr:col>6</xdr:col>
      <xdr:colOff>38100</xdr:colOff>
      <xdr:row>57</xdr:row>
      <xdr:rowOff>29364</xdr:rowOff>
    </xdr:to>
    <xdr:sp macro="" textlink="">
      <xdr:nvSpPr>
        <xdr:cNvPr id="143" name="楕円 142"/>
        <xdr:cNvSpPr/>
      </xdr:nvSpPr>
      <xdr:spPr>
        <a:xfrm>
          <a:off x="1079500" y="97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45891</xdr:rowOff>
    </xdr:from>
    <xdr:ext cx="534377" cy="259045"/>
    <xdr:sp macro="" textlink="">
      <xdr:nvSpPr>
        <xdr:cNvPr id="144" name="テキスト ボックス 143"/>
        <xdr:cNvSpPr txBox="1"/>
      </xdr:nvSpPr>
      <xdr:spPr>
        <a:xfrm>
          <a:off x="863111" y="947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4291</xdr:rowOff>
    </xdr:from>
    <xdr:to>
      <xdr:col>24</xdr:col>
      <xdr:colOff>63500</xdr:colOff>
      <xdr:row>77</xdr:row>
      <xdr:rowOff>51233</xdr:rowOff>
    </xdr:to>
    <xdr:cxnSp macro="">
      <xdr:nvCxnSpPr>
        <xdr:cNvPr id="172" name="直線コネクタ 171"/>
        <xdr:cNvCxnSpPr/>
      </xdr:nvCxnSpPr>
      <xdr:spPr>
        <a:xfrm>
          <a:off x="3797300" y="13205941"/>
          <a:ext cx="838200" cy="4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4291</xdr:rowOff>
    </xdr:from>
    <xdr:to>
      <xdr:col>19</xdr:col>
      <xdr:colOff>177800</xdr:colOff>
      <xdr:row>77</xdr:row>
      <xdr:rowOff>92988</xdr:rowOff>
    </xdr:to>
    <xdr:cxnSp macro="">
      <xdr:nvCxnSpPr>
        <xdr:cNvPr id="175" name="直線コネクタ 174"/>
        <xdr:cNvCxnSpPr/>
      </xdr:nvCxnSpPr>
      <xdr:spPr>
        <a:xfrm flipV="1">
          <a:off x="2908300" y="1320594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92988</xdr:rowOff>
    </xdr:from>
    <xdr:to>
      <xdr:col>15</xdr:col>
      <xdr:colOff>50800</xdr:colOff>
      <xdr:row>77</xdr:row>
      <xdr:rowOff>115638</xdr:rowOff>
    </xdr:to>
    <xdr:cxnSp macro="">
      <xdr:nvCxnSpPr>
        <xdr:cNvPr id="178" name="直線コネクタ 177"/>
        <xdr:cNvCxnSpPr/>
      </xdr:nvCxnSpPr>
      <xdr:spPr>
        <a:xfrm flipV="1">
          <a:off x="2019300" y="13294638"/>
          <a:ext cx="8890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115638</xdr:rowOff>
    </xdr:from>
    <xdr:to>
      <xdr:col>10</xdr:col>
      <xdr:colOff>114300</xdr:colOff>
      <xdr:row>77</xdr:row>
      <xdr:rowOff>161308</xdr:rowOff>
    </xdr:to>
    <xdr:cxnSp macro="">
      <xdr:nvCxnSpPr>
        <xdr:cNvPr id="181" name="直線コネクタ 180"/>
        <xdr:cNvCxnSpPr/>
      </xdr:nvCxnSpPr>
      <xdr:spPr>
        <a:xfrm flipV="1">
          <a:off x="1130300" y="13317288"/>
          <a:ext cx="889000" cy="4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3" name="テキスト ボックス 182"/>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433</xdr:rowOff>
    </xdr:from>
    <xdr:to>
      <xdr:col>24</xdr:col>
      <xdr:colOff>114300</xdr:colOff>
      <xdr:row>77</xdr:row>
      <xdr:rowOff>102033</xdr:rowOff>
    </xdr:to>
    <xdr:sp macro="" textlink="">
      <xdr:nvSpPr>
        <xdr:cNvPr id="191" name="楕円 190"/>
        <xdr:cNvSpPr/>
      </xdr:nvSpPr>
      <xdr:spPr>
        <a:xfrm>
          <a:off x="4584700" y="132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23310</xdr:rowOff>
    </xdr:from>
    <xdr:ext cx="599010" cy="259045"/>
    <xdr:sp macro="" textlink="">
      <xdr:nvSpPr>
        <xdr:cNvPr id="192" name="民生費該当値テキスト"/>
        <xdr:cNvSpPr txBox="1"/>
      </xdr:nvSpPr>
      <xdr:spPr>
        <a:xfrm>
          <a:off x="4686300" y="1305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124941</xdr:rowOff>
    </xdr:from>
    <xdr:to>
      <xdr:col>20</xdr:col>
      <xdr:colOff>38100</xdr:colOff>
      <xdr:row>77</xdr:row>
      <xdr:rowOff>55091</xdr:rowOff>
    </xdr:to>
    <xdr:sp macro="" textlink="">
      <xdr:nvSpPr>
        <xdr:cNvPr id="193" name="楕円 192"/>
        <xdr:cNvSpPr/>
      </xdr:nvSpPr>
      <xdr:spPr>
        <a:xfrm>
          <a:off x="3746500" y="131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71618</xdr:rowOff>
    </xdr:from>
    <xdr:ext cx="599010" cy="259045"/>
    <xdr:sp macro="" textlink="">
      <xdr:nvSpPr>
        <xdr:cNvPr id="194" name="テキスト ボックス 193"/>
        <xdr:cNvSpPr txBox="1"/>
      </xdr:nvSpPr>
      <xdr:spPr>
        <a:xfrm>
          <a:off x="3497795" y="1293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42188</xdr:rowOff>
    </xdr:from>
    <xdr:to>
      <xdr:col>15</xdr:col>
      <xdr:colOff>101600</xdr:colOff>
      <xdr:row>77</xdr:row>
      <xdr:rowOff>143788</xdr:rowOff>
    </xdr:to>
    <xdr:sp macro="" textlink="">
      <xdr:nvSpPr>
        <xdr:cNvPr id="195" name="楕円 194"/>
        <xdr:cNvSpPr/>
      </xdr:nvSpPr>
      <xdr:spPr>
        <a:xfrm>
          <a:off x="2857500" y="132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160315</xdr:rowOff>
    </xdr:from>
    <xdr:ext cx="599010" cy="259045"/>
    <xdr:sp macro="" textlink="">
      <xdr:nvSpPr>
        <xdr:cNvPr id="196" name="テキスト ボックス 195"/>
        <xdr:cNvSpPr txBox="1"/>
      </xdr:nvSpPr>
      <xdr:spPr>
        <a:xfrm>
          <a:off x="2608795" y="130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64838</xdr:rowOff>
    </xdr:from>
    <xdr:to>
      <xdr:col>10</xdr:col>
      <xdr:colOff>165100</xdr:colOff>
      <xdr:row>77</xdr:row>
      <xdr:rowOff>166438</xdr:rowOff>
    </xdr:to>
    <xdr:sp macro="" textlink="">
      <xdr:nvSpPr>
        <xdr:cNvPr id="197" name="楕円 196"/>
        <xdr:cNvSpPr/>
      </xdr:nvSpPr>
      <xdr:spPr>
        <a:xfrm>
          <a:off x="1968500" y="132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11515</xdr:rowOff>
    </xdr:from>
    <xdr:ext cx="599010" cy="259045"/>
    <xdr:sp macro="" textlink="">
      <xdr:nvSpPr>
        <xdr:cNvPr id="198" name="テキスト ボックス 197"/>
        <xdr:cNvSpPr txBox="1"/>
      </xdr:nvSpPr>
      <xdr:spPr>
        <a:xfrm>
          <a:off x="1719795" y="1304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110508</xdr:rowOff>
    </xdr:from>
    <xdr:to>
      <xdr:col>6</xdr:col>
      <xdr:colOff>38100</xdr:colOff>
      <xdr:row>78</xdr:row>
      <xdr:rowOff>40658</xdr:rowOff>
    </xdr:to>
    <xdr:sp macro="" textlink="">
      <xdr:nvSpPr>
        <xdr:cNvPr id="199" name="楕円 198"/>
        <xdr:cNvSpPr/>
      </xdr:nvSpPr>
      <xdr:spPr>
        <a:xfrm>
          <a:off x="1079500" y="13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31785</xdr:rowOff>
    </xdr:from>
    <xdr:ext cx="599010" cy="259045"/>
    <xdr:sp macro="" textlink="">
      <xdr:nvSpPr>
        <xdr:cNvPr id="200" name="テキスト ボックス 199"/>
        <xdr:cNvSpPr txBox="1"/>
      </xdr:nvSpPr>
      <xdr:spPr>
        <a:xfrm>
          <a:off x="830795" y="1340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111514</xdr:rowOff>
    </xdr:from>
    <xdr:to>
      <xdr:col>24</xdr:col>
      <xdr:colOff>63500</xdr:colOff>
      <xdr:row>97</xdr:row>
      <xdr:rowOff>121892</xdr:rowOff>
    </xdr:to>
    <xdr:cxnSp macro="">
      <xdr:nvCxnSpPr>
        <xdr:cNvPr id="228" name="直線コネクタ 227"/>
        <xdr:cNvCxnSpPr/>
      </xdr:nvCxnSpPr>
      <xdr:spPr>
        <a:xfrm>
          <a:off x="3797300" y="16742164"/>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111514</xdr:rowOff>
    </xdr:from>
    <xdr:to>
      <xdr:col>19</xdr:col>
      <xdr:colOff>177800</xdr:colOff>
      <xdr:row>97</xdr:row>
      <xdr:rowOff>119994</xdr:rowOff>
    </xdr:to>
    <xdr:cxnSp macro="">
      <xdr:nvCxnSpPr>
        <xdr:cNvPr id="231" name="直線コネクタ 230"/>
        <xdr:cNvCxnSpPr/>
      </xdr:nvCxnSpPr>
      <xdr:spPr>
        <a:xfrm flipV="1">
          <a:off x="2908300" y="1674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55460</xdr:rowOff>
    </xdr:from>
    <xdr:to>
      <xdr:col>15</xdr:col>
      <xdr:colOff>50800</xdr:colOff>
      <xdr:row>97</xdr:row>
      <xdr:rowOff>119994</xdr:rowOff>
    </xdr:to>
    <xdr:cxnSp macro="">
      <xdr:nvCxnSpPr>
        <xdr:cNvPr id="234" name="直線コネクタ 233"/>
        <xdr:cNvCxnSpPr/>
      </xdr:nvCxnSpPr>
      <xdr:spPr>
        <a:xfrm>
          <a:off x="2019300" y="16686110"/>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55460</xdr:rowOff>
    </xdr:from>
    <xdr:to>
      <xdr:col>10</xdr:col>
      <xdr:colOff>114300</xdr:colOff>
      <xdr:row>97</xdr:row>
      <xdr:rowOff>81795</xdr:rowOff>
    </xdr:to>
    <xdr:cxnSp macro="">
      <xdr:nvCxnSpPr>
        <xdr:cNvPr id="237" name="直線コネクタ 236"/>
        <xdr:cNvCxnSpPr/>
      </xdr:nvCxnSpPr>
      <xdr:spPr>
        <a:xfrm flipV="1">
          <a:off x="1130300" y="16686110"/>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71092</xdr:rowOff>
    </xdr:from>
    <xdr:to>
      <xdr:col>24</xdr:col>
      <xdr:colOff>114300</xdr:colOff>
      <xdr:row>98</xdr:row>
      <xdr:rowOff>1242</xdr:rowOff>
    </xdr:to>
    <xdr:sp macro="" textlink="">
      <xdr:nvSpPr>
        <xdr:cNvPr id="247" name="楕円 246"/>
        <xdr:cNvSpPr/>
      </xdr:nvSpPr>
      <xdr:spPr>
        <a:xfrm>
          <a:off x="4584700" y="16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49519</xdr:rowOff>
    </xdr:from>
    <xdr:ext cx="534377" cy="259045"/>
    <xdr:sp macro="" textlink="">
      <xdr:nvSpPr>
        <xdr:cNvPr id="248" name="衛生費該当値テキスト"/>
        <xdr:cNvSpPr txBox="1"/>
      </xdr:nvSpPr>
      <xdr:spPr>
        <a:xfrm>
          <a:off x="4686300" y="166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60714</xdr:rowOff>
    </xdr:from>
    <xdr:to>
      <xdr:col>20</xdr:col>
      <xdr:colOff>38100</xdr:colOff>
      <xdr:row>97</xdr:row>
      <xdr:rowOff>162314</xdr:rowOff>
    </xdr:to>
    <xdr:sp macro="" textlink="">
      <xdr:nvSpPr>
        <xdr:cNvPr id="249" name="楕円 248"/>
        <xdr:cNvSpPr/>
      </xdr:nvSpPr>
      <xdr:spPr>
        <a:xfrm>
          <a:off x="3746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153441</xdr:rowOff>
    </xdr:from>
    <xdr:ext cx="534377" cy="259045"/>
    <xdr:sp macro="" textlink="">
      <xdr:nvSpPr>
        <xdr:cNvPr id="250" name="テキスト ボックス 249"/>
        <xdr:cNvSpPr txBox="1"/>
      </xdr:nvSpPr>
      <xdr:spPr>
        <a:xfrm>
          <a:off x="3530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69194</xdr:rowOff>
    </xdr:from>
    <xdr:to>
      <xdr:col>15</xdr:col>
      <xdr:colOff>101600</xdr:colOff>
      <xdr:row>97</xdr:row>
      <xdr:rowOff>170794</xdr:rowOff>
    </xdr:to>
    <xdr:sp macro="" textlink="">
      <xdr:nvSpPr>
        <xdr:cNvPr id="251" name="楕円 250"/>
        <xdr:cNvSpPr/>
      </xdr:nvSpPr>
      <xdr:spPr>
        <a:xfrm>
          <a:off x="2857500" y="166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161921</xdr:rowOff>
    </xdr:from>
    <xdr:ext cx="534377" cy="259045"/>
    <xdr:sp macro="" textlink="">
      <xdr:nvSpPr>
        <xdr:cNvPr id="252" name="テキスト ボックス 251"/>
        <xdr:cNvSpPr txBox="1"/>
      </xdr:nvSpPr>
      <xdr:spPr>
        <a:xfrm>
          <a:off x="2641111" y="167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4660</xdr:rowOff>
    </xdr:from>
    <xdr:to>
      <xdr:col>10</xdr:col>
      <xdr:colOff>165100</xdr:colOff>
      <xdr:row>97</xdr:row>
      <xdr:rowOff>106260</xdr:rowOff>
    </xdr:to>
    <xdr:sp macro="" textlink="">
      <xdr:nvSpPr>
        <xdr:cNvPr id="253" name="楕円 252"/>
        <xdr:cNvSpPr/>
      </xdr:nvSpPr>
      <xdr:spPr>
        <a:xfrm>
          <a:off x="1968500" y="166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97387</xdr:rowOff>
    </xdr:from>
    <xdr:ext cx="534377" cy="259045"/>
    <xdr:sp macro="" textlink="">
      <xdr:nvSpPr>
        <xdr:cNvPr id="254" name="テキスト ボックス 253"/>
        <xdr:cNvSpPr txBox="1"/>
      </xdr:nvSpPr>
      <xdr:spPr>
        <a:xfrm>
          <a:off x="1752111" y="167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30995</xdr:rowOff>
    </xdr:from>
    <xdr:to>
      <xdr:col>6</xdr:col>
      <xdr:colOff>38100</xdr:colOff>
      <xdr:row>97</xdr:row>
      <xdr:rowOff>132595</xdr:rowOff>
    </xdr:to>
    <xdr:sp macro="" textlink="">
      <xdr:nvSpPr>
        <xdr:cNvPr id="255" name="楕円 254"/>
        <xdr:cNvSpPr/>
      </xdr:nvSpPr>
      <xdr:spPr>
        <a:xfrm>
          <a:off x="1079500" y="166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123722</xdr:rowOff>
    </xdr:from>
    <xdr:ext cx="534377" cy="259045"/>
    <xdr:sp macro="" textlink="">
      <xdr:nvSpPr>
        <xdr:cNvPr id="256" name="テキスト ボックス 255"/>
        <xdr:cNvSpPr txBox="1"/>
      </xdr:nvSpPr>
      <xdr:spPr>
        <a:xfrm>
          <a:off x="863111" y="167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113594</xdr:rowOff>
    </xdr:from>
    <xdr:to>
      <xdr:col>55</xdr:col>
      <xdr:colOff>0</xdr:colOff>
      <xdr:row>38</xdr:row>
      <xdr:rowOff>115971</xdr:rowOff>
    </xdr:to>
    <xdr:cxnSp macro="">
      <xdr:nvCxnSpPr>
        <xdr:cNvPr id="283" name="直線コネクタ 282"/>
        <xdr:cNvCxnSpPr/>
      </xdr:nvCxnSpPr>
      <xdr:spPr>
        <a:xfrm>
          <a:off x="9639300" y="6628694"/>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113594</xdr:rowOff>
    </xdr:from>
    <xdr:to>
      <xdr:col>50</xdr:col>
      <xdr:colOff>114300</xdr:colOff>
      <xdr:row>38</xdr:row>
      <xdr:rowOff>113777</xdr:rowOff>
    </xdr:to>
    <xdr:cxnSp macro="">
      <xdr:nvCxnSpPr>
        <xdr:cNvPr id="286" name="直線コネクタ 285"/>
        <xdr:cNvCxnSpPr/>
      </xdr:nvCxnSpPr>
      <xdr:spPr>
        <a:xfrm flipV="1">
          <a:off x="8750300" y="66286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98918</xdr:rowOff>
    </xdr:from>
    <xdr:to>
      <xdr:col>45</xdr:col>
      <xdr:colOff>177800</xdr:colOff>
      <xdr:row>38</xdr:row>
      <xdr:rowOff>113777</xdr:rowOff>
    </xdr:to>
    <xdr:cxnSp macro="">
      <xdr:nvCxnSpPr>
        <xdr:cNvPr id="289" name="直線コネクタ 288"/>
        <xdr:cNvCxnSpPr/>
      </xdr:nvCxnSpPr>
      <xdr:spPr>
        <a:xfrm>
          <a:off x="7861300" y="6614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91968</xdr:rowOff>
    </xdr:from>
    <xdr:to>
      <xdr:col>41</xdr:col>
      <xdr:colOff>50800</xdr:colOff>
      <xdr:row>38</xdr:row>
      <xdr:rowOff>98918</xdr:rowOff>
    </xdr:to>
    <xdr:cxnSp macro="">
      <xdr:nvCxnSpPr>
        <xdr:cNvPr id="292" name="直線コネクタ 291"/>
        <xdr:cNvCxnSpPr/>
      </xdr:nvCxnSpPr>
      <xdr:spPr>
        <a:xfrm>
          <a:off x="6972300" y="6607068"/>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65171</xdr:rowOff>
    </xdr:from>
    <xdr:to>
      <xdr:col>55</xdr:col>
      <xdr:colOff>50800</xdr:colOff>
      <xdr:row>38</xdr:row>
      <xdr:rowOff>166771</xdr:rowOff>
    </xdr:to>
    <xdr:sp macro="" textlink="">
      <xdr:nvSpPr>
        <xdr:cNvPr id="302" name="楕円 301"/>
        <xdr:cNvSpPr/>
      </xdr:nvSpPr>
      <xdr:spPr>
        <a:xfrm>
          <a:off x="104267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62794</xdr:rowOff>
    </xdr:from>
    <xdr:to>
      <xdr:col>50</xdr:col>
      <xdr:colOff>165100</xdr:colOff>
      <xdr:row>38</xdr:row>
      <xdr:rowOff>164394</xdr:rowOff>
    </xdr:to>
    <xdr:sp macro="" textlink="">
      <xdr:nvSpPr>
        <xdr:cNvPr id="304" name="楕円 303"/>
        <xdr:cNvSpPr/>
      </xdr:nvSpPr>
      <xdr:spPr>
        <a:xfrm>
          <a:off x="9588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155521</xdr:rowOff>
    </xdr:from>
    <xdr:ext cx="378565" cy="259045"/>
    <xdr:sp macro="" textlink="">
      <xdr:nvSpPr>
        <xdr:cNvPr id="305" name="テキスト ボックス 304"/>
        <xdr:cNvSpPr txBox="1"/>
      </xdr:nvSpPr>
      <xdr:spPr>
        <a:xfrm>
          <a:off x="9450017" y="667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62977</xdr:rowOff>
    </xdr:from>
    <xdr:to>
      <xdr:col>46</xdr:col>
      <xdr:colOff>38100</xdr:colOff>
      <xdr:row>38</xdr:row>
      <xdr:rowOff>164577</xdr:rowOff>
    </xdr:to>
    <xdr:sp macro="" textlink="">
      <xdr:nvSpPr>
        <xdr:cNvPr id="306" name="楕円 305"/>
        <xdr:cNvSpPr/>
      </xdr:nvSpPr>
      <xdr:spPr>
        <a:xfrm>
          <a:off x="8699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155704</xdr:rowOff>
    </xdr:from>
    <xdr:ext cx="378565" cy="259045"/>
    <xdr:sp macro="" textlink="">
      <xdr:nvSpPr>
        <xdr:cNvPr id="307" name="テキスト ボックス 306"/>
        <xdr:cNvSpPr txBox="1"/>
      </xdr:nvSpPr>
      <xdr:spPr>
        <a:xfrm>
          <a:off x="8561017" y="667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48118</xdr:rowOff>
    </xdr:from>
    <xdr:to>
      <xdr:col>41</xdr:col>
      <xdr:colOff>101600</xdr:colOff>
      <xdr:row>38</xdr:row>
      <xdr:rowOff>149718</xdr:rowOff>
    </xdr:to>
    <xdr:sp macro="" textlink="">
      <xdr:nvSpPr>
        <xdr:cNvPr id="308" name="楕円 307"/>
        <xdr:cNvSpPr/>
      </xdr:nvSpPr>
      <xdr:spPr>
        <a:xfrm>
          <a:off x="7810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140845</xdr:rowOff>
    </xdr:from>
    <xdr:ext cx="378565" cy="259045"/>
    <xdr:sp macro="" textlink="">
      <xdr:nvSpPr>
        <xdr:cNvPr id="309" name="テキスト ボックス 308"/>
        <xdr:cNvSpPr txBox="1"/>
      </xdr:nvSpPr>
      <xdr:spPr>
        <a:xfrm>
          <a:off x="7672017" y="665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41168</xdr:rowOff>
    </xdr:from>
    <xdr:to>
      <xdr:col>36</xdr:col>
      <xdr:colOff>165100</xdr:colOff>
      <xdr:row>38</xdr:row>
      <xdr:rowOff>142768</xdr:rowOff>
    </xdr:to>
    <xdr:sp macro="" textlink="">
      <xdr:nvSpPr>
        <xdr:cNvPr id="310" name="楕円 309"/>
        <xdr:cNvSpPr/>
      </xdr:nvSpPr>
      <xdr:spPr>
        <a:xfrm>
          <a:off x="69215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133895</xdr:rowOff>
    </xdr:from>
    <xdr:ext cx="469744" cy="259045"/>
    <xdr:sp macro="" textlink="">
      <xdr:nvSpPr>
        <xdr:cNvPr id="311" name="テキスト ボックス 310"/>
        <xdr:cNvSpPr txBox="1"/>
      </xdr:nvSpPr>
      <xdr:spPr>
        <a:xfrm>
          <a:off x="6737428" y="66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137826</xdr:rowOff>
    </xdr:from>
    <xdr:to>
      <xdr:col>55</xdr:col>
      <xdr:colOff>0</xdr:colOff>
      <xdr:row>57</xdr:row>
      <xdr:rowOff>142615</xdr:rowOff>
    </xdr:to>
    <xdr:cxnSp macro="">
      <xdr:nvCxnSpPr>
        <xdr:cNvPr id="336" name="直線コネクタ 335"/>
        <xdr:cNvCxnSpPr/>
      </xdr:nvCxnSpPr>
      <xdr:spPr>
        <a:xfrm>
          <a:off x="9639300" y="9910476"/>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137826</xdr:rowOff>
    </xdr:from>
    <xdr:to>
      <xdr:col>50</xdr:col>
      <xdr:colOff>114300</xdr:colOff>
      <xdr:row>57</xdr:row>
      <xdr:rowOff>147010</xdr:rowOff>
    </xdr:to>
    <xdr:cxnSp macro="">
      <xdr:nvCxnSpPr>
        <xdr:cNvPr id="339" name="直線コネクタ 338"/>
        <xdr:cNvCxnSpPr/>
      </xdr:nvCxnSpPr>
      <xdr:spPr>
        <a:xfrm flipV="1">
          <a:off x="8750300" y="9910476"/>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147010</xdr:rowOff>
    </xdr:from>
    <xdr:to>
      <xdr:col>45</xdr:col>
      <xdr:colOff>177800</xdr:colOff>
      <xdr:row>57</xdr:row>
      <xdr:rowOff>147193</xdr:rowOff>
    </xdr:to>
    <xdr:cxnSp macro="">
      <xdr:nvCxnSpPr>
        <xdr:cNvPr id="342" name="直線コネクタ 341"/>
        <xdr:cNvCxnSpPr/>
      </xdr:nvCxnSpPr>
      <xdr:spPr>
        <a:xfrm flipV="1">
          <a:off x="7861300" y="991966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147193</xdr:rowOff>
    </xdr:from>
    <xdr:to>
      <xdr:col>41</xdr:col>
      <xdr:colOff>50800</xdr:colOff>
      <xdr:row>57</xdr:row>
      <xdr:rowOff>165726</xdr:rowOff>
    </xdr:to>
    <xdr:cxnSp macro="">
      <xdr:nvCxnSpPr>
        <xdr:cNvPr id="345" name="直線コネクタ 344"/>
        <xdr:cNvCxnSpPr/>
      </xdr:nvCxnSpPr>
      <xdr:spPr>
        <a:xfrm flipV="1">
          <a:off x="6972300" y="9919843"/>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91815</xdr:rowOff>
    </xdr:from>
    <xdr:to>
      <xdr:col>55</xdr:col>
      <xdr:colOff>50800</xdr:colOff>
      <xdr:row>58</xdr:row>
      <xdr:rowOff>21965</xdr:rowOff>
    </xdr:to>
    <xdr:sp macro="" textlink="">
      <xdr:nvSpPr>
        <xdr:cNvPr id="355" name="楕円 354"/>
        <xdr:cNvSpPr/>
      </xdr:nvSpPr>
      <xdr:spPr>
        <a:xfrm>
          <a:off x="10426700" y="9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87026</xdr:rowOff>
    </xdr:from>
    <xdr:to>
      <xdr:col>50</xdr:col>
      <xdr:colOff>165100</xdr:colOff>
      <xdr:row>58</xdr:row>
      <xdr:rowOff>17176</xdr:rowOff>
    </xdr:to>
    <xdr:sp macro="" textlink="">
      <xdr:nvSpPr>
        <xdr:cNvPr id="357" name="楕円 356"/>
        <xdr:cNvSpPr/>
      </xdr:nvSpPr>
      <xdr:spPr>
        <a:xfrm>
          <a:off x="9588500" y="98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8303</xdr:rowOff>
    </xdr:from>
    <xdr:ext cx="534377" cy="259045"/>
    <xdr:sp macro="" textlink="">
      <xdr:nvSpPr>
        <xdr:cNvPr id="358" name="テキスト ボックス 357"/>
        <xdr:cNvSpPr txBox="1"/>
      </xdr:nvSpPr>
      <xdr:spPr>
        <a:xfrm>
          <a:off x="9372111" y="99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96210</xdr:rowOff>
    </xdr:from>
    <xdr:to>
      <xdr:col>46</xdr:col>
      <xdr:colOff>38100</xdr:colOff>
      <xdr:row>58</xdr:row>
      <xdr:rowOff>26360</xdr:rowOff>
    </xdr:to>
    <xdr:sp macro="" textlink="">
      <xdr:nvSpPr>
        <xdr:cNvPr id="359" name="楕円 358"/>
        <xdr:cNvSpPr/>
      </xdr:nvSpPr>
      <xdr:spPr>
        <a:xfrm>
          <a:off x="8699500" y="98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17487</xdr:rowOff>
    </xdr:from>
    <xdr:ext cx="469744" cy="259045"/>
    <xdr:sp macro="" textlink="">
      <xdr:nvSpPr>
        <xdr:cNvPr id="360" name="テキスト ボックス 359"/>
        <xdr:cNvSpPr txBox="1"/>
      </xdr:nvSpPr>
      <xdr:spPr>
        <a:xfrm>
          <a:off x="8515428" y="996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96393</xdr:rowOff>
    </xdr:from>
    <xdr:to>
      <xdr:col>41</xdr:col>
      <xdr:colOff>101600</xdr:colOff>
      <xdr:row>58</xdr:row>
      <xdr:rowOff>26543</xdr:rowOff>
    </xdr:to>
    <xdr:sp macro="" textlink="">
      <xdr:nvSpPr>
        <xdr:cNvPr id="361" name="楕円 360"/>
        <xdr:cNvSpPr/>
      </xdr:nvSpPr>
      <xdr:spPr>
        <a:xfrm>
          <a:off x="7810500" y="98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17670</xdr:rowOff>
    </xdr:from>
    <xdr:ext cx="469744" cy="259045"/>
    <xdr:sp macro="" textlink="">
      <xdr:nvSpPr>
        <xdr:cNvPr id="362" name="テキスト ボックス 361"/>
        <xdr:cNvSpPr txBox="1"/>
      </xdr:nvSpPr>
      <xdr:spPr>
        <a:xfrm>
          <a:off x="7626428" y="99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114926</xdr:rowOff>
    </xdr:from>
    <xdr:to>
      <xdr:col>36</xdr:col>
      <xdr:colOff>165100</xdr:colOff>
      <xdr:row>58</xdr:row>
      <xdr:rowOff>45076</xdr:rowOff>
    </xdr:to>
    <xdr:sp macro="" textlink="">
      <xdr:nvSpPr>
        <xdr:cNvPr id="363" name="楕円 362"/>
        <xdr:cNvSpPr/>
      </xdr:nvSpPr>
      <xdr:spPr>
        <a:xfrm>
          <a:off x="6921500" y="98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36203</xdr:rowOff>
    </xdr:from>
    <xdr:ext cx="469744" cy="259045"/>
    <xdr:sp macro="" textlink="">
      <xdr:nvSpPr>
        <xdr:cNvPr id="364" name="テキスト ボックス 363"/>
        <xdr:cNvSpPr txBox="1"/>
      </xdr:nvSpPr>
      <xdr:spPr>
        <a:xfrm>
          <a:off x="6737428" y="998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37249</xdr:rowOff>
    </xdr:from>
    <xdr:to>
      <xdr:col>55</xdr:col>
      <xdr:colOff>0</xdr:colOff>
      <xdr:row>78</xdr:row>
      <xdr:rowOff>43631</xdr:rowOff>
    </xdr:to>
    <xdr:cxnSp macro="">
      <xdr:nvCxnSpPr>
        <xdr:cNvPr id="393" name="直線コネクタ 392"/>
        <xdr:cNvCxnSpPr/>
      </xdr:nvCxnSpPr>
      <xdr:spPr>
        <a:xfrm>
          <a:off x="9639300" y="13410349"/>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31629</xdr:rowOff>
    </xdr:from>
    <xdr:to>
      <xdr:col>50</xdr:col>
      <xdr:colOff>114300</xdr:colOff>
      <xdr:row>78</xdr:row>
      <xdr:rowOff>37249</xdr:rowOff>
    </xdr:to>
    <xdr:cxnSp macro="">
      <xdr:nvCxnSpPr>
        <xdr:cNvPr id="396" name="直線コネクタ 395"/>
        <xdr:cNvCxnSpPr/>
      </xdr:nvCxnSpPr>
      <xdr:spPr>
        <a:xfrm>
          <a:off x="8750300" y="1340472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31629</xdr:rowOff>
    </xdr:from>
    <xdr:to>
      <xdr:col>45</xdr:col>
      <xdr:colOff>177800</xdr:colOff>
      <xdr:row>78</xdr:row>
      <xdr:rowOff>41745</xdr:rowOff>
    </xdr:to>
    <xdr:cxnSp macro="">
      <xdr:nvCxnSpPr>
        <xdr:cNvPr id="399" name="直線コネクタ 398"/>
        <xdr:cNvCxnSpPr/>
      </xdr:nvCxnSpPr>
      <xdr:spPr>
        <a:xfrm flipV="1">
          <a:off x="7861300" y="13404729"/>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41745</xdr:rowOff>
    </xdr:from>
    <xdr:to>
      <xdr:col>41</xdr:col>
      <xdr:colOff>50800</xdr:colOff>
      <xdr:row>78</xdr:row>
      <xdr:rowOff>56775</xdr:rowOff>
    </xdr:to>
    <xdr:cxnSp macro="">
      <xdr:nvCxnSpPr>
        <xdr:cNvPr id="402" name="直線コネクタ 401"/>
        <xdr:cNvCxnSpPr/>
      </xdr:nvCxnSpPr>
      <xdr:spPr>
        <a:xfrm flipV="1">
          <a:off x="6972300" y="13414845"/>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164281</xdr:rowOff>
    </xdr:from>
    <xdr:to>
      <xdr:col>55</xdr:col>
      <xdr:colOff>50800</xdr:colOff>
      <xdr:row>78</xdr:row>
      <xdr:rowOff>94431</xdr:rowOff>
    </xdr:to>
    <xdr:sp macro="" textlink="">
      <xdr:nvSpPr>
        <xdr:cNvPr id="412" name="楕円 411"/>
        <xdr:cNvSpPr/>
      </xdr:nvSpPr>
      <xdr:spPr>
        <a:xfrm>
          <a:off x="10426700" y="133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142708</xdr:rowOff>
    </xdr:from>
    <xdr:ext cx="469744" cy="259045"/>
    <xdr:sp macro="" textlink="">
      <xdr:nvSpPr>
        <xdr:cNvPr id="413" name="商工費該当値テキスト"/>
        <xdr:cNvSpPr txBox="1"/>
      </xdr:nvSpPr>
      <xdr:spPr>
        <a:xfrm>
          <a:off x="10528300" y="1334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157899</xdr:rowOff>
    </xdr:from>
    <xdr:to>
      <xdr:col>50</xdr:col>
      <xdr:colOff>165100</xdr:colOff>
      <xdr:row>78</xdr:row>
      <xdr:rowOff>88049</xdr:rowOff>
    </xdr:to>
    <xdr:sp macro="" textlink="">
      <xdr:nvSpPr>
        <xdr:cNvPr id="414" name="楕円 413"/>
        <xdr:cNvSpPr/>
      </xdr:nvSpPr>
      <xdr:spPr>
        <a:xfrm>
          <a:off x="95885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79176</xdr:rowOff>
    </xdr:from>
    <xdr:ext cx="469744" cy="259045"/>
    <xdr:sp macro="" textlink="">
      <xdr:nvSpPr>
        <xdr:cNvPr id="415" name="テキスト ボックス 414"/>
        <xdr:cNvSpPr txBox="1"/>
      </xdr:nvSpPr>
      <xdr:spPr>
        <a:xfrm>
          <a:off x="9404428" y="134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152279</xdr:rowOff>
    </xdr:from>
    <xdr:to>
      <xdr:col>46</xdr:col>
      <xdr:colOff>38100</xdr:colOff>
      <xdr:row>78</xdr:row>
      <xdr:rowOff>82429</xdr:rowOff>
    </xdr:to>
    <xdr:sp macro="" textlink="">
      <xdr:nvSpPr>
        <xdr:cNvPr id="416" name="楕円 415"/>
        <xdr:cNvSpPr/>
      </xdr:nvSpPr>
      <xdr:spPr>
        <a:xfrm>
          <a:off x="8699500" y="133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73556</xdr:rowOff>
    </xdr:from>
    <xdr:ext cx="469744" cy="259045"/>
    <xdr:sp macro="" textlink="">
      <xdr:nvSpPr>
        <xdr:cNvPr id="417" name="テキスト ボックス 416"/>
        <xdr:cNvSpPr txBox="1"/>
      </xdr:nvSpPr>
      <xdr:spPr>
        <a:xfrm>
          <a:off x="8515428" y="134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162395</xdr:rowOff>
    </xdr:from>
    <xdr:to>
      <xdr:col>41</xdr:col>
      <xdr:colOff>101600</xdr:colOff>
      <xdr:row>78</xdr:row>
      <xdr:rowOff>92545</xdr:rowOff>
    </xdr:to>
    <xdr:sp macro="" textlink="">
      <xdr:nvSpPr>
        <xdr:cNvPr id="418" name="楕円 417"/>
        <xdr:cNvSpPr/>
      </xdr:nvSpPr>
      <xdr:spPr>
        <a:xfrm>
          <a:off x="78105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83672</xdr:rowOff>
    </xdr:from>
    <xdr:ext cx="469744" cy="259045"/>
    <xdr:sp macro="" textlink="">
      <xdr:nvSpPr>
        <xdr:cNvPr id="419" name="テキスト ボックス 418"/>
        <xdr:cNvSpPr txBox="1"/>
      </xdr:nvSpPr>
      <xdr:spPr>
        <a:xfrm>
          <a:off x="7626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5975</xdr:rowOff>
    </xdr:from>
    <xdr:to>
      <xdr:col>36</xdr:col>
      <xdr:colOff>165100</xdr:colOff>
      <xdr:row>78</xdr:row>
      <xdr:rowOff>107575</xdr:rowOff>
    </xdr:to>
    <xdr:sp macro="" textlink="">
      <xdr:nvSpPr>
        <xdr:cNvPr id="420" name="楕円 419"/>
        <xdr:cNvSpPr/>
      </xdr:nvSpPr>
      <xdr:spPr>
        <a:xfrm>
          <a:off x="6921500" y="13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98702</xdr:rowOff>
    </xdr:from>
    <xdr:ext cx="469744" cy="259045"/>
    <xdr:sp macro="" textlink="">
      <xdr:nvSpPr>
        <xdr:cNvPr id="421" name="テキスト ボックス 420"/>
        <xdr:cNvSpPr txBox="1"/>
      </xdr:nvSpPr>
      <xdr:spPr>
        <a:xfrm>
          <a:off x="6737428" y="13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110491</xdr:rowOff>
    </xdr:from>
    <xdr:to>
      <xdr:col>55</xdr:col>
      <xdr:colOff>0</xdr:colOff>
      <xdr:row>98</xdr:row>
      <xdr:rowOff>113450</xdr:rowOff>
    </xdr:to>
    <xdr:cxnSp macro="">
      <xdr:nvCxnSpPr>
        <xdr:cNvPr id="452" name="直線コネクタ 451"/>
        <xdr:cNvCxnSpPr/>
      </xdr:nvCxnSpPr>
      <xdr:spPr>
        <a:xfrm flipV="1">
          <a:off x="9639300" y="16912591"/>
          <a:ext cx="8382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113450</xdr:rowOff>
    </xdr:from>
    <xdr:to>
      <xdr:col>50</xdr:col>
      <xdr:colOff>114300</xdr:colOff>
      <xdr:row>98</xdr:row>
      <xdr:rowOff>115100</xdr:rowOff>
    </xdr:to>
    <xdr:cxnSp macro="">
      <xdr:nvCxnSpPr>
        <xdr:cNvPr id="455" name="直線コネクタ 454"/>
        <xdr:cNvCxnSpPr/>
      </xdr:nvCxnSpPr>
      <xdr:spPr>
        <a:xfrm flipV="1">
          <a:off x="8750300" y="16915550"/>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115100</xdr:rowOff>
    </xdr:from>
    <xdr:to>
      <xdr:col>45</xdr:col>
      <xdr:colOff>177800</xdr:colOff>
      <xdr:row>98</xdr:row>
      <xdr:rowOff>130739</xdr:rowOff>
    </xdr:to>
    <xdr:cxnSp macro="">
      <xdr:nvCxnSpPr>
        <xdr:cNvPr id="458" name="直線コネクタ 457"/>
        <xdr:cNvCxnSpPr/>
      </xdr:nvCxnSpPr>
      <xdr:spPr>
        <a:xfrm flipV="1">
          <a:off x="7861300" y="16917200"/>
          <a:ext cx="8890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130739</xdr:rowOff>
    </xdr:from>
    <xdr:to>
      <xdr:col>41</xdr:col>
      <xdr:colOff>50800</xdr:colOff>
      <xdr:row>98</xdr:row>
      <xdr:rowOff>146157</xdr:rowOff>
    </xdr:to>
    <xdr:cxnSp macro="">
      <xdr:nvCxnSpPr>
        <xdr:cNvPr id="461" name="直線コネクタ 460"/>
        <xdr:cNvCxnSpPr/>
      </xdr:nvCxnSpPr>
      <xdr:spPr>
        <a:xfrm flipV="1">
          <a:off x="6972300" y="16932839"/>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59691</xdr:rowOff>
    </xdr:from>
    <xdr:to>
      <xdr:col>55</xdr:col>
      <xdr:colOff>50800</xdr:colOff>
      <xdr:row>98</xdr:row>
      <xdr:rowOff>161291</xdr:rowOff>
    </xdr:to>
    <xdr:sp macro="" textlink="">
      <xdr:nvSpPr>
        <xdr:cNvPr id="471" name="楕円 470"/>
        <xdr:cNvSpPr/>
      </xdr:nvSpPr>
      <xdr:spPr>
        <a:xfrm>
          <a:off x="10426700" y="168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19068</xdr:rowOff>
    </xdr:from>
    <xdr:ext cx="534377" cy="259045"/>
    <xdr:sp macro="" textlink="">
      <xdr:nvSpPr>
        <xdr:cNvPr id="472" name="土木費該当値テキスト"/>
        <xdr:cNvSpPr txBox="1"/>
      </xdr:nvSpPr>
      <xdr:spPr>
        <a:xfrm>
          <a:off x="10528300" y="166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62650</xdr:rowOff>
    </xdr:from>
    <xdr:to>
      <xdr:col>50</xdr:col>
      <xdr:colOff>165100</xdr:colOff>
      <xdr:row>98</xdr:row>
      <xdr:rowOff>164250</xdr:rowOff>
    </xdr:to>
    <xdr:sp macro="" textlink="">
      <xdr:nvSpPr>
        <xdr:cNvPr id="473" name="楕円 472"/>
        <xdr:cNvSpPr/>
      </xdr:nvSpPr>
      <xdr:spPr>
        <a:xfrm>
          <a:off x="9588500" y="168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9327</xdr:rowOff>
    </xdr:from>
    <xdr:ext cx="534377" cy="259045"/>
    <xdr:sp macro="" textlink="">
      <xdr:nvSpPr>
        <xdr:cNvPr id="474" name="テキスト ボックス 473"/>
        <xdr:cNvSpPr txBox="1"/>
      </xdr:nvSpPr>
      <xdr:spPr>
        <a:xfrm>
          <a:off x="9372111" y="1663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64300</xdr:rowOff>
    </xdr:from>
    <xdr:to>
      <xdr:col>46</xdr:col>
      <xdr:colOff>38100</xdr:colOff>
      <xdr:row>98</xdr:row>
      <xdr:rowOff>165900</xdr:rowOff>
    </xdr:to>
    <xdr:sp macro="" textlink="">
      <xdr:nvSpPr>
        <xdr:cNvPr id="475" name="楕円 474"/>
        <xdr:cNvSpPr/>
      </xdr:nvSpPr>
      <xdr:spPr>
        <a:xfrm>
          <a:off x="8699500" y="168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10977</xdr:rowOff>
    </xdr:from>
    <xdr:ext cx="534377" cy="259045"/>
    <xdr:sp macro="" textlink="">
      <xdr:nvSpPr>
        <xdr:cNvPr id="476" name="テキスト ボックス 475"/>
        <xdr:cNvSpPr txBox="1"/>
      </xdr:nvSpPr>
      <xdr:spPr>
        <a:xfrm>
          <a:off x="8483111" y="16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79939</xdr:rowOff>
    </xdr:from>
    <xdr:to>
      <xdr:col>41</xdr:col>
      <xdr:colOff>101600</xdr:colOff>
      <xdr:row>99</xdr:row>
      <xdr:rowOff>10089</xdr:rowOff>
    </xdr:to>
    <xdr:sp macro="" textlink="">
      <xdr:nvSpPr>
        <xdr:cNvPr id="477" name="楕円 476"/>
        <xdr:cNvSpPr/>
      </xdr:nvSpPr>
      <xdr:spPr>
        <a:xfrm>
          <a:off x="7810500" y="168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1216</xdr:rowOff>
    </xdr:from>
    <xdr:ext cx="534377" cy="259045"/>
    <xdr:sp macro="" textlink="">
      <xdr:nvSpPr>
        <xdr:cNvPr id="478" name="テキスト ボックス 477"/>
        <xdr:cNvSpPr txBox="1"/>
      </xdr:nvSpPr>
      <xdr:spPr>
        <a:xfrm>
          <a:off x="7594111" y="169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95357</xdr:rowOff>
    </xdr:from>
    <xdr:to>
      <xdr:col>36</xdr:col>
      <xdr:colOff>165100</xdr:colOff>
      <xdr:row>99</xdr:row>
      <xdr:rowOff>25507</xdr:rowOff>
    </xdr:to>
    <xdr:sp macro="" textlink="">
      <xdr:nvSpPr>
        <xdr:cNvPr id="479" name="楕円 478"/>
        <xdr:cNvSpPr/>
      </xdr:nvSpPr>
      <xdr:spPr>
        <a:xfrm>
          <a:off x="6921500" y="168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16634</xdr:rowOff>
    </xdr:from>
    <xdr:ext cx="534377" cy="259045"/>
    <xdr:sp macro="" textlink="">
      <xdr:nvSpPr>
        <xdr:cNvPr id="480" name="テキスト ボックス 479"/>
        <xdr:cNvSpPr txBox="1"/>
      </xdr:nvSpPr>
      <xdr:spPr>
        <a:xfrm>
          <a:off x="6705111" y="1699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30841</xdr:rowOff>
    </xdr:from>
    <xdr:to>
      <xdr:col>85</xdr:col>
      <xdr:colOff>127000</xdr:colOff>
      <xdr:row>37</xdr:row>
      <xdr:rowOff>97318</xdr:rowOff>
    </xdr:to>
    <xdr:cxnSp macro="">
      <xdr:nvCxnSpPr>
        <xdr:cNvPr id="508" name="直線コネクタ 507"/>
        <xdr:cNvCxnSpPr/>
      </xdr:nvCxnSpPr>
      <xdr:spPr>
        <a:xfrm flipV="1">
          <a:off x="15481300" y="6374491"/>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75646</xdr:rowOff>
    </xdr:from>
    <xdr:to>
      <xdr:col>81</xdr:col>
      <xdr:colOff>50800</xdr:colOff>
      <xdr:row>37</xdr:row>
      <xdr:rowOff>97318</xdr:rowOff>
    </xdr:to>
    <xdr:cxnSp macro="">
      <xdr:nvCxnSpPr>
        <xdr:cNvPr id="511" name="直線コネクタ 510"/>
        <xdr:cNvCxnSpPr/>
      </xdr:nvCxnSpPr>
      <xdr:spPr>
        <a:xfrm>
          <a:off x="14592300" y="641929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115194</xdr:rowOff>
    </xdr:from>
    <xdr:to>
      <xdr:col>76</xdr:col>
      <xdr:colOff>114300</xdr:colOff>
      <xdr:row>37</xdr:row>
      <xdr:rowOff>75646</xdr:rowOff>
    </xdr:to>
    <xdr:cxnSp macro="">
      <xdr:nvCxnSpPr>
        <xdr:cNvPr id="514" name="直線コネクタ 513"/>
        <xdr:cNvCxnSpPr/>
      </xdr:nvCxnSpPr>
      <xdr:spPr>
        <a:xfrm>
          <a:off x="13703300" y="5258694"/>
          <a:ext cx="889000" cy="11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115194</xdr:rowOff>
    </xdr:from>
    <xdr:to>
      <xdr:col>71</xdr:col>
      <xdr:colOff>177800</xdr:colOff>
      <xdr:row>32</xdr:row>
      <xdr:rowOff>165395</xdr:rowOff>
    </xdr:to>
    <xdr:cxnSp macro="">
      <xdr:nvCxnSpPr>
        <xdr:cNvPr id="517" name="直線コネクタ 516"/>
        <xdr:cNvCxnSpPr/>
      </xdr:nvCxnSpPr>
      <xdr:spPr>
        <a:xfrm flipV="1">
          <a:off x="12814300" y="5258694"/>
          <a:ext cx="889000" cy="39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72996</xdr:rowOff>
    </xdr:from>
    <xdr:ext cx="534377" cy="259045"/>
    <xdr:sp macro="" textlink="">
      <xdr:nvSpPr>
        <xdr:cNvPr id="519" name="テキスト ボックス 518"/>
        <xdr:cNvSpPr txBox="1"/>
      </xdr:nvSpPr>
      <xdr:spPr>
        <a:xfrm>
          <a:off x="13436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151491</xdr:rowOff>
    </xdr:from>
    <xdr:to>
      <xdr:col>85</xdr:col>
      <xdr:colOff>177800</xdr:colOff>
      <xdr:row>37</xdr:row>
      <xdr:rowOff>81641</xdr:rowOff>
    </xdr:to>
    <xdr:sp macro="" textlink="">
      <xdr:nvSpPr>
        <xdr:cNvPr id="527" name="楕円 526"/>
        <xdr:cNvSpPr/>
      </xdr:nvSpPr>
      <xdr:spPr>
        <a:xfrm>
          <a:off x="162687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2918</xdr:rowOff>
    </xdr:from>
    <xdr:ext cx="534377" cy="259045"/>
    <xdr:sp macro="" textlink="">
      <xdr:nvSpPr>
        <xdr:cNvPr id="528" name="消防費該当値テキスト"/>
        <xdr:cNvSpPr txBox="1"/>
      </xdr:nvSpPr>
      <xdr:spPr>
        <a:xfrm>
          <a:off x="16370300" y="61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46518</xdr:rowOff>
    </xdr:from>
    <xdr:to>
      <xdr:col>81</xdr:col>
      <xdr:colOff>101600</xdr:colOff>
      <xdr:row>37</xdr:row>
      <xdr:rowOff>148118</xdr:rowOff>
    </xdr:to>
    <xdr:sp macro="" textlink="">
      <xdr:nvSpPr>
        <xdr:cNvPr id="529" name="楕円 528"/>
        <xdr:cNvSpPr/>
      </xdr:nvSpPr>
      <xdr:spPr>
        <a:xfrm>
          <a:off x="15430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139244</xdr:rowOff>
    </xdr:from>
    <xdr:ext cx="534377" cy="259045"/>
    <xdr:sp macro="" textlink="">
      <xdr:nvSpPr>
        <xdr:cNvPr id="530" name="テキスト ボックス 529"/>
        <xdr:cNvSpPr txBox="1"/>
      </xdr:nvSpPr>
      <xdr:spPr>
        <a:xfrm>
          <a:off x="15214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24846</xdr:rowOff>
    </xdr:from>
    <xdr:to>
      <xdr:col>76</xdr:col>
      <xdr:colOff>165100</xdr:colOff>
      <xdr:row>37</xdr:row>
      <xdr:rowOff>126446</xdr:rowOff>
    </xdr:to>
    <xdr:sp macro="" textlink="">
      <xdr:nvSpPr>
        <xdr:cNvPr id="531" name="楕円 530"/>
        <xdr:cNvSpPr/>
      </xdr:nvSpPr>
      <xdr:spPr>
        <a:xfrm>
          <a:off x="14541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117573</xdr:rowOff>
    </xdr:from>
    <xdr:ext cx="534377" cy="259045"/>
    <xdr:sp macro="" textlink="">
      <xdr:nvSpPr>
        <xdr:cNvPr id="532" name="テキスト ボックス 531"/>
        <xdr:cNvSpPr txBox="1"/>
      </xdr:nvSpPr>
      <xdr:spPr>
        <a:xfrm>
          <a:off x="14325111" y="64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64394</xdr:rowOff>
    </xdr:from>
    <xdr:to>
      <xdr:col>72</xdr:col>
      <xdr:colOff>38100</xdr:colOff>
      <xdr:row>30</xdr:row>
      <xdr:rowOff>165994</xdr:rowOff>
    </xdr:to>
    <xdr:sp macro="" textlink="">
      <xdr:nvSpPr>
        <xdr:cNvPr id="533" name="楕円 532"/>
        <xdr:cNvSpPr/>
      </xdr:nvSpPr>
      <xdr:spPr>
        <a:xfrm>
          <a:off x="13652500" y="52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11071</xdr:rowOff>
    </xdr:from>
    <xdr:ext cx="534377" cy="259045"/>
    <xdr:sp macro="" textlink="">
      <xdr:nvSpPr>
        <xdr:cNvPr id="534" name="テキスト ボックス 533"/>
        <xdr:cNvSpPr txBox="1"/>
      </xdr:nvSpPr>
      <xdr:spPr>
        <a:xfrm>
          <a:off x="13436111" y="49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114595</xdr:rowOff>
    </xdr:from>
    <xdr:to>
      <xdr:col>67</xdr:col>
      <xdr:colOff>101600</xdr:colOff>
      <xdr:row>33</xdr:row>
      <xdr:rowOff>44745</xdr:rowOff>
    </xdr:to>
    <xdr:sp macro="" textlink="">
      <xdr:nvSpPr>
        <xdr:cNvPr id="535" name="楕円 534"/>
        <xdr:cNvSpPr/>
      </xdr:nvSpPr>
      <xdr:spPr>
        <a:xfrm>
          <a:off x="12763500" y="56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61272</xdr:rowOff>
    </xdr:from>
    <xdr:ext cx="534377" cy="259045"/>
    <xdr:sp macro="" textlink="">
      <xdr:nvSpPr>
        <xdr:cNvPr id="536" name="テキスト ボックス 535"/>
        <xdr:cNvSpPr txBox="1"/>
      </xdr:nvSpPr>
      <xdr:spPr>
        <a:xfrm>
          <a:off x="12547111" y="5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75591</xdr:rowOff>
    </xdr:from>
    <xdr:to>
      <xdr:col>85</xdr:col>
      <xdr:colOff>127000</xdr:colOff>
      <xdr:row>57</xdr:row>
      <xdr:rowOff>109969</xdr:rowOff>
    </xdr:to>
    <xdr:cxnSp macro="">
      <xdr:nvCxnSpPr>
        <xdr:cNvPr id="566" name="直線コネクタ 565"/>
        <xdr:cNvCxnSpPr/>
      </xdr:nvCxnSpPr>
      <xdr:spPr>
        <a:xfrm flipV="1">
          <a:off x="15481300" y="9848241"/>
          <a:ext cx="8382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96368</xdr:rowOff>
    </xdr:from>
    <xdr:to>
      <xdr:col>81</xdr:col>
      <xdr:colOff>50800</xdr:colOff>
      <xdr:row>57</xdr:row>
      <xdr:rowOff>109969</xdr:rowOff>
    </xdr:to>
    <xdr:cxnSp macro="">
      <xdr:nvCxnSpPr>
        <xdr:cNvPr id="569" name="直線コネクタ 568"/>
        <xdr:cNvCxnSpPr/>
      </xdr:nvCxnSpPr>
      <xdr:spPr>
        <a:xfrm>
          <a:off x="14592300" y="986901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96368</xdr:rowOff>
    </xdr:from>
    <xdr:to>
      <xdr:col>76</xdr:col>
      <xdr:colOff>114300</xdr:colOff>
      <xdr:row>58</xdr:row>
      <xdr:rowOff>25146</xdr:rowOff>
    </xdr:to>
    <xdr:cxnSp macro="">
      <xdr:nvCxnSpPr>
        <xdr:cNvPr id="572" name="直線コネクタ 571"/>
        <xdr:cNvCxnSpPr/>
      </xdr:nvCxnSpPr>
      <xdr:spPr>
        <a:xfrm flipV="1">
          <a:off x="13703300" y="9869018"/>
          <a:ext cx="8890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25146</xdr:rowOff>
    </xdr:from>
    <xdr:to>
      <xdr:col>71</xdr:col>
      <xdr:colOff>177800</xdr:colOff>
      <xdr:row>58</xdr:row>
      <xdr:rowOff>31445</xdr:rowOff>
    </xdr:to>
    <xdr:cxnSp macro="">
      <xdr:nvCxnSpPr>
        <xdr:cNvPr id="575" name="直線コネクタ 574"/>
        <xdr:cNvCxnSpPr/>
      </xdr:nvCxnSpPr>
      <xdr:spPr>
        <a:xfrm flipV="1">
          <a:off x="12814300" y="9969246"/>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24791</xdr:rowOff>
    </xdr:from>
    <xdr:to>
      <xdr:col>85</xdr:col>
      <xdr:colOff>177800</xdr:colOff>
      <xdr:row>57</xdr:row>
      <xdr:rowOff>126391</xdr:rowOff>
    </xdr:to>
    <xdr:sp macro="" textlink="">
      <xdr:nvSpPr>
        <xdr:cNvPr id="585" name="楕円 584"/>
        <xdr:cNvSpPr/>
      </xdr:nvSpPr>
      <xdr:spPr>
        <a:xfrm>
          <a:off x="16268700" y="97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47668</xdr:rowOff>
    </xdr:from>
    <xdr:ext cx="534377" cy="259045"/>
    <xdr:sp macro="" textlink="">
      <xdr:nvSpPr>
        <xdr:cNvPr id="586" name="教育費該当値テキスト"/>
        <xdr:cNvSpPr txBox="1"/>
      </xdr:nvSpPr>
      <xdr:spPr>
        <a:xfrm>
          <a:off x="16370300" y="96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59169</xdr:rowOff>
    </xdr:from>
    <xdr:to>
      <xdr:col>81</xdr:col>
      <xdr:colOff>101600</xdr:colOff>
      <xdr:row>57</xdr:row>
      <xdr:rowOff>160769</xdr:rowOff>
    </xdr:to>
    <xdr:sp macro="" textlink="">
      <xdr:nvSpPr>
        <xdr:cNvPr id="587" name="楕円 586"/>
        <xdr:cNvSpPr/>
      </xdr:nvSpPr>
      <xdr:spPr>
        <a:xfrm>
          <a:off x="15430500" y="98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5846</xdr:rowOff>
    </xdr:from>
    <xdr:ext cx="534377" cy="259045"/>
    <xdr:sp macro="" textlink="">
      <xdr:nvSpPr>
        <xdr:cNvPr id="588" name="テキスト ボックス 587"/>
        <xdr:cNvSpPr txBox="1"/>
      </xdr:nvSpPr>
      <xdr:spPr>
        <a:xfrm>
          <a:off x="15214111" y="96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45568</xdr:rowOff>
    </xdr:from>
    <xdr:to>
      <xdr:col>76</xdr:col>
      <xdr:colOff>165100</xdr:colOff>
      <xdr:row>57</xdr:row>
      <xdr:rowOff>147168</xdr:rowOff>
    </xdr:to>
    <xdr:sp macro="" textlink="">
      <xdr:nvSpPr>
        <xdr:cNvPr id="589" name="楕円 588"/>
        <xdr:cNvSpPr/>
      </xdr:nvSpPr>
      <xdr:spPr>
        <a:xfrm>
          <a:off x="14541500" y="98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163695</xdr:rowOff>
    </xdr:from>
    <xdr:ext cx="534377" cy="259045"/>
    <xdr:sp macro="" textlink="">
      <xdr:nvSpPr>
        <xdr:cNvPr id="590" name="テキスト ボックス 589"/>
        <xdr:cNvSpPr txBox="1"/>
      </xdr:nvSpPr>
      <xdr:spPr>
        <a:xfrm>
          <a:off x="14325111" y="95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145796</xdr:rowOff>
    </xdr:from>
    <xdr:to>
      <xdr:col>72</xdr:col>
      <xdr:colOff>38100</xdr:colOff>
      <xdr:row>58</xdr:row>
      <xdr:rowOff>75946</xdr:rowOff>
    </xdr:to>
    <xdr:sp macro="" textlink="">
      <xdr:nvSpPr>
        <xdr:cNvPr id="591" name="楕円 590"/>
        <xdr:cNvSpPr/>
      </xdr:nvSpPr>
      <xdr:spPr>
        <a:xfrm>
          <a:off x="13652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67073</xdr:rowOff>
    </xdr:from>
    <xdr:ext cx="534377" cy="259045"/>
    <xdr:sp macro="" textlink="">
      <xdr:nvSpPr>
        <xdr:cNvPr id="592" name="テキスト ボックス 591"/>
        <xdr:cNvSpPr txBox="1"/>
      </xdr:nvSpPr>
      <xdr:spPr>
        <a:xfrm>
          <a:off x="13436111" y="100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152095</xdr:rowOff>
    </xdr:from>
    <xdr:to>
      <xdr:col>67</xdr:col>
      <xdr:colOff>101600</xdr:colOff>
      <xdr:row>58</xdr:row>
      <xdr:rowOff>82245</xdr:rowOff>
    </xdr:to>
    <xdr:sp macro="" textlink="">
      <xdr:nvSpPr>
        <xdr:cNvPr id="593" name="楕円 592"/>
        <xdr:cNvSpPr/>
      </xdr:nvSpPr>
      <xdr:spPr>
        <a:xfrm>
          <a:off x="12763500" y="99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73372</xdr:rowOff>
    </xdr:from>
    <xdr:ext cx="534377" cy="259045"/>
    <xdr:sp macro="" textlink="">
      <xdr:nvSpPr>
        <xdr:cNvPr id="594" name="テキスト ボックス 593"/>
        <xdr:cNvSpPr txBox="1"/>
      </xdr:nvSpPr>
      <xdr:spPr>
        <a:xfrm>
          <a:off x="12547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36500</xdr:rowOff>
    </xdr:from>
    <xdr:to>
      <xdr:col>85</xdr:col>
      <xdr:colOff>127000</xdr:colOff>
      <xdr:row>79</xdr:row>
      <xdr:rowOff>40336</xdr:rowOff>
    </xdr:to>
    <xdr:cxnSp macro="">
      <xdr:nvCxnSpPr>
        <xdr:cNvPr id="623" name="直線コネクタ 622"/>
        <xdr:cNvCxnSpPr/>
      </xdr:nvCxnSpPr>
      <xdr:spPr>
        <a:xfrm>
          <a:off x="15481300" y="13581050"/>
          <a:ext cx="8382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35128</xdr:rowOff>
    </xdr:from>
    <xdr:to>
      <xdr:col>81</xdr:col>
      <xdr:colOff>50800</xdr:colOff>
      <xdr:row>79</xdr:row>
      <xdr:rowOff>36500</xdr:rowOff>
    </xdr:to>
    <xdr:cxnSp macro="">
      <xdr:nvCxnSpPr>
        <xdr:cNvPr id="626" name="直線コネクタ 625"/>
        <xdr:cNvCxnSpPr/>
      </xdr:nvCxnSpPr>
      <xdr:spPr>
        <a:xfrm>
          <a:off x="14592300" y="13579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18847</xdr:rowOff>
    </xdr:from>
    <xdr:to>
      <xdr:col>76</xdr:col>
      <xdr:colOff>114300</xdr:colOff>
      <xdr:row>79</xdr:row>
      <xdr:rowOff>35128</xdr:rowOff>
    </xdr:to>
    <xdr:cxnSp macro="">
      <xdr:nvCxnSpPr>
        <xdr:cNvPr id="629" name="直線コネクタ 628"/>
        <xdr:cNvCxnSpPr/>
      </xdr:nvCxnSpPr>
      <xdr:spPr>
        <a:xfrm>
          <a:off x="13703300" y="1356339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18847</xdr:rowOff>
    </xdr:from>
    <xdr:to>
      <xdr:col>71</xdr:col>
      <xdr:colOff>177800</xdr:colOff>
      <xdr:row>79</xdr:row>
      <xdr:rowOff>29514</xdr:rowOff>
    </xdr:to>
    <xdr:cxnSp macro="">
      <xdr:nvCxnSpPr>
        <xdr:cNvPr id="632" name="直線コネクタ 631"/>
        <xdr:cNvCxnSpPr/>
      </xdr:nvCxnSpPr>
      <xdr:spPr>
        <a:xfrm flipV="1">
          <a:off x="12814300" y="135633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160986</xdr:rowOff>
    </xdr:from>
    <xdr:to>
      <xdr:col>85</xdr:col>
      <xdr:colOff>177800</xdr:colOff>
      <xdr:row>79</xdr:row>
      <xdr:rowOff>91136</xdr:rowOff>
    </xdr:to>
    <xdr:sp macro="" textlink="">
      <xdr:nvSpPr>
        <xdr:cNvPr id="642" name="楕円 641"/>
        <xdr:cNvSpPr/>
      </xdr:nvSpPr>
      <xdr:spPr>
        <a:xfrm>
          <a:off x="162687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157150</xdr:rowOff>
    </xdr:from>
    <xdr:to>
      <xdr:col>81</xdr:col>
      <xdr:colOff>101600</xdr:colOff>
      <xdr:row>79</xdr:row>
      <xdr:rowOff>87300</xdr:rowOff>
    </xdr:to>
    <xdr:sp macro="" textlink="">
      <xdr:nvSpPr>
        <xdr:cNvPr id="644" name="楕円 643"/>
        <xdr:cNvSpPr/>
      </xdr:nvSpPr>
      <xdr:spPr>
        <a:xfrm>
          <a:off x="154305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78427</xdr:rowOff>
    </xdr:from>
    <xdr:ext cx="378565" cy="259045"/>
    <xdr:sp macro="" textlink="">
      <xdr:nvSpPr>
        <xdr:cNvPr id="645" name="テキスト ボックス 644"/>
        <xdr:cNvSpPr txBox="1"/>
      </xdr:nvSpPr>
      <xdr:spPr>
        <a:xfrm>
          <a:off x="15292017" y="136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155778</xdr:rowOff>
    </xdr:from>
    <xdr:to>
      <xdr:col>76</xdr:col>
      <xdr:colOff>165100</xdr:colOff>
      <xdr:row>79</xdr:row>
      <xdr:rowOff>85928</xdr:rowOff>
    </xdr:to>
    <xdr:sp macro="" textlink="">
      <xdr:nvSpPr>
        <xdr:cNvPr id="646" name="楕円 645"/>
        <xdr:cNvSpPr/>
      </xdr:nvSpPr>
      <xdr:spPr>
        <a:xfrm>
          <a:off x="14541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77055</xdr:rowOff>
    </xdr:from>
    <xdr:ext cx="378565" cy="259045"/>
    <xdr:sp macro="" textlink="">
      <xdr:nvSpPr>
        <xdr:cNvPr id="647" name="テキスト ボックス 646"/>
        <xdr:cNvSpPr txBox="1"/>
      </xdr:nvSpPr>
      <xdr:spPr>
        <a:xfrm>
          <a:off x="14403017" y="1362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139497</xdr:rowOff>
    </xdr:from>
    <xdr:to>
      <xdr:col>72</xdr:col>
      <xdr:colOff>38100</xdr:colOff>
      <xdr:row>79</xdr:row>
      <xdr:rowOff>69647</xdr:rowOff>
    </xdr:to>
    <xdr:sp macro="" textlink="">
      <xdr:nvSpPr>
        <xdr:cNvPr id="648" name="楕円 647"/>
        <xdr:cNvSpPr/>
      </xdr:nvSpPr>
      <xdr:spPr>
        <a:xfrm>
          <a:off x="13652500" y="135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60774</xdr:rowOff>
    </xdr:from>
    <xdr:ext cx="469744" cy="259045"/>
    <xdr:sp macro="" textlink="">
      <xdr:nvSpPr>
        <xdr:cNvPr id="649" name="テキスト ボックス 648"/>
        <xdr:cNvSpPr txBox="1"/>
      </xdr:nvSpPr>
      <xdr:spPr>
        <a:xfrm>
          <a:off x="13468428" y="136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150164</xdr:rowOff>
    </xdr:from>
    <xdr:to>
      <xdr:col>67</xdr:col>
      <xdr:colOff>101600</xdr:colOff>
      <xdr:row>79</xdr:row>
      <xdr:rowOff>80314</xdr:rowOff>
    </xdr:to>
    <xdr:sp macro="" textlink="">
      <xdr:nvSpPr>
        <xdr:cNvPr id="650" name="楕円 649"/>
        <xdr:cNvSpPr/>
      </xdr:nvSpPr>
      <xdr:spPr>
        <a:xfrm>
          <a:off x="12763500" y="135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71441</xdr:rowOff>
    </xdr:from>
    <xdr:ext cx="469744" cy="259045"/>
    <xdr:sp macro="" textlink="">
      <xdr:nvSpPr>
        <xdr:cNvPr id="651" name="テキスト ボックス 650"/>
        <xdr:cNvSpPr txBox="1"/>
      </xdr:nvSpPr>
      <xdr:spPr>
        <a:xfrm>
          <a:off x="12579428" y="1361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161353</xdr:rowOff>
    </xdr:from>
    <xdr:to>
      <xdr:col>85</xdr:col>
      <xdr:colOff>127000</xdr:colOff>
      <xdr:row>95</xdr:row>
      <xdr:rowOff>82372</xdr:rowOff>
    </xdr:to>
    <xdr:cxnSp macro="">
      <xdr:nvCxnSpPr>
        <xdr:cNvPr id="680" name="直線コネクタ 679"/>
        <xdr:cNvCxnSpPr/>
      </xdr:nvCxnSpPr>
      <xdr:spPr>
        <a:xfrm>
          <a:off x="15481300" y="16277653"/>
          <a:ext cx="8382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161353</xdr:rowOff>
    </xdr:from>
    <xdr:to>
      <xdr:col>81</xdr:col>
      <xdr:colOff>50800</xdr:colOff>
      <xdr:row>95</xdr:row>
      <xdr:rowOff>51436</xdr:rowOff>
    </xdr:to>
    <xdr:cxnSp macro="">
      <xdr:nvCxnSpPr>
        <xdr:cNvPr id="683" name="直線コネクタ 682"/>
        <xdr:cNvCxnSpPr/>
      </xdr:nvCxnSpPr>
      <xdr:spPr>
        <a:xfrm flipV="1">
          <a:off x="14592300" y="16277653"/>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16370</xdr:rowOff>
    </xdr:from>
    <xdr:to>
      <xdr:col>76</xdr:col>
      <xdr:colOff>114300</xdr:colOff>
      <xdr:row>95</xdr:row>
      <xdr:rowOff>51436</xdr:rowOff>
    </xdr:to>
    <xdr:cxnSp macro="">
      <xdr:nvCxnSpPr>
        <xdr:cNvPr id="686" name="直線コネクタ 685"/>
        <xdr:cNvCxnSpPr/>
      </xdr:nvCxnSpPr>
      <xdr:spPr>
        <a:xfrm>
          <a:off x="13703300" y="16304120"/>
          <a:ext cx="889000" cy="3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8102</xdr:rowOff>
    </xdr:from>
    <xdr:to>
      <xdr:col>71</xdr:col>
      <xdr:colOff>177800</xdr:colOff>
      <xdr:row>95</xdr:row>
      <xdr:rowOff>16370</xdr:rowOff>
    </xdr:to>
    <xdr:cxnSp macro="">
      <xdr:nvCxnSpPr>
        <xdr:cNvPr id="689" name="直線コネクタ 688"/>
        <xdr:cNvCxnSpPr/>
      </xdr:nvCxnSpPr>
      <xdr:spPr>
        <a:xfrm>
          <a:off x="12814300" y="16295852"/>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31572</xdr:rowOff>
    </xdr:from>
    <xdr:to>
      <xdr:col>85</xdr:col>
      <xdr:colOff>177800</xdr:colOff>
      <xdr:row>95</xdr:row>
      <xdr:rowOff>133172</xdr:rowOff>
    </xdr:to>
    <xdr:sp macro="" textlink="">
      <xdr:nvSpPr>
        <xdr:cNvPr id="699" name="楕円 698"/>
        <xdr:cNvSpPr/>
      </xdr:nvSpPr>
      <xdr:spPr>
        <a:xfrm>
          <a:off x="16268700" y="163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54449</xdr:rowOff>
    </xdr:from>
    <xdr:ext cx="534377" cy="259045"/>
    <xdr:sp macro="" textlink="">
      <xdr:nvSpPr>
        <xdr:cNvPr id="700" name="公債費該当値テキスト"/>
        <xdr:cNvSpPr txBox="1"/>
      </xdr:nvSpPr>
      <xdr:spPr>
        <a:xfrm>
          <a:off x="16370300" y="161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110553</xdr:rowOff>
    </xdr:from>
    <xdr:to>
      <xdr:col>81</xdr:col>
      <xdr:colOff>101600</xdr:colOff>
      <xdr:row>95</xdr:row>
      <xdr:rowOff>40703</xdr:rowOff>
    </xdr:to>
    <xdr:sp macro="" textlink="">
      <xdr:nvSpPr>
        <xdr:cNvPr id="701" name="楕円 700"/>
        <xdr:cNvSpPr/>
      </xdr:nvSpPr>
      <xdr:spPr>
        <a:xfrm>
          <a:off x="15430500" y="162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57230</xdr:rowOff>
    </xdr:from>
    <xdr:ext cx="534377" cy="259045"/>
    <xdr:sp macro="" textlink="">
      <xdr:nvSpPr>
        <xdr:cNvPr id="702" name="テキスト ボックス 701"/>
        <xdr:cNvSpPr txBox="1"/>
      </xdr:nvSpPr>
      <xdr:spPr>
        <a:xfrm>
          <a:off x="15214111" y="16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636</xdr:rowOff>
    </xdr:from>
    <xdr:to>
      <xdr:col>76</xdr:col>
      <xdr:colOff>165100</xdr:colOff>
      <xdr:row>95</xdr:row>
      <xdr:rowOff>102236</xdr:rowOff>
    </xdr:to>
    <xdr:sp macro="" textlink="">
      <xdr:nvSpPr>
        <xdr:cNvPr id="703" name="楕円 702"/>
        <xdr:cNvSpPr/>
      </xdr:nvSpPr>
      <xdr:spPr>
        <a:xfrm>
          <a:off x="14541500" y="162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118763</xdr:rowOff>
    </xdr:from>
    <xdr:ext cx="534377" cy="259045"/>
    <xdr:sp macro="" textlink="">
      <xdr:nvSpPr>
        <xdr:cNvPr id="704" name="テキスト ボックス 703"/>
        <xdr:cNvSpPr txBox="1"/>
      </xdr:nvSpPr>
      <xdr:spPr>
        <a:xfrm>
          <a:off x="14325111" y="160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137020</xdr:rowOff>
    </xdr:from>
    <xdr:to>
      <xdr:col>72</xdr:col>
      <xdr:colOff>38100</xdr:colOff>
      <xdr:row>95</xdr:row>
      <xdr:rowOff>67170</xdr:rowOff>
    </xdr:to>
    <xdr:sp macro="" textlink="">
      <xdr:nvSpPr>
        <xdr:cNvPr id="705" name="楕円 704"/>
        <xdr:cNvSpPr/>
      </xdr:nvSpPr>
      <xdr:spPr>
        <a:xfrm>
          <a:off x="13652500" y="162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83697</xdr:rowOff>
    </xdr:from>
    <xdr:ext cx="534377" cy="259045"/>
    <xdr:sp macro="" textlink="">
      <xdr:nvSpPr>
        <xdr:cNvPr id="706" name="テキスト ボックス 705"/>
        <xdr:cNvSpPr txBox="1"/>
      </xdr:nvSpPr>
      <xdr:spPr>
        <a:xfrm>
          <a:off x="13436111" y="160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128752</xdr:rowOff>
    </xdr:from>
    <xdr:to>
      <xdr:col>67</xdr:col>
      <xdr:colOff>101600</xdr:colOff>
      <xdr:row>95</xdr:row>
      <xdr:rowOff>58902</xdr:rowOff>
    </xdr:to>
    <xdr:sp macro="" textlink="">
      <xdr:nvSpPr>
        <xdr:cNvPr id="707" name="楕円 706"/>
        <xdr:cNvSpPr/>
      </xdr:nvSpPr>
      <xdr:spPr>
        <a:xfrm>
          <a:off x="12763500" y="1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75429</xdr:rowOff>
    </xdr:from>
    <xdr:ext cx="534377" cy="259045"/>
    <xdr:sp macro="" textlink="">
      <xdr:nvSpPr>
        <xdr:cNvPr id="708" name="テキスト ボックス 707"/>
        <xdr:cNvSpPr txBox="1"/>
      </xdr:nvSpPr>
      <xdr:spPr>
        <a:xfrm>
          <a:off x="12547111" y="160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４９，６１８円、前年度より３８，６５２円減で類似団体より４，８７８円低い状況である。これは前年度に大型事業が集中し大幅に上昇していたことが原因である。しかし、これらの大型事業は平成３１年度まで続くため、次年度以降に類似団体を上回りかつ上昇していくことが見込まれる。民生費は全体の３６．７％を占め、住民一人当たりは１５６，８５０円で、類似団体と比較して一人当たり１５，４０８円高い状況となっている。これは、臨時給付金給付事業によるものと、平成２７年度途中から開始したこども医療費無料化拡大分による影響によるものである。また、近年の障がい者福祉サービス事業や児童発達支援事業の増加も、今後の増要因として見込まれる。土木費は住民一人当たり４８，９４４円で前年度より９０６円増で、類似団体より４，１８１円高い状況が続いている。大きな要因として公園施設長寿命化対策事業や平成２７年度からの継続事業である川之江地区整備事業がある。教育費は住民一人当たり５４，５４８円で前年度より２，７０７円増となっており、類似団体と比較しても依然高止まりしている。学校給食センター建設事業や文化センター整備事業、公民館新築事業などの大型事業が重複したことが主な要因である。今後も各施設の更新や維持管理に係る費用が嵩んでくることが見込まれるため、公共施設等総合管理計画や個別施設計画に基づく事業の取捨選択により、事業の精査を厳にする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一時約５億円であった財政調整基金残高は平成２９年度末には６６億円となっている。</a:t>
          </a:r>
        </a:p>
        <a:p>
          <a:r>
            <a:rPr kumimoji="1" lang="ja-JP" altLang="en-US" sz="1000">
              <a:latin typeface="ＭＳ ゴシック" pitchFamily="49" charset="-128"/>
              <a:ea typeface="ＭＳ ゴシック" pitchFamily="49" charset="-128"/>
            </a:rPr>
            <a:t>　実質収支は平成２０年度以降は黒字決算が続いており、平成３２年度の合併算定替の終了に向け、事務事業の見直し・施設の統廃合など歳出の合理化等行政改革を推進し、引き続き健全な財政運営に努める。実質単年度収支が赤字決算となっているが、翌年度以降の元利償還に備えるため減債基金へ積み立てたことが主な要因である。</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4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9&#12288;&#22235;&#22269;&#20013;&#22830;&#24066;/&#12304;&#36001;&#25919;&#29366;&#27841;&#36039;&#26009;&#38598;&#12305;_382132_&#22235;&#22269;&#20013;&#22830;&#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110.9</v>
          </cell>
          <cell r="CN51">
            <v>133.19999999999999</v>
          </cell>
          <cell r="CV51">
            <v>103.5</v>
          </cell>
        </row>
        <row r="53">
          <cell r="CF53">
            <v>47.9</v>
          </cell>
          <cell r="CN53">
            <v>48.1</v>
          </cell>
          <cell r="CV53">
            <v>46.5</v>
          </cell>
        </row>
        <row r="55">
          <cell r="AN55" t="str">
            <v>類似団体内平均値</v>
          </cell>
          <cell r="CF55">
            <v>37.299999999999997</v>
          </cell>
          <cell r="CN55">
            <v>33.1</v>
          </cell>
          <cell r="CV55">
            <v>31.3</v>
          </cell>
        </row>
        <row r="57">
          <cell r="CF57">
            <v>55.2</v>
          </cell>
          <cell r="CN57">
            <v>57.2</v>
          </cell>
          <cell r="CV57">
            <v>58.5</v>
          </cell>
        </row>
        <row r="72">
          <cell r="BP72" t="str">
            <v>H25</v>
          </cell>
          <cell r="BX72" t="str">
            <v>H26</v>
          </cell>
          <cell r="CF72" t="str">
            <v>H27</v>
          </cell>
          <cell r="CN72" t="str">
            <v>H28</v>
          </cell>
          <cell r="CV72" t="str">
            <v>H29</v>
          </cell>
        </row>
        <row r="73">
          <cell r="AN73" t="str">
            <v>当該団体値</v>
          </cell>
          <cell r="BP73">
            <v>136.80000000000001</v>
          </cell>
          <cell r="BX73">
            <v>131</v>
          </cell>
          <cell r="CF73">
            <v>110.9</v>
          </cell>
          <cell r="CN73">
            <v>133.19999999999999</v>
          </cell>
          <cell r="CV73">
            <v>103.5</v>
          </cell>
        </row>
        <row r="75">
          <cell r="BP75">
            <v>13.2</v>
          </cell>
          <cell r="BX75">
            <v>12.6</v>
          </cell>
          <cell r="CF75">
            <v>11.4</v>
          </cell>
          <cell r="CN75">
            <v>10.199999999999999</v>
          </cell>
          <cell r="CV75">
            <v>9</v>
          </cell>
        </row>
        <row r="77">
          <cell r="AN77" t="str">
            <v>類似団体内平均値</v>
          </cell>
          <cell r="BP77">
            <v>41.3</v>
          </cell>
          <cell r="BX77">
            <v>33</v>
          </cell>
          <cell r="CF77">
            <v>37.299999999999997</v>
          </cell>
          <cell r="CN77">
            <v>33.1</v>
          </cell>
          <cell r="CV77">
            <v>31.3</v>
          </cell>
        </row>
        <row r="79">
          <cell r="BP79">
            <v>9.6</v>
          </cell>
          <cell r="BX79">
            <v>8.5</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c r="A1" s="161"/>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2"/>
      <c r="DK1" s="162"/>
      <c r="DL1" s="162"/>
      <c r="DM1" s="162"/>
      <c r="DN1" s="162"/>
      <c r="DO1" s="162"/>
    </row>
    <row r="2" spans="1:119" ht="24.75" thickBot="1">
      <c r="A2" s="161"/>
      <c r="B2" s="164" t="s">
        <v>74</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c r="A3" s="162"/>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1"/>
      <c r="DK3" s="161"/>
      <c r="DL3" s="161"/>
      <c r="DM3" s="161"/>
      <c r="DN3" s="161"/>
      <c r="DO3" s="161"/>
    </row>
    <row r="4" spans="1:119" ht="18.75" customHeight="1">
      <c r="A4" s="162"/>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40290110</v>
      </c>
      <c r="BO4" s="372"/>
      <c r="BP4" s="372"/>
      <c r="BQ4" s="372"/>
      <c r="BR4" s="372"/>
      <c r="BS4" s="372"/>
      <c r="BT4" s="372"/>
      <c r="BU4" s="373"/>
      <c r="BV4" s="371">
        <v>45205614</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8.9</v>
      </c>
      <c r="CU4" s="378"/>
      <c r="CV4" s="378"/>
      <c r="CW4" s="378"/>
      <c r="CX4" s="378"/>
      <c r="CY4" s="378"/>
      <c r="CZ4" s="378"/>
      <c r="DA4" s="379"/>
      <c r="DB4" s="377">
        <v>8.6</v>
      </c>
      <c r="DC4" s="378"/>
      <c r="DD4" s="378"/>
      <c r="DE4" s="378"/>
      <c r="DF4" s="378"/>
      <c r="DG4" s="378"/>
      <c r="DH4" s="378"/>
      <c r="DI4" s="379"/>
      <c r="DJ4" s="161"/>
      <c r="DK4" s="161"/>
      <c r="DL4" s="161"/>
      <c r="DM4" s="161"/>
      <c r="DN4" s="161"/>
      <c r="DO4" s="161"/>
    </row>
    <row r="5" spans="1:119" ht="18.75" customHeight="1">
      <c r="A5" s="162"/>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37895857</v>
      </c>
      <c r="BO5" s="409"/>
      <c r="BP5" s="409"/>
      <c r="BQ5" s="409"/>
      <c r="BR5" s="409"/>
      <c r="BS5" s="409"/>
      <c r="BT5" s="409"/>
      <c r="BU5" s="410"/>
      <c r="BV5" s="408">
        <v>42998755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87.1</v>
      </c>
      <c r="CU5" s="406"/>
      <c r="CV5" s="406"/>
      <c r="CW5" s="406"/>
      <c r="CX5" s="406"/>
      <c r="CY5" s="406"/>
      <c r="CZ5" s="406"/>
      <c r="DA5" s="407"/>
      <c r="DB5" s="405">
        <v>85.9</v>
      </c>
      <c r="DC5" s="406"/>
      <c r="DD5" s="406"/>
      <c r="DE5" s="406"/>
      <c r="DF5" s="406"/>
      <c r="DG5" s="406"/>
      <c r="DH5" s="406"/>
      <c r="DI5" s="407"/>
      <c r="DJ5" s="161"/>
      <c r="DK5" s="161"/>
      <c r="DL5" s="161"/>
      <c r="DM5" s="161"/>
      <c r="DN5" s="161"/>
      <c r="DO5" s="161"/>
    </row>
    <row r="6" spans="1:119" ht="18.75" customHeight="1">
      <c r="A6" s="162"/>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2394253</v>
      </c>
      <c r="BO6" s="409"/>
      <c r="BP6" s="409"/>
      <c r="BQ6" s="409"/>
      <c r="BR6" s="409"/>
      <c r="BS6" s="409"/>
      <c r="BT6" s="409"/>
      <c r="BU6" s="410"/>
      <c r="BV6" s="408">
        <v>2206859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92.7</v>
      </c>
      <c r="CU6" s="446"/>
      <c r="CV6" s="446"/>
      <c r="CW6" s="446"/>
      <c r="CX6" s="446"/>
      <c r="CY6" s="446"/>
      <c r="CZ6" s="446"/>
      <c r="DA6" s="447"/>
      <c r="DB6" s="445">
        <v>91.8</v>
      </c>
      <c r="DC6" s="446"/>
      <c r="DD6" s="446"/>
      <c r="DE6" s="446"/>
      <c r="DF6" s="446"/>
      <c r="DG6" s="446"/>
      <c r="DH6" s="446"/>
      <c r="DI6" s="447"/>
      <c r="DJ6" s="161"/>
      <c r="DK6" s="161"/>
      <c r="DL6" s="161"/>
      <c r="DM6" s="161"/>
      <c r="DN6" s="161"/>
      <c r="DO6" s="161"/>
    </row>
    <row r="7" spans="1:119" ht="18.75" customHeight="1">
      <c r="A7" s="162"/>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316173</v>
      </c>
      <c r="BO7" s="409"/>
      <c r="BP7" s="409"/>
      <c r="BQ7" s="409"/>
      <c r="BR7" s="409"/>
      <c r="BS7" s="409"/>
      <c r="BT7" s="409"/>
      <c r="BU7" s="410"/>
      <c r="BV7" s="408">
        <v>199256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23239970</v>
      </c>
      <c r="CU7" s="409"/>
      <c r="CV7" s="409"/>
      <c r="CW7" s="409"/>
      <c r="CX7" s="409"/>
      <c r="CY7" s="409"/>
      <c r="CZ7" s="409"/>
      <c r="DA7" s="410"/>
      <c r="DB7" s="408">
        <v>23218045</v>
      </c>
      <c r="DC7" s="409"/>
      <c r="DD7" s="409"/>
      <c r="DE7" s="409"/>
      <c r="DF7" s="409"/>
      <c r="DG7" s="409"/>
      <c r="DH7" s="409"/>
      <c r="DI7" s="410"/>
      <c r="DJ7" s="161"/>
      <c r="DK7" s="161"/>
      <c r="DL7" s="161"/>
      <c r="DM7" s="161"/>
      <c r="DN7" s="161"/>
      <c r="DO7" s="161"/>
    </row>
    <row r="8" spans="1:119" ht="18.75" customHeight="1" thickBot="1">
      <c r="A8" s="162"/>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2078080</v>
      </c>
      <c r="BO8" s="409"/>
      <c r="BP8" s="409"/>
      <c r="BQ8" s="409"/>
      <c r="BR8" s="409"/>
      <c r="BS8" s="409"/>
      <c r="BT8" s="409"/>
      <c r="BU8" s="410"/>
      <c r="BV8" s="408">
        <v>2007603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0.76</v>
      </c>
      <c r="CU8" s="449"/>
      <c r="CV8" s="449"/>
      <c r="CW8" s="449"/>
      <c r="CX8" s="449"/>
      <c r="CY8" s="449"/>
      <c r="CZ8" s="449"/>
      <c r="DA8" s="450"/>
      <c r="DB8" s="448">
        <v>0.77</v>
      </c>
      <c r="DC8" s="449"/>
      <c r="DD8" s="449"/>
      <c r="DE8" s="449"/>
      <c r="DF8" s="449"/>
      <c r="DG8" s="449"/>
      <c r="DH8" s="449"/>
      <c r="DI8" s="450"/>
      <c r="DJ8" s="161"/>
      <c r="DK8" s="161"/>
      <c r="DL8" s="161"/>
      <c r="DM8" s="161"/>
      <c r="DN8" s="161"/>
      <c r="DO8" s="161"/>
    </row>
    <row r="9" spans="1:119" ht="18.75" customHeight="1" thickBot="1">
      <c r="A9" s="162"/>
      <c r="B9" s="402" t="s">
        <v>104</v>
      </c>
      <c r="C9" s="403"/>
      <c r="D9" s="403"/>
      <c r="E9" s="403"/>
      <c r="F9" s="403"/>
      <c r="G9" s="403"/>
      <c r="H9" s="403"/>
      <c r="I9" s="403"/>
      <c r="J9" s="403"/>
      <c r="K9" s="451"/>
      <c r="L9" s="452" t="s">
        <v>105</v>
      </c>
      <c r="M9" s="453"/>
      <c r="N9" s="453"/>
      <c r="O9" s="453"/>
      <c r="P9" s="453"/>
      <c r="Q9" s="454"/>
      <c r="R9" s="455">
        <v>87413</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70477</v>
      </c>
      <c r="BO9" s="409"/>
      <c r="BP9" s="409"/>
      <c r="BQ9" s="409"/>
      <c r="BR9" s="409"/>
      <c r="BS9" s="409"/>
      <c r="BT9" s="409"/>
      <c r="BU9" s="410"/>
      <c r="BV9" s="408">
        <v>-76685</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15.5</v>
      </c>
      <c r="CU9" s="406"/>
      <c r="CV9" s="406"/>
      <c r="CW9" s="406"/>
      <c r="CX9" s="406"/>
      <c r="CY9" s="406"/>
      <c r="CZ9" s="406"/>
      <c r="DA9" s="407"/>
      <c r="DB9" s="405">
        <v>18</v>
      </c>
      <c r="DC9" s="406"/>
      <c r="DD9" s="406"/>
      <c r="DE9" s="406"/>
      <c r="DF9" s="406"/>
      <c r="DG9" s="406"/>
      <c r="DH9" s="406"/>
      <c r="DI9" s="407"/>
      <c r="DJ9" s="161"/>
      <c r="DK9" s="161"/>
      <c r="DL9" s="161"/>
      <c r="DM9" s="161"/>
      <c r="DN9" s="161"/>
      <c r="DO9" s="161"/>
    </row>
    <row r="10" spans="1:119" ht="18.75" customHeight="1" thickBot="1">
      <c r="A10" s="162"/>
      <c r="B10" s="402"/>
      <c r="C10" s="403"/>
      <c r="D10" s="403"/>
      <c r="E10" s="403"/>
      <c r="F10" s="403"/>
      <c r="G10" s="403"/>
      <c r="H10" s="403"/>
      <c r="I10" s="403"/>
      <c r="J10" s="403"/>
      <c r="K10" s="451"/>
      <c r="L10" s="458" t="s">
        <v>110</v>
      </c>
      <c r="M10" s="438"/>
      <c r="N10" s="438"/>
      <c r="O10" s="438"/>
      <c r="P10" s="438"/>
      <c r="Q10" s="439"/>
      <c r="R10" s="459">
        <v>90187</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223929</v>
      </c>
      <c r="BO10" s="409"/>
      <c r="BP10" s="409"/>
      <c r="BQ10" s="409"/>
      <c r="BR10" s="409"/>
      <c r="BS10" s="409"/>
      <c r="BT10" s="409"/>
      <c r="BU10" s="410"/>
      <c r="BV10" s="408">
        <v>3128</v>
      </c>
      <c r="BW10" s="409"/>
      <c r="BX10" s="409"/>
      <c r="BY10" s="409"/>
      <c r="BZ10" s="409"/>
      <c r="CA10" s="409"/>
      <c r="CB10" s="409"/>
      <c r="CC10" s="410"/>
      <c r="CD10" s="166" t="s">
        <v>114</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c r="A11" s="162"/>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791515</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1"/>
      <c r="DK11" s="161"/>
      <c r="DL11" s="161"/>
      <c r="DM11" s="161"/>
      <c r="DN11" s="161"/>
      <c r="DO11" s="161"/>
    </row>
    <row r="12" spans="1:119" ht="18.75" customHeight="1">
      <c r="A12" s="162"/>
      <c r="B12" s="468" t="s">
        <v>123</v>
      </c>
      <c r="C12" s="469"/>
      <c r="D12" s="469"/>
      <c r="E12" s="469"/>
      <c r="F12" s="469"/>
      <c r="G12" s="469"/>
      <c r="H12" s="469"/>
      <c r="I12" s="469"/>
      <c r="J12" s="469"/>
      <c r="K12" s="470"/>
      <c r="L12" s="477" t="s">
        <v>124</v>
      </c>
      <c r="M12" s="478"/>
      <c r="N12" s="478"/>
      <c r="O12" s="478"/>
      <c r="P12" s="478"/>
      <c r="Q12" s="479"/>
      <c r="R12" s="480">
        <v>88634</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419000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130</v>
      </c>
      <c r="DC12" s="449"/>
      <c r="DD12" s="449"/>
      <c r="DE12" s="449"/>
      <c r="DF12" s="449"/>
      <c r="DG12" s="449"/>
      <c r="DH12" s="449"/>
      <c r="DI12" s="450"/>
      <c r="DJ12" s="161"/>
      <c r="DK12" s="161"/>
      <c r="DL12" s="161"/>
      <c r="DM12" s="161"/>
      <c r="DN12" s="161"/>
      <c r="DO12" s="161"/>
    </row>
    <row r="13" spans="1:119" ht="18.75" customHeight="1">
      <c r="A13" s="162"/>
      <c r="B13" s="471"/>
      <c r="C13" s="472"/>
      <c r="D13" s="472"/>
      <c r="E13" s="472"/>
      <c r="F13" s="472"/>
      <c r="G13" s="472"/>
      <c r="H13" s="472"/>
      <c r="I13" s="472"/>
      <c r="J13" s="472"/>
      <c r="K13" s="473"/>
      <c r="L13" s="172"/>
      <c r="M13" s="496" t="s">
        <v>131</v>
      </c>
      <c r="N13" s="497"/>
      <c r="O13" s="497"/>
      <c r="P13" s="497"/>
      <c r="Q13" s="498"/>
      <c r="R13" s="489">
        <v>87775</v>
      </c>
      <c r="S13" s="490"/>
      <c r="T13" s="490"/>
      <c r="U13" s="490"/>
      <c r="V13" s="491"/>
      <c r="W13" s="424" t="s">
        <v>132</v>
      </c>
      <c r="X13" s="425"/>
      <c r="Y13" s="425"/>
      <c r="Z13" s="425"/>
      <c r="AA13" s="425"/>
      <c r="AB13" s="415"/>
      <c r="AC13" s="459">
        <v>1646</v>
      </c>
      <c r="AD13" s="460"/>
      <c r="AE13" s="460"/>
      <c r="AF13" s="460"/>
      <c r="AG13" s="499"/>
      <c r="AH13" s="459">
        <v>1975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-124594</v>
      </c>
      <c r="BO13" s="409"/>
      <c r="BP13" s="409"/>
      <c r="BQ13" s="409"/>
      <c r="BR13" s="409"/>
      <c r="BS13" s="409"/>
      <c r="BT13" s="409"/>
      <c r="BU13" s="410"/>
      <c r="BV13" s="408">
        <v>717958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9</v>
      </c>
      <c r="CU13" s="406"/>
      <c r="CV13" s="406"/>
      <c r="CW13" s="406"/>
      <c r="CX13" s="406"/>
      <c r="CY13" s="406"/>
      <c r="CZ13" s="406"/>
      <c r="DA13" s="407"/>
      <c r="DB13" s="405">
        <v>10.199999999999999</v>
      </c>
      <c r="DC13" s="406"/>
      <c r="DD13" s="406"/>
      <c r="DE13" s="406"/>
      <c r="DF13" s="406"/>
      <c r="DG13" s="406"/>
      <c r="DH13" s="406"/>
      <c r="DI13" s="407"/>
      <c r="DJ13" s="161"/>
      <c r="DK13" s="161"/>
      <c r="DL13" s="161"/>
      <c r="DM13" s="161"/>
      <c r="DN13" s="161"/>
      <c r="DO13" s="161"/>
    </row>
    <row r="14" spans="1:119" ht="18.75" customHeight="1" thickBot="1">
      <c r="A14" s="162"/>
      <c r="B14" s="471"/>
      <c r="C14" s="472"/>
      <c r="D14" s="472"/>
      <c r="E14" s="472"/>
      <c r="F14" s="472"/>
      <c r="G14" s="472"/>
      <c r="H14" s="472"/>
      <c r="I14" s="472"/>
      <c r="J14" s="472"/>
      <c r="K14" s="473"/>
      <c r="L14" s="486" t="s">
        <v>137</v>
      </c>
      <c r="M14" s="487"/>
      <c r="N14" s="487"/>
      <c r="O14" s="487"/>
      <c r="P14" s="487"/>
      <c r="Q14" s="488"/>
      <c r="R14" s="489">
        <v>89470</v>
      </c>
      <c r="S14" s="490"/>
      <c r="T14" s="490"/>
      <c r="U14" s="490"/>
      <c r="V14" s="491"/>
      <c r="W14" s="398"/>
      <c r="X14" s="399"/>
      <c r="Y14" s="399"/>
      <c r="Z14" s="399"/>
      <c r="AA14" s="399"/>
      <c r="AB14" s="388"/>
      <c r="AC14" s="492">
        <v>4.0999999999999996</v>
      </c>
      <c r="AD14" s="493"/>
      <c r="AE14" s="493"/>
      <c r="AF14" s="493"/>
      <c r="AG14" s="494"/>
      <c r="AH14" s="492">
        <v>4.8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103.5</v>
      </c>
      <c r="CU14" s="504"/>
      <c r="CV14" s="504"/>
      <c r="CW14" s="504"/>
      <c r="CX14" s="504"/>
      <c r="CY14" s="504"/>
      <c r="CZ14" s="504"/>
      <c r="DA14" s="505"/>
      <c r="DB14" s="503">
        <v>133.19999999999999</v>
      </c>
      <c r="DC14" s="504"/>
      <c r="DD14" s="504"/>
      <c r="DE14" s="504"/>
      <c r="DF14" s="504"/>
      <c r="DG14" s="504"/>
      <c r="DH14" s="504"/>
      <c r="DI14" s="505"/>
      <c r="DJ14" s="161"/>
      <c r="DK14" s="161"/>
      <c r="DL14" s="161"/>
      <c r="DM14" s="161"/>
      <c r="DN14" s="161"/>
      <c r="DO14" s="161"/>
    </row>
    <row r="15" spans="1:119" ht="18.75" customHeight="1">
      <c r="A15" s="162"/>
      <c r="B15" s="471"/>
      <c r="C15" s="472"/>
      <c r="D15" s="472"/>
      <c r="E15" s="472"/>
      <c r="F15" s="472"/>
      <c r="G15" s="472"/>
      <c r="H15" s="472"/>
      <c r="I15" s="472"/>
      <c r="J15" s="472"/>
      <c r="K15" s="473"/>
      <c r="L15" s="172"/>
      <c r="M15" s="496" t="s">
        <v>131</v>
      </c>
      <c r="N15" s="497"/>
      <c r="O15" s="497"/>
      <c r="P15" s="497"/>
      <c r="Q15" s="498"/>
      <c r="R15" s="489">
        <v>88696</v>
      </c>
      <c r="S15" s="490"/>
      <c r="T15" s="490"/>
      <c r="U15" s="490"/>
      <c r="V15" s="491"/>
      <c r="W15" s="424" t="s">
        <v>139</v>
      </c>
      <c r="X15" s="425"/>
      <c r="Y15" s="425"/>
      <c r="Z15" s="425"/>
      <c r="AA15" s="425"/>
      <c r="AB15" s="415"/>
      <c r="AC15" s="459">
        <v>15739</v>
      </c>
      <c r="AD15" s="460"/>
      <c r="AE15" s="460"/>
      <c r="AF15" s="460"/>
      <c r="AG15" s="499"/>
      <c r="AH15" s="459">
        <v>16447</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13183587</v>
      </c>
      <c r="BO15" s="372"/>
      <c r="BP15" s="372"/>
      <c r="BQ15" s="372"/>
      <c r="BR15" s="372"/>
      <c r="BS15" s="372"/>
      <c r="BT15" s="372"/>
      <c r="BU15" s="373"/>
      <c r="BV15" s="371">
        <v>12963880</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c r="A16" s="162"/>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39.5</v>
      </c>
      <c r="AD16" s="493"/>
      <c r="AE16" s="493"/>
      <c r="AF16" s="493"/>
      <c r="AG16" s="494"/>
      <c r="AH16" s="492">
        <v>39.799999999999997</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17257151</v>
      </c>
      <c r="BO16" s="409"/>
      <c r="BP16" s="409"/>
      <c r="BQ16" s="409"/>
      <c r="BR16" s="409"/>
      <c r="BS16" s="409"/>
      <c r="BT16" s="409"/>
      <c r="BU16" s="410"/>
      <c r="BV16" s="408">
        <v>17036368</v>
      </c>
      <c r="BW16" s="409"/>
      <c r="BX16" s="409"/>
      <c r="BY16" s="409"/>
      <c r="BZ16" s="409"/>
      <c r="CA16" s="409"/>
      <c r="CB16" s="409"/>
      <c r="CC16" s="410"/>
      <c r="CD16" s="176"/>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1"/>
      <c r="DK16" s="161"/>
      <c r="DL16" s="161"/>
      <c r="DM16" s="161"/>
      <c r="DN16" s="161"/>
      <c r="DO16" s="161"/>
    </row>
    <row r="17" spans="1:119" ht="18.75" customHeight="1" thickBot="1">
      <c r="A17" s="162"/>
      <c r="B17" s="474"/>
      <c r="C17" s="475"/>
      <c r="D17" s="475"/>
      <c r="E17" s="475"/>
      <c r="F17" s="475"/>
      <c r="G17" s="475"/>
      <c r="H17" s="475"/>
      <c r="I17" s="475"/>
      <c r="J17" s="475"/>
      <c r="K17" s="476"/>
      <c r="L17" s="177"/>
      <c r="M17" s="512" t="s">
        <v>145</v>
      </c>
      <c r="N17" s="513"/>
      <c r="O17" s="513"/>
      <c r="P17" s="513"/>
      <c r="Q17" s="514"/>
      <c r="R17" s="509" t="s">
        <v>146</v>
      </c>
      <c r="S17" s="510"/>
      <c r="T17" s="510"/>
      <c r="U17" s="510"/>
      <c r="V17" s="511"/>
      <c r="W17" s="424" t="s">
        <v>147</v>
      </c>
      <c r="X17" s="425"/>
      <c r="Y17" s="425"/>
      <c r="Z17" s="425"/>
      <c r="AA17" s="425"/>
      <c r="AB17" s="415"/>
      <c r="AC17" s="459">
        <v>22438</v>
      </c>
      <c r="AD17" s="460"/>
      <c r="AE17" s="460"/>
      <c r="AF17" s="460"/>
      <c r="AG17" s="499"/>
      <c r="AH17" s="459">
        <v>22922</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16995478</v>
      </c>
      <c r="BO17" s="409"/>
      <c r="BP17" s="409"/>
      <c r="BQ17" s="409"/>
      <c r="BR17" s="409"/>
      <c r="BS17" s="409"/>
      <c r="BT17" s="409"/>
      <c r="BU17" s="410"/>
      <c r="BV17" s="408">
        <v>16664701</v>
      </c>
      <c r="BW17" s="409"/>
      <c r="BX17" s="409"/>
      <c r="BY17" s="409"/>
      <c r="BZ17" s="409"/>
      <c r="CA17" s="409"/>
      <c r="CB17" s="409"/>
      <c r="CC17" s="410"/>
      <c r="CD17" s="176"/>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1"/>
      <c r="DK17" s="161"/>
      <c r="DL17" s="161"/>
      <c r="DM17" s="161"/>
      <c r="DN17" s="161"/>
      <c r="DO17" s="161"/>
    </row>
    <row r="18" spans="1:119" ht="18.75" customHeight="1" thickBot="1">
      <c r="A18" s="162"/>
      <c r="B18" s="519" t="s">
        <v>149</v>
      </c>
      <c r="C18" s="451"/>
      <c r="D18" s="451"/>
      <c r="E18" s="520"/>
      <c r="F18" s="520"/>
      <c r="G18" s="520"/>
      <c r="H18" s="520"/>
      <c r="I18" s="520"/>
      <c r="J18" s="520"/>
      <c r="K18" s="520"/>
      <c r="L18" s="521">
        <v>421.24</v>
      </c>
      <c r="M18" s="521"/>
      <c r="N18" s="521"/>
      <c r="O18" s="521"/>
      <c r="P18" s="521"/>
      <c r="Q18" s="521"/>
      <c r="R18" s="522"/>
      <c r="S18" s="522"/>
      <c r="T18" s="522"/>
      <c r="U18" s="522"/>
      <c r="V18" s="523"/>
      <c r="W18" s="426"/>
      <c r="X18" s="427"/>
      <c r="Y18" s="427"/>
      <c r="Z18" s="427"/>
      <c r="AA18" s="427"/>
      <c r="AB18" s="418"/>
      <c r="AC18" s="524">
        <v>56.3</v>
      </c>
      <c r="AD18" s="525"/>
      <c r="AE18" s="525"/>
      <c r="AF18" s="525"/>
      <c r="AG18" s="526"/>
      <c r="AH18" s="524">
        <v>55.4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20728985</v>
      </c>
      <c r="BO18" s="409"/>
      <c r="BP18" s="409"/>
      <c r="BQ18" s="409"/>
      <c r="BR18" s="409"/>
      <c r="BS18" s="409"/>
      <c r="BT18" s="409"/>
      <c r="BU18" s="410"/>
      <c r="BV18" s="408">
        <v>20340798</v>
      </c>
      <c r="BW18" s="409"/>
      <c r="BX18" s="409"/>
      <c r="BY18" s="409"/>
      <c r="BZ18" s="409"/>
      <c r="CA18" s="409"/>
      <c r="CB18" s="409"/>
      <c r="CC18" s="410"/>
      <c r="CD18" s="176"/>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1"/>
      <c r="DK18" s="161"/>
      <c r="DL18" s="161"/>
      <c r="DM18" s="161"/>
      <c r="DN18" s="161"/>
      <c r="DO18" s="161"/>
    </row>
    <row r="19" spans="1:119" ht="18.75" customHeight="1" thickBot="1">
      <c r="A19" s="162"/>
      <c r="B19" s="519" t="s">
        <v>151</v>
      </c>
      <c r="C19" s="451"/>
      <c r="D19" s="451"/>
      <c r="E19" s="520"/>
      <c r="F19" s="520"/>
      <c r="G19" s="520"/>
      <c r="H19" s="520"/>
      <c r="I19" s="520"/>
      <c r="J19" s="520"/>
      <c r="K19" s="520"/>
      <c r="L19" s="528">
        <v>208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28495947</v>
      </c>
      <c r="BO19" s="409"/>
      <c r="BP19" s="409"/>
      <c r="BQ19" s="409"/>
      <c r="BR19" s="409"/>
      <c r="BS19" s="409"/>
      <c r="BT19" s="409"/>
      <c r="BU19" s="410"/>
      <c r="BV19" s="408">
        <v>28256290</v>
      </c>
      <c r="BW19" s="409"/>
      <c r="BX19" s="409"/>
      <c r="BY19" s="409"/>
      <c r="BZ19" s="409"/>
      <c r="CA19" s="409"/>
      <c r="CB19" s="409"/>
      <c r="CC19" s="410"/>
      <c r="CD19" s="176"/>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1"/>
      <c r="DK19" s="161"/>
      <c r="DL19" s="161"/>
      <c r="DM19" s="161"/>
      <c r="DN19" s="161"/>
      <c r="DO19" s="161"/>
    </row>
    <row r="20" spans="1:119" ht="18.75" customHeight="1" thickBot="1">
      <c r="A20" s="162"/>
      <c r="B20" s="519" t="s">
        <v>153</v>
      </c>
      <c r="C20" s="451"/>
      <c r="D20" s="451"/>
      <c r="E20" s="520"/>
      <c r="F20" s="520"/>
      <c r="G20" s="520"/>
      <c r="H20" s="520"/>
      <c r="I20" s="520"/>
      <c r="J20" s="520"/>
      <c r="K20" s="520"/>
      <c r="L20" s="528">
        <v>34999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76"/>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1"/>
      <c r="DK20" s="161"/>
      <c r="DL20" s="161"/>
      <c r="DM20" s="161"/>
      <c r="DN20" s="161"/>
      <c r="DO20" s="161"/>
    </row>
    <row r="21" spans="1:119" ht="18.75" customHeight="1">
      <c r="A21" s="162"/>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76"/>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1"/>
      <c r="DK21" s="161"/>
      <c r="DL21" s="161"/>
      <c r="DM21" s="161"/>
      <c r="DN21" s="161"/>
      <c r="DO21" s="161"/>
    </row>
    <row r="22" spans="1:119" ht="18.75" customHeight="1" thickBot="1">
      <c r="A22" s="162"/>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76"/>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1"/>
      <c r="DK22" s="161"/>
      <c r="DL22" s="161"/>
      <c r="DM22" s="161"/>
      <c r="DN22" s="161"/>
      <c r="DO22" s="161"/>
    </row>
    <row r="23" spans="1:119" ht="18.75" customHeight="1">
      <c r="A23" s="162"/>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58598126</v>
      </c>
      <c r="BO23" s="409"/>
      <c r="BP23" s="409"/>
      <c r="BQ23" s="409"/>
      <c r="BR23" s="409"/>
      <c r="BS23" s="409"/>
      <c r="BT23" s="409"/>
      <c r="BU23" s="410"/>
      <c r="BV23" s="408">
        <v>58755350</v>
      </c>
      <c r="BW23" s="409"/>
      <c r="BX23" s="409"/>
      <c r="BY23" s="409"/>
      <c r="BZ23" s="409"/>
      <c r="CA23" s="409"/>
      <c r="CB23" s="409"/>
      <c r="CC23" s="410"/>
      <c r="CD23" s="176"/>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1"/>
      <c r="DK23" s="161"/>
      <c r="DL23" s="161"/>
      <c r="DM23" s="161"/>
      <c r="DN23" s="161"/>
      <c r="DO23" s="161"/>
    </row>
    <row r="24" spans="1:119" ht="18.75" customHeight="1" thickBot="1">
      <c r="A24" s="162"/>
      <c r="B24" s="545"/>
      <c r="C24" s="546"/>
      <c r="D24" s="547"/>
      <c r="E24" s="458" t="s">
        <v>162</v>
      </c>
      <c r="F24" s="438"/>
      <c r="G24" s="438"/>
      <c r="H24" s="438"/>
      <c r="I24" s="438"/>
      <c r="J24" s="438"/>
      <c r="K24" s="439"/>
      <c r="L24" s="459">
        <v>1</v>
      </c>
      <c r="M24" s="460"/>
      <c r="N24" s="460"/>
      <c r="O24" s="460"/>
      <c r="P24" s="499"/>
      <c r="Q24" s="459">
        <v>9500</v>
      </c>
      <c r="R24" s="460"/>
      <c r="S24" s="460"/>
      <c r="T24" s="460"/>
      <c r="U24" s="460"/>
      <c r="V24" s="499"/>
      <c r="W24" s="558"/>
      <c r="X24" s="546"/>
      <c r="Y24" s="547"/>
      <c r="Z24" s="458" t="s">
        <v>163</v>
      </c>
      <c r="AA24" s="438"/>
      <c r="AB24" s="438"/>
      <c r="AC24" s="438"/>
      <c r="AD24" s="438"/>
      <c r="AE24" s="438"/>
      <c r="AF24" s="438"/>
      <c r="AG24" s="439"/>
      <c r="AH24" s="459">
        <v>785</v>
      </c>
      <c r="AI24" s="460"/>
      <c r="AJ24" s="460"/>
      <c r="AK24" s="460"/>
      <c r="AL24" s="499"/>
      <c r="AM24" s="459">
        <v>2555175</v>
      </c>
      <c r="AN24" s="460"/>
      <c r="AO24" s="460"/>
      <c r="AP24" s="460"/>
      <c r="AQ24" s="460"/>
      <c r="AR24" s="499"/>
      <c r="AS24" s="459">
        <v>3255</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35751930</v>
      </c>
      <c r="BO24" s="409"/>
      <c r="BP24" s="409"/>
      <c r="BQ24" s="409"/>
      <c r="BR24" s="409"/>
      <c r="BS24" s="409"/>
      <c r="BT24" s="409"/>
      <c r="BU24" s="410"/>
      <c r="BV24" s="408">
        <v>34848188</v>
      </c>
      <c r="BW24" s="409"/>
      <c r="BX24" s="409"/>
      <c r="BY24" s="409"/>
      <c r="BZ24" s="409"/>
      <c r="CA24" s="409"/>
      <c r="CB24" s="409"/>
      <c r="CC24" s="410"/>
      <c r="CD24" s="176"/>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1"/>
      <c r="DK24" s="161"/>
      <c r="DL24" s="161"/>
      <c r="DM24" s="161"/>
      <c r="DN24" s="161"/>
      <c r="DO24" s="161"/>
    </row>
    <row r="25" spans="1:119" s="161" customFormat="1" ht="18.75" customHeight="1">
      <c r="A25" s="162"/>
      <c r="B25" s="545"/>
      <c r="C25" s="546"/>
      <c r="D25" s="547"/>
      <c r="E25" s="458" t="s">
        <v>165</v>
      </c>
      <c r="F25" s="438"/>
      <c r="G25" s="438"/>
      <c r="H25" s="438"/>
      <c r="I25" s="438"/>
      <c r="J25" s="438"/>
      <c r="K25" s="439"/>
      <c r="L25" s="459">
        <v>2</v>
      </c>
      <c r="M25" s="460"/>
      <c r="N25" s="460"/>
      <c r="O25" s="460"/>
      <c r="P25" s="499"/>
      <c r="Q25" s="459">
        <v>7000</v>
      </c>
      <c r="R25" s="460"/>
      <c r="S25" s="460"/>
      <c r="T25" s="460"/>
      <c r="U25" s="460"/>
      <c r="V25" s="499"/>
      <c r="W25" s="558"/>
      <c r="X25" s="546"/>
      <c r="Y25" s="547"/>
      <c r="Z25" s="458" t="s">
        <v>166</v>
      </c>
      <c r="AA25" s="438"/>
      <c r="AB25" s="438"/>
      <c r="AC25" s="438"/>
      <c r="AD25" s="438"/>
      <c r="AE25" s="438"/>
      <c r="AF25" s="438"/>
      <c r="AG25" s="439"/>
      <c r="AH25" s="459">
        <v>121</v>
      </c>
      <c r="AI25" s="460"/>
      <c r="AJ25" s="460"/>
      <c r="AK25" s="460"/>
      <c r="AL25" s="499"/>
      <c r="AM25" s="459">
        <v>386232</v>
      </c>
      <c r="AN25" s="460"/>
      <c r="AO25" s="460"/>
      <c r="AP25" s="460"/>
      <c r="AQ25" s="460"/>
      <c r="AR25" s="499"/>
      <c r="AS25" s="459">
        <v>3192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8234718</v>
      </c>
      <c r="BO25" s="372"/>
      <c r="BP25" s="372"/>
      <c r="BQ25" s="372"/>
      <c r="BR25" s="372"/>
      <c r="BS25" s="372"/>
      <c r="BT25" s="372"/>
      <c r="BU25" s="373"/>
      <c r="BV25" s="371">
        <v>9096246</v>
      </c>
      <c r="BW25" s="372"/>
      <c r="BX25" s="372"/>
      <c r="BY25" s="372"/>
      <c r="BZ25" s="372"/>
      <c r="CA25" s="372"/>
      <c r="CB25" s="372"/>
      <c r="CC25" s="373"/>
      <c r="CD25" s="176"/>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1" customFormat="1" ht="18.75" customHeight="1">
      <c r="A26" s="162"/>
      <c r="B26" s="545"/>
      <c r="C26" s="546"/>
      <c r="D26" s="547"/>
      <c r="E26" s="458" t="s">
        <v>168</v>
      </c>
      <c r="F26" s="438"/>
      <c r="G26" s="438"/>
      <c r="H26" s="438"/>
      <c r="I26" s="438"/>
      <c r="J26" s="438"/>
      <c r="K26" s="439"/>
      <c r="L26" s="459">
        <v>1</v>
      </c>
      <c r="M26" s="460"/>
      <c r="N26" s="460"/>
      <c r="O26" s="460"/>
      <c r="P26" s="499"/>
      <c r="Q26" s="459">
        <v>6170</v>
      </c>
      <c r="R26" s="460"/>
      <c r="S26" s="460"/>
      <c r="T26" s="460"/>
      <c r="U26" s="460"/>
      <c r="V26" s="499"/>
      <c r="W26" s="558"/>
      <c r="X26" s="546"/>
      <c r="Y26" s="547"/>
      <c r="Z26" s="458" t="s">
        <v>169</v>
      </c>
      <c r="AA26" s="568"/>
      <c r="AB26" s="568"/>
      <c r="AC26" s="568"/>
      <c r="AD26" s="568"/>
      <c r="AE26" s="568"/>
      <c r="AF26" s="568"/>
      <c r="AG26" s="569"/>
      <c r="AH26" s="459">
        <v>7</v>
      </c>
      <c r="AI26" s="460"/>
      <c r="AJ26" s="460"/>
      <c r="AK26" s="460"/>
      <c r="AL26" s="499"/>
      <c r="AM26" s="459">
        <v>22722</v>
      </c>
      <c r="AN26" s="460"/>
      <c r="AO26" s="460"/>
      <c r="AP26" s="460"/>
      <c r="AQ26" s="460"/>
      <c r="AR26" s="499"/>
      <c r="AS26" s="459">
        <v>3246</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130</v>
      </c>
      <c r="BW26" s="409"/>
      <c r="BX26" s="409"/>
      <c r="BY26" s="409"/>
      <c r="BZ26" s="409"/>
      <c r="CA26" s="409"/>
      <c r="CB26" s="409"/>
      <c r="CC26" s="410"/>
      <c r="CD26" s="176"/>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2"/>
      <c r="B27" s="545"/>
      <c r="C27" s="546"/>
      <c r="D27" s="547"/>
      <c r="E27" s="458" t="s">
        <v>171</v>
      </c>
      <c r="F27" s="438"/>
      <c r="G27" s="438"/>
      <c r="H27" s="438"/>
      <c r="I27" s="438"/>
      <c r="J27" s="438"/>
      <c r="K27" s="439"/>
      <c r="L27" s="459">
        <v>1</v>
      </c>
      <c r="M27" s="460"/>
      <c r="N27" s="460"/>
      <c r="O27" s="460"/>
      <c r="P27" s="499"/>
      <c r="Q27" s="459">
        <v>4810</v>
      </c>
      <c r="R27" s="460"/>
      <c r="S27" s="460"/>
      <c r="T27" s="460"/>
      <c r="U27" s="460"/>
      <c r="V27" s="499"/>
      <c r="W27" s="558"/>
      <c r="X27" s="546"/>
      <c r="Y27" s="547"/>
      <c r="Z27" s="458" t="s">
        <v>172</v>
      </c>
      <c r="AA27" s="438"/>
      <c r="AB27" s="438"/>
      <c r="AC27" s="438"/>
      <c r="AD27" s="438"/>
      <c r="AE27" s="438"/>
      <c r="AF27" s="438"/>
      <c r="AG27" s="439"/>
      <c r="AH27" s="459">
        <v>32</v>
      </c>
      <c r="AI27" s="460"/>
      <c r="AJ27" s="460"/>
      <c r="AK27" s="460"/>
      <c r="AL27" s="499"/>
      <c r="AM27" s="459">
        <v>96992</v>
      </c>
      <c r="AN27" s="460"/>
      <c r="AO27" s="460"/>
      <c r="AP27" s="460"/>
      <c r="AQ27" s="460"/>
      <c r="AR27" s="499"/>
      <c r="AS27" s="459">
        <v>3031</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200000</v>
      </c>
      <c r="BO27" s="582"/>
      <c r="BP27" s="582"/>
      <c r="BQ27" s="582"/>
      <c r="BR27" s="582"/>
      <c r="BS27" s="582"/>
      <c r="BT27" s="582"/>
      <c r="BU27" s="583"/>
      <c r="BV27" s="581">
        <v>200000</v>
      </c>
      <c r="BW27" s="582"/>
      <c r="BX27" s="582"/>
      <c r="BY27" s="582"/>
      <c r="BZ27" s="582"/>
      <c r="CA27" s="582"/>
      <c r="CB27" s="582"/>
      <c r="CC27" s="583"/>
      <c r="CD27" s="178"/>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1"/>
      <c r="DK27" s="161"/>
      <c r="DL27" s="161"/>
      <c r="DM27" s="161"/>
      <c r="DN27" s="161"/>
      <c r="DO27" s="161"/>
    </row>
    <row r="28" spans="1:119" ht="18.75" customHeight="1">
      <c r="A28" s="162"/>
      <c r="B28" s="545"/>
      <c r="C28" s="546"/>
      <c r="D28" s="547"/>
      <c r="E28" s="458" t="s">
        <v>174</v>
      </c>
      <c r="F28" s="438"/>
      <c r="G28" s="438"/>
      <c r="H28" s="438"/>
      <c r="I28" s="438"/>
      <c r="J28" s="438"/>
      <c r="K28" s="439"/>
      <c r="L28" s="459">
        <v>1</v>
      </c>
      <c r="M28" s="460"/>
      <c r="N28" s="460"/>
      <c r="O28" s="460"/>
      <c r="P28" s="499"/>
      <c r="Q28" s="459">
        <v>4240</v>
      </c>
      <c r="R28" s="460"/>
      <c r="S28" s="460"/>
      <c r="T28" s="460"/>
      <c r="U28" s="460"/>
      <c r="V28" s="499"/>
      <c r="W28" s="558"/>
      <c r="X28" s="546"/>
      <c r="Y28" s="547"/>
      <c r="Z28" s="458" t="s">
        <v>175</v>
      </c>
      <c r="AA28" s="438"/>
      <c r="AB28" s="438"/>
      <c r="AC28" s="438"/>
      <c r="AD28" s="438"/>
      <c r="AE28" s="438"/>
      <c r="AF28" s="438"/>
      <c r="AG28" s="439"/>
      <c r="AH28" s="459" t="s">
        <v>130</v>
      </c>
      <c r="AI28" s="460"/>
      <c r="AJ28" s="460"/>
      <c r="AK28" s="460"/>
      <c r="AL28" s="499"/>
      <c r="AM28" s="459" t="s">
        <v>122</v>
      </c>
      <c r="AN28" s="460"/>
      <c r="AO28" s="460"/>
      <c r="AP28" s="460"/>
      <c r="AQ28" s="460"/>
      <c r="AR28" s="499"/>
      <c r="AS28" s="459" t="s">
        <v>122</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6618747</v>
      </c>
      <c r="BO28" s="372"/>
      <c r="BP28" s="372"/>
      <c r="BQ28" s="372"/>
      <c r="BR28" s="372"/>
      <c r="BS28" s="372"/>
      <c r="BT28" s="372"/>
      <c r="BU28" s="373"/>
      <c r="BV28" s="371">
        <v>6813818</v>
      </c>
      <c r="BW28" s="372"/>
      <c r="BX28" s="372"/>
      <c r="BY28" s="372"/>
      <c r="BZ28" s="372"/>
      <c r="CA28" s="372"/>
      <c r="CB28" s="372"/>
      <c r="CC28" s="373"/>
      <c r="CD28" s="176"/>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1"/>
      <c r="DK28" s="161"/>
      <c r="DL28" s="161"/>
      <c r="DM28" s="161"/>
      <c r="DN28" s="161"/>
      <c r="DO28" s="161"/>
    </row>
    <row r="29" spans="1:119" ht="18.75" customHeight="1">
      <c r="A29" s="162"/>
      <c r="B29" s="545"/>
      <c r="C29" s="546"/>
      <c r="D29" s="547"/>
      <c r="E29" s="458" t="s">
        <v>177</v>
      </c>
      <c r="F29" s="438"/>
      <c r="G29" s="438"/>
      <c r="H29" s="438"/>
      <c r="I29" s="438"/>
      <c r="J29" s="438"/>
      <c r="K29" s="439"/>
      <c r="L29" s="459">
        <v>20</v>
      </c>
      <c r="M29" s="460"/>
      <c r="N29" s="460"/>
      <c r="O29" s="460"/>
      <c r="P29" s="499"/>
      <c r="Q29" s="459">
        <v>3910</v>
      </c>
      <c r="R29" s="460"/>
      <c r="S29" s="460"/>
      <c r="T29" s="460"/>
      <c r="U29" s="460"/>
      <c r="V29" s="499"/>
      <c r="W29" s="559"/>
      <c r="X29" s="560"/>
      <c r="Y29" s="561"/>
      <c r="Z29" s="458" t="s">
        <v>178</v>
      </c>
      <c r="AA29" s="438"/>
      <c r="AB29" s="438"/>
      <c r="AC29" s="438"/>
      <c r="AD29" s="438"/>
      <c r="AE29" s="438"/>
      <c r="AF29" s="438"/>
      <c r="AG29" s="439"/>
      <c r="AH29" s="459">
        <v>817</v>
      </c>
      <c r="AI29" s="460"/>
      <c r="AJ29" s="460"/>
      <c r="AK29" s="460"/>
      <c r="AL29" s="499"/>
      <c r="AM29" s="459">
        <v>2652167</v>
      </c>
      <c r="AN29" s="460"/>
      <c r="AO29" s="460"/>
      <c r="AP29" s="460"/>
      <c r="AQ29" s="460"/>
      <c r="AR29" s="499"/>
      <c r="AS29" s="459">
        <v>3246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1877187</v>
      </c>
      <c r="BO29" s="409"/>
      <c r="BP29" s="409"/>
      <c r="BQ29" s="409"/>
      <c r="BR29" s="409"/>
      <c r="BS29" s="409"/>
      <c r="BT29" s="409"/>
      <c r="BU29" s="410"/>
      <c r="BV29" s="408">
        <v>1225765</v>
      </c>
      <c r="BW29" s="409"/>
      <c r="BX29" s="409"/>
      <c r="BY29" s="409"/>
      <c r="BZ29" s="409"/>
      <c r="CA29" s="409"/>
      <c r="CB29" s="409"/>
      <c r="CC29" s="410"/>
      <c r="CD29" s="178"/>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1"/>
      <c r="DK29" s="161"/>
      <c r="DL29" s="161"/>
      <c r="DM29" s="161"/>
      <c r="DN29" s="161"/>
      <c r="DO29" s="161"/>
    </row>
    <row r="30" spans="1:119" ht="18.75" customHeight="1" thickBot="1">
      <c r="A30" s="162"/>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98.3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4319525</v>
      </c>
      <c r="BO30" s="582"/>
      <c r="BP30" s="582"/>
      <c r="BQ30" s="582"/>
      <c r="BR30" s="582"/>
      <c r="BS30" s="582"/>
      <c r="BT30" s="582"/>
      <c r="BU30" s="583"/>
      <c r="BV30" s="581">
        <v>4319083</v>
      </c>
      <c r="BW30" s="582"/>
      <c r="BX30" s="582"/>
      <c r="BY30" s="582"/>
      <c r="BZ30" s="582"/>
      <c r="CA30" s="582"/>
      <c r="CB30" s="582"/>
      <c r="CC30" s="583"/>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c r="A32" s="162"/>
      <c r="B32" s="188"/>
      <c r="C32" s="189" t="s">
        <v>181</v>
      </c>
      <c r="D32" s="189"/>
      <c r="E32" s="189"/>
      <c r="F32" s="186"/>
      <c r="G32" s="186"/>
      <c r="H32" s="186"/>
      <c r="I32" s="186"/>
      <c r="J32" s="186"/>
      <c r="K32" s="186"/>
      <c r="L32" s="186"/>
      <c r="M32" s="186"/>
      <c r="N32" s="186"/>
      <c r="O32" s="186"/>
      <c r="P32" s="186"/>
      <c r="Q32" s="186"/>
      <c r="R32" s="186"/>
      <c r="S32" s="186"/>
      <c r="T32" s="186"/>
      <c r="U32" s="186" t="s">
        <v>182</v>
      </c>
      <c r="V32" s="186"/>
      <c r="W32" s="186"/>
      <c r="X32" s="186"/>
      <c r="Y32" s="186"/>
      <c r="Z32" s="186"/>
      <c r="AA32" s="186"/>
      <c r="AB32" s="186"/>
      <c r="AC32" s="186"/>
      <c r="AD32" s="186"/>
      <c r="AE32" s="186"/>
      <c r="AF32" s="186"/>
      <c r="AG32" s="186"/>
      <c r="AH32" s="186"/>
      <c r="AI32" s="186"/>
      <c r="AJ32" s="186"/>
      <c r="AK32" s="186"/>
      <c r="AL32" s="186"/>
      <c r="AM32" s="190" t="s">
        <v>183</v>
      </c>
      <c r="AN32" s="186"/>
      <c r="AO32" s="186"/>
      <c r="AP32" s="186"/>
      <c r="AQ32" s="186"/>
      <c r="AR32" s="186"/>
      <c r="AS32" s="190"/>
      <c r="AT32" s="190"/>
      <c r="AU32" s="190"/>
      <c r="AV32" s="190"/>
      <c r="AW32" s="190"/>
      <c r="AX32" s="190"/>
      <c r="AY32" s="190"/>
      <c r="AZ32" s="190"/>
      <c r="BA32" s="190"/>
      <c r="BB32" s="186"/>
      <c r="BC32" s="190"/>
      <c r="BD32" s="186"/>
      <c r="BE32" s="190" t="s">
        <v>184</v>
      </c>
      <c r="BF32" s="186"/>
      <c r="BG32" s="186"/>
      <c r="BH32" s="186"/>
      <c r="BI32" s="186"/>
      <c r="BJ32" s="190"/>
      <c r="BK32" s="190"/>
      <c r="BL32" s="190"/>
      <c r="BM32" s="190"/>
      <c r="BN32" s="190"/>
      <c r="BO32" s="190"/>
      <c r="BP32" s="190"/>
      <c r="BQ32" s="190"/>
      <c r="BR32" s="186"/>
      <c r="BS32" s="186"/>
      <c r="BT32" s="186"/>
      <c r="BU32" s="186"/>
      <c r="BV32" s="186"/>
      <c r="BW32" s="186" t="s">
        <v>185</v>
      </c>
      <c r="BX32" s="186"/>
      <c r="BY32" s="186"/>
      <c r="BZ32" s="186"/>
      <c r="CA32" s="186"/>
      <c r="CB32" s="190"/>
      <c r="CC32" s="190"/>
      <c r="CD32" s="190"/>
      <c r="CE32" s="190"/>
      <c r="CF32" s="190"/>
      <c r="CG32" s="190"/>
      <c r="CH32" s="190"/>
      <c r="CI32" s="190"/>
      <c r="CJ32" s="190"/>
      <c r="CK32" s="190"/>
      <c r="CL32" s="190"/>
      <c r="CM32" s="190"/>
      <c r="CN32" s="190"/>
      <c r="CO32" s="190" t="s">
        <v>186</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c r="A33" s="162"/>
      <c r="B33" s="188"/>
      <c r="C33" s="432" t="s">
        <v>187</v>
      </c>
      <c r="D33" s="432"/>
      <c r="E33" s="397" t="s">
        <v>188</v>
      </c>
      <c r="F33" s="397"/>
      <c r="G33" s="397"/>
      <c r="H33" s="397"/>
      <c r="I33" s="397"/>
      <c r="J33" s="397"/>
      <c r="K33" s="397"/>
      <c r="L33" s="397"/>
      <c r="M33" s="397"/>
      <c r="N33" s="397"/>
      <c r="O33" s="397"/>
      <c r="P33" s="397"/>
      <c r="Q33" s="397"/>
      <c r="R33" s="397"/>
      <c r="S33" s="397"/>
      <c r="T33" s="191"/>
      <c r="U33" s="432" t="s">
        <v>187</v>
      </c>
      <c r="V33" s="432"/>
      <c r="W33" s="397" t="s">
        <v>188</v>
      </c>
      <c r="X33" s="397"/>
      <c r="Y33" s="397"/>
      <c r="Z33" s="397"/>
      <c r="AA33" s="397"/>
      <c r="AB33" s="397"/>
      <c r="AC33" s="397"/>
      <c r="AD33" s="397"/>
      <c r="AE33" s="397"/>
      <c r="AF33" s="397"/>
      <c r="AG33" s="397"/>
      <c r="AH33" s="397"/>
      <c r="AI33" s="397"/>
      <c r="AJ33" s="397"/>
      <c r="AK33" s="397"/>
      <c r="AL33" s="191"/>
      <c r="AM33" s="432" t="s">
        <v>187</v>
      </c>
      <c r="AN33" s="432"/>
      <c r="AO33" s="397" t="s">
        <v>189</v>
      </c>
      <c r="AP33" s="397"/>
      <c r="AQ33" s="397"/>
      <c r="AR33" s="397"/>
      <c r="AS33" s="397"/>
      <c r="AT33" s="397"/>
      <c r="AU33" s="397"/>
      <c r="AV33" s="397"/>
      <c r="AW33" s="397"/>
      <c r="AX33" s="397"/>
      <c r="AY33" s="397"/>
      <c r="AZ33" s="397"/>
      <c r="BA33" s="397"/>
      <c r="BB33" s="397"/>
      <c r="BC33" s="397"/>
      <c r="BD33" s="192"/>
      <c r="BE33" s="397" t="s">
        <v>190</v>
      </c>
      <c r="BF33" s="397"/>
      <c r="BG33" s="397" t="s">
        <v>191</v>
      </c>
      <c r="BH33" s="397"/>
      <c r="BI33" s="397"/>
      <c r="BJ33" s="397"/>
      <c r="BK33" s="397"/>
      <c r="BL33" s="397"/>
      <c r="BM33" s="397"/>
      <c r="BN33" s="397"/>
      <c r="BO33" s="397"/>
      <c r="BP33" s="397"/>
      <c r="BQ33" s="397"/>
      <c r="BR33" s="397"/>
      <c r="BS33" s="397"/>
      <c r="BT33" s="397"/>
      <c r="BU33" s="397"/>
      <c r="BV33" s="192"/>
      <c r="BW33" s="432" t="s">
        <v>190</v>
      </c>
      <c r="BX33" s="432"/>
      <c r="BY33" s="397" t="s">
        <v>192</v>
      </c>
      <c r="BZ33" s="397"/>
      <c r="CA33" s="397"/>
      <c r="CB33" s="397"/>
      <c r="CC33" s="397"/>
      <c r="CD33" s="397"/>
      <c r="CE33" s="397"/>
      <c r="CF33" s="397"/>
      <c r="CG33" s="397"/>
      <c r="CH33" s="397"/>
      <c r="CI33" s="397"/>
      <c r="CJ33" s="397"/>
      <c r="CK33" s="397"/>
      <c r="CL33" s="397"/>
      <c r="CM33" s="397"/>
      <c r="CN33" s="191"/>
      <c r="CO33" s="432" t="s">
        <v>187</v>
      </c>
      <c r="CP33" s="432"/>
      <c r="CQ33" s="397" t="s">
        <v>193</v>
      </c>
      <c r="CR33" s="397"/>
      <c r="CS33" s="397"/>
      <c r="CT33" s="397"/>
      <c r="CU33" s="397"/>
      <c r="CV33" s="397"/>
      <c r="CW33" s="397"/>
      <c r="CX33" s="397"/>
      <c r="CY33" s="397"/>
      <c r="CZ33" s="397"/>
      <c r="DA33" s="397"/>
      <c r="DB33" s="397"/>
      <c r="DC33" s="397"/>
      <c r="DD33" s="397"/>
      <c r="DE33" s="397"/>
      <c r="DF33" s="191"/>
      <c r="DG33" s="593" t="s">
        <v>194</v>
      </c>
      <c r="DH33" s="593"/>
      <c r="DI33" s="193"/>
      <c r="DJ33" s="161"/>
      <c r="DK33" s="161"/>
      <c r="DL33" s="161"/>
      <c r="DM33" s="161"/>
      <c r="DN33" s="161"/>
      <c r="DO33" s="161"/>
    </row>
    <row r="34" spans="1:119" ht="32.25" customHeight="1">
      <c r="A34" s="162"/>
      <c r="B34" s="188"/>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89"/>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89"/>
      <c r="AM34" s="594">
        <f>IF(AO34="","",MAX(C34:D43,U34:V43)+1)</f>
        <v>10</v>
      </c>
      <c r="AN34" s="594"/>
      <c r="AO34" s="595" t="str">
        <f>IF('各会計、関係団体の財政状況及び健全化判断比率'!B34="","",'各会計、関係団体の財政状況及び健全化判断比率'!B34)</f>
        <v>水道事業会計</v>
      </c>
      <c r="AP34" s="595"/>
      <c r="AQ34" s="595"/>
      <c r="AR34" s="595"/>
      <c r="AS34" s="595"/>
      <c r="AT34" s="595"/>
      <c r="AU34" s="595"/>
      <c r="AV34" s="595"/>
      <c r="AW34" s="595"/>
      <c r="AX34" s="595"/>
      <c r="AY34" s="595"/>
      <c r="AZ34" s="595"/>
      <c r="BA34" s="595"/>
      <c r="BB34" s="595"/>
      <c r="BC34" s="595"/>
      <c r="BD34" s="189"/>
      <c r="BE34" s="594">
        <f>IF(BG34="","",MAX(C34:D43,U34:V43,AM34:AN43)+1)</f>
        <v>13</v>
      </c>
      <c r="BF34" s="594"/>
      <c r="BG34" s="595" t="str">
        <f>IF('各会計、関係団体の財政状況及び健全化判断比率'!B37="","",'各会計、関係団体の財政状況及び健全化判断比率'!B37)</f>
        <v>簡易水道事業特別会計</v>
      </c>
      <c r="BH34" s="595"/>
      <c r="BI34" s="595"/>
      <c r="BJ34" s="595"/>
      <c r="BK34" s="595"/>
      <c r="BL34" s="595"/>
      <c r="BM34" s="595"/>
      <c r="BN34" s="595"/>
      <c r="BO34" s="595"/>
      <c r="BP34" s="595"/>
      <c r="BQ34" s="595"/>
      <c r="BR34" s="595"/>
      <c r="BS34" s="595"/>
      <c r="BT34" s="595"/>
      <c r="BU34" s="595"/>
      <c r="BV34" s="189"/>
      <c r="BW34" s="594">
        <f>IF(BY34="","",MAX(C34:D43,U34:V43,AM34:AN43,BE34:BF43)+1)</f>
        <v>20</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89"/>
      <c r="CO34" s="594">
        <f>IF(CQ34="","",MAX(C34:D43,U34:V43,AM34:AN43,BE34:BF43,BW34:BX43)+1)</f>
        <v>26</v>
      </c>
      <c r="CP34" s="594"/>
      <c r="CQ34" s="595" t="str">
        <f>IF('各会計、関係団体の財政状況及び健全化判断比率'!BS7="","",'各会計、関係団体の財政状況及び健全化判断比率'!BS7)</f>
        <v>株式会社やまびこ</v>
      </c>
      <c r="CR34" s="595"/>
      <c r="CS34" s="595"/>
      <c r="CT34" s="595"/>
      <c r="CU34" s="595"/>
      <c r="CV34" s="595"/>
      <c r="CW34" s="595"/>
      <c r="CX34" s="595"/>
      <c r="CY34" s="595"/>
      <c r="CZ34" s="595"/>
      <c r="DA34" s="595"/>
      <c r="DB34" s="595"/>
      <c r="DC34" s="595"/>
      <c r="DD34" s="595"/>
      <c r="DE34" s="595"/>
      <c r="DF34" s="186"/>
      <c r="DG34" s="596" t="str">
        <f>IF('各会計、関係団体の財政状況及び健全化判断比率'!BR7="","",'各会計、関係団体の財政状況及び健全化判断比率'!BR7)</f>
        <v/>
      </c>
      <c r="DH34" s="596"/>
      <c r="DI34" s="193"/>
      <c r="DJ34" s="161"/>
      <c r="DK34" s="161"/>
      <c r="DL34" s="161"/>
      <c r="DM34" s="161"/>
      <c r="DN34" s="161"/>
      <c r="DO34" s="161"/>
    </row>
    <row r="35" spans="1:119" ht="32.25" customHeight="1">
      <c r="A35" s="162"/>
      <c r="B35" s="188"/>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89"/>
      <c r="U35" s="594">
        <f>IF(W35="","",U34+1)</f>
        <v>5</v>
      </c>
      <c r="V35" s="594"/>
      <c r="W35" s="595" t="str">
        <f>IF('各会計、関係団体の財政状況及び健全化判断比率'!B29="","",'各会計、関係団体の財政状況及び健全化判断比率'!B29)</f>
        <v>国民健康保険診療所事業特別会計</v>
      </c>
      <c r="X35" s="595"/>
      <c r="Y35" s="595"/>
      <c r="Z35" s="595"/>
      <c r="AA35" s="595"/>
      <c r="AB35" s="595"/>
      <c r="AC35" s="595"/>
      <c r="AD35" s="595"/>
      <c r="AE35" s="595"/>
      <c r="AF35" s="595"/>
      <c r="AG35" s="595"/>
      <c r="AH35" s="595"/>
      <c r="AI35" s="595"/>
      <c r="AJ35" s="595"/>
      <c r="AK35" s="595"/>
      <c r="AL35" s="189"/>
      <c r="AM35" s="594">
        <f t="shared" ref="AM35:AM43" si="0">IF(AO35="","",AM34+1)</f>
        <v>11</v>
      </c>
      <c r="AN35" s="594"/>
      <c r="AO35" s="595" t="str">
        <f>IF('各会計、関係団体の財政状況及び健全化判断比率'!B35="","",'各会計、関係団体の財政状況及び健全化判断比率'!B35)</f>
        <v>簡易水道事業会計</v>
      </c>
      <c r="AP35" s="595"/>
      <c r="AQ35" s="595"/>
      <c r="AR35" s="595"/>
      <c r="AS35" s="595"/>
      <c r="AT35" s="595"/>
      <c r="AU35" s="595"/>
      <c r="AV35" s="595"/>
      <c r="AW35" s="595"/>
      <c r="AX35" s="595"/>
      <c r="AY35" s="595"/>
      <c r="AZ35" s="595"/>
      <c r="BA35" s="595"/>
      <c r="BB35" s="595"/>
      <c r="BC35" s="595"/>
      <c r="BD35" s="189"/>
      <c r="BE35" s="594">
        <f t="shared" ref="BE35:BE43" si="1">IF(BG35="","",BE34+1)</f>
        <v>14</v>
      </c>
      <c r="BF35" s="594"/>
      <c r="BG35" s="595" t="str">
        <f>IF('各会計、関係団体の財政状況及び健全化判断比率'!B38="","",'各会計、関係団体の財政状況及び健全化判断比率'!B38)</f>
        <v>港湾上屋事業特別会計</v>
      </c>
      <c r="BH35" s="595"/>
      <c r="BI35" s="595"/>
      <c r="BJ35" s="595"/>
      <c r="BK35" s="595"/>
      <c r="BL35" s="595"/>
      <c r="BM35" s="595"/>
      <c r="BN35" s="595"/>
      <c r="BO35" s="595"/>
      <c r="BP35" s="595"/>
      <c r="BQ35" s="595"/>
      <c r="BR35" s="595"/>
      <c r="BS35" s="595"/>
      <c r="BT35" s="595"/>
      <c r="BU35" s="595"/>
      <c r="BV35" s="189"/>
      <c r="BW35" s="594">
        <f t="shared" ref="BW35:BW43" si="2">IF(BY35="","",BW34+1)</f>
        <v>21</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89"/>
      <c r="CO35" s="594">
        <f t="shared" ref="CO35:CO43" si="3">IF(CQ35="","",CO34+1)</f>
        <v>27</v>
      </c>
      <c r="CP35" s="594"/>
      <c r="CQ35" s="595" t="str">
        <f>IF('各会計、関係団体の財政状況及び健全化判断比率'!BS8="","",'各会計、関係団体の財政状況及び健全化判断比率'!BS8)</f>
        <v>公益財団法人四国中央市体育協会</v>
      </c>
      <c r="CR35" s="595"/>
      <c r="CS35" s="595"/>
      <c r="CT35" s="595"/>
      <c r="CU35" s="595"/>
      <c r="CV35" s="595"/>
      <c r="CW35" s="595"/>
      <c r="CX35" s="595"/>
      <c r="CY35" s="595"/>
      <c r="CZ35" s="595"/>
      <c r="DA35" s="595"/>
      <c r="DB35" s="595"/>
      <c r="DC35" s="595"/>
      <c r="DD35" s="595"/>
      <c r="DE35" s="595"/>
      <c r="DF35" s="186"/>
      <c r="DG35" s="596" t="str">
        <f>IF('各会計、関係団体の財政状況及び健全化判断比率'!BR8="","",'各会計、関係団体の財政状況及び健全化判断比率'!BR8)</f>
        <v/>
      </c>
      <c r="DH35" s="596"/>
      <c r="DI35" s="193"/>
      <c r="DJ35" s="161"/>
      <c r="DK35" s="161"/>
      <c r="DL35" s="161"/>
      <c r="DM35" s="161"/>
      <c r="DN35" s="161"/>
      <c r="DO35" s="161"/>
    </row>
    <row r="36" spans="1:119" ht="32.25" customHeight="1">
      <c r="A36" s="162"/>
      <c r="B36" s="188"/>
      <c r="C36" s="594">
        <f>IF(E36="","",C35+1)</f>
        <v>3</v>
      </c>
      <c r="D36" s="594"/>
      <c r="E36" s="595" t="str">
        <f>IF('各会計、関係団体の財政状況及び健全化判断比率'!B9="","",'各会計、関係団体の財政状況及び健全化判断比率'!B9)</f>
        <v>福祉バス事業特別会計</v>
      </c>
      <c r="F36" s="595"/>
      <c r="G36" s="595"/>
      <c r="H36" s="595"/>
      <c r="I36" s="595"/>
      <c r="J36" s="595"/>
      <c r="K36" s="595"/>
      <c r="L36" s="595"/>
      <c r="M36" s="595"/>
      <c r="N36" s="595"/>
      <c r="O36" s="595"/>
      <c r="P36" s="595"/>
      <c r="Q36" s="595"/>
      <c r="R36" s="595"/>
      <c r="S36" s="595"/>
      <c r="T36" s="189"/>
      <c r="U36" s="594">
        <f t="shared" ref="U36:U43" si="4">IF(W36="","",U35+1)</f>
        <v>6</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89"/>
      <c r="AM36" s="594">
        <f t="shared" si="0"/>
        <v>12</v>
      </c>
      <c r="AN36" s="594"/>
      <c r="AO36" s="595" t="str">
        <f>IF('各会計、関係団体の財政状況及び健全化判断比率'!B36="","",'各会計、関係団体の財政状況及び健全化判断比率'!B36)</f>
        <v>工業用水道事業会計</v>
      </c>
      <c r="AP36" s="595"/>
      <c r="AQ36" s="595"/>
      <c r="AR36" s="595"/>
      <c r="AS36" s="595"/>
      <c r="AT36" s="595"/>
      <c r="AU36" s="595"/>
      <c r="AV36" s="595"/>
      <c r="AW36" s="595"/>
      <c r="AX36" s="595"/>
      <c r="AY36" s="595"/>
      <c r="AZ36" s="595"/>
      <c r="BA36" s="595"/>
      <c r="BB36" s="595"/>
      <c r="BC36" s="595"/>
      <c r="BD36" s="189"/>
      <c r="BE36" s="594">
        <f t="shared" si="1"/>
        <v>15</v>
      </c>
      <c r="BF36" s="594"/>
      <c r="BG36" s="595" t="str">
        <f>IF('各会計、関係団体の財政状況及び健全化判断比率'!B39="","",'各会計、関係団体の財政状況及び健全化判断比率'!B39)</f>
        <v>下水道事業特別会計</v>
      </c>
      <c r="BH36" s="595"/>
      <c r="BI36" s="595"/>
      <c r="BJ36" s="595"/>
      <c r="BK36" s="595"/>
      <c r="BL36" s="595"/>
      <c r="BM36" s="595"/>
      <c r="BN36" s="595"/>
      <c r="BO36" s="595"/>
      <c r="BP36" s="595"/>
      <c r="BQ36" s="595"/>
      <c r="BR36" s="595"/>
      <c r="BS36" s="595"/>
      <c r="BT36" s="595"/>
      <c r="BU36" s="595"/>
      <c r="BV36" s="189"/>
      <c r="BW36" s="594">
        <f t="shared" si="2"/>
        <v>22</v>
      </c>
      <c r="BX36" s="594"/>
      <c r="BY36" s="595" t="str">
        <f>IF('各会計、関係団体の財政状況及び健全化判断比率'!B70="","",'各会計、関係団体の財政状況及び健全化判断比率'!B70)</f>
        <v>愛媛県市町総合事務組合（共通経費分）</v>
      </c>
      <c r="BZ36" s="595"/>
      <c r="CA36" s="595"/>
      <c r="CB36" s="595"/>
      <c r="CC36" s="595"/>
      <c r="CD36" s="595"/>
      <c r="CE36" s="595"/>
      <c r="CF36" s="595"/>
      <c r="CG36" s="595"/>
      <c r="CH36" s="595"/>
      <c r="CI36" s="595"/>
      <c r="CJ36" s="595"/>
      <c r="CK36" s="595"/>
      <c r="CL36" s="595"/>
      <c r="CM36" s="595"/>
      <c r="CN36" s="189"/>
      <c r="CO36" s="594">
        <f t="shared" si="3"/>
        <v>28</v>
      </c>
      <c r="CP36" s="594"/>
      <c r="CQ36" s="595" t="str">
        <f>IF('各会計、関係団体の財政状況及び健全化判断比率'!BS9="","",'各会計、関係団体の財政状況及び健全化判断比率'!BS9)</f>
        <v>株式会社四国中央テレビ</v>
      </c>
      <c r="CR36" s="595"/>
      <c r="CS36" s="595"/>
      <c r="CT36" s="595"/>
      <c r="CU36" s="595"/>
      <c r="CV36" s="595"/>
      <c r="CW36" s="595"/>
      <c r="CX36" s="595"/>
      <c r="CY36" s="595"/>
      <c r="CZ36" s="595"/>
      <c r="DA36" s="595"/>
      <c r="DB36" s="595"/>
      <c r="DC36" s="595"/>
      <c r="DD36" s="595"/>
      <c r="DE36" s="595"/>
      <c r="DF36" s="186"/>
      <c r="DG36" s="596" t="str">
        <f>IF('各会計、関係団体の財政状況及び健全化判断比率'!BR9="","",'各会計、関係団体の財政状況及び健全化判断比率'!BR9)</f>
        <v/>
      </c>
      <c r="DH36" s="596"/>
      <c r="DI36" s="193"/>
      <c r="DJ36" s="161"/>
      <c r="DK36" s="161"/>
      <c r="DL36" s="161"/>
      <c r="DM36" s="161"/>
      <c r="DN36" s="161"/>
      <c r="DO36" s="161"/>
    </row>
    <row r="37" spans="1:119" ht="32.25" customHeight="1">
      <c r="A37" s="162"/>
      <c r="B37" s="188"/>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89"/>
      <c r="U37" s="594">
        <f t="shared" si="4"/>
        <v>7</v>
      </c>
      <c r="V37" s="594"/>
      <c r="W37" s="595" t="str">
        <f>IF('各会計、関係団体の財政状況及び健全化判断比率'!B31="","",'各会計、関係団体の財政状況及び健全化判断比率'!B31)</f>
        <v>駐車場事業特別会計</v>
      </c>
      <c r="X37" s="595"/>
      <c r="Y37" s="595"/>
      <c r="Z37" s="595"/>
      <c r="AA37" s="595"/>
      <c r="AB37" s="595"/>
      <c r="AC37" s="595"/>
      <c r="AD37" s="595"/>
      <c r="AE37" s="595"/>
      <c r="AF37" s="595"/>
      <c r="AG37" s="595"/>
      <c r="AH37" s="595"/>
      <c r="AI37" s="595"/>
      <c r="AJ37" s="595"/>
      <c r="AK37" s="595"/>
      <c r="AL37" s="189"/>
      <c r="AM37" s="594" t="str">
        <f t="shared" si="0"/>
        <v/>
      </c>
      <c r="AN37" s="594"/>
      <c r="AO37" s="595"/>
      <c r="AP37" s="595"/>
      <c r="AQ37" s="595"/>
      <c r="AR37" s="595"/>
      <c r="AS37" s="595"/>
      <c r="AT37" s="595"/>
      <c r="AU37" s="595"/>
      <c r="AV37" s="595"/>
      <c r="AW37" s="595"/>
      <c r="AX37" s="595"/>
      <c r="AY37" s="595"/>
      <c r="AZ37" s="595"/>
      <c r="BA37" s="595"/>
      <c r="BB37" s="595"/>
      <c r="BC37" s="595"/>
      <c r="BD37" s="189"/>
      <c r="BE37" s="594">
        <f t="shared" si="1"/>
        <v>16</v>
      </c>
      <c r="BF37" s="594"/>
      <c r="BG37" s="595" t="str">
        <f>IF('各会計、関係団体の財政状況及び健全化判断比率'!B40="","",'各会計、関係団体の財政状況及び健全化判断比率'!B40)</f>
        <v>西部臨海土地造成事業特別会計</v>
      </c>
      <c r="BH37" s="595"/>
      <c r="BI37" s="595"/>
      <c r="BJ37" s="595"/>
      <c r="BK37" s="595"/>
      <c r="BL37" s="595"/>
      <c r="BM37" s="595"/>
      <c r="BN37" s="595"/>
      <c r="BO37" s="595"/>
      <c r="BP37" s="595"/>
      <c r="BQ37" s="595"/>
      <c r="BR37" s="595"/>
      <c r="BS37" s="595"/>
      <c r="BT37" s="595"/>
      <c r="BU37" s="595"/>
      <c r="BV37" s="189"/>
      <c r="BW37" s="594">
        <f t="shared" si="2"/>
        <v>23</v>
      </c>
      <c r="BX37" s="594"/>
      <c r="BY37" s="595" t="str">
        <f>IF('各会計、関係団体の財政状況及び健全化判断比率'!B71="","",'各会計、関係団体の財政状況及び健全化判断比率'!B71)</f>
        <v>愛媛地方税滞納整理機構</v>
      </c>
      <c r="BZ37" s="595"/>
      <c r="CA37" s="595"/>
      <c r="CB37" s="595"/>
      <c r="CC37" s="595"/>
      <c r="CD37" s="595"/>
      <c r="CE37" s="595"/>
      <c r="CF37" s="595"/>
      <c r="CG37" s="595"/>
      <c r="CH37" s="595"/>
      <c r="CI37" s="595"/>
      <c r="CJ37" s="595"/>
      <c r="CK37" s="595"/>
      <c r="CL37" s="595"/>
      <c r="CM37" s="595"/>
      <c r="CN37" s="189"/>
      <c r="CO37" s="594">
        <f t="shared" si="3"/>
        <v>29</v>
      </c>
      <c r="CP37" s="594"/>
      <c r="CQ37" s="595" t="str">
        <f>IF('各会計、関係団体の財政状況及び健全化判断比率'!BS10="","",'各会計、関係団体の財政状況及び健全化判断比率'!BS10)</f>
        <v>株式会社四国中央市総合サービスセンター</v>
      </c>
      <c r="CR37" s="595"/>
      <c r="CS37" s="595"/>
      <c r="CT37" s="595"/>
      <c r="CU37" s="595"/>
      <c r="CV37" s="595"/>
      <c r="CW37" s="595"/>
      <c r="CX37" s="595"/>
      <c r="CY37" s="595"/>
      <c r="CZ37" s="595"/>
      <c r="DA37" s="595"/>
      <c r="DB37" s="595"/>
      <c r="DC37" s="595"/>
      <c r="DD37" s="595"/>
      <c r="DE37" s="595"/>
      <c r="DF37" s="186"/>
      <c r="DG37" s="596" t="str">
        <f>IF('各会計、関係団体の財政状況及び健全化判断比率'!BR10="","",'各会計、関係団体の財政状況及び健全化判断比率'!BR10)</f>
        <v/>
      </c>
      <c r="DH37" s="596"/>
      <c r="DI37" s="193"/>
      <c r="DJ37" s="161"/>
      <c r="DK37" s="161"/>
      <c r="DL37" s="161"/>
      <c r="DM37" s="161"/>
      <c r="DN37" s="161"/>
      <c r="DO37" s="161"/>
    </row>
    <row r="38" spans="1:119" ht="32.25" customHeight="1">
      <c r="A38" s="162"/>
      <c r="B38" s="188"/>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89"/>
      <c r="U38" s="594">
        <f t="shared" si="4"/>
        <v>8</v>
      </c>
      <c r="V38" s="594"/>
      <c r="W38" s="595" t="str">
        <f>IF('各会計、関係団体の財政状況及び健全化判断比率'!B32="","",'各会計、関係団体の財政状況及び健全化判断比率'!B32)</f>
        <v>介護予防支援事業特別会計</v>
      </c>
      <c r="X38" s="595"/>
      <c r="Y38" s="595"/>
      <c r="Z38" s="595"/>
      <c r="AA38" s="595"/>
      <c r="AB38" s="595"/>
      <c r="AC38" s="595"/>
      <c r="AD38" s="595"/>
      <c r="AE38" s="595"/>
      <c r="AF38" s="595"/>
      <c r="AG38" s="595"/>
      <c r="AH38" s="595"/>
      <c r="AI38" s="595"/>
      <c r="AJ38" s="595"/>
      <c r="AK38" s="595"/>
      <c r="AL38" s="189"/>
      <c r="AM38" s="594" t="str">
        <f t="shared" si="0"/>
        <v/>
      </c>
      <c r="AN38" s="594"/>
      <c r="AO38" s="595"/>
      <c r="AP38" s="595"/>
      <c r="AQ38" s="595"/>
      <c r="AR38" s="595"/>
      <c r="AS38" s="595"/>
      <c r="AT38" s="595"/>
      <c r="AU38" s="595"/>
      <c r="AV38" s="595"/>
      <c r="AW38" s="595"/>
      <c r="AX38" s="595"/>
      <c r="AY38" s="595"/>
      <c r="AZ38" s="595"/>
      <c r="BA38" s="595"/>
      <c r="BB38" s="595"/>
      <c r="BC38" s="595"/>
      <c r="BD38" s="189"/>
      <c r="BE38" s="594">
        <f t="shared" si="1"/>
        <v>17</v>
      </c>
      <c r="BF38" s="594"/>
      <c r="BG38" s="595" t="str">
        <f>IF('各会計、関係団体の財政状況及び健全化判断比率'!B41="","",'各会計、関係団体の財政状況及び健全化判断比率'!B41)</f>
        <v>金子地区臨海土地造成事業特別会計</v>
      </c>
      <c r="BH38" s="595"/>
      <c r="BI38" s="595"/>
      <c r="BJ38" s="595"/>
      <c r="BK38" s="595"/>
      <c r="BL38" s="595"/>
      <c r="BM38" s="595"/>
      <c r="BN38" s="595"/>
      <c r="BO38" s="595"/>
      <c r="BP38" s="595"/>
      <c r="BQ38" s="595"/>
      <c r="BR38" s="595"/>
      <c r="BS38" s="595"/>
      <c r="BT38" s="595"/>
      <c r="BU38" s="595"/>
      <c r="BV38" s="189"/>
      <c r="BW38" s="594">
        <f t="shared" si="2"/>
        <v>24</v>
      </c>
      <c r="BX38" s="594"/>
      <c r="BY38" s="595" t="str">
        <f>IF('各会計、関係団体の財政状況及び健全化判断比率'!B72="","",'各会計、関係団体の財政状況及び健全化判断比率'!B72)</f>
        <v>愛媛県後期高齢者医療広域連合（一般会計）</v>
      </c>
      <c r="BZ38" s="595"/>
      <c r="CA38" s="595"/>
      <c r="CB38" s="595"/>
      <c r="CC38" s="595"/>
      <c r="CD38" s="595"/>
      <c r="CE38" s="595"/>
      <c r="CF38" s="595"/>
      <c r="CG38" s="595"/>
      <c r="CH38" s="595"/>
      <c r="CI38" s="595"/>
      <c r="CJ38" s="595"/>
      <c r="CK38" s="595"/>
      <c r="CL38" s="595"/>
      <c r="CM38" s="595"/>
      <c r="CN38" s="189"/>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86"/>
      <c r="DG38" s="596" t="str">
        <f>IF('各会計、関係団体の財政状況及び健全化判断比率'!BR11="","",'各会計、関係団体の財政状況及び健全化判断比率'!BR11)</f>
        <v/>
      </c>
      <c r="DH38" s="596"/>
      <c r="DI38" s="193"/>
      <c r="DJ38" s="161"/>
      <c r="DK38" s="161"/>
      <c r="DL38" s="161"/>
      <c r="DM38" s="161"/>
      <c r="DN38" s="161"/>
      <c r="DO38" s="161"/>
    </row>
    <row r="39" spans="1:119" ht="32.25" customHeight="1">
      <c r="A39" s="162"/>
      <c r="B39" s="188"/>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89"/>
      <c r="U39" s="594">
        <f t="shared" si="4"/>
        <v>9</v>
      </c>
      <c r="V39" s="594"/>
      <c r="W39" s="595" t="str">
        <f>IF('各会計、関係団体の財政状況及び健全化判断比率'!B33="","",'各会計、関係団体の財政状況及び健全化判断比率'!B33)</f>
        <v>後期高齢者医療保険事業特別会計</v>
      </c>
      <c r="X39" s="595"/>
      <c r="Y39" s="595"/>
      <c r="Z39" s="595"/>
      <c r="AA39" s="595"/>
      <c r="AB39" s="595"/>
      <c r="AC39" s="595"/>
      <c r="AD39" s="595"/>
      <c r="AE39" s="595"/>
      <c r="AF39" s="595"/>
      <c r="AG39" s="595"/>
      <c r="AH39" s="595"/>
      <c r="AI39" s="595"/>
      <c r="AJ39" s="595"/>
      <c r="AK39" s="595"/>
      <c r="AL39" s="189"/>
      <c r="AM39" s="594" t="str">
        <f t="shared" si="0"/>
        <v/>
      </c>
      <c r="AN39" s="594"/>
      <c r="AO39" s="595"/>
      <c r="AP39" s="595"/>
      <c r="AQ39" s="595"/>
      <c r="AR39" s="595"/>
      <c r="AS39" s="595"/>
      <c r="AT39" s="595"/>
      <c r="AU39" s="595"/>
      <c r="AV39" s="595"/>
      <c r="AW39" s="595"/>
      <c r="AX39" s="595"/>
      <c r="AY39" s="595"/>
      <c r="AZ39" s="595"/>
      <c r="BA39" s="595"/>
      <c r="BB39" s="595"/>
      <c r="BC39" s="595"/>
      <c r="BD39" s="189"/>
      <c r="BE39" s="594">
        <f t="shared" si="1"/>
        <v>18</v>
      </c>
      <c r="BF39" s="594"/>
      <c r="BG39" s="595" t="str">
        <f>IF('各会計、関係団体の財政状況及び健全化判断比率'!B42="","",'各会計、関係団体の財政状況及び健全化判断比率'!B42)</f>
        <v>寒川東部臨海土地造成事業特別会計</v>
      </c>
      <c r="BH39" s="595"/>
      <c r="BI39" s="595"/>
      <c r="BJ39" s="595"/>
      <c r="BK39" s="595"/>
      <c r="BL39" s="595"/>
      <c r="BM39" s="595"/>
      <c r="BN39" s="595"/>
      <c r="BO39" s="595"/>
      <c r="BP39" s="595"/>
      <c r="BQ39" s="595"/>
      <c r="BR39" s="595"/>
      <c r="BS39" s="595"/>
      <c r="BT39" s="595"/>
      <c r="BU39" s="595"/>
      <c r="BV39" s="189"/>
      <c r="BW39" s="594">
        <f t="shared" si="2"/>
        <v>25</v>
      </c>
      <c r="BX39" s="594"/>
      <c r="BY39" s="595" t="str">
        <f>IF('各会計、関係団体の財政状況及び健全化判断比率'!B73="","",'各会計、関係団体の財政状況及び健全化判断比率'!B73)</f>
        <v>愛媛県後期高齢者医療広域連合（後期高齢者医療特別会計）</v>
      </c>
      <c r="BZ39" s="595"/>
      <c r="CA39" s="595"/>
      <c r="CB39" s="595"/>
      <c r="CC39" s="595"/>
      <c r="CD39" s="595"/>
      <c r="CE39" s="595"/>
      <c r="CF39" s="595"/>
      <c r="CG39" s="595"/>
      <c r="CH39" s="595"/>
      <c r="CI39" s="595"/>
      <c r="CJ39" s="595"/>
      <c r="CK39" s="595"/>
      <c r="CL39" s="595"/>
      <c r="CM39" s="595"/>
      <c r="CN39" s="189"/>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86"/>
      <c r="DG39" s="596" t="str">
        <f>IF('各会計、関係団体の財政状況及び健全化判断比率'!BR12="","",'各会計、関係団体の財政状況及び健全化判断比率'!BR12)</f>
        <v/>
      </c>
      <c r="DH39" s="596"/>
      <c r="DI39" s="193"/>
      <c r="DJ39" s="161"/>
      <c r="DK39" s="161"/>
      <c r="DL39" s="161"/>
      <c r="DM39" s="161"/>
      <c r="DN39" s="161"/>
      <c r="DO39" s="161"/>
    </row>
    <row r="40" spans="1:119" ht="32.25" customHeight="1">
      <c r="A40" s="162"/>
      <c r="B40" s="188"/>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89"/>
      <c r="U40" s="594" t="str">
        <f t="shared" si="4"/>
        <v/>
      </c>
      <c r="V40" s="594"/>
      <c r="W40" s="595"/>
      <c r="X40" s="595"/>
      <c r="Y40" s="595"/>
      <c r="Z40" s="595"/>
      <c r="AA40" s="595"/>
      <c r="AB40" s="595"/>
      <c r="AC40" s="595"/>
      <c r="AD40" s="595"/>
      <c r="AE40" s="595"/>
      <c r="AF40" s="595"/>
      <c r="AG40" s="595"/>
      <c r="AH40" s="595"/>
      <c r="AI40" s="595"/>
      <c r="AJ40" s="595"/>
      <c r="AK40" s="595"/>
      <c r="AL40" s="189"/>
      <c r="AM40" s="594" t="str">
        <f t="shared" si="0"/>
        <v/>
      </c>
      <c r="AN40" s="594"/>
      <c r="AO40" s="595"/>
      <c r="AP40" s="595"/>
      <c r="AQ40" s="595"/>
      <c r="AR40" s="595"/>
      <c r="AS40" s="595"/>
      <c r="AT40" s="595"/>
      <c r="AU40" s="595"/>
      <c r="AV40" s="595"/>
      <c r="AW40" s="595"/>
      <c r="AX40" s="595"/>
      <c r="AY40" s="595"/>
      <c r="AZ40" s="595"/>
      <c r="BA40" s="595"/>
      <c r="BB40" s="595"/>
      <c r="BC40" s="595"/>
      <c r="BD40" s="189"/>
      <c r="BE40" s="594">
        <f t="shared" si="1"/>
        <v>19</v>
      </c>
      <c r="BF40" s="594"/>
      <c r="BG40" s="595" t="str">
        <f>IF('各会計、関係団体の財政状況及び健全化判断比率'!B43="","",'各会計、関係団体の財政状況及び健全化判断比率'!B43)</f>
        <v>津根工業団地造成事業特別会計</v>
      </c>
      <c r="BH40" s="595"/>
      <c r="BI40" s="595"/>
      <c r="BJ40" s="595"/>
      <c r="BK40" s="595"/>
      <c r="BL40" s="595"/>
      <c r="BM40" s="595"/>
      <c r="BN40" s="595"/>
      <c r="BO40" s="595"/>
      <c r="BP40" s="595"/>
      <c r="BQ40" s="595"/>
      <c r="BR40" s="595"/>
      <c r="BS40" s="595"/>
      <c r="BT40" s="595"/>
      <c r="BU40" s="595"/>
      <c r="BV40" s="189"/>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89"/>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86"/>
      <c r="DG40" s="596" t="str">
        <f>IF('各会計、関係団体の財政状況及び健全化判断比率'!BR13="","",'各会計、関係団体の財政状況及び健全化判断比率'!BR13)</f>
        <v/>
      </c>
      <c r="DH40" s="596"/>
      <c r="DI40" s="193"/>
      <c r="DJ40" s="161"/>
      <c r="DK40" s="161"/>
      <c r="DL40" s="161"/>
      <c r="DM40" s="161"/>
      <c r="DN40" s="161"/>
      <c r="DO40" s="161"/>
    </row>
    <row r="41" spans="1:119" ht="32.25" customHeight="1">
      <c r="A41" s="162"/>
      <c r="B41" s="188"/>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89"/>
      <c r="U41" s="594" t="str">
        <f t="shared" si="4"/>
        <v/>
      </c>
      <c r="V41" s="594"/>
      <c r="W41" s="595"/>
      <c r="X41" s="595"/>
      <c r="Y41" s="595"/>
      <c r="Z41" s="595"/>
      <c r="AA41" s="595"/>
      <c r="AB41" s="595"/>
      <c r="AC41" s="595"/>
      <c r="AD41" s="595"/>
      <c r="AE41" s="595"/>
      <c r="AF41" s="595"/>
      <c r="AG41" s="595"/>
      <c r="AH41" s="595"/>
      <c r="AI41" s="595"/>
      <c r="AJ41" s="595"/>
      <c r="AK41" s="595"/>
      <c r="AL41" s="189"/>
      <c r="AM41" s="594" t="str">
        <f t="shared" si="0"/>
        <v/>
      </c>
      <c r="AN41" s="594"/>
      <c r="AO41" s="595"/>
      <c r="AP41" s="595"/>
      <c r="AQ41" s="595"/>
      <c r="AR41" s="595"/>
      <c r="AS41" s="595"/>
      <c r="AT41" s="595"/>
      <c r="AU41" s="595"/>
      <c r="AV41" s="595"/>
      <c r="AW41" s="595"/>
      <c r="AX41" s="595"/>
      <c r="AY41" s="595"/>
      <c r="AZ41" s="595"/>
      <c r="BA41" s="595"/>
      <c r="BB41" s="595"/>
      <c r="BC41" s="595"/>
      <c r="BD41" s="189"/>
      <c r="BE41" s="594" t="str">
        <f t="shared" si="1"/>
        <v/>
      </c>
      <c r="BF41" s="594"/>
      <c r="BG41" s="595"/>
      <c r="BH41" s="595"/>
      <c r="BI41" s="595"/>
      <c r="BJ41" s="595"/>
      <c r="BK41" s="595"/>
      <c r="BL41" s="595"/>
      <c r="BM41" s="595"/>
      <c r="BN41" s="595"/>
      <c r="BO41" s="595"/>
      <c r="BP41" s="595"/>
      <c r="BQ41" s="595"/>
      <c r="BR41" s="595"/>
      <c r="BS41" s="595"/>
      <c r="BT41" s="595"/>
      <c r="BU41" s="595"/>
      <c r="BV41" s="189"/>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89"/>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86"/>
      <c r="DG41" s="596" t="str">
        <f>IF('各会計、関係団体の財政状況及び健全化判断比率'!BR14="","",'各会計、関係団体の財政状況及び健全化判断比率'!BR14)</f>
        <v/>
      </c>
      <c r="DH41" s="596"/>
      <c r="DI41" s="193"/>
      <c r="DJ41" s="161"/>
      <c r="DK41" s="161"/>
      <c r="DL41" s="161"/>
      <c r="DM41" s="161"/>
      <c r="DN41" s="161"/>
      <c r="DO41" s="161"/>
    </row>
    <row r="42" spans="1:119" ht="32.25" customHeight="1">
      <c r="A42" s="161"/>
      <c r="B42" s="188"/>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89"/>
      <c r="U42" s="594" t="str">
        <f t="shared" si="4"/>
        <v/>
      </c>
      <c r="V42" s="594"/>
      <c r="W42" s="595"/>
      <c r="X42" s="595"/>
      <c r="Y42" s="595"/>
      <c r="Z42" s="595"/>
      <c r="AA42" s="595"/>
      <c r="AB42" s="595"/>
      <c r="AC42" s="595"/>
      <c r="AD42" s="595"/>
      <c r="AE42" s="595"/>
      <c r="AF42" s="595"/>
      <c r="AG42" s="595"/>
      <c r="AH42" s="595"/>
      <c r="AI42" s="595"/>
      <c r="AJ42" s="595"/>
      <c r="AK42" s="595"/>
      <c r="AL42" s="189"/>
      <c r="AM42" s="594" t="str">
        <f t="shared" si="0"/>
        <v/>
      </c>
      <c r="AN42" s="594"/>
      <c r="AO42" s="595"/>
      <c r="AP42" s="595"/>
      <c r="AQ42" s="595"/>
      <c r="AR42" s="595"/>
      <c r="AS42" s="595"/>
      <c r="AT42" s="595"/>
      <c r="AU42" s="595"/>
      <c r="AV42" s="595"/>
      <c r="AW42" s="595"/>
      <c r="AX42" s="595"/>
      <c r="AY42" s="595"/>
      <c r="AZ42" s="595"/>
      <c r="BA42" s="595"/>
      <c r="BB42" s="595"/>
      <c r="BC42" s="595"/>
      <c r="BD42" s="189"/>
      <c r="BE42" s="594" t="str">
        <f t="shared" si="1"/>
        <v/>
      </c>
      <c r="BF42" s="594"/>
      <c r="BG42" s="595"/>
      <c r="BH42" s="595"/>
      <c r="BI42" s="595"/>
      <c r="BJ42" s="595"/>
      <c r="BK42" s="595"/>
      <c r="BL42" s="595"/>
      <c r="BM42" s="595"/>
      <c r="BN42" s="595"/>
      <c r="BO42" s="595"/>
      <c r="BP42" s="595"/>
      <c r="BQ42" s="595"/>
      <c r="BR42" s="595"/>
      <c r="BS42" s="595"/>
      <c r="BT42" s="595"/>
      <c r="BU42" s="595"/>
      <c r="BV42" s="189"/>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89"/>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86"/>
      <c r="DG42" s="596" t="str">
        <f>IF('各会計、関係団体の財政状況及び健全化判断比率'!BR15="","",'各会計、関係団体の財政状況及び健全化判断比率'!BR15)</f>
        <v/>
      </c>
      <c r="DH42" s="596"/>
      <c r="DI42" s="193"/>
      <c r="DJ42" s="161"/>
      <c r="DK42" s="161"/>
      <c r="DL42" s="161"/>
      <c r="DM42" s="161"/>
      <c r="DN42" s="161"/>
      <c r="DO42" s="161"/>
    </row>
    <row r="43" spans="1:119" ht="32.25" customHeight="1">
      <c r="A43" s="161"/>
      <c r="B43" s="188"/>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89"/>
      <c r="U43" s="594" t="str">
        <f t="shared" si="4"/>
        <v/>
      </c>
      <c r="V43" s="594"/>
      <c r="W43" s="595"/>
      <c r="X43" s="595"/>
      <c r="Y43" s="595"/>
      <c r="Z43" s="595"/>
      <c r="AA43" s="595"/>
      <c r="AB43" s="595"/>
      <c r="AC43" s="595"/>
      <c r="AD43" s="595"/>
      <c r="AE43" s="595"/>
      <c r="AF43" s="595"/>
      <c r="AG43" s="595"/>
      <c r="AH43" s="595"/>
      <c r="AI43" s="595"/>
      <c r="AJ43" s="595"/>
      <c r="AK43" s="595"/>
      <c r="AL43" s="189"/>
      <c r="AM43" s="594" t="str">
        <f t="shared" si="0"/>
        <v/>
      </c>
      <c r="AN43" s="594"/>
      <c r="AO43" s="595"/>
      <c r="AP43" s="595"/>
      <c r="AQ43" s="595"/>
      <c r="AR43" s="595"/>
      <c r="AS43" s="595"/>
      <c r="AT43" s="595"/>
      <c r="AU43" s="595"/>
      <c r="AV43" s="595"/>
      <c r="AW43" s="595"/>
      <c r="AX43" s="595"/>
      <c r="AY43" s="595"/>
      <c r="AZ43" s="595"/>
      <c r="BA43" s="595"/>
      <c r="BB43" s="595"/>
      <c r="BC43" s="595"/>
      <c r="BD43" s="189"/>
      <c r="BE43" s="594" t="str">
        <f t="shared" si="1"/>
        <v/>
      </c>
      <c r="BF43" s="594"/>
      <c r="BG43" s="595"/>
      <c r="BH43" s="595"/>
      <c r="BI43" s="595"/>
      <c r="BJ43" s="595"/>
      <c r="BK43" s="595"/>
      <c r="BL43" s="595"/>
      <c r="BM43" s="595"/>
      <c r="BN43" s="595"/>
      <c r="BO43" s="595"/>
      <c r="BP43" s="595"/>
      <c r="BQ43" s="595"/>
      <c r="BR43" s="595"/>
      <c r="BS43" s="595"/>
      <c r="BT43" s="595"/>
      <c r="BU43" s="595"/>
      <c r="BV43" s="189"/>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89"/>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86"/>
      <c r="DG43" s="596" t="str">
        <f>IF('各会計、関係団体の財政状況及び健全化判断比率'!BR16="","",'各会計、関係団体の財政状況及び健全化判断比率'!BR16)</f>
        <v/>
      </c>
      <c r="DH43" s="596"/>
      <c r="DI43" s="193"/>
      <c r="DJ43" s="161"/>
      <c r="DK43" s="161"/>
      <c r="DL43" s="161"/>
      <c r="DM43" s="161"/>
      <c r="DN43" s="161"/>
      <c r="DO43" s="161"/>
    </row>
    <row r="44" spans="1:119" ht="13.5" customHeight="1" thickBot="1">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c r="B46" s="161" t="s">
        <v>195</v>
      </c>
      <c r="C46" s="161"/>
      <c r="D46" s="161"/>
      <c r="E46" s="161" t="s">
        <v>196</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c r="B47" s="161"/>
      <c r="C47" s="161"/>
      <c r="D47" s="161"/>
      <c r="E47" s="161" t="s">
        <v>197</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c r="B48" s="161"/>
      <c r="C48" s="161"/>
      <c r="D48" s="161"/>
      <c r="E48" s="161" t="s">
        <v>198</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c r="E49" s="197" t="s">
        <v>199</v>
      </c>
    </row>
    <row r="50" spans="5:5">
      <c r="E50" s="163" t="s">
        <v>200</v>
      </c>
    </row>
    <row r="51" spans="5:5">
      <c r="E51" s="163" t="s">
        <v>201</v>
      </c>
    </row>
    <row r="52" spans="5:5">
      <c r="E52" s="163" t="s">
        <v>202</v>
      </c>
    </row>
    <row r="53" spans="5:5">
      <c r="E53" s="163" t="s">
        <v>203</v>
      </c>
    </row>
    <row r="54" spans="5:5"/>
    <row r="55" spans="5:5"/>
    <row r="56" spans="5:5"/>
    <row r="57" spans="5:5" hidden="1"/>
    <row r="58" spans="5:5" hidden="1"/>
    <row r="59" spans="5:5" hidden="1"/>
  </sheetData>
  <sheetProtection algorithmName="SHA-512" hashValue="q5XcjfgaPqu/ksWoA/4ju0j+suWvzViib1yQ+GWPIcINMSCVaBxb7CPhkjBP1cRaHaS5KMj8t3utZKI1bmX5mQ==" saltValue="y8v0AUanZEyZGYhpSdZ8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563</v>
      </c>
      <c r="D34" s="1186"/>
      <c r="E34" s="1187"/>
      <c r="F34" s="32" t="s">
        <v>564</v>
      </c>
      <c r="G34" s="33" t="s">
        <v>565</v>
      </c>
      <c r="H34" s="33" t="s">
        <v>566</v>
      </c>
      <c r="I34" s="33" t="s">
        <v>567</v>
      </c>
      <c r="J34" s="34" t="s">
        <v>568</v>
      </c>
      <c r="K34" s="22"/>
      <c r="L34" s="22"/>
      <c r="M34" s="22"/>
      <c r="N34" s="22"/>
      <c r="O34" s="22"/>
      <c r="P34" s="22"/>
    </row>
    <row r="35" spans="1:16" ht="39" customHeight="1">
      <c r="A35" s="22"/>
      <c r="B35" s="35"/>
      <c r="C35" s="1180" t="s">
        <v>569</v>
      </c>
      <c r="D35" s="1181"/>
      <c r="E35" s="1182"/>
      <c r="F35" s="36">
        <v>6.49</v>
      </c>
      <c r="G35" s="37">
        <v>7.38</v>
      </c>
      <c r="H35" s="37">
        <v>8.93</v>
      </c>
      <c r="I35" s="37">
        <v>8.7200000000000006</v>
      </c>
      <c r="J35" s="38">
        <v>8.99</v>
      </c>
      <c r="K35" s="22"/>
      <c r="L35" s="22"/>
      <c r="M35" s="22"/>
      <c r="N35" s="22"/>
      <c r="O35" s="22"/>
      <c r="P35" s="22"/>
    </row>
    <row r="36" spans="1:16" ht="39" customHeight="1">
      <c r="A36" s="22"/>
      <c r="B36" s="35"/>
      <c r="C36" s="1180" t="s">
        <v>570</v>
      </c>
      <c r="D36" s="1181"/>
      <c r="E36" s="1182"/>
      <c r="F36" s="36">
        <v>8.44</v>
      </c>
      <c r="G36" s="37">
        <v>8.33</v>
      </c>
      <c r="H36" s="37">
        <v>8.19</v>
      </c>
      <c r="I36" s="37">
        <v>7.74</v>
      </c>
      <c r="J36" s="38">
        <v>6.82</v>
      </c>
      <c r="K36" s="22"/>
      <c r="L36" s="22"/>
      <c r="M36" s="22"/>
      <c r="N36" s="22"/>
      <c r="O36" s="22"/>
      <c r="P36" s="22"/>
    </row>
    <row r="37" spans="1:16" ht="39" customHeight="1">
      <c r="A37" s="22"/>
      <c r="B37" s="35"/>
      <c r="C37" s="1180" t="s">
        <v>571</v>
      </c>
      <c r="D37" s="1181"/>
      <c r="E37" s="1182"/>
      <c r="F37" s="36">
        <v>3.19</v>
      </c>
      <c r="G37" s="37">
        <v>2.94</v>
      </c>
      <c r="H37" s="37">
        <v>2.85</v>
      </c>
      <c r="I37" s="37">
        <v>3.19</v>
      </c>
      <c r="J37" s="38">
        <v>6.65</v>
      </c>
      <c r="K37" s="22"/>
      <c r="L37" s="22"/>
      <c r="M37" s="22"/>
      <c r="N37" s="22"/>
      <c r="O37" s="22"/>
      <c r="P37" s="22"/>
    </row>
    <row r="38" spans="1:16" ht="39" customHeight="1">
      <c r="A38" s="22"/>
      <c r="B38" s="35"/>
      <c r="C38" s="1180" t="s">
        <v>572</v>
      </c>
      <c r="D38" s="1181"/>
      <c r="E38" s="1182"/>
      <c r="F38" s="36">
        <v>1.73</v>
      </c>
      <c r="G38" s="37">
        <v>1.37</v>
      </c>
      <c r="H38" s="37">
        <v>0.59</v>
      </c>
      <c r="I38" s="37">
        <v>1.37</v>
      </c>
      <c r="J38" s="38">
        <v>2.78</v>
      </c>
      <c r="K38" s="22"/>
      <c r="L38" s="22"/>
      <c r="M38" s="22"/>
      <c r="N38" s="22"/>
      <c r="O38" s="22"/>
      <c r="P38" s="22"/>
    </row>
    <row r="39" spans="1:16" ht="39" customHeight="1">
      <c r="A39" s="22"/>
      <c r="B39" s="35"/>
      <c r="C39" s="1180" t="s">
        <v>573</v>
      </c>
      <c r="D39" s="1181"/>
      <c r="E39" s="1182"/>
      <c r="F39" s="36">
        <v>1.66</v>
      </c>
      <c r="G39" s="37">
        <v>1.69</v>
      </c>
      <c r="H39" s="37">
        <v>1.68</v>
      </c>
      <c r="I39" s="37">
        <v>1.78</v>
      </c>
      <c r="J39" s="38">
        <v>1.79</v>
      </c>
      <c r="K39" s="22"/>
      <c r="L39" s="22"/>
      <c r="M39" s="22"/>
      <c r="N39" s="22"/>
      <c r="O39" s="22"/>
      <c r="P39" s="22"/>
    </row>
    <row r="40" spans="1:16" ht="39" customHeight="1">
      <c r="A40" s="22"/>
      <c r="B40" s="35"/>
      <c r="C40" s="1180" t="s">
        <v>574</v>
      </c>
      <c r="D40" s="1181"/>
      <c r="E40" s="1182"/>
      <c r="F40" s="36">
        <v>0.16</v>
      </c>
      <c r="G40" s="37">
        <v>0.59</v>
      </c>
      <c r="H40" s="37">
        <v>0.73</v>
      </c>
      <c r="I40" s="37">
        <v>1.73</v>
      </c>
      <c r="J40" s="38">
        <v>0.97</v>
      </c>
      <c r="K40" s="22"/>
      <c r="L40" s="22"/>
      <c r="M40" s="22"/>
      <c r="N40" s="22"/>
      <c r="O40" s="22"/>
      <c r="P40" s="22"/>
    </row>
    <row r="41" spans="1:16" ht="39" customHeight="1">
      <c r="A41" s="22"/>
      <c r="B41" s="35"/>
      <c r="C41" s="1180" t="s">
        <v>575</v>
      </c>
      <c r="D41" s="1181"/>
      <c r="E41" s="1182"/>
      <c r="F41" s="36">
        <v>0.11</v>
      </c>
      <c r="G41" s="37">
        <v>0.19</v>
      </c>
      <c r="H41" s="37">
        <v>0.23</v>
      </c>
      <c r="I41" s="37">
        <v>0.37</v>
      </c>
      <c r="J41" s="38">
        <v>0.39</v>
      </c>
      <c r="K41" s="22"/>
      <c r="L41" s="22"/>
      <c r="M41" s="22"/>
      <c r="N41" s="22"/>
      <c r="O41" s="22"/>
      <c r="P41" s="22"/>
    </row>
    <row r="42" spans="1:16" ht="39" customHeight="1">
      <c r="A42" s="22"/>
      <c r="B42" s="39"/>
      <c r="C42" s="1180" t="s">
        <v>576</v>
      </c>
      <c r="D42" s="1181"/>
      <c r="E42" s="1182"/>
      <c r="F42" s="36" t="s">
        <v>577</v>
      </c>
      <c r="G42" s="37" t="s">
        <v>567</v>
      </c>
      <c r="H42" s="37" t="s">
        <v>514</v>
      </c>
      <c r="I42" s="37" t="s">
        <v>514</v>
      </c>
      <c r="J42" s="38" t="s">
        <v>514</v>
      </c>
      <c r="K42" s="22"/>
      <c r="L42" s="22"/>
      <c r="M42" s="22"/>
      <c r="N42" s="22"/>
      <c r="O42" s="22"/>
      <c r="P42" s="22"/>
    </row>
    <row r="43" spans="1:16" ht="39" customHeight="1" thickBot="1">
      <c r="A43" s="22"/>
      <c r="B43" s="40"/>
      <c r="C43" s="1183" t="s">
        <v>578</v>
      </c>
      <c r="D43" s="1184"/>
      <c r="E43" s="1185"/>
      <c r="F43" s="41">
        <v>0.96</v>
      </c>
      <c r="G43" s="42">
        <v>1.66</v>
      </c>
      <c r="H43" s="42">
        <v>0.97</v>
      </c>
      <c r="I43" s="42">
        <v>1.26</v>
      </c>
      <c r="J43" s="43">
        <v>0.54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u6waqjFCpzmTcIGdHuGyDGcjva+ZeKId672zaqVzPl7uAvYzAHPUK1QSg0w3JPvmG9GLdNraOXvFI/xatIhsw==" saltValue="/q1D/oFzO32d5fSmnTy1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5212</v>
      </c>
      <c r="L45" s="60">
        <v>5114</v>
      </c>
      <c r="M45" s="60">
        <v>4592</v>
      </c>
      <c r="N45" s="60">
        <v>4392</v>
      </c>
      <c r="O45" s="61">
        <v>4521</v>
      </c>
      <c r="P45" s="48"/>
      <c r="Q45" s="48"/>
      <c r="R45" s="48"/>
      <c r="S45" s="48"/>
      <c r="T45" s="48"/>
      <c r="U45" s="48"/>
    </row>
    <row r="46" spans="1:21" ht="30.75" customHeight="1">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c r="A48" s="48"/>
      <c r="B48" s="1198"/>
      <c r="C48" s="1199"/>
      <c r="D48" s="62"/>
      <c r="E48" s="1190" t="s">
        <v>15</v>
      </c>
      <c r="F48" s="1190"/>
      <c r="G48" s="1190"/>
      <c r="H48" s="1190"/>
      <c r="I48" s="1190"/>
      <c r="J48" s="1191"/>
      <c r="K48" s="63">
        <v>1069</v>
      </c>
      <c r="L48" s="64">
        <v>1086</v>
      </c>
      <c r="M48" s="64">
        <v>1092</v>
      </c>
      <c r="N48" s="64">
        <v>1070</v>
      </c>
      <c r="O48" s="65">
        <v>940</v>
      </c>
      <c r="P48" s="48"/>
      <c r="Q48" s="48"/>
      <c r="R48" s="48"/>
      <c r="S48" s="48"/>
      <c r="T48" s="48"/>
      <c r="U48" s="48"/>
    </row>
    <row r="49" spans="1:21" ht="30.75" customHeight="1">
      <c r="A49" s="48"/>
      <c r="B49" s="1198"/>
      <c r="C49" s="1199"/>
      <c r="D49" s="62"/>
      <c r="E49" s="1190" t="s">
        <v>16</v>
      </c>
      <c r="F49" s="1190"/>
      <c r="G49" s="1190"/>
      <c r="H49" s="1190"/>
      <c r="I49" s="1190"/>
      <c r="J49" s="1191"/>
      <c r="K49" s="63" t="s">
        <v>514</v>
      </c>
      <c r="L49" s="64" t="s">
        <v>514</v>
      </c>
      <c r="M49" s="64" t="s">
        <v>514</v>
      </c>
      <c r="N49" s="64" t="s">
        <v>514</v>
      </c>
      <c r="O49" s="65" t="s">
        <v>514</v>
      </c>
      <c r="P49" s="48"/>
      <c r="Q49" s="48"/>
      <c r="R49" s="48"/>
      <c r="S49" s="48"/>
      <c r="T49" s="48"/>
      <c r="U49" s="48"/>
    </row>
    <row r="50" spans="1:21" ht="30.75" customHeight="1">
      <c r="A50" s="48"/>
      <c r="B50" s="1198"/>
      <c r="C50" s="1199"/>
      <c r="D50" s="62"/>
      <c r="E50" s="1190" t="s">
        <v>17</v>
      </c>
      <c r="F50" s="1190"/>
      <c r="G50" s="1190"/>
      <c r="H50" s="1190"/>
      <c r="I50" s="1190"/>
      <c r="J50" s="1191"/>
      <c r="K50" s="63">
        <v>137</v>
      </c>
      <c r="L50" s="64">
        <v>130</v>
      </c>
      <c r="M50" s="64">
        <v>113</v>
      </c>
      <c r="N50" s="64">
        <v>112</v>
      </c>
      <c r="O50" s="65">
        <v>74</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2</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3892</v>
      </c>
      <c r="L52" s="64">
        <v>4041</v>
      </c>
      <c r="M52" s="64">
        <v>3816</v>
      </c>
      <c r="N52" s="64">
        <v>3823</v>
      </c>
      <c r="O52" s="65">
        <v>3933</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2526</v>
      </c>
      <c r="L53" s="69">
        <v>2289</v>
      </c>
      <c r="M53" s="69">
        <v>1981</v>
      </c>
      <c r="N53" s="69">
        <v>1753</v>
      </c>
      <c r="O53" s="70">
        <v>1602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6XXhuOwxnq18p9hMKGxiBGTyMkPFpML+0hG9efA9OYreYrIu+v/ge46RnYN3pt2Xie83CULV+wlQLYQPN/o0g==" saltValue="FaO8yYuDcnWiI2Dp0GW0+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51300</v>
      </c>
      <c r="J41" s="83">
        <v>54294</v>
      </c>
      <c r="K41" s="83">
        <v>54634</v>
      </c>
      <c r="L41" s="83">
        <v>58740</v>
      </c>
      <c r="M41" s="84">
        <v>58598</v>
      </c>
    </row>
    <row r="42" spans="2:13" ht="27.75" customHeight="1">
      <c r="B42" s="1206"/>
      <c r="C42" s="1207"/>
      <c r="D42" s="85"/>
      <c r="E42" s="1212" t="s">
        <v>26</v>
      </c>
      <c r="F42" s="1212"/>
      <c r="G42" s="1212"/>
      <c r="H42" s="1213"/>
      <c r="I42" s="86">
        <v>678</v>
      </c>
      <c r="J42" s="87">
        <v>555</v>
      </c>
      <c r="K42" s="87">
        <v>447</v>
      </c>
      <c r="L42" s="87">
        <v>339</v>
      </c>
      <c r="M42" s="88">
        <v>267</v>
      </c>
    </row>
    <row r="43" spans="2:13" ht="27.75" customHeight="1">
      <c r="B43" s="1206"/>
      <c r="C43" s="1207"/>
      <c r="D43" s="85"/>
      <c r="E43" s="1212" t="s">
        <v>27</v>
      </c>
      <c r="F43" s="1212"/>
      <c r="G43" s="1212"/>
      <c r="H43" s="1213"/>
      <c r="I43" s="86">
        <v>19339</v>
      </c>
      <c r="J43" s="87">
        <v>17913</v>
      </c>
      <c r="K43" s="87">
        <v>15979</v>
      </c>
      <c r="L43" s="87">
        <v>15701</v>
      </c>
      <c r="M43" s="88">
        <v>14541</v>
      </c>
    </row>
    <row r="44" spans="2:13" ht="27.75" customHeight="1">
      <c r="B44" s="1206"/>
      <c r="C44" s="1207"/>
      <c r="D44" s="85"/>
      <c r="E44" s="1212" t="s">
        <v>28</v>
      </c>
      <c r="F44" s="1212"/>
      <c r="G44" s="1212"/>
      <c r="H44" s="1213"/>
      <c r="I44" s="86" t="s">
        <v>514</v>
      </c>
      <c r="J44" s="87" t="s">
        <v>514</v>
      </c>
      <c r="K44" s="87" t="s">
        <v>514</v>
      </c>
      <c r="L44" s="87" t="s">
        <v>514</v>
      </c>
      <c r="M44" s="88" t="s">
        <v>514</v>
      </c>
    </row>
    <row r="45" spans="2:13" ht="27.75" customHeight="1">
      <c r="B45" s="1206"/>
      <c r="C45" s="1207"/>
      <c r="D45" s="85"/>
      <c r="E45" s="1212" t="s">
        <v>29</v>
      </c>
      <c r="F45" s="1212"/>
      <c r="G45" s="1212"/>
      <c r="H45" s="1213"/>
      <c r="I45" s="86">
        <v>7279</v>
      </c>
      <c r="J45" s="87">
        <v>6726</v>
      </c>
      <c r="K45" s="87">
        <v>6236</v>
      </c>
      <c r="L45" s="87">
        <v>5990</v>
      </c>
      <c r="M45" s="88">
        <v>6021</v>
      </c>
    </row>
    <row r="46" spans="2:13" ht="27.75" customHeight="1">
      <c r="B46" s="1206"/>
      <c r="C46" s="1207"/>
      <c r="D46" s="89"/>
      <c r="E46" s="1212" t="s">
        <v>30</v>
      </c>
      <c r="F46" s="1212"/>
      <c r="G46" s="1212"/>
      <c r="H46" s="1213"/>
      <c r="I46" s="86" t="s">
        <v>514</v>
      </c>
      <c r="J46" s="87" t="s">
        <v>514</v>
      </c>
      <c r="K46" s="87" t="s">
        <v>514</v>
      </c>
      <c r="L46" s="87" t="s">
        <v>514</v>
      </c>
      <c r="M46" s="88" t="s">
        <v>514</v>
      </c>
    </row>
    <row r="47" spans="2:13" ht="27.75" customHeight="1">
      <c r="B47" s="1206"/>
      <c r="C47" s="1207"/>
      <c r="D47" s="90"/>
      <c r="E47" s="1214" t="s">
        <v>31</v>
      </c>
      <c r="F47" s="1215"/>
      <c r="G47" s="1215"/>
      <c r="H47" s="1216"/>
      <c r="I47" s="86" t="s">
        <v>514</v>
      </c>
      <c r="J47" s="87" t="s">
        <v>514</v>
      </c>
      <c r="K47" s="87" t="s">
        <v>514</v>
      </c>
      <c r="L47" s="87" t="s">
        <v>514</v>
      </c>
      <c r="M47" s="88" t="s">
        <v>514</v>
      </c>
    </row>
    <row r="48" spans="2:13" ht="27.75" customHeight="1">
      <c r="B48" s="1206"/>
      <c r="C48" s="1207"/>
      <c r="D48" s="85"/>
      <c r="E48" s="1212" t="s">
        <v>32</v>
      </c>
      <c r="F48" s="1212"/>
      <c r="G48" s="1212"/>
      <c r="H48" s="1213"/>
      <c r="I48" s="86" t="s">
        <v>514</v>
      </c>
      <c r="J48" s="87" t="s">
        <v>514</v>
      </c>
      <c r="K48" s="87" t="s">
        <v>514</v>
      </c>
      <c r="L48" s="87" t="s">
        <v>514</v>
      </c>
      <c r="M48" s="88" t="s">
        <v>514</v>
      </c>
    </row>
    <row r="49" spans="2:13" ht="27.75" customHeight="1">
      <c r="B49" s="1208"/>
      <c r="C49" s="1209"/>
      <c r="D49" s="85"/>
      <c r="E49" s="1212" t="s">
        <v>33</v>
      </c>
      <c r="F49" s="1212"/>
      <c r="G49" s="1212"/>
      <c r="H49" s="1213"/>
      <c r="I49" s="86" t="s">
        <v>514</v>
      </c>
      <c r="J49" s="87" t="s">
        <v>514</v>
      </c>
      <c r="K49" s="87" t="s">
        <v>514</v>
      </c>
      <c r="L49" s="87" t="s">
        <v>514</v>
      </c>
      <c r="M49" s="88" t="s">
        <v>514</v>
      </c>
    </row>
    <row r="50" spans="2:13" ht="27.75" customHeight="1">
      <c r="B50" s="1217" t="s">
        <v>34</v>
      </c>
      <c r="C50" s="1218"/>
      <c r="D50" s="91"/>
      <c r="E50" s="1212" t="s">
        <v>35</v>
      </c>
      <c r="F50" s="1212"/>
      <c r="G50" s="1212"/>
      <c r="H50" s="1213"/>
      <c r="I50" s="86">
        <v>8491</v>
      </c>
      <c r="J50" s="87">
        <v>9040</v>
      </c>
      <c r="K50" s="87">
        <v>10215</v>
      </c>
      <c r="L50" s="87">
        <v>9711</v>
      </c>
      <c r="M50" s="88">
        <v>10307</v>
      </c>
    </row>
    <row r="51" spans="2:13" ht="27.75" customHeight="1">
      <c r="B51" s="1206"/>
      <c r="C51" s="1207"/>
      <c r="D51" s="85"/>
      <c r="E51" s="1212" t="s">
        <v>36</v>
      </c>
      <c r="F51" s="1212"/>
      <c r="G51" s="1212"/>
      <c r="H51" s="1213"/>
      <c r="I51" s="86">
        <v>3249</v>
      </c>
      <c r="J51" s="87">
        <v>1950</v>
      </c>
      <c r="K51" s="87">
        <v>775</v>
      </c>
      <c r="L51" s="87">
        <v>652</v>
      </c>
      <c r="M51" s="88">
        <v>550</v>
      </c>
    </row>
    <row r="52" spans="2:13" ht="27.75" customHeight="1">
      <c r="B52" s="1208"/>
      <c r="C52" s="1209"/>
      <c r="D52" s="85"/>
      <c r="E52" s="1212" t="s">
        <v>37</v>
      </c>
      <c r="F52" s="1212"/>
      <c r="G52" s="1212"/>
      <c r="H52" s="1213"/>
      <c r="I52" s="86">
        <v>39823</v>
      </c>
      <c r="J52" s="87">
        <v>42934</v>
      </c>
      <c r="K52" s="87">
        <v>44231</v>
      </c>
      <c r="L52" s="87">
        <v>44373</v>
      </c>
      <c r="M52" s="88">
        <v>48468</v>
      </c>
    </row>
    <row r="53" spans="2:13" ht="27.75" customHeight="1" thickBot="1">
      <c r="B53" s="1219" t="s">
        <v>38</v>
      </c>
      <c r="C53" s="1220"/>
      <c r="D53" s="92"/>
      <c r="E53" s="1221" t="s">
        <v>39</v>
      </c>
      <c r="F53" s="1221"/>
      <c r="G53" s="1221"/>
      <c r="H53" s="1222"/>
      <c r="I53" s="93">
        <v>27033</v>
      </c>
      <c r="J53" s="94">
        <v>25563</v>
      </c>
      <c r="K53" s="94">
        <v>22075</v>
      </c>
      <c r="L53" s="94">
        <v>26033</v>
      </c>
      <c r="M53" s="95">
        <v>20101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mQ5b6qTbSLZeCKN1PEFr2pk+M/DJOld0fc7F/S8Co0sH+aAUT16GKRAREgf+wMEqfGmKc7EEM54VEHkVb7ZZA==" saltValue="VR0mKMk1Ej+gTppNeHnQ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25" t="s">
        <v>42</v>
      </c>
      <c r="D55" s="1225"/>
      <c r="E55" s="1226"/>
      <c r="F55" s="107">
        <v>6811</v>
      </c>
      <c r="G55" s="107">
        <v>6814</v>
      </c>
      <c r="H55" s="108">
        <v>6619</v>
      </c>
    </row>
    <row r="56" spans="2:8" ht="52.5" customHeight="1">
      <c r="B56" s="109"/>
      <c r="C56" s="1227" t="s">
        <v>43</v>
      </c>
      <c r="D56" s="1227"/>
      <c r="E56" s="1228"/>
      <c r="F56" s="110">
        <v>1765</v>
      </c>
      <c r="G56" s="110">
        <v>1226</v>
      </c>
      <c r="H56" s="111">
        <v>1877</v>
      </c>
    </row>
    <row r="57" spans="2:8" ht="53.25" customHeight="1">
      <c r="B57" s="109"/>
      <c r="C57" s="1229" t="s">
        <v>44</v>
      </c>
      <c r="D57" s="1229"/>
      <c r="E57" s="1230"/>
      <c r="F57" s="112">
        <v>4421</v>
      </c>
      <c r="G57" s="112">
        <v>4319</v>
      </c>
      <c r="H57" s="113">
        <v>4320</v>
      </c>
    </row>
    <row r="58" spans="2:8" ht="45.75" customHeight="1">
      <c r="B58" s="114"/>
      <c r="C58" s="1231" t="s">
        <v>602</v>
      </c>
      <c r="D58" s="1232"/>
      <c r="E58" s="1233"/>
      <c r="F58" s="361">
        <v>3367</v>
      </c>
      <c r="G58" s="361">
        <v>3372</v>
      </c>
      <c r="H58" s="362">
        <v>3377</v>
      </c>
    </row>
    <row r="59" spans="2:8" ht="45.75" customHeight="1">
      <c r="B59" s="114"/>
      <c r="C59" s="1231" t="s">
        <v>603</v>
      </c>
      <c r="D59" s="1232"/>
      <c r="E59" s="1233"/>
      <c r="F59" s="361">
        <v>400</v>
      </c>
      <c r="G59" s="361">
        <v>400</v>
      </c>
      <c r="H59" s="362">
        <v>400</v>
      </c>
    </row>
    <row r="60" spans="2:8" ht="45.75" customHeight="1">
      <c r="B60" s="114"/>
      <c r="C60" s="1231" t="s">
        <v>604</v>
      </c>
      <c r="D60" s="1232"/>
      <c r="E60" s="1233"/>
      <c r="F60" s="361">
        <v>264</v>
      </c>
      <c r="G60" s="361">
        <v>168</v>
      </c>
      <c r="H60" s="362">
        <v>168</v>
      </c>
    </row>
    <row r="61" spans="2:8" ht="45.75" customHeight="1">
      <c r="B61" s="114"/>
      <c r="C61" s="1231" t="s">
        <v>605</v>
      </c>
      <c r="D61" s="1232"/>
      <c r="E61" s="1233"/>
      <c r="F61" s="361">
        <v>115</v>
      </c>
      <c r="G61" s="361">
        <v>115</v>
      </c>
      <c r="H61" s="362">
        <v>115</v>
      </c>
    </row>
    <row r="62" spans="2:8" ht="45.75" customHeight="1" thickBot="1">
      <c r="B62" s="115"/>
      <c r="C62" s="1234" t="s">
        <v>606</v>
      </c>
      <c r="D62" s="1235"/>
      <c r="E62" s="1236"/>
      <c r="F62" s="363">
        <v>54</v>
      </c>
      <c r="G62" s="363">
        <v>54</v>
      </c>
      <c r="H62" s="364">
        <v>54</v>
      </c>
    </row>
    <row r="63" spans="2:8" ht="52.5" customHeight="1" thickBot="1">
      <c r="B63" s="116"/>
      <c r="C63" s="1223" t="s">
        <v>45</v>
      </c>
      <c r="D63" s="1223"/>
      <c r="E63" s="1224"/>
      <c r="F63" s="117">
        <v>12997</v>
      </c>
      <c r="G63" s="117">
        <v>12359</v>
      </c>
      <c r="H63" s="118">
        <v>12815</v>
      </c>
    </row>
    <row r="64" spans="2:8" ht="15" customHeight="1"/>
    <row r="65" ht="0" hidden="1" customHeight="1"/>
    <row r="66" ht="0" hidden="1" customHeight="1"/>
  </sheetData>
  <sheetProtection algorithmName="SHA-512" hashValue="MOc+Ecy/nYPA9PsnIo4oieVRI3eNdTZYsG8ZLC7Q99d3jsnnx4DsIJtQ2mXdWJLwgRDeXiWnti5x0RBZcbAyjA==" saltValue="sV9K7Sesk3NR93vpDIOXN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&amp;C&amp;P/&amp;N&amp;R\\FILESV\財政課\財政課\財政公表（決算統計・県下状況）\2財政比較・歳出比較分析表\H29決算分(H31)&amp;F</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66"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67"/>
      <c r="DG4" s="267"/>
      <c r="DH4" s="267"/>
      <c r="DI4" s="267"/>
      <c r="DJ4" s="267"/>
      <c r="DK4" s="267"/>
      <c r="DL4" s="267"/>
      <c r="DM4" s="267"/>
      <c r="DN4" s="267"/>
      <c r="DO4" s="267"/>
      <c r="DP4" s="267"/>
      <c r="DQ4" s="267"/>
      <c r="DR4" s="267"/>
      <c r="DS4" s="267"/>
      <c r="DT4" s="267"/>
      <c r="DU4" s="267"/>
      <c r="DV4" s="267"/>
      <c r="DW4" s="267"/>
    </row>
    <row r="5" spans="1:143" s="266"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67"/>
      <c r="DG5" s="267"/>
      <c r="DH5" s="267"/>
      <c r="DI5" s="267"/>
      <c r="DJ5" s="267"/>
      <c r="DK5" s="267"/>
      <c r="DL5" s="267"/>
      <c r="DM5" s="267"/>
      <c r="DN5" s="267"/>
      <c r="DO5" s="267"/>
      <c r="DP5" s="267"/>
      <c r="DQ5" s="267"/>
      <c r="DR5" s="267"/>
      <c r="DS5" s="267"/>
      <c r="DT5" s="267"/>
      <c r="DU5" s="267"/>
      <c r="DV5" s="267"/>
      <c r="DW5" s="267"/>
    </row>
    <row r="6" spans="1:143" s="266"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67"/>
      <c r="DG6" s="267"/>
      <c r="DH6" s="267"/>
      <c r="DI6" s="267"/>
      <c r="DJ6" s="267"/>
      <c r="DK6" s="267"/>
      <c r="DL6" s="267"/>
      <c r="DM6" s="267"/>
      <c r="DN6" s="267"/>
      <c r="DO6" s="267"/>
      <c r="DP6" s="267"/>
      <c r="DQ6" s="267"/>
      <c r="DR6" s="267"/>
      <c r="DS6" s="267"/>
      <c r="DT6" s="267"/>
      <c r="DU6" s="267"/>
      <c r="DV6" s="267"/>
      <c r="DW6" s="267"/>
    </row>
    <row r="7" spans="1:143" s="266"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67"/>
      <c r="DG7" s="267"/>
      <c r="DH7" s="267"/>
      <c r="DI7" s="267"/>
      <c r="DJ7" s="267"/>
      <c r="DK7" s="267"/>
      <c r="DL7" s="267"/>
      <c r="DM7" s="267"/>
      <c r="DN7" s="267"/>
      <c r="DO7" s="267"/>
      <c r="DP7" s="267"/>
      <c r="DQ7" s="267"/>
      <c r="DR7" s="267"/>
      <c r="DS7" s="267"/>
      <c r="DT7" s="267"/>
      <c r="DU7" s="267"/>
      <c r="DV7" s="267"/>
      <c r="DW7" s="267"/>
    </row>
    <row r="8" spans="1:143" s="266"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67"/>
      <c r="DG8" s="267"/>
      <c r="DH8" s="267"/>
      <c r="DI8" s="267"/>
      <c r="DJ8" s="267"/>
      <c r="DK8" s="267"/>
      <c r="DL8" s="267"/>
      <c r="DM8" s="267"/>
      <c r="DN8" s="267"/>
      <c r="DO8" s="267"/>
      <c r="DP8" s="267"/>
      <c r="DQ8" s="267"/>
      <c r="DR8" s="267"/>
      <c r="DS8" s="267"/>
      <c r="DT8" s="267"/>
      <c r="DU8" s="267"/>
      <c r="DV8" s="267"/>
      <c r="DW8" s="267"/>
    </row>
    <row r="9" spans="1:143" s="266"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67"/>
      <c r="DG9" s="267"/>
      <c r="DH9" s="267"/>
      <c r="DI9" s="267"/>
      <c r="DJ9" s="267"/>
      <c r="DK9" s="267"/>
      <c r="DL9" s="267"/>
      <c r="DM9" s="267"/>
      <c r="DN9" s="267"/>
      <c r="DO9" s="267"/>
      <c r="DP9" s="267"/>
      <c r="DQ9" s="267"/>
      <c r="DR9" s="267"/>
      <c r="DS9" s="267"/>
      <c r="DT9" s="267"/>
      <c r="DU9" s="267"/>
      <c r="DV9" s="267"/>
      <c r="DW9" s="267"/>
    </row>
    <row r="10" spans="1:143" s="266"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67"/>
      <c r="DG10" s="267"/>
      <c r="DH10" s="267"/>
      <c r="DI10" s="267"/>
      <c r="DJ10" s="267"/>
      <c r="DK10" s="267"/>
      <c r="DL10" s="267"/>
      <c r="DM10" s="267"/>
      <c r="DN10" s="267"/>
      <c r="DO10" s="267"/>
      <c r="DP10" s="267"/>
      <c r="DQ10" s="267"/>
      <c r="DR10" s="267"/>
      <c r="DS10" s="267"/>
      <c r="DT10" s="267"/>
      <c r="DU10" s="267"/>
      <c r="DV10" s="267"/>
      <c r="DW10" s="267"/>
      <c r="EM10" s="266" t="s">
        <v>607</v>
      </c>
    </row>
    <row r="11" spans="1:143" s="266"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67"/>
      <c r="DG11" s="267"/>
      <c r="DH11" s="267"/>
      <c r="DI11" s="267"/>
      <c r="DJ11" s="267"/>
      <c r="DK11" s="267"/>
      <c r="DL11" s="267"/>
      <c r="DM11" s="267"/>
      <c r="DN11" s="267"/>
      <c r="DO11" s="267"/>
      <c r="DP11" s="267"/>
      <c r="DQ11" s="267"/>
      <c r="DR11" s="267"/>
      <c r="DS11" s="267"/>
      <c r="DT11" s="267"/>
      <c r="DU11" s="267"/>
      <c r="DV11" s="267"/>
      <c r="DW11" s="267"/>
    </row>
    <row r="12" spans="1:143" s="266"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67"/>
      <c r="DG12" s="267"/>
      <c r="DH12" s="267"/>
      <c r="DI12" s="267"/>
      <c r="DJ12" s="267"/>
      <c r="DK12" s="267"/>
      <c r="DL12" s="267"/>
      <c r="DM12" s="267"/>
      <c r="DN12" s="267"/>
      <c r="DO12" s="267"/>
      <c r="DP12" s="267"/>
      <c r="DQ12" s="267"/>
      <c r="DR12" s="267"/>
      <c r="DS12" s="267"/>
      <c r="DT12" s="267"/>
      <c r="DU12" s="267"/>
      <c r="DV12" s="267"/>
      <c r="DW12" s="267"/>
      <c r="EM12" s="266" t="s">
        <v>607</v>
      </c>
    </row>
    <row r="13" spans="1:143" s="266"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67"/>
      <c r="DG13" s="267"/>
      <c r="DH13" s="267"/>
      <c r="DI13" s="267"/>
      <c r="DJ13" s="267"/>
      <c r="DK13" s="267"/>
      <c r="DL13" s="267"/>
      <c r="DM13" s="267"/>
      <c r="DN13" s="267"/>
      <c r="DO13" s="267"/>
      <c r="DP13" s="267"/>
      <c r="DQ13" s="267"/>
      <c r="DR13" s="267"/>
      <c r="DS13" s="267"/>
      <c r="DT13" s="267"/>
      <c r="DU13" s="267"/>
      <c r="DV13" s="267"/>
      <c r="DW13" s="267"/>
    </row>
    <row r="14" spans="1:143" s="266"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67"/>
      <c r="DG14" s="267"/>
      <c r="DH14" s="267"/>
      <c r="DI14" s="267"/>
      <c r="DJ14" s="267"/>
      <c r="DK14" s="267"/>
      <c r="DL14" s="267"/>
      <c r="DM14" s="267"/>
      <c r="DN14" s="267"/>
      <c r="DO14" s="267"/>
      <c r="DP14" s="267"/>
      <c r="DQ14" s="267"/>
      <c r="DR14" s="267"/>
      <c r="DS14" s="267"/>
      <c r="DT14" s="267"/>
      <c r="DU14" s="267"/>
      <c r="DV14" s="267"/>
      <c r="DW14" s="267"/>
    </row>
    <row r="15" spans="1:143" s="266"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67"/>
      <c r="DG15" s="267"/>
      <c r="DH15" s="267"/>
      <c r="DI15" s="267"/>
      <c r="DJ15" s="267"/>
      <c r="DK15" s="267"/>
      <c r="DL15" s="267"/>
      <c r="DM15" s="267"/>
      <c r="DN15" s="267"/>
      <c r="DO15" s="267"/>
      <c r="DP15" s="267"/>
      <c r="DQ15" s="267"/>
      <c r="DR15" s="267"/>
      <c r="DS15" s="267"/>
      <c r="DT15" s="267"/>
      <c r="DU15" s="267"/>
      <c r="DV15" s="267"/>
      <c r="DW15" s="267"/>
    </row>
    <row r="16" spans="1:143" s="266"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67"/>
      <c r="DG16" s="267"/>
      <c r="DH16" s="267"/>
      <c r="DI16" s="267"/>
      <c r="DJ16" s="267"/>
      <c r="DK16" s="267"/>
      <c r="DL16" s="267"/>
      <c r="DM16" s="267"/>
      <c r="DN16" s="267"/>
      <c r="DO16" s="267"/>
      <c r="DP16" s="267"/>
      <c r="DQ16" s="267"/>
      <c r="DR16" s="267"/>
      <c r="DS16" s="267"/>
      <c r="DT16" s="267"/>
      <c r="DU16" s="267"/>
      <c r="DV16" s="267"/>
      <c r="DW16" s="267"/>
    </row>
    <row r="17" spans="1:351" s="266"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67"/>
      <c r="DG17" s="267"/>
      <c r="DH17" s="267"/>
      <c r="DI17" s="267"/>
      <c r="DJ17" s="267"/>
      <c r="DK17" s="267"/>
      <c r="DL17" s="267"/>
      <c r="DM17" s="267"/>
      <c r="DN17" s="267"/>
      <c r="DO17" s="267"/>
      <c r="DP17" s="267"/>
      <c r="DQ17" s="267"/>
      <c r="DR17" s="267"/>
      <c r="DS17" s="267"/>
      <c r="DT17" s="267"/>
      <c r="DU17" s="267"/>
      <c r="DV17" s="267"/>
      <c r="DW17" s="267"/>
    </row>
    <row r="18" spans="1:351" s="266"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67"/>
      <c r="DG18" s="267"/>
      <c r="DH18" s="267"/>
      <c r="DI18" s="267"/>
      <c r="DJ18" s="267"/>
      <c r="DK18" s="267"/>
      <c r="DL18" s="267"/>
      <c r="DM18" s="267"/>
      <c r="DN18" s="267"/>
      <c r="DO18" s="267"/>
      <c r="DP18" s="267"/>
      <c r="DQ18" s="267"/>
      <c r="DR18" s="267"/>
      <c r="DS18" s="267"/>
      <c r="DT18" s="267"/>
      <c r="DU18" s="267"/>
      <c r="DV18" s="267"/>
      <c r="DW18" s="267"/>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610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611</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557</v>
      </c>
      <c r="BQ50" s="1271"/>
      <c r="BR50" s="1271"/>
      <c r="BS50" s="1271"/>
      <c r="BT50" s="1271"/>
      <c r="BU50" s="1271"/>
      <c r="BV50" s="1271"/>
      <c r="BW50" s="1271"/>
      <c r="BX50" s="1271" t="s">
        <v>558</v>
      </c>
      <c r="BY50" s="1271"/>
      <c r="BZ50" s="1271"/>
      <c r="CA50" s="1271"/>
      <c r="CB50" s="1271"/>
      <c r="CC50" s="1271"/>
      <c r="CD50" s="1271"/>
      <c r="CE50" s="1271"/>
      <c r="CF50" s="1271" t="s">
        <v>559</v>
      </c>
      <c r="CG50" s="1271"/>
      <c r="CH50" s="1271"/>
      <c r="CI50" s="1271"/>
      <c r="CJ50" s="1271"/>
      <c r="CK50" s="1271"/>
      <c r="CL50" s="1271"/>
      <c r="CM50" s="1271"/>
      <c r="CN50" s="1271" t="s">
        <v>560</v>
      </c>
      <c r="CO50" s="1271"/>
      <c r="CP50" s="1271"/>
      <c r="CQ50" s="1271"/>
      <c r="CR50" s="1271"/>
      <c r="CS50" s="1271"/>
      <c r="CT50" s="1271"/>
      <c r="CU50" s="1271"/>
      <c r="CV50" s="1271" t="s">
        <v>561</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612</v>
      </c>
      <c r="AO51" s="1275"/>
      <c r="AP51" s="1275"/>
      <c r="AQ51" s="1275"/>
      <c r="AR51" s="1275"/>
      <c r="AS51" s="1275"/>
      <c r="AT51" s="1275"/>
      <c r="AU51" s="1275"/>
      <c r="AV51" s="1275"/>
      <c r="AW51" s="1275"/>
      <c r="AX51" s="1275"/>
      <c r="AY51" s="1275"/>
      <c r="AZ51" s="1275"/>
      <c r="BA51" s="1275"/>
      <c r="BB51" s="1275" t="s">
        <v>614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110.9</v>
      </c>
      <c r="CG51" s="1277"/>
      <c r="CH51" s="1277"/>
      <c r="CI51" s="1277"/>
      <c r="CJ51" s="1277"/>
      <c r="CK51" s="1277"/>
      <c r="CL51" s="1277"/>
      <c r="CM51" s="1277"/>
      <c r="CN51" s="1277">
        <v>133.19999999999999</v>
      </c>
      <c r="CO51" s="1277"/>
      <c r="CP51" s="1277"/>
      <c r="CQ51" s="1277"/>
      <c r="CR51" s="1277"/>
      <c r="CS51" s="1277"/>
      <c r="CT51" s="1277"/>
      <c r="CU51" s="1277"/>
      <c r="CV51" s="1277">
        <v>103.5</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47.9</v>
      </c>
      <c r="CG53" s="1277"/>
      <c r="CH53" s="1277"/>
      <c r="CI53" s="1277"/>
      <c r="CJ53" s="1277"/>
      <c r="CK53" s="1277"/>
      <c r="CL53" s="1277"/>
      <c r="CM53" s="1277"/>
      <c r="CN53" s="1277">
        <v>48.1</v>
      </c>
      <c r="CO53" s="1277"/>
      <c r="CP53" s="1277"/>
      <c r="CQ53" s="1277"/>
      <c r="CR53" s="1277"/>
      <c r="CS53" s="1277"/>
      <c r="CT53" s="1277"/>
      <c r="CU53" s="1277"/>
      <c r="CV53" s="1277">
        <v>46.5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617</v>
      </c>
      <c r="AO55" s="1271"/>
      <c r="AP55" s="1271"/>
      <c r="AQ55" s="1271"/>
      <c r="AR55" s="1271"/>
      <c r="AS55" s="1271"/>
      <c r="AT55" s="1271"/>
      <c r="AU55" s="1271"/>
      <c r="AV55" s="1271"/>
      <c r="AW55" s="1271"/>
      <c r="AX55" s="1271"/>
      <c r="AY55" s="1271"/>
      <c r="AZ55" s="1271"/>
      <c r="BA55" s="1271"/>
      <c r="BB55" s="1275" t="s">
        <v>614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618</v>
      </c>
    </row>
    <row r="64" spans="1:109">
      <c r="B64" s="1246"/>
      <c r="G64" s="1253"/>
      <c r="I64" s="1287"/>
      <c r="J64" s="1287"/>
      <c r="K64" s="1287"/>
      <c r="L64" s="1287"/>
      <c r="M64" s="1287"/>
      <c r="N64" s="1288"/>
      <c r="AM64" s="1253"/>
      <c r="AN64" s="1253" t="s">
        <v>609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611</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557</v>
      </c>
      <c r="BQ72" s="1271"/>
      <c r="BR72" s="1271"/>
      <c r="BS72" s="1271"/>
      <c r="BT72" s="1271"/>
      <c r="BU72" s="1271"/>
      <c r="BV72" s="1271"/>
      <c r="BW72" s="1271"/>
      <c r="BX72" s="1271" t="s">
        <v>558</v>
      </c>
      <c r="BY72" s="1271"/>
      <c r="BZ72" s="1271"/>
      <c r="CA72" s="1271"/>
      <c r="CB72" s="1271"/>
      <c r="CC72" s="1271"/>
      <c r="CD72" s="1271"/>
      <c r="CE72" s="1271"/>
      <c r="CF72" s="1271" t="s">
        <v>559</v>
      </c>
      <c r="CG72" s="1271"/>
      <c r="CH72" s="1271"/>
      <c r="CI72" s="1271"/>
      <c r="CJ72" s="1271"/>
      <c r="CK72" s="1271"/>
      <c r="CL72" s="1271"/>
      <c r="CM72" s="1271"/>
      <c r="CN72" s="1271" t="s">
        <v>560</v>
      </c>
      <c r="CO72" s="1271"/>
      <c r="CP72" s="1271"/>
      <c r="CQ72" s="1271"/>
      <c r="CR72" s="1271"/>
      <c r="CS72" s="1271"/>
      <c r="CT72" s="1271"/>
      <c r="CU72" s="1271"/>
      <c r="CV72" s="1271" t="s">
        <v>561</v>
      </c>
      <c r="CW72" s="1271"/>
      <c r="CX72" s="1271"/>
      <c r="CY72" s="1271"/>
      <c r="CZ72" s="1271"/>
      <c r="DA72" s="1271"/>
      <c r="DB72" s="1271"/>
      <c r="DC72" s="1271"/>
    </row>
    <row r="73" spans="2:107">
      <c r="B73" s="1246"/>
      <c r="G73" s="1272"/>
      <c r="H73" s="1272"/>
      <c r="I73" s="1272"/>
      <c r="J73" s="1272"/>
      <c r="K73" s="1294"/>
      <c r="L73" s="1294"/>
      <c r="M73" s="1294"/>
      <c r="N73" s="1294"/>
      <c r="AM73" s="1264"/>
      <c r="AN73" s="1275" t="s">
        <v>612</v>
      </c>
      <c r="AO73" s="1275"/>
      <c r="AP73" s="1275"/>
      <c r="AQ73" s="1275"/>
      <c r="AR73" s="1275"/>
      <c r="AS73" s="1275"/>
      <c r="AT73" s="1275"/>
      <c r="AU73" s="1275"/>
      <c r="AV73" s="1275"/>
      <c r="AW73" s="1275"/>
      <c r="AX73" s="1275"/>
      <c r="AY73" s="1275"/>
      <c r="AZ73" s="1275"/>
      <c r="BA73" s="1275"/>
      <c r="BB73" s="1275" t="s">
        <v>613</v>
      </c>
      <c r="BC73" s="1275"/>
      <c r="BD73" s="1275"/>
      <c r="BE73" s="1275"/>
      <c r="BF73" s="1275"/>
      <c r="BG73" s="1275"/>
      <c r="BH73" s="1275"/>
      <c r="BI73" s="1275"/>
      <c r="BJ73" s="1275"/>
      <c r="BK73" s="1275"/>
      <c r="BL73" s="1275"/>
      <c r="BM73" s="1275"/>
      <c r="BN73" s="1275"/>
      <c r="BO73" s="1275"/>
      <c r="BP73" s="1277">
        <v>136.80000000000001</v>
      </c>
      <c r="BQ73" s="1277"/>
      <c r="BR73" s="1277"/>
      <c r="BS73" s="1277"/>
      <c r="BT73" s="1277"/>
      <c r="BU73" s="1277"/>
      <c r="BV73" s="1277"/>
      <c r="BW73" s="1277"/>
      <c r="BX73" s="1277">
        <v>131</v>
      </c>
      <c r="BY73" s="1277"/>
      <c r="BZ73" s="1277"/>
      <c r="CA73" s="1277"/>
      <c r="CB73" s="1277"/>
      <c r="CC73" s="1277"/>
      <c r="CD73" s="1277"/>
      <c r="CE73" s="1277"/>
      <c r="CF73" s="1277">
        <v>110.9</v>
      </c>
      <c r="CG73" s="1277"/>
      <c r="CH73" s="1277"/>
      <c r="CI73" s="1277"/>
      <c r="CJ73" s="1277"/>
      <c r="CK73" s="1277"/>
      <c r="CL73" s="1277"/>
      <c r="CM73" s="1277"/>
      <c r="CN73" s="1277">
        <v>133.19999999999999</v>
      </c>
      <c r="CO73" s="1277"/>
      <c r="CP73" s="1277"/>
      <c r="CQ73" s="1277"/>
      <c r="CR73" s="1277"/>
      <c r="CS73" s="1277"/>
      <c r="CT73" s="1277"/>
      <c r="CU73" s="1277"/>
      <c r="CV73" s="1277">
        <v>103.5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620</v>
      </c>
      <c r="BC75" s="1275"/>
      <c r="BD75" s="1275"/>
      <c r="BE75" s="1275"/>
      <c r="BF75" s="1275"/>
      <c r="BG75" s="1275"/>
      <c r="BH75" s="1275"/>
      <c r="BI75" s="1275"/>
      <c r="BJ75" s="1275"/>
      <c r="BK75" s="1275"/>
      <c r="BL75" s="1275"/>
      <c r="BM75" s="1275"/>
      <c r="BN75" s="1275"/>
      <c r="BO75" s="1275"/>
      <c r="BP75" s="1277">
        <v>13.2</v>
      </c>
      <c r="BQ75" s="1277"/>
      <c r="BR75" s="1277"/>
      <c r="BS75" s="1277"/>
      <c r="BT75" s="1277"/>
      <c r="BU75" s="1277"/>
      <c r="BV75" s="1277"/>
      <c r="BW75" s="1277"/>
      <c r="BX75" s="1277">
        <v>12.6</v>
      </c>
      <c r="BY75" s="1277"/>
      <c r="BZ75" s="1277"/>
      <c r="CA75" s="1277"/>
      <c r="CB75" s="1277"/>
      <c r="CC75" s="1277"/>
      <c r="CD75" s="1277"/>
      <c r="CE75" s="1277"/>
      <c r="CF75" s="1277">
        <v>11.4</v>
      </c>
      <c r="CG75" s="1277"/>
      <c r="CH75" s="1277"/>
      <c r="CI75" s="1277"/>
      <c r="CJ75" s="1277"/>
      <c r="CK75" s="1277"/>
      <c r="CL75" s="1277"/>
      <c r="CM75" s="1277"/>
      <c r="CN75" s="1277">
        <v>10.199999999999999</v>
      </c>
      <c r="CO75" s="1277"/>
      <c r="CP75" s="1277"/>
      <c r="CQ75" s="1277"/>
      <c r="CR75" s="1277"/>
      <c r="CS75" s="1277"/>
      <c r="CT75" s="1277"/>
      <c r="CU75" s="1277"/>
      <c r="CV75" s="1277">
        <v>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616</v>
      </c>
      <c r="AO77" s="1271"/>
      <c r="AP77" s="1271"/>
      <c r="AQ77" s="1271"/>
      <c r="AR77" s="1271"/>
      <c r="AS77" s="1271"/>
      <c r="AT77" s="1271"/>
      <c r="AU77" s="1271"/>
      <c r="AV77" s="1271"/>
      <c r="AW77" s="1271"/>
      <c r="AX77" s="1271"/>
      <c r="AY77" s="1271"/>
      <c r="AZ77" s="1271"/>
      <c r="BA77" s="1271"/>
      <c r="BB77" s="1275" t="s">
        <v>613</v>
      </c>
      <c r="BC77" s="1275"/>
      <c r="BD77" s="1275"/>
      <c r="BE77" s="1275"/>
      <c r="BF77" s="1275"/>
      <c r="BG77" s="1275"/>
      <c r="BH77" s="1275"/>
      <c r="BI77" s="1275"/>
      <c r="BJ77" s="1275"/>
      <c r="BK77" s="1275"/>
      <c r="BL77" s="1275"/>
      <c r="BM77" s="1275"/>
      <c r="BN77" s="1275"/>
      <c r="BO77" s="1275"/>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620</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3grWJ/9AdOqkvJNdlI2oQXO7QreKLXKKTolv+YZETrRrV4uj2mB2wT1iH+z5HVOXbHkHAjgxa0fHQfT2c4C4Q==" saltValue="A9jrOZ0P12Pjccl6b5cV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06" zoomScaleNormal="106" zoomScaleSheetLayoutView="70" workbookViewId="0"/>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ljyX9v0/ljtIe659ltBu9XR8uShIDwUSgLWpawOycCJuEtMQMBW12/eS092vfnfdyDEujYxBqDY6ygCei4gaw==" saltValue="sv+FRR5iK5u1ZSPHFsKy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67" customWidth="1"/>
    <col min="35" max="122" width="2.5" style="266" customWidth="1"/>
    <col min="123" max="16384" width="2.5" style="266" hidden="1"/>
  </cols>
  <sheetData>
    <row r="1" spans="2:34"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c r="S2" s="266"/>
      <c r="AH2" s="266"/>
    </row>
    <row r="3" spans="2:34">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row r="5" spans="2:34"/>
    <row r="6" spans="2:34"/>
    <row r="7" spans="2:34"/>
    <row r="8" spans="2:34"/>
    <row r="9" spans="2:34">
      <c r="AH9" s="266"/>
    </row>
    <row r="10" spans="2:34"/>
    <row r="11" spans="2:34"/>
    <row r="12" spans="2:34"/>
    <row r="13" spans="2:34"/>
    <row r="14" spans="2:34"/>
    <row r="15" spans="2:34"/>
    <row r="16" spans="2:34"/>
    <row r="17" spans="12:34">
      <c r="AH17" s="266"/>
    </row>
    <row r="18" spans="12:34"/>
    <row r="19" spans="12:34"/>
    <row r="20" spans="12:34">
      <c r="AH20" s="266"/>
    </row>
    <row r="21" spans="12:34">
      <c r="AH21" s="266"/>
    </row>
    <row r="22" spans="12:34"/>
    <row r="23" spans="12:34"/>
    <row r="24" spans="12:34">
      <c r="Q24" s="266"/>
    </row>
    <row r="25" spans="12:34"/>
    <row r="26" spans="12:34"/>
    <row r="27" spans="12:34"/>
    <row r="28" spans="12:34">
      <c r="O28" s="266"/>
      <c r="T28" s="266"/>
      <c r="AH28" s="266"/>
    </row>
    <row r="29" spans="12:34"/>
    <row r="30" spans="12:34"/>
    <row r="31" spans="12:34">
      <c r="Q31" s="266"/>
    </row>
    <row r="32" spans="12:34">
      <c r="L32" s="266"/>
    </row>
    <row r="33" spans="2:34">
      <c r="C33" s="266"/>
      <c r="E33" s="266"/>
      <c r="G33" s="266"/>
      <c r="I33" s="266"/>
      <c r="X33" s="266"/>
    </row>
    <row r="34" spans="2:34">
      <c r="B34" s="266"/>
      <c r="P34" s="266"/>
      <c r="R34" s="266"/>
      <c r="T34" s="266"/>
    </row>
    <row r="35" spans="2:34">
      <c r="D35" s="266"/>
      <c r="W35" s="266"/>
      <c r="AC35" s="266"/>
      <c r="AD35" s="266"/>
      <c r="AE35" s="266"/>
      <c r="AF35" s="266"/>
      <c r="AG35" s="266"/>
      <c r="AH35" s="266"/>
    </row>
    <row r="36" spans="2:34">
      <c r="H36" s="266"/>
      <c r="J36" s="266"/>
      <c r="K36" s="266"/>
      <c r="M36" s="266"/>
      <c r="Y36" s="266"/>
      <c r="Z36" s="266"/>
      <c r="AA36" s="266"/>
      <c r="AB36" s="266"/>
      <c r="AC36" s="266"/>
      <c r="AD36" s="266"/>
      <c r="AE36" s="266"/>
      <c r="AF36" s="266"/>
      <c r="AG36" s="266"/>
      <c r="AH36" s="266"/>
    </row>
    <row r="37" spans="2:34">
      <c r="AH37" s="266"/>
    </row>
    <row r="38" spans="2:34">
      <c r="AG38" s="266"/>
      <c r="AH38" s="266"/>
    </row>
    <row r="39" spans="2:34"/>
    <row r="40" spans="2:34">
      <c r="X40" s="266"/>
    </row>
    <row r="41" spans="2:34">
      <c r="R41" s="266"/>
    </row>
    <row r="42" spans="2:34">
      <c r="W42" s="266"/>
    </row>
    <row r="43" spans="2:34">
      <c r="Y43" s="266"/>
      <c r="Z43" s="266"/>
      <c r="AA43" s="266"/>
      <c r="AB43" s="266"/>
      <c r="AC43" s="266"/>
      <c r="AD43" s="266"/>
      <c r="AE43" s="266"/>
      <c r="AF43" s="266"/>
      <c r="AG43" s="266"/>
      <c r="AH43" s="266"/>
    </row>
    <row r="44" spans="2:34">
      <c r="AH44" s="266"/>
    </row>
    <row r="45" spans="2:34">
      <c r="X45" s="266"/>
    </row>
    <row r="46" spans="2:34"/>
    <row r="47" spans="2:34"/>
    <row r="48" spans="2:34">
      <c r="W48" s="266"/>
      <c r="Y48" s="266"/>
      <c r="Z48" s="266"/>
      <c r="AA48" s="266"/>
      <c r="AB48" s="266"/>
      <c r="AC48" s="266"/>
      <c r="AD48" s="266"/>
      <c r="AE48" s="266"/>
      <c r="AF48" s="266"/>
      <c r="AG48" s="266"/>
      <c r="AH48" s="266"/>
    </row>
    <row r="49" spans="28:34"/>
    <row r="50" spans="28:34">
      <c r="AE50" s="266"/>
      <c r="AF50" s="266"/>
      <c r="AG50" s="266"/>
      <c r="AH50" s="266"/>
    </row>
    <row r="51" spans="28:34">
      <c r="AC51" s="266"/>
      <c r="AD51" s="266"/>
      <c r="AE51" s="266"/>
      <c r="AF51" s="266"/>
      <c r="AG51" s="266"/>
      <c r="AH51" s="266"/>
    </row>
    <row r="52" spans="28:34"/>
    <row r="53" spans="28:34">
      <c r="AF53" s="266"/>
      <c r="AG53" s="266"/>
      <c r="AH53" s="266"/>
    </row>
    <row r="54" spans="28:34">
      <c r="AH54" s="266"/>
    </row>
    <row r="55" spans="28:34"/>
    <row r="56" spans="28:34">
      <c r="AB56" s="266"/>
      <c r="AC56" s="266"/>
      <c r="AD56" s="266"/>
      <c r="AE56" s="266"/>
      <c r="AF56" s="266"/>
      <c r="AG56" s="266"/>
      <c r="AH56" s="266"/>
    </row>
    <row r="57" spans="28:34">
      <c r="AH57" s="266"/>
    </row>
    <row r="58" spans="28:34">
      <c r="AH58" s="266"/>
    </row>
    <row r="59" spans="28:34">
      <c r="AG59" s="266"/>
      <c r="AH59" s="266"/>
    </row>
    <row r="60" spans="28:34"/>
    <row r="61" spans="28:34"/>
    <row r="62" spans="28:34"/>
    <row r="63" spans="28:34">
      <c r="AH63" s="266"/>
    </row>
    <row r="64" spans="28:34">
      <c r="AG64" s="266"/>
      <c r="AH64" s="266"/>
    </row>
    <row r="65" spans="28:34"/>
    <row r="66" spans="28:34"/>
    <row r="67" spans="28:34"/>
    <row r="68" spans="28:34">
      <c r="AB68" s="266"/>
      <c r="AC68" s="266"/>
      <c r="AD68" s="266"/>
      <c r="AE68" s="266"/>
      <c r="AF68" s="266"/>
      <c r="AG68" s="266"/>
      <c r="AH68" s="266"/>
    </row>
    <row r="69" spans="28:34">
      <c r="AF69" s="266"/>
      <c r="AG69" s="266"/>
      <c r="AH69" s="266"/>
    </row>
    <row r="70" spans="28:34"/>
    <row r="71" spans="28:34"/>
    <row r="72" spans="28:34"/>
    <row r="73" spans="28:34"/>
    <row r="74" spans="28:34"/>
    <row r="75" spans="28:34">
      <c r="AH75" s="266"/>
    </row>
    <row r="76" spans="28:34">
      <c r="AF76" s="266"/>
      <c r="AG76" s="266"/>
      <c r="AH76" s="266"/>
    </row>
    <row r="77" spans="28:34">
      <c r="AG77" s="266"/>
      <c r="AH77" s="266"/>
    </row>
    <row r="78" spans="28:34"/>
    <row r="79" spans="28:34"/>
    <row r="80" spans="28:34"/>
    <row r="81" spans="25:34"/>
    <row r="82" spans="25:34">
      <c r="Y82" s="266"/>
    </row>
    <row r="83" spans="25:34">
      <c r="Y83" s="266"/>
      <c r="Z83" s="266"/>
      <c r="AA83" s="266"/>
      <c r="AB83" s="266"/>
      <c r="AC83" s="266"/>
      <c r="AD83" s="266"/>
      <c r="AE83" s="266"/>
      <c r="AF83" s="266"/>
      <c r="AG83" s="266"/>
      <c r="AH83" s="266"/>
    </row>
    <row r="84" spans="25:34"/>
    <row r="85" spans="25:34"/>
    <row r="86" spans="25:34"/>
    <row r="87" spans="25:34"/>
    <row r="88" spans="25:34">
      <c r="AH88" s="266"/>
    </row>
    <row r="89" spans="25:34"/>
    <row r="90" spans="25:34"/>
    <row r="91" spans="25:34"/>
    <row r="92" spans="25:34" ht="13.5" customHeight="1"/>
    <row r="93" spans="25:34" ht="13.5" customHeight="1"/>
    <row r="94" spans="25:34" ht="13.5" customHeight="1">
      <c r="AF94" s="266"/>
      <c r="AG94" s="266"/>
      <c r="AH94" s="266"/>
    </row>
    <row r="95" spans="25:34" ht="13.5" customHeight="1">
      <c r="AH95" s="266"/>
    </row>
    <row r="96" spans="25:34" ht="13.5" customHeight="1"/>
    <row r="97" spans="33:34" ht="13.5" customHeight="1"/>
    <row r="98" spans="33:34" ht="13.5" customHeight="1"/>
    <row r="99" spans="33:34" ht="13.5" customHeight="1"/>
    <row r="100" spans="33:34" ht="13.5" customHeight="1"/>
    <row r="101" spans="33:34" ht="13.5" customHeight="1">
      <c r="AH101" s="266"/>
    </row>
    <row r="102" spans="33:34" ht="13.5" customHeight="1"/>
    <row r="103" spans="33:34" ht="13.5" customHeight="1"/>
    <row r="104" spans="33:34" ht="13.5" customHeight="1">
      <c r="AG104" s="266"/>
      <c r="AH104" s="26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6"/>
    </row>
    <row r="117" spans="34:122" ht="13.5" customHeight="1"/>
    <row r="118" spans="34:122" ht="13.5" customHeight="1"/>
    <row r="119" spans="34:122" ht="13.5" customHeight="1"/>
    <row r="120" spans="34:122" ht="13.5" customHeight="1">
      <c r="AH120" s="266"/>
    </row>
    <row r="121" spans="34:122" ht="13.5" customHeight="1">
      <c r="AH121" s="266"/>
    </row>
    <row r="122" spans="34:122" ht="13.5" customHeight="1"/>
    <row r="123" spans="34:122" ht="13.5" customHeight="1"/>
    <row r="124" spans="34:122" ht="13.5" customHeight="1"/>
    <row r="125" spans="34:122" ht="13.5" customHeight="1">
      <c r="DR125" s="266" t="s">
        <v>621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NHrEy+LLmKUY6QQZPOLWYQNUsVosDsRRLl7Q6J5DoRjmCmCH3FYqOe22QA3Q9sndfeLwnsTVGW//7YRhRBbqg==" saltValue="4nFS50d29MPq9rucjKD0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5" customWidth="1"/>
    <col min="2" max="8" width="13.375" style="125" customWidth="1"/>
    <col min="9" max="16384" width="11.125" style="125"/>
  </cols>
  <sheetData>
    <row r="1" spans="1:8">
      <c r="A1" s="119"/>
      <c r="B1" s="120"/>
      <c r="C1" s="121"/>
      <c r="D1" s="122"/>
      <c r="E1" s="123"/>
      <c r="F1" s="123"/>
      <c r="G1" s="123"/>
      <c r="H1" s="124"/>
    </row>
    <row r="2" spans="1:8">
      <c r="A2" s="126"/>
      <c r="B2" s="127"/>
      <c r="C2" s="128"/>
      <c r="D2" s="129" t="s">
        <v>46</v>
      </c>
      <c r="E2" s="130"/>
      <c r="F2" s="131" t="s">
        <v>554</v>
      </c>
      <c r="G2" s="132"/>
      <c r="H2" s="133"/>
    </row>
    <row r="3" spans="1:8">
      <c r="A3" s="129" t="s">
        <v>547</v>
      </c>
      <c r="B3" s="134"/>
      <c r="C3" s="135"/>
      <c r="D3" s="136">
        <v>76859</v>
      </c>
      <c r="E3" s="137"/>
      <c r="F3" s="138">
        <v>69560</v>
      </c>
      <c r="G3" s="139"/>
      <c r="H3" s="140"/>
    </row>
    <row r="4" spans="1:8">
      <c r="A4" s="141"/>
      <c r="B4" s="142"/>
      <c r="C4" s="143"/>
      <c r="D4" s="144">
        <v>47086</v>
      </c>
      <c r="E4" s="145"/>
      <c r="F4" s="146">
        <v>35305</v>
      </c>
      <c r="G4" s="147"/>
      <c r="H4" s="148"/>
    </row>
    <row r="5" spans="1:8">
      <c r="A5" s="129" t="s">
        <v>549</v>
      </c>
      <c r="B5" s="134"/>
      <c r="C5" s="135"/>
      <c r="D5" s="136">
        <v>93631</v>
      </c>
      <c r="E5" s="137"/>
      <c r="F5" s="138">
        <v>65988</v>
      </c>
      <c r="G5" s="139"/>
      <c r="H5" s="140"/>
    </row>
    <row r="6" spans="1:8">
      <c r="A6" s="141"/>
      <c r="B6" s="142"/>
      <c r="C6" s="143"/>
      <c r="D6" s="144">
        <v>66032</v>
      </c>
      <c r="E6" s="145"/>
      <c r="F6" s="146">
        <v>36473</v>
      </c>
      <c r="G6" s="147"/>
      <c r="H6" s="148"/>
    </row>
    <row r="7" spans="1:8">
      <c r="A7" s="129" t="s">
        <v>550</v>
      </c>
      <c r="B7" s="134"/>
      <c r="C7" s="135"/>
      <c r="D7" s="136">
        <v>68219</v>
      </c>
      <c r="E7" s="137"/>
      <c r="F7" s="138">
        <v>54227</v>
      </c>
      <c r="G7" s="139"/>
      <c r="H7" s="140"/>
    </row>
    <row r="8" spans="1:8">
      <c r="A8" s="141"/>
      <c r="B8" s="142"/>
      <c r="C8" s="143"/>
      <c r="D8" s="144">
        <v>34226</v>
      </c>
      <c r="E8" s="145"/>
      <c r="F8" s="146">
        <v>29694</v>
      </c>
      <c r="G8" s="147"/>
      <c r="H8" s="148"/>
    </row>
    <row r="9" spans="1:8">
      <c r="A9" s="129" t="s">
        <v>551</v>
      </c>
      <c r="B9" s="134"/>
      <c r="C9" s="135"/>
      <c r="D9" s="136">
        <v>127118</v>
      </c>
      <c r="E9" s="137"/>
      <c r="F9" s="138">
        <v>57295</v>
      </c>
      <c r="G9" s="139"/>
      <c r="H9" s="140"/>
    </row>
    <row r="10" spans="1:8">
      <c r="A10" s="141"/>
      <c r="B10" s="142"/>
      <c r="C10" s="143"/>
      <c r="D10" s="144">
        <v>88650</v>
      </c>
      <c r="E10" s="145"/>
      <c r="F10" s="146">
        <v>32771</v>
      </c>
      <c r="G10" s="147"/>
      <c r="H10" s="148"/>
    </row>
    <row r="11" spans="1:8">
      <c r="A11" s="129" t="s">
        <v>552</v>
      </c>
      <c r="B11" s="134"/>
      <c r="C11" s="135"/>
      <c r="D11" s="136">
        <v>68947</v>
      </c>
      <c r="E11" s="137"/>
      <c r="F11" s="138">
        <v>54110</v>
      </c>
      <c r="G11" s="139"/>
      <c r="H11" s="140"/>
    </row>
    <row r="12" spans="1:8">
      <c r="A12" s="141"/>
      <c r="B12" s="142"/>
      <c r="C12" s="149"/>
      <c r="D12" s="144">
        <v>33954</v>
      </c>
      <c r="E12" s="145"/>
      <c r="F12" s="146">
        <v>30620</v>
      </c>
      <c r="G12" s="147"/>
      <c r="H12" s="148"/>
    </row>
    <row r="13" spans="1:8">
      <c r="A13" s="129"/>
      <c r="B13" s="134"/>
      <c r="C13" s="150"/>
      <c r="D13" s="151">
        <v>86955</v>
      </c>
      <c r="E13" s="152"/>
      <c r="F13" s="153">
        <v>60236</v>
      </c>
      <c r="G13" s="154"/>
      <c r="H13" s="140"/>
    </row>
    <row r="14" spans="1:8">
      <c r="A14" s="141"/>
      <c r="B14" s="142"/>
      <c r="C14" s="143"/>
      <c r="D14" s="144">
        <v>53990</v>
      </c>
      <c r="E14" s="145"/>
      <c r="F14" s="146">
        <v>32973</v>
      </c>
      <c r="G14" s="147"/>
      <c r="H14" s="148"/>
    </row>
    <row r="17" spans="1:11">
      <c r="A17" s="125" t="s">
        <v>47</v>
      </c>
    </row>
    <row r="18" spans="1:11">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c r="A19" s="155" t="s">
        <v>48</v>
      </c>
      <c r="B19" s="155">
        <f>ROUND(VALUE(SUBSTITUTE(実質収支比率等に係る経年分析!F$48,"▲","-")),2)</f>
        <v>6.37</v>
      </c>
      <c r="C19" s="155">
        <f>ROUND(VALUE(SUBSTITUTE(実質収支比率等に係る経年分析!G$48,"▲","-")),2)</f>
        <v>7.93</v>
      </c>
      <c r="D19" s="155">
        <f>ROUND(VALUE(SUBSTITUTE(実質収支比率等に係る経年分析!H$48,"▲","-")),2)</f>
        <v>8.84</v>
      </c>
      <c r="E19" s="155">
        <f>ROUND(VALUE(SUBSTITUTE(実質収支比率等に係る経年分析!I$48,"▲","-")),2)</f>
        <v>8.65</v>
      </c>
      <c r="F19" s="155">
        <f>ROUND(VALUE(SUBSTITUTE(実質収支比率等に係る経年分析!J$48,"▲","-")),2)</f>
        <v>8.94</v>
      </c>
    </row>
    <row r="20" spans="1:11">
      <c r="A20" s="155" t="s">
        <v>49</v>
      </c>
      <c r="B20" s="155">
        <f>ROUND(VALUE(SUBSTITUTE(実質収支比率等に係る経年分析!F$47,"▲","-")),2)</f>
        <v>27.93</v>
      </c>
      <c r="C20" s="155">
        <f>ROUND(VALUE(SUBSTITUTE(実質収支比率等に係る経年分析!G$47,"▲","-")),2)</f>
        <v>29.11</v>
      </c>
      <c r="D20" s="155">
        <f>ROUND(VALUE(SUBSTITUTE(実質収支比率等に係る経年分析!H$47,"▲","-")),2)</f>
        <v>28.9</v>
      </c>
      <c r="E20" s="155">
        <f>ROUND(VALUE(SUBSTITUTE(実質収支比率等に係る経年分析!I$47,"▲","-")),2)</f>
        <v>29.35</v>
      </c>
      <c r="F20" s="155">
        <f>ROUND(VALUE(SUBSTITUTE(実質収支比率等に係る経年分析!J$47,"▲","-")),2)</f>
        <v>28.48</v>
      </c>
    </row>
    <row r="21" spans="1:11">
      <c r="A21" s="155" t="s">
        <v>50</v>
      </c>
      <c r="B21" s="155">
        <f>IF(ISNUMBER(VALUE(SUBSTITUTE(実質収支比率等に係る経年分析!F$49,"▲","-"))),ROUND(VALUE(SUBSTITUTE(実質収支比率等に係る経年分析!F$49,"▲","-")),2),NA())</f>
        <v>6.92</v>
      </c>
      <c r="C21" s="155">
        <f>IF(ISNUMBER(VALUE(SUBSTITUTE(実質収支比率等に係る経年分析!G$49,"▲","-"))),ROUND(VALUE(SUBSTITUTE(実質収支比率等に係る経年分析!G$49,"▲","-")),2),NA())</f>
        <v>2.62</v>
      </c>
      <c r="D21" s="155">
        <f>IF(ISNUMBER(VALUE(SUBSTITUTE(実質収支比率等に係る経年分析!H$49,"▲","-"))),ROUND(VALUE(SUBSTITUTE(実質収支比率等に係る経年分析!H$49,"▲","-")),2),NA())</f>
        <v>1</v>
      </c>
      <c r="E21" s="155">
        <f>IF(ISNUMBER(VALUE(SUBSTITUTE(実質収支比率等に係る経年分析!I$49,"▲","-"))),ROUND(VALUE(SUBSTITUTE(実質収支比率等に係る経年分析!I$49,"▲","-")),2),NA())</f>
        <v>3.09</v>
      </c>
      <c r="F21" s="155">
        <f>IF(ISNUMBER(VALUE(SUBSTITUTE(実質収支比率等に係る経年分析!J$49,"▲","-"))),ROUND(VALUE(SUBSTITUTE(実質収支比率等に係る経年分析!J$49,"▲","-")),2),NA())</f>
        <v>-0.54</v>
      </c>
    </row>
    <row r="24" spans="1:11">
      <c r="A24" s="125" t="s">
        <v>51</v>
      </c>
    </row>
    <row r="25" spans="1:11">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c r="A26" s="156"/>
      <c r="B26" s="156" t="s">
        <v>52</v>
      </c>
      <c r="C26" s="156" t="s">
        <v>53</v>
      </c>
      <c r="D26" s="156" t="s">
        <v>52</v>
      </c>
      <c r="E26" s="156" t="s">
        <v>53</v>
      </c>
      <c r="F26" s="156" t="s">
        <v>52</v>
      </c>
      <c r="G26" s="156" t="s">
        <v>53</v>
      </c>
      <c r="H26" s="156" t="s">
        <v>52</v>
      </c>
      <c r="I26" s="156" t="s">
        <v>53</v>
      </c>
      <c r="J26" s="156" t="s">
        <v>52</v>
      </c>
      <c r="K26" s="156" t="s">
        <v>53</v>
      </c>
    </row>
    <row r="27" spans="1:11">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0.96</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1.66</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0.97</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1.26</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0.54</v>
      </c>
    </row>
    <row r="28" spans="1:11">
      <c r="A28" s="156" t="str">
        <f>IF(連結実質赤字比率に係る赤字・黒字の構成分析!C$42="",NA(),連結実質赤字比率に係る赤字・黒字の構成分析!C$42)</f>
        <v>その他会計（赤字）</v>
      </c>
      <c r="B28" s="156">
        <f>IF(ROUND(VALUE(SUBSTITUTE(連結実質赤字比率に係る赤字・黒字の構成分析!F$42,"▲", "-")), 2) &lt; 0, ABS(ROUND(VALUE(SUBSTITUTE(連結実質赤字比率に係る赤字・黒字の構成分析!F$42,"▲", "-")), 2)), NA())</f>
        <v>0.06</v>
      </c>
      <c r="C28" s="156" t="e">
        <f>IF(ROUND(VALUE(SUBSTITUTE(連結実質赤字比率に係る赤字・黒字の構成分析!F$42,"▲", "-")), 2) &gt;= 0, ABS(ROUND(VALUE(SUBSTITUTE(連結実質赤字比率に係る赤字・黒字の構成分析!F$42,"▲", "-")), 2)), NA())</f>
        <v>#N/A</v>
      </c>
      <c r="D28" s="156">
        <f>IF(ROUND(VALUE(SUBSTITUTE(連結実質赤字比率に係る赤字・黒字の構成分析!G$42,"▲", "-")), 2) &lt; 0, ABS(ROUND(VALUE(SUBSTITUTE(連結実質赤字比率に係る赤字・黒字の構成分析!G$42,"▲", "-")), 2)), NA())</f>
        <v>7.0000000000000007E-2</v>
      </c>
      <c r="E28" s="156" t="e">
        <f>IF(ROUND(VALUE(SUBSTITUTE(連結実質赤字比率に係る赤字・黒字の構成分析!G$42,"▲", "-")), 2) &gt;= 0, ABS(ROUND(VALUE(SUBSTITUTE(連結実質赤字比率に係る赤字・黒字の構成分析!G$42,"▲", "-")), 2)), NA())</f>
        <v>#N/A</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c r="A29" s="156" t="str">
        <f>IF(連結実質赤字比率に係る赤字・黒字の構成分析!C$41="",NA(),連結実質赤字比率に係る赤字・黒字の構成分析!C$41)</f>
        <v>港湾上屋事業特別会計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0.11</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0.19</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0.23</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0.37</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0.39</v>
      </c>
    </row>
    <row r="30" spans="1:11">
      <c r="A30" s="156" t="str">
        <f>IF(連結実質赤字比率に係る赤字・黒字の構成分析!C$40="",NA(),連結実質赤字比率に係る赤字・黒字の構成分析!C$40)</f>
        <v>介護保険事業特別会計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0.16</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0.59</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0.73</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1.73</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0.97</v>
      </c>
    </row>
    <row r="31" spans="1:11">
      <c r="A31" s="156" t="str">
        <f>IF(連結実質赤字比率に係る赤字・黒字の構成分析!C$39="",NA(),連結実質赤字比率に係る赤字・黒字の構成分析!C$39)</f>
        <v>簡易水道事業会計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1.66</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1.69</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1.68</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1.78</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1.79</v>
      </c>
    </row>
    <row r="32" spans="1:11">
      <c r="A32" s="156" t="str">
        <f>IF(連結実質赤字比率に係る赤字・黒字の構成分析!C$38="",NA(),連結実質赤字比率に係る赤字・黒字の構成分析!C$38)</f>
        <v>国民健康保険事業特別会計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1.73</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1.37</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0.59</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1.37</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2.78</v>
      </c>
    </row>
    <row r="33" spans="1:16">
      <c r="A33" s="156" t="str">
        <f>IF(連結実質赤字比率に係る赤字・黒字の構成分析!C$37="",NA(),連結実質赤字比率に係る赤字・黒字の構成分析!C$37)</f>
        <v>工業用水道事業会計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3.19</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2.94</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2.85</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3.19</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6.65</v>
      </c>
    </row>
    <row r="34" spans="1:16">
      <c r="A34" s="156" t="str">
        <f>IF(連結実質赤字比率に係る赤字・黒字の構成分析!C$36="",NA(),連結実質赤字比率に係る赤字・黒字の構成分析!C$36)</f>
        <v>水道事業会計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8.44</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8.33</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8.19</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7.74</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6.82</v>
      </c>
    </row>
    <row r="35" spans="1:16">
      <c r="A35" s="156" t="str">
        <f>IF(連結実質赤字比率に係る赤字・黒字の構成分析!C$35="",NA(),連結実質赤字比率に係る赤字・黒字の構成分析!C$35)</f>
        <v>一般会計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6.49</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7.38</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8.93</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8.7200000000000006</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8.99</v>
      </c>
    </row>
    <row r="36" spans="1:16">
      <c r="A36" s="156" t="str">
        <f>IF(連結実質赤字比率に係る赤字・黒字の構成分析!C$34="",NA(),連結実質赤字比率に係る赤字・黒字の構成分析!C$34)</f>
        <v>住宅新築資金等貸付事業特別会計</v>
      </c>
      <c r="B36" s="156">
        <f>IF(ROUND(VALUE(SUBSTITUTE(連結実質赤字比率に係る赤字・黒字の構成分析!F$34,"▲", "-")), 2) &lt; 0, ABS(ROUND(VALUE(SUBSTITUTE(連結実質赤字比率に係る赤字・黒字の構成分析!F$34,"▲", "-")), 2)), NA())</f>
        <v>0.12</v>
      </c>
      <c r="C36" s="156" t="e">
        <f>IF(ROUND(VALUE(SUBSTITUTE(連結実質赤字比率に係る赤字・黒字の構成分析!F$34,"▲", "-")), 2) &gt;= 0, ABS(ROUND(VALUE(SUBSTITUTE(連結実質赤字比率に係る赤字・黒字の構成分析!F$34,"▲", "-")), 2)), NA())</f>
        <v>#N/A</v>
      </c>
      <c r="D36" s="156">
        <f>IF(ROUND(VALUE(SUBSTITUTE(連結実質赤字比率に係る赤字・黒字の構成分析!G$34,"▲", "-")), 2) &lt; 0, ABS(ROUND(VALUE(SUBSTITUTE(連結実質赤字比率に係る赤字・黒字の構成分析!G$34,"▲", "-")), 2)), NA())</f>
        <v>0.11</v>
      </c>
      <c r="E36" s="156" t="e">
        <f>IF(ROUND(VALUE(SUBSTITUTE(連結実質赤字比率に係る赤字・黒字の構成分析!G$34,"▲", "-")), 2) &gt;= 0, ABS(ROUND(VALUE(SUBSTITUTE(連結実質赤字比率に係る赤字・黒字の構成分析!G$34,"▲", "-")), 2)), NA())</f>
        <v>#N/A</v>
      </c>
      <c r="F36" s="156">
        <f>IF(ROUND(VALUE(SUBSTITUTE(連結実質赤字比率に係る赤字・黒字の構成分析!H$34,"▲", "-")), 2) &lt; 0, ABS(ROUND(VALUE(SUBSTITUTE(連結実質赤字比率に係る赤字・黒字の構成分析!H$34,"▲", "-")), 2)), NA())</f>
        <v>0.08</v>
      </c>
      <c r="G36" s="156" t="e">
        <f>IF(ROUND(VALUE(SUBSTITUTE(連結実質赤字比率に係る赤字・黒字の構成分析!H$34,"▲", "-")), 2) &gt;= 0, ABS(ROUND(VALUE(SUBSTITUTE(連結実質赤字比率に係る赤字・黒字の構成分析!H$34,"▲", "-")), 2)), NA())</f>
        <v>#N/A</v>
      </c>
      <c r="H36" s="156">
        <f>IF(ROUND(VALUE(SUBSTITUTE(連結実質赤字比率に係る赤字・黒字の構成分析!I$34,"▲", "-")), 2) &lt; 0, ABS(ROUND(VALUE(SUBSTITUTE(連結実質赤字比率に係る赤字・黒字の構成分析!I$34,"▲", "-")), 2)), NA())</f>
        <v>7.0000000000000007E-2</v>
      </c>
      <c r="I36" s="156" t="e">
        <f>IF(ROUND(VALUE(SUBSTITUTE(連結実質赤字比率に係る赤字・黒字の構成分析!I$34,"▲", "-")), 2) &gt;= 0, ABS(ROUND(VALUE(SUBSTITUTE(連結実質赤字比率に係る赤字・黒字の構成分析!I$34,"▲", "-")), 2)), NA())</f>
        <v>#N/A</v>
      </c>
      <c r="J36" s="156">
        <f>IF(ROUND(VALUE(SUBSTITUTE(連結実質赤字比率に係る赤字・黒字の構成分析!J$34,"▲", "-")), 2) &lt; 0, ABS(ROUND(VALUE(SUBSTITUTE(連結実質赤字比率に係る赤字・黒字の構成分析!J$34,"▲", "-")), 2)), NA())</f>
        <v>0.05</v>
      </c>
      <c r="K36" s="156" t="e">
        <f>IF(ROUND(VALUE(SUBSTITUTE(連結実質赤字比率に係る赤字・黒字の構成分析!J$34,"▲", "-")), 2) &gt;= 0, ABS(ROUND(VALUE(SUBSTITUTE(連結実質赤字比率に係る赤字・黒字の構成分析!J$34,"▲", "-")), 2)), NA())</f>
        <v>#N/A</v>
      </c>
    </row>
    <row r="39" spans="1:16">
      <c r="A39" s="125" t="s">
        <v>54</v>
      </c>
    </row>
    <row r="40" spans="1:16">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c r="A42" s="157" t="s">
        <v>57</v>
      </c>
      <c r="B42" s="157"/>
      <c r="C42" s="157"/>
      <c r="D42" s="157">
        <f>'実質公債費比率（分子）の構造'!K$52</f>
        <v>3892</v>
      </c>
      <c r="E42" s="157"/>
      <c r="F42" s="157"/>
      <c r="G42" s="157">
        <f>'実質公債費比率（分子）の構造'!L$52</f>
        <v>4041</v>
      </c>
      <c r="H42" s="157"/>
      <c r="I42" s="157"/>
      <c r="J42" s="157">
        <f>'実質公債費比率（分子）の構造'!M$52</f>
        <v>3816</v>
      </c>
      <c r="K42" s="157"/>
      <c r="L42" s="157"/>
      <c r="M42" s="157">
        <f>'実質公債費比率（分子）の構造'!N$52</f>
        <v>3823</v>
      </c>
      <c r="N42" s="157"/>
      <c r="O42" s="157"/>
      <c r="P42" s="157">
        <f>'実質公債費比率（分子）の構造'!O$52</f>
        <v>3933</v>
      </c>
    </row>
    <row r="43" spans="1:16">
      <c r="A43" s="157" t="s">
        <v>58</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2</v>
      </c>
      <c r="L43" s="157"/>
      <c r="M43" s="157"/>
      <c r="N43" s="157">
        <f>'実質公債費比率（分子）の構造'!O$51</f>
        <v>0</v>
      </c>
      <c r="O43" s="157"/>
      <c r="P43" s="157"/>
    </row>
    <row r="44" spans="1:16">
      <c r="A44" s="157" t="s">
        <v>59</v>
      </c>
      <c r="B44" s="157">
        <f>'実質公債費比率（分子）の構造'!K$50</f>
        <v>137</v>
      </c>
      <c r="C44" s="157"/>
      <c r="D44" s="157"/>
      <c r="E44" s="157">
        <f>'実質公債費比率（分子）の構造'!L$50</f>
        <v>130</v>
      </c>
      <c r="F44" s="157"/>
      <c r="G44" s="157"/>
      <c r="H44" s="157">
        <f>'実質公債費比率（分子）の構造'!M$50</f>
        <v>113</v>
      </c>
      <c r="I44" s="157"/>
      <c r="J44" s="157"/>
      <c r="K44" s="157">
        <f>'実質公債費比率（分子）の構造'!N$50</f>
        <v>112</v>
      </c>
      <c r="L44" s="157"/>
      <c r="M44" s="157"/>
      <c r="N44" s="157">
        <f>'実質公債費比率（分子）の構造'!O$50</f>
        <v>74</v>
      </c>
      <c r="O44" s="157"/>
      <c r="P44" s="157"/>
    </row>
    <row r="45" spans="1:16">
      <c r="A45" s="157" t="s">
        <v>60</v>
      </c>
      <c r="B45" s="157" t="str">
        <f>'実質公債費比率（分子）の構造'!K$49</f>
        <v>-</v>
      </c>
      <c r="C45" s="157"/>
      <c r="D45" s="157"/>
      <c r="E45" s="157" t="str">
        <f>'実質公債費比率（分子）の構造'!L$49</f>
        <v>-</v>
      </c>
      <c r="F45" s="157"/>
      <c r="G45" s="157"/>
      <c r="H45" s="157" t="str">
        <f>'実質公債費比率（分子）の構造'!M$49</f>
        <v>-</v>
      </c>
      <c r="I45" s="157"/>
      <c r="J45" s="157"/>
      <c r="K45" s="157" t="str">
        <f>'実質公債費比率（分子）の構造'!N$49</f>
        <v>-</v>
      </c>
      <c r="L45" s="157"/>
      <c r="M45" s="157"/>
      <c r="N45" s="157" t="str">
        <f>'実質公債費比率（分子）の構造'!O$49</f>
        <v>-</v>
      </c>
      <c r="O45" s="157"/>
      <c r="P45" s="157"/>
    </row>
    <row r="46" spans="1:16">
      <c r="A46" s="157" t="s">
        <v>61</v>
      </c>
      <c r="B46" s="157">
        <f>'実質公債費比率（分子）の構造'!K$48</f>
        <v>1069</v>
      </c>
      <c r="C46" s="157"/>
      <c r="D46" s="157"/>
      <c r="E46" s="157">
        <f>'実質公債費比率（分子）の構造'!L$48</f>
        <v>1086</v>
      </c>
      <c r="F46" s="157"/>
      <c r="G46" s="157"/>
      <c r="H46" s="157">
        <f>'実質公債費比率（分子）の構造'!M$48</f>
        <v>1092</v>
      </c>
      <c r="I46" s="157"/>
      <c r="J46" s="157"/>
      <c r="K46" s="157">
        <f>'実質公債費比率（分子）の構造'!N$48</f>
        <v>1070</v>
      </c>
      <c r="L46" s="157"/>
      <c r="M46" s="157"/>
      <c r="N46" s="157">
        <f>'実質公債費比率（分子）の構造'!O$48</f>
        <v>940</v>
      </c>
      <c r="O46" s="157"/>
      <c r="P46" s="157"/>
    </row>
    <row r="47" spans="1:16">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c r="A48" s="157" t="s">
        <v>13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c r="A49" s="157" t="s">
        <v>63</v>
      </c>
      <c r="B49" s="157">
        <f>'実質公債費比率（分子）の構造'!K$45</f>
        <v>5212</v>
      </c>
      <c r="C49" s="157"/>
      <c r="D49" s="157"/>
      <c r="E49" s="157">
        <f>'実質公債費比率（分子）の構造'!L$45</f>
        <v>5114</v>
      </c>
      <c r="F49" s="157"/>
      <c r="G49" s="157"/>
      <c r="H49" s="157">
        <f>'実質公債費比率（分子）の構造'!M$45</f>
        <v>4592</v>
      </c>
      <c r="I49" s="157"/>
      <c r="J49" s="157"/>
      <c r="K49" s="157">
        <f>'実質公債費比率（分子）の構造'!N$45</f>
        <v>4392</v>
      </c>
      <c r="L49" s="157"/>
      <c r="M49" s="157"/>
      <c r="N49" s="157">
        <f>'実質公債費比率（分子）の構造'!O$45</f>
        <v>4521</v>
      </c>
      <c r="O49" s="157"/>
      <c r="P49" s="157"/>
    </row>
    <row r="50" spans="1:16">
      <c r="A50" s="157" t="s">
        <v>64</v>
      </c>
      <c r="B50" s="157" t="e">
        <f>NA()</f>
        <v>#N/A</v>
      </c>
      <c r="C50" s="157">
        <f>IF(ISNUMBER('実質公債費比率（分子）の構造'!K$53),'実質公債費比率（分子）の構造'!K$53,NA())</f>
        <v>2526</v>
      </c>
      <c r="D50" s="157" t="e">
        <f>NA()</f>
        <v>#N/A</v>
      </c>
      <c r="E50" s="157" t="e">
        <f>NA()</f>
        <v>#N/A</v>
      </c>
      <c r="F50" s="157">
        <f>IF(ISNUMBER('実質公債費比率（分子）の構造'!L$53),'実質公債費比率（分子）の構造'!L$53,NA())</f>
        <v>2289</v>
      </c>
      <c r="G50" s="157" t="e">
        <f>NA()</f>
        <v>#N/A</v>
      </c>
      <c r="H50" s="157" t="e">
        <f>NA()</f>
        <v>#N/A</v>
      </c>
      <c r="I50" s="157">
        <f>IF(ISNUMBER('実質公債費比率（分子）の構造'!M$53),'実質公債費比率（分子）の構造'!M$53,NA())</f>
        <v>1981</v>
      </c>
      <c r="J50" s="157" t="e">
        <f>NA()</f>
        <v>#N/A</v>
      </c>
      <c r="K50" s="157" t="e">
        <f>NA()</f>
        <v>#N/A</v>
      </c>
      <c r="L50" s="157">
        <f>IF(ISNUMBER('実質公債費比率（分子）の構造'!N$53),'実質公債費比率（分子）の構造'!N$53,NA())</f>
        <v>1753</v>
      </c>
      <c r="M50" s="157" t="e">
        <f>NA()</f>
        <v>#N/A</v>
      </c>
      <c r="N50" s="157" t="e">
        <f>NA()</f>
        <v>#N/A</v>
      </c>
      <c r="O50" s="157">
        <f>IF(ISNUMBER('実質公債費比率（分子）の構造'!O$53),'実質公債費比率（分子）の構造'!O$53,NA())</f>
        <v>1602</v>
      </c>
      <c r="P50" s="157" t="e">
        <f>NA()</f>
        <v>#N/A</v>
      </c>
    </row>
    <row r="53" spans="1:16">
      <c r="A53" s="125" t="s">
        <v>65</v>
      </c>
    </row>
    <row r="54" spans="1:16">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c r="A55" s="156"/>
      <c r="B55" s="156" t="s">
        <v>66</v>
      </c>
      <c r="C55" s="156"/>
      <c r="D55" s="156" t="s">
        <v>67</v>
      </c>
      <c r="E55" s="156" t="s">
        <v>66</v>
      </c>
      <c r="F55" s="156"/>
      <c r="G55" s="156" t="s">
        <v>67</v>
      </c>
      <c r="H55" s="156" t="s">
        <v>66</v>
      </c>
      <c r="I55" s="156"/>
      <c r="J55" s="156" t="s">
        <v>67</v>
      </c>
      <c r="K55" s="156" t="s">
        <v>66</v>
      </c>
      <c r="L55" s="156"/>
      <c r="M55" s="156" t="s">
        <v>67</v>
      </c>
      <c r="N55" s="156" t="s">
        <v>66</v>
      </c>
      <c r="O55" s="156"/>
      <c r="P55" s="156" t="s">
        <v>67</v>
      </c>
    </row>
    <row r="56" spans="1:16">
      <c r="A56" s="156" t="s">
        <v>37</v>
      </c>
      <c r="B56" s="156"/>
      <c r="C56" s="156"/>
      <c r="D56" s="156">
        <f>'将来負担比率（分子）の構造'!I$52</f>
        <v>39823</v>
      </c>
      <c r="E56" s="156"/>
      <c r="F56" s="156"/>
      <c r="G56" s="156">
        <f>'将来負担比率（分子）の構造'!J$52</f>
        <v>42934</v>
      </c>
      <c r="H56" s="156"/>
      <c r="I56" s="156"/>
      <c r="J56" s="156">
        <f>'将来負担比率（分子）の構造'!K$52</f>
        <v>44231</v>
      </c>
      <c r="K56" s="156"/>
      <c r="L56" s="156"/>
      <c r="M56" s="156">
        <f>'将来負担比率（分子）の構造'!L$52</f>
        <v>44373</v>
      </c>
      <c r="N56" s="156"/>
      <c r="O56" s="156"/>
      <c r="P56" s="156">
        <f>'将来負担比率（分子）の構造'!M$52</f>
        <v>48468</v>
      </c>
    </row>
    <row r="57" spans="1:16">
      <c r="A57" s="156" t="s">
        <v>36</v>
      </c>
      <c r="B57" s="156"/>
      <c r="C57" s="156"/>
      <c r="D57" s="156">
        <f>'将来負担比率（分子）の構造'!I$51</f>
        <v>3249</v>
      </c>
      <c r="E57" s="156"/>
      <c r="F57" s="156"/>
      <c r="G57" s="156">
        <f>'将来負担比率（分子）の構造'!J$51</f>
        <v>1950</v>
      </c>
      <c r="H57" s="156"/>
      <c r="I57" s="156"/>
      <c r="J57" s="156">
        <f>'将来負担比率（分子）の構造'!K$51</f>
        <v>775</v>
      </c>
      <c r="K57" s="156"/>
      <c r="L57" s="156"/>
      <c r="M57" s="156">
        <f>'将来負担比率（分子）の構造'!L$51</f>
        <v>652</v>
      </c>
      <c r="N57" s="156"/>
      <c r="O57" s="156"/>
      <c r="P57" s="156">
        <f>'将来負担比率（分子）の構造'!M$51</f>
        <v>550</v>
      </c>
    </row>
    <row r="58" spans="1:16">
      <c r="A58" s="156" t="s">
        <v>35</v>
      </c>
      <c r="B58" s="156"/>
      <c r="C58" s="156"/>
      <c r="D58" s="156">
        <f>'将来負担比率（分子）の構造'!I$50</f>
        <v>8491</v>
      </c>
      <c r="E58" s="156"/>
      <c r="F58" s="156"/>
      <c r="G58" s="156">
        <f>'将来負担比率（分子）の構造'!J$50</f>
        <v>9040</v>
      </c>
      <c r="H58" s="156"/>
      <c r="I58" s="156"/>
      <c r="J58" s="156">
        <f>'将来負担比率（分子）の構造'!K$50</f>
        <v>10215</v>
      </c>
      <c r="K58" s="156"/>
      <c r="L58" s="156"/>
      <c r="M58" s="156">
        <f>'将来負担比率（分子）の構造'!L$50</f>
        <v>9711</v>
      </c>
      <c r="N58" s="156"/>
      <c r="O58" s="156"/>
      <c r="P58" s="156">
        <f>'将来負担比率（分子）の構造'!M$50</f>
        <v>10307</v>
      </c>
    </row>
    <row r="59" spans="1:16">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c r="A62" s="156" t="s">
        <v>29</v>
      </c>
      <c r="B62" s="156">
        <f>'将来負担比率（分子）の構造'!I$45</f>
        <v>7279</v>
      </c>
      <c r="C62" s="156"/>
      <c r="D62" s="156"/>
      <c r="E62" s="156">
        <f>'将来負担比率（分子）の構造'!J$45</f>
        <v>6726</v>
      </c>
      <c r="F62" s="156"/>
      <c r="G62" s="156"/>
      <c r="H62" s="156">
        <f>'将来負担比率（分子）の構造'!K$45</f>
        <v>6236</v>
      </c>
      <c r="I62" s="156"/>
      <c r="J62" s="156"/>
      <c r="K62" s="156">
        <f>'将来負担比率（分子）の構造'!L$45</f>
        <v>5990</v>
      </c>
      <c r="L62" s="156"/>
      <c r="M62" s="156"/>
      <c r="N62" s="156">
        <f>'将来負担比率（分子）の構造'!M$45</f>
        <v>6021</v>
      </c>
      <c r="O62" s="156"/>
      <c r="P62" s="156"/>
    </row>
    <row r="63" spans="1:16">
      <c r="A63" s="156" t="s">
        <v>28</v>
      </c>
      <c r="B63" s="156" t="str">
        <f>'将来負担比率（分子）の構造'!I$44</f>
        <v>-</v>
      </c>
      <c r="C63" s="156"/>
      <c r="D63" s="156"/>
      <c r="E63" s="156" t="str">
        <f>'将来負担比率（分子）の構造'!J$44</f>
        <v>-</v>
      </c>
      <c r="F63" s="156"/>
      <c r="G63" s="156"/>
      <c r="H63" s="156" t="str">
        <f>'将来負担比率（分子）の構造'!K$44</f>
        <v>-</v>
      </c>
      <c r="I63" s="156"/>
      <c r="J63" s="156"/>
      <c r="K63" s="156" t="str">
        <f>'将来負担比率（分子）の構造'!L$44</f>
        <v>-</v>
      </c>
      <c r="L63" s="156"/>
      <c r="M63" s="156"/>
      <c r="N63" s="156" t="str">
        <f>'将来負担比率（分子）の構造'!M$44</f>
        <v>-</v>
      </c>
      <c r="O63" s="156"/>
      <c r="P63" s="156"/>
    </row>
    <row r="64" spans="1:16">
      <c r="A64" s="156" t="s">
        <v>27</v>
      </c>
      <c r="B64" s="156">
        <f>'将来負担比率（分子）の構造'!I$43</f>
        <v>19339</v>
      </c>
      <c r="C64" s="156"/>
      <c r="D64" s="156"/>
      <c r="E64" s="156">
        <f>'将来負担比率（分子）の構造'!J$43</f>
        <v>17913</v>
      </c>
      <c r="F64" s="156"/>
      <c r="G64" s="156"/>
      <c r="H64" s="156">
        <f>'将来負担比率（分子）の構造'!K$43</f>
        <v>15979</v>
      </c>
      <c r="I64" s="156"/>
      <c r="J64" s="156"/>
      <c r="K64" s="156">
        <f>'将来負担比率（分子）の構造'!L$43</f>
        <v>15701</v>
      </c>
      <c r="L64" s="156"/>
      <c r="M64" s="156"/>
      <c r="N64" s="156">
        <f>'将来負担比率（分子）の構造'!M$43</f>
        <v>14541</v>
      </c>
      <c r="O64" s="156"/>
      <c r="P64" s="156"/>
    </row>
    <row r="65" spans="1:16">
      <c r="A65" s="156" t="s">
        <v>26</v>
      </c>
      <c r="B65" s="156">
        <f>'将来負担比率（分子）の構造'!I$42</f>
        <v>678</v>
      </c>
      <c r="C65" s="156"/>
      <c r="D65" s="156"/>
      <c r="E65" s="156">
        <f>'将来負担比率（分子）の構造'!J$42</f>
        <v>555</v>
      </c>
      <c r="F65" s="156"/>
      <c r="G65" s="156"/>
      <c r="H65" s="156">
        <f>'将来負担比率（分子）の構造'!K$42</f>
        <v>447</v>
      </c>
      <c r="I65" s="156"/>
      <c r="J65" s="156"/>
      <c r="K65" s="156">
        <f>'将来負担比率（分子）の構造'!L$42</f>
        <v>339</v>
      </c>
      <c r="L65" s="156"/>
      <c r="M65" s="156"/>
      <c r="N65" s="156">
        <f>'将来負担比率（分子）の構造'!M$42</f>
        <v>267</v>
      </c>
      <c r="O65" s="156"/>
      <c r="P65" s="156"/>
    </row>
    <row r="66" spans="1:16">
      <c r="A66" s="156" t="s">
        <v>25</v>
      </c>
      <c r="B66" s="156">
        <f>'将来負担比率（分子）の構造'!I$41</f>
        <v>51300</v>
      </c>
      <c r="C66" s="156"/>
      <c r="D66" s="156"/>
      <c r="E66" s="156">
        <f>'将来負担比率（分子）の構造'!J$41</f>
        <v>54294</v>
      </c>
      <c r="F66" s="156"/>
      <c r="G66" s="156"/>
      <c r="H66" s="156">
        <f>'将来負担比率（分子）の構造'!K$41</f>
        <v>54634</v>
      </c>
      <c r="I66" s="156"/>
      <c r="J66" s="156"/>
      <c r="K66" s="156">
        <f>'将来負担比率（分子）の構造'!L$41</f>
        <v>58740</v>
      </c>
      <c r="L66" s="156"/>
      <c r="M66" s="156"/>
      <c r="N66" s="156">
        <f>'将来負担比率（分子）の構造'!M$41</f>
        <v>58598</v>
      </c>
      <c r="O66" s="156"/>
      <c r="P66" s="156"/>
    </row>
    <row r="67" spans="1:16">
      <c r="A67" s="156" t="s">
        <v>68</v>
      </c>
      <c r="B67" s="156" t="e">
        <f>NA()</f>
        <v>#N/A</v>
      </c>
      <c r="C67" s="156">
        <f>IF(ISNUMBER('将来負担比率（分子）の構造'!I$53), IF('将来負担比率（分子）の構造'!I$53 &lt; 0, 0, '将来負担比率（分子）の構造'!I$53), NA())</f>
        <v>27033</v>
      </c>
      <c r="D67" s="156" t="e">
        <f>NA()</f>
        <v>#N/A</v>
      </c>
      <c r="E67" s="156" t="e">
        <f>NA()</f>
        <v>#N/A</v>
      </c>
      <c r="F67" s="156">
        <f>IF(ISNUMBER('将来負担比率（分子）の構造'!J$53), IF('将来負担比率（分子）の構造'!J$53 &lt; 0, 0, '将来負担比率（分子）の構造'!J$53), NA())</f>
        <v>25563</v>
      </c>
      <c r="G67" s="156" t="e">
        <f>NA()</f>
        <v>#N/A</v>
      </c>
      <c r="H67" s="156" t="e">
        <f>NA()</f>
        <v>#N/A</v>
      </c>
      <c r="I67" s="156">
        <f>IF(ISNUMBER('将来負担比率（分子）の構造'!K$53), IF('将来負担比率（分子）の構造'!K$53 &lt; 0, 0, '将来負担比率（分子）の構造'!K$53), NA())</f>
        <v>22075</v>
      </c>
      <c r="J67" s="156" t="e">
        <f>NA()</f>
        <v>#N/A</v>
      </c>
      <c r="K67" s="156" t="e">
        <f>NA()</f>
        <v>#N/A</v>
      </c>
      <c r="L67" s="156">
        <f>IF(ISNUMBER('将来負担比率（分子）の構造'!L$53), IF('将来負担比率（分子）の構造'!L$53 &lt; 0, 0, '将来負担比率（分子）の構造'!L$53), NA())</f>
        <v>26033</v>
      </c>
      <c r="M67" s="156" t="e">
        <f>NA()</f>
        <v>#N/A</v>
      </c>
      <c r="N67" s="156" t="e">
        <f>NA()</f>
        <v>#N/A</v>
      </c>
      <c r="O67" s="156">
        <f>IF(ISNUMBER('将来負担比率（分子）の構造'!M$53), IF('将来負担比率（分子）の構造'!M$53 &lt; 0, 0, '将来負担比率（分子）の構造'!M$53), NA())</f>
        <v>20101</v>
      </c>
      <c r="P67" s="156" t="e">
        <f>NA()</f>
        <v>#N/A</v>
      </c>
    </row>
    <row r="70" spans="1:16">
      <c r="A70" s="158" t="s">
        <v>69</v>
      </c>
      <c r="B70" s="158"/>
      <c r="C70" s="158"/>
      <c r="D70" s="158"/>
      <c r="E70" s="158"/>
      <c r="F70" s="158"/>
    </row>
    <row r="71" spans="1:16">
      <c r="A71" s="159"/>
      <c r="B71" s="159" t="str">
        <f>基金残高に係る経年分析!F54</f>
        <v>H27</v>
      </c>
      <c r="C71" s="159" t="str">
        <f>基金残高に係る経年分析!G54</f>
        <v>H28</v>
      </c>
      <c r="D71" s="159" t="str">
        <f>基金残高に係る経年分析!H54</f>
        <v>H29</v>
      </c>
    </row>
    <row r="72" spans="1:16">
      <c r="A72" s="159" t="s">
        <v>70</v>
      </c>
      <c r="B72" s="160">
        <f>基金残高に係る経年分析!F55</f>
        <v>6811</v>
      </c>
      <c r="C72" s="160">
        <f>基金残高に係る経年分析!G55</f>
        <v>6814</v>
      </c>
      <c r="D72" s="160">
        <f>基金残高に係る経年分析!H55</f>
        <v>6619</v>
      </c>
    </row>
    <row r="73" spans="1:16">
      <c r="A73" s="159" t="s">
        <v>71</v>
      </c>
      <c r="B73" s="160">
        <f>基金残高に係る経年分析!F56</f>
        <v>1765</v>
      </c>
      <c r="C73" s="160">
        <f>基金残高に係る経年分析!G56</f>
        <v>1226</v>
      </c>
      <c r="D73" s="160">
        <f>基金残高に係る経年分析!H56</f>
        <v>1877</v>
      </c>
    </row>
    <row r="74" spans="1:16">
      <c r="A74" s="159" t="s">
        <v>72</v>
      </c>
      <c r="B74" s="160">
        <f>基金残高に係る経年分析!F57</f>
        <v>4421</v>
      </c>
      <c r="C74" s="160">
        <f>基金残高に係る経年分析!G57</f>
        <v>4319</v>
      </c>
      <c r="D74" s="160">
        <f>基金残高に係る経年分析!H57</f>
        <v>4320</v>
      </c>
    </row>
  </sheetData>
  <sheetProtection algorithmName="SHA-512" hashValue="4vbrM+wFVQbYCcX+I8t9ojIkV04XwbrDV1xvKqFfaan4lmf8Vux6eSMjFLnrSxxJ4HBLTeUgJc//kusE/jcWVw==" saltValue="IBLbBDqIJrCifkS/cdOR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1" customWidth="1"/>
    <col min="96" max="133" width="1.625" style="217" customWidth="1"/>
    <col min="134" max="143" width="1.625" style="201" customWidth="1"/>
    <col min="144" max="16384" width="0" style="201" hidden="1"/>
  </cols>
  <sheetData>
    <row r="1" spans="2:143" ht="22.5" customHeight="1" thickBot="1">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597" t="s">
        <v>204</v>
      </c>
      <c r="DI1" s="598"/>
      <c r="DJ1" s="598"/>
      <c r="DK1" s="598"/>
      <c r="DL1" s="598"/>
      <c r="DM1" s="598"/>
      <c r="DN1" s="599"/>
      <c r="DO1" s="201"/>
      <c r="DP1" s="597" t="s">
        <v>205</v>
      </c>
      <c r="DQ1" s="598"/>
      <c r="DR1" s="598"/>
      <c r="DS1" s="598"/>
      <c r="DT1" s="598"/>
      <c r="DU1" s="598"/>
      <c r="DV1" s="598"/>
      <c r="DW1" s="598"/>
      <c r="DX1" s="598"/>
      <c r="DY1" s="598"/>
      <c r="DZ1" s="598"/>
      <c r="EA1" s="598"/>
      <c r="EB1" s="598"/>
      <c r="EC1" s="599"/>
      <c r="ED1" s="199"/>
      <c r="EE1" s="199"/>
      <c r="EF1" s="199"/>
      <c r="EG1" s="199"/>
      <c r="EH1" s="199"/>
      <c r="EI1" s="199"/>
      <c r="EJ1" s="199"/>
      <c r="EK1" s="199"/>
      <c r="EL1" s="199"/>
      <c r="EM1" s="199"/>
    </row>
    <row r="2" spans="2:143" ht="22.5" customHeight="1">
      <c r="B2" s="202" t="s">
        <v>206</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5" customFormat="1" ht="11.25" customHeight="1">
      <c r="B5" s="607" t="s">
        <v>217</v>
      </c>
      <c r="C5" s="608"/>
      <c r="D5" s="608"/>
      <c r="E5" s="608"/>
      <c r="F5" s="608"/>
      <c r="G5" s="608"/>
      <c r="H5" s="608"/>
      <c r="I5" s="608"/>
      <c r="J5" s="608"/>
      <c r="K5" s="608"/>
      <c r="L5" s="608"/>
      <c r="M5" s="608"/>
      <c r="N5" s="608"/>
      <c r="O5" s="608"/>
      <c r="P5" s="608"/>
      <c r="Q5" s="609"/>
      <c r="R5" s="610">
        <v>15224260</v>
      </c>
      <c r="S5" s="611"/>
      <c r="T5" s="611"/>
      <c r="U5" s="611"/>
      <c r="V5" s="611"/>
      <c r="W5" s="611"/>
      <c r="X5" s="611"/>
      <c r="Y5" s="612"/>
      <c r="Z5" s="613">
        <v>37.799999999999997</v>
      </c>
      <c r="AA5" s="613"/>
      <c r="AB5" s="613"/>
      <c r="AC5" s="613"/>
      <c r="AD5" s="614">
        <v>15224260</v>
      </c>
      <c r="AE5" s="614"/>
      <c r="AF5" s="614"/>
      <c r="AG5" s="614"/>
      <c r="AH5" s="614"/>
      <c r="AI5" s="614"/>
      <c r="AJ5" s="614"/>
      <c r="AK5" s="614"/>
      <c r="AL5" s="615">
        <v>68.099999999999994</v>
      </c>
      <c r="AM5" s="616"/>
      <c r="AN5" s="616"/>
      <c r="AO5" s="617"/>
      <c r="AP5" s="607" t="s">
        <v>218</v>
      </c>
      <c r="AQ5" s="608"/>
      <c r="AR5" s="608"/>
      <c r="AS5" s="608"/>
      <c r="AT5" s="608"/>
      <c r="AU5" s="608"/>
      <c r="AV5" s="608"/>
      <c r="AW5" s="608"/>
      <c r="AX5" s="608"/>
      <c r="AY5" s="608"/>
      <c r="AZ5" s="608"/>
      <c r="BA5" s="608"/>
      <c r="BB5" s="608"/>
      <c r="BC5" s="608"/>
      <c r="BD5" s="608"/>
      <c r="BE5" s="608"/>
      <c r="BF5" s="609"/>
      <c r="BG5" s="621">
        <v>15223561</v>
      </c>
      <c r="BH5" s="622"/>
      <c r="BI5" s="622"/>
      <c r="BJ5" s="622"/>
      <c r="BK5" s="622"/>
      <c r="BL5" s="622"/>
      <c r="BM5" s="622"/>
      <c r="BN5" s="623"/>
      <c r="BO5" s="624">
        <v>100</v>
      </c>
      <c r="BP5" s="624"/>
      <c r="BQ5" s="624"/>
      <c r="BR5" s="624"/>
      <c r="BS5" s="625">
        <v>226320</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340582</v>
      </c>
      <c r="S6" s="622"/>
      <c r="T6" s="622"/>
      <c r="U6" s="622"/>
      <c r="V6" s="622"/>
      <c r="W6" s="622"/>
      <c r="X6" s="622"/>
      <c r="Y6" s="623"/>
      <c r="Z6" s="624">
        <v>0.8</v>
      </c>
      <c r="AA6" s="624"/>
      <c r="AB6" s="624"/>
      <c r="AC6" s="624"/>
      <c r="AD6" s="625">
        <v>340582</v>
      </c>
      <c r="AE6" s="625"/>
      <c r="AF6" s="625"/>
      <c r="AG6" s="625"/>
      <c r="AH6" s="625"/>
      <c r="AI6" s="625"/>
      <c r="AJ6" s="625"/>
      <c r="AK6" s="625"/>
      <c r="AL6" s="626">
        <v>1.5</v>
      </c>
      <c r="AM6" s="627"/>
      <c r="AN6" s="627"/>
      <c r="AO6" s="628"/>
      <c r="AP6" s="618" t="s">
        <v>223</v>
      </c>
      <c r="AQ6" s="619"/>
      <c r="AR6" s="619"/>
      <c r="AS6" s="619"/>
      <c r="AT6" s="619"/>
      <c r="AU6" s="619"/>
      <c r="AV6" s="619"/>
      <c r="AW6" s="619"/>
      <c r="AX6" s="619"/>
      <c r="AY6" s="619"/>
      <c r="AZ6" s="619"/>
      <c r="BA6" s="619"/>
      <c r="BB6" s="619"/>
      <c r="BC6" s="619"/>
      <c r="BD6" s="619"/>
      <c r="BE6" s="619"/>
      <c r="BF6" s="620"/>
      <c r="BG6" s="621">
        <v>15223561</v>
      </c>
      <c r="BH6" s="622"/>
      <c r="BI6" s="622"/>
      <c r="BJ6" s="622"/>
      <c r="BK6" s="622"/>
      <c r="BL6" s="622"/>
      <c r="BM6" s="622"/>
      <c r="BN6" s="623"/>
      <c r="BO6" s="624">
        <v>100</v>
      </c>
      <c r="BP6" s="624"/>
      <c r="BQ6" s="624"/>
      <c r="BR6" s="624"/>
      <c r="BS6" s="625">
        <v>226320</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247630</v>
      </c>
      <c r="CS6" s="622"/>
      <c r="CT6" s="622"/>
      <c r="CU6" s="622"/>
      <c r="CV6" s="622"/>
      <c r="CW6" s="622"/>
      <c r="CX6" s="622"/>
      <c r="CY6" s="623"/>
      <c r="CZ6" s="615">
        <v>0.7</v>
      </c>
      <c r="DA6" s="616"/>
      <c r="DB6" s="616"/>
      <c r="DC6" s="635"/>
      <c r="DD6" s="630" t="s">
        <v>225</v>
      </c>
      <c r="DE6" s="622"/>
      <c r="DF6" s="622"/>
      <c r="DG6" s="622"/>
      <c r="DH6" s="622"/>
      <c r="DI6" s="622"/>
      <c r="DJ6" s="622"/>
      <c r="DK6" s="622"/>
      <c r="DL6" s="622"/>
      <c r="DM6" s="622"/>
      <c r="DN6" s="622"/>
      <c r="DO6" s="622"/>
      <c r="DP6" s="623"/>
      <c r="DQ6" s="630">
        <v>247630</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28661</v>
      </c>
      <c r="S7" s="622"/>
      <c r="T7" s="622"/>
      <c r="U7" s="622"/>
      <c r="V7" s="622"/>
      <c r="W7" s="622"/>
      <c r="X7" s="622"/>
      <c r="Y7" s="623"/>
      <c r="Z7" s="624">
        <v>0.1</v>
      </c>
      <c r="AA7" s="624"/>
      <c r="AB7" s="624"/>
      <c r="AC7" s="624"/>
      <c r="AD7" s="625">
        <v>28661</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5718917</v>
      </c>
      <c r="BH7" s="622"/>
      <c r="BI7" s="622"/>
      <c r="BJ7" s="622"/>
      <c r="BK7" s="622"/>
      <c r="BL7" s="622"/>
      <c r="BM7" s="622"/>
      <c r="BN7" s="623"/>
      <c r="BO7" s="624">
        <v>37.6</v>
      </c>
      <c r="BP7" s="624"/>
      <c r="BQ7" s="624"/>
      <c r="BR7" s="624"/>
      <c r="BS7" s="625">
        <v>226320</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4397842</v>
      </c>
      <c r="CS7" s="622"/>
      <c r="CT7" s="622"/>
      <c r="CU7" s="622"/>
      <c r="CV7" s="622"/>
      <c r="CW7" s="622"/>
      <c r="CX7" s="622"/>
      <c r="CY7" s="623"/>
      <c r="CZ7" s="624">
        <v>11.6</v>
      </c>
      <c r="DA7" s="624"/>
      <c r="DB7" s="624"/>
      <c r="DC7" s="624"/>
      <c r="DD7" s="630">
        <v>148574</v>
      </c>
      <c r="DE7" s="622"/>
      <c r="DF7" s="622"/>
      <c r="DG7" s="622"/>
      <c r="DH7" s="622"/>
      <c r="DI7" s="622"/>
      <c r="DJ7" s="622"/>
      <c r="DK7" s="622"/>
      <c r="DL7" s="622"/>
      <c r="DM7" s="622"/>
      <c r="DN7" s="622"/>
      <c r="DO7" s="622"/>
      <c r="DP7" s="623"/>
      <c r="DQ7" s="630">
        <v>3915655</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56175</v>
      </c>
      <c r="S8" s="622"/>
      <c r="T8" s="622"/>
      <c r="U8" s="622"/>
      <c r="V8" s="622"/>
      <c r="W8" s="622"/>
      <c r="X8" s="622"/>
      <c r="Y8" s="623"/>
      <c r="Z8" s="624">
        <v>0.1</v>
      </c>
      <c r="AA8" s="624"/>
      <c r="AB8" s="624"/>
      <c r="AC8" s="624"/>
      <c r="AD8" s="625">
        <v>56175</v>
      </c>
      <c r="AE8" s="625"/>
      <c r="AF8" s="625"/>
      <c r="AG8" s="625"/>
      <c r="AH8" s="625"/>
      <c r="AI8" s="625"/>
      <c r="AJ8" s="625"/>
      <c r="AK8" s="625"/>
      <c r="AL8" s="626">
        <v>0.3</v>
      </c>
      <c r="AM8" s="627"/>
      <c r="AN8" s="627"/>
      <c r="AO8" s="628"/>
      <c r="AP8" s="618" t="s">
        <v>230</v>
      </c>
      <c r="AQ8" s="619"/>
      <c r="AR8" s="619"/>
      <c r="AS8" s="619"/>
      <c r="AT8" s="619"/>
      <c r="AU8" s="619"/>
      <c r="AV8" s="619"/>
      <c r="AW8" s="619"/>
      <c r="AX8" s="619"/>
      <c r="AY8" s="619"/>
      <c r="AZ8" s="619"/>
      <c r="BA8" s="619"/>
      <c r="BB8" s="619"/>
      <c r="BC8" s="619"/>
      <c r="BD8" s="619"/>
      <c r="BE8" s="619"/>
      <c r="BF8" s="620"/>
      <c r="BG8" s="621">
        <v>155762</v>
      </c>
      <c r="BH8" s="622"/>
      <c r="BI8" s="622"/>
      <c r="BJ8" s="622"/>
      <c r="BK8" s="622"/>
      <c r="BL8" s="622"/>
      <c r="BM8" s="622"/>
      <c r="BN8" s="623"/>
      <c r="BO8" s="624">
        <v>1</v>
      </c>
      <c r="BP8" s="624"/>
      <c r="BQ8" s="624"/>
      <c r="BR8" s="624"/>
      <c r="BS8" s="630" t="s">
        <v>225</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13902216</v>
      </c>
      <c r="CS8" s="622"/>
      <c r="CT8" s="622"/>
      <c r="CU8" s="622"/>
      <c r="CV8" s="622"/>
      <c r="CW8" s="622"/>
      <c r="CX8" s="622"/>
      <c r="CY8" s="623"/>
      <c r="CZ8" s="624">
        <v>36.700000000000003</v>
      </c>
      <c r="DA8" s="624"/>
      <c r="DB8" s="624"/>
      <c r="DC8" s="624"/>
      <c r="DD8" s="630">
        <v>269159</v>
      </c>
      <c r="DE8" s="622"/>
      <c r="DF8" s="622"/>
      <c r="DG8" s="622"/>
      <c r="DH8" s="622"/>
      <c r="DI8" s="622"/>
      <c r="DJ8" s="622"/>
      <c r="DK8" s="622"/>
      <c r="DL8" s="622"/>
      <c r="DM8" s="622"/>
      <c r="DN8" s="622"/>
      <c r="DO8" s="622"/>
      <c r="DP8" s="623"/>
      <c r="DQ8" s="630">
        <v>7673795</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61799</v>
      </c>
      <c r="S9" s="622"/>
      <c r="T9" s="622"/>
      <c r="U9" s="622"/>
      <c r="V9" s="622"/>
      <c r="W9" s="622"/>
      <c r="X9" s="622"/>
      <c r="Y9" s="623"/>
      <c r="Z9" s="624">
        <v>0.2</v>
      </c>
      <c r="AA9" s="624"/>
      <c r="AB9" s="624"/>
      <c r="AC9" s="624"/>
      <c r="AD9" s="625">
        <v>61799</v>
      </c>
      <c r="AE9" s="625"/>
      <c r="AF9" s="625"/>
      <c r="AG9" s="625"/>
      <c r="AH9" s="625"/>
      <c r="AI9" s="625"/>
      <c r="AJ9" s="625"/>
      <c r="AK9" s="625"/>
      <c r="AL9" s="626">
        <v>0.3</v>
      </c>
      <c r="AM9" s="627"/>
      <c r="AN9" s="627"/>
      <c r="AO9" s="628"/>
      <c r="AP9" s="618" t="s">
        <v>233</v>
      </c>
      <c r="AQ9" s="619"/>
      <c r="AR9" s="619"/>
      <c r="AS9" s="619"/>
      <c r="AT9" s="619"/>
      <c r="AU9" s="619"/>
      <c r="AV9" s="619"/>
      <c r="AW9" s="619"/>
      <c r="AX9" s="619"/>
      <c r="AY9" s="619"/>
      <c r="AZ9" s="619"/>
      <c r="BA9" s="619"/>
      <c r="BB9" s="619"/>
      <c r="BC9" s="619"/>
      <c r="BD9" s="619"/>
      <c r="BE9" s="619"/>
      <c r="BF9" s="620"/>
      <c r="BG9" s="621">
        <v>4145972</v>
      </c>
      <c r="BH9" s="622"/>
      <c r="BI9" s="622"/>
      <c r="BJ9" s="622"/>
      <c r="BK9" s="622"/>
      <c r="BL9" s="622"/>
      <c r="BM9" s="622"/>
      <c r="BN9" s="623"/>
      <c r="BO9" s="624">
        <v>27.2</v>
      </c>
      <c r="BP9" s="624"/>
      <c r="BQ9" s="624"/>
      <c r="BR9" s="624"/>
      <c r="BS9" s="630" t="s">
        <v>121</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2506464</v>
      </c>
      <c r="CS9" s="622"/>
      <c r="CT9" s="622"/>
      <c r="CU9" s="622"/>
      <c r="CV9" s="622"/>
      <c r="CW9" s="622"/>
      <c r="CX9" s="622"/>
      <c r="CY9" s="623"/>
      <c r="CZ9" s="624">
        <v>6.6</v>
      </c>
      <c r="DA9" s="624"/>
      <c r="DB9" s="624"/>
      <c r="DC9" s="624"/>
      <c r="DD9" s="630">
        <v>230071</v>
      </c>
      <c r="DE9" s="622"/>
      <c r="DF9" s="622"/>
      <c r="DG9" s="622"/>
      <c r="DH9" s="622"/>
      <c r="DI9" s="622"/>
      <c r="DJ9" s="622"/>
      <c r="DK9" s="622"/>
      <c r="DL9" s="622"/>
      <c r="DM9" s="622"/>
      <c r="DN9" s="622"/>
      <c r="DO9" s="622"/>
      <c r="DP9" s="623"/>
      <c r="DQ9" s="630">
        <v>2230683</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121</v>
      </c>
      <c r="AA10" s="624"/>
      <c r="AB10" s="624"/>
      <c r="AC10" s="624"/>
      <c r="AD10" s="625" t="s">
        <v>225</v>
      </c>
      <c r="AE10" s="625"/>
      <c r="AF10" s="625"/>
      <c r="AG10" s="625"/>
      <c r="AH10" s="625"/>
      <c r="AI10" s="625"/>
      <c r="AJ10" s="625"/>
      <c r="AK10" s="625"/>
      <c r="AL10" s="626" t="s">
        <v>225</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252618</v>
      </c>
      <c r="BH10" s="622"/>
      <c r="BI10" s="622"/>
      <c r="BJ10" s="622"/>
      <c r="BK10" s="622"/>
      <c r="BL10" s="622"/>
      <c r="BM10" s="622"/>
      <c r="BN10" s="623"/>
      <c r="BO10" s="624">
        <v>1.7</v>
      </c>
      <c r="BP10" s="624"/>
      <c r="BQ10" s="624"/>
      <c r="BR10" s="624"/>
      <c r="BS10" s="630" t="s">
        <v>121</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46026</v>
      </c>
      <c r="CS10" s="622"/>
      <c r="CT10" s="622"/>
      <c r="CU10" s="622"/>
      <c r="CV10" s="622"/>
      <c r="CW10" s="622"/>
      <c r="CX10" s="622"/>
      <c r="CY10" s="623"/>
      <c r="CZ10" s="624">
        <v>0.1</v>
      </c>
      <c r="DA10" s="624"/>
      <c r="DB10" s="624"/>
      <c r="DC10" s="624"/>
      <c r="DD10" s="630" t="s">
        <v>121</v>
      </c>
      <c r="DE10" s="622"/>
      <c r="DF10" s="622"/>
      <c r="DG10" s="622"/>
      <c r="DH10" s="622"/>
      <c r="DI10" s="622"/>
      <c r="DJ10" s="622"/>
      <c r="DK10" s="622"/>
      <c r="DL10" s="622"/>
      <c r="DM10" s="622"/>
      <c r="DN10" s="622"/>
      <c r="DO10" s="622"/>
      <c r="DP10" s="623"/>
      <c r="DQ10" s="630">
        <v>1003</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225</v>
      </c>
      <c r="AA11" s="624"/>
      <c r="AB11" s="624"/>
      <c r="AC11" s="624"/>
      <c r="AD11" s="625" t="s">
        <v>225</v>
      </c>
      <c r="AE11" s="625"/>
      <c r="AF11" s="625"/>
      <c r="AG11" s="625"/>
      <c r="AH11" s="625"/>
      <c r="AI11" s="625"/>
      <c r="AJ11" s="625"/>
      <c r="AK11" s="625"/>
      <c r="AL11" s="626" t="s">
        <v>121</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1164565</v>
      </c>
      <c r="BH11" s="622"/>
      <c r="BI11" s="622"/>
      <c r="BJ11" s="622"/>
      <c r="BK11" s="622"/>
      <c r="BL11" s="622"/>
      <c r="BM11" s="622"/>
      <c r="BN11" s="623"/>
      <c r="BO11" s="624">
        <v>7.6</v>
      </c>
      <c r="BP11" s="624"/>
      <c r="BQ11" s="624"/>
      <c r="BR11" s="624"/>
      <c r="BS11" s="630">
        <v>226320</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841102</v>
      </c>
      <c r="CS11" s="622"/>
      <c r="CT11" s="622"/>
      <c r="CU11" s="622"/>
      <c r="CV11" s="622"/>
      <c r="CW11" s="622"/>
      <c r="CX11" s="622"/>
      <c r="CY11" s="623"/>
      <c r="CZ11" s="624">
        <v>2.2000000000000002</v>
      </c>
      <c r="DA11" s="624"/>
      <c r="DB11" s="624"/>
      <c r="DC11" s="624"/>
      <c r="DD11" s="630">
        <v>451430</v>
      </c>
      <c r="DE11" s="622"/>
      <c r="DF11" s="622"/>
      <c r="DG11" s="622"/>
      <c r="DH11" s="622"/>
      <c r="DI11" s="622"/>
      <c r="DJ11" s="622"/>
      <c r="DK11" s="622"/>
      <c r="DL11" s="622"/>
      <c r="DM11" s="622"/>
      <c r="DN11" s="622"/>
      <c r="DO11" s="622"/>
      <c r="DP11" s="623"/>
      <c r="DQ11" s="630">
        <v>500920</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1614399</v>
      </c>
      <c r="S12" s="622"/>
      <c r="T12" s="622"/>
      <c r="U12" s="622"/>
      <c r="V12" s="622"/>
      <c r="W12" s="622"/>
      <c r="X12" s="622"/>
      <c r="Y12" s="623"/>
      <c r="Z12" s="624">
        <v>4</v>
      </c>
      <c r="AA12" s="624"/>
      <c r="AB12" s="624"/>
      <c r="AC12" s="624"/>
      <c r="AD12" s="625">
        <v>1614399</v>
      </c>
      <c r="AE12" s="625"/>
      <c r="AF12" s="625"/>
      <c r="AG12" s="625"/>
      <c r="AH12" s="625"/>
      <c r="AI12" s="625"/>
      <c r="AJ12" s="625"/>
      <c r="AK12" s="625"/>
      <c r="AL12" s="626">
        <v>7.2</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8632840</v>
      </c>
      <c r="BH12" s="622"/>
      <c r="BI12" s="622"/>
      <c r="BJ12" s="622"/>
      <c r="BK12" s="622"/>
      <c r="BL12" s="622"/>
      <c r="BM12" s="622"/>
      <c r="BN12" s="623"/>
      <c r="BO12" s="624">
        <v>56.7</v>
      </c>
      <c r="BP12" s="624"/>
      <c r="BQ12" s="624"/>
      <c r="BR12" s="624"/>
      <c r="BS12" s="630" t="s">
        <v>121</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801551</v>
      </c>
      <c r="CS12" s="622"/>
      <c r="CT12" s="622"/>
      <c r="CU12" s="622"/>
      <c r="CV12" s="622"/>
      <c r="CW12" s="622"/>
      <c r="CX12" s="622"/>
      <c r="CY12" s="623"/>
      <c r="CZ12" s="624">
        <v>2.1</v>
      </c>
      <c r="DA12" s="624"/>
      <c r="DB12" s="624"/>
      <c r="DC12" s="624"/>
      <c r="DD12" s="630">
        <v>69617</v>
      </c>
      <c r="DE12" s="622"/>
      <c r="DF12" s="622"/>
      <c r="DG12" s="622"/>
      <c r="DH12" s="622"/>
      <c r="DI12" s="622"/>
      <c r="DJ12" s="622"/>
      <c r="DK12" s="622"/>
      <c r="DL12" s="622"/>
      <c r="DM12" s="622"/>
      <c r="DN12" s="622"/>
      <c r="DO12" s="622"/>
      <c r="DP12" s="623"/>
      <c r="DQ12" s="630">
        <v>538307</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12310</v>
      </c>
      <c r="S13" s="622"/>
      <c r="T13" s="622"/>
      <c r="U13" s="622"/>
      <c r="V13" s="622"/>
      <c r="W13" s="622"/>
      <c r="X13" s="622"/>
      <c r="Y13" s="623"/>
      <c r="Z13" s="624">
        <v>0</v>
      </c>
      <c r="AA13" s="624"/>
      <c r="AB13" s="624"/>
      <c r="AC13" s="624"/>
      <c r="AD13" s="625">
        <v>12310</v>
      </c>
      <c r="AE13" s="625"/>
      <c r="AF13" s="625"/>
      <c r="AG13" s="625"/>
      <c r="AH13" s="625"/>
      <c r="AI13" s="625"/>
      <c r="AJ13" s="625"/>
      <c r="AK13" s="625"/>
      <c r="AL13" s="626">
        <v>0.1</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8551478</v>
      </c>
      <c r="BH13" s="622"/>
      <c r="BI13" s="622"/>
      <c r="BJ13" s="622"/>
      <c r="BK13" s="622"/>
      <c r="BL13" s="622"/>
      <c r="BM13" s="622"/>
      <c r="BN13" s="623"/>
      <c r="BO13" s="624">
        <v>56.2</v>
      </c>
      <c r="BP13" s="624"/>
      <c r="BQ13" s="624"/>
      <c r="BR13" s="624"/>
      <c r="BS13" s="630" t="s">
        <v>121</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4338108</v>
      </c>
      <c r="CS13" s="622"/>
      <c r="CT13" s="622"/>
      <c r="CU13" s="622"/>
      <c r="CV13" s="622"/>
      <c r="CW13" s="622"/>
      <c r="CX13" s="622"/>
      <c r="CY13" s="623"/>
      <c r="CZ13" s="624">
        <v>11.4</v>
      </c>
      <c r="DA13" s="624"/>
      <c r="DB13" s="624"/>
      <c r="DC13" s="624"/>
      <c r="DD13" s="630">
        <v>2701997</v>
      </c>
      <c r="DE13" s="622"/>
      <c r="DF13" s="622"/>
      <c r="DG13" s="622"/>
      <c r="DH13" s="622"/>
      <c r="DI13" s="622"/>
      <c r="DJ13" s="622"/>
      <c r="DK13" s="622"/>
      <c r="DL13" s="622"/>
      <c r="DM13" s="622"/>
      <c r="DN13" s="622"/>
      <c r="DO13" s="622"/>
      <c r="DP13" s="623"/>
      <c r="DQ13" s="630">
        <v>1958053</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130</v>
      </c>
      <c r="AA14" s="624"/>
      <c r="AB14" s="624"/>
      <c r="AC14" s="624"/>
      <c r="AD14" s="625" t="s">
        <v>225</v>
      </c>
      <c r="AE14" s="625"/>
      <c r="AF14" s="625"/>
      <c r="AG14" s="625"/>
      <c r="AH14" s="625"/>
      <c r="AI14" s="625"/>
      <c r="AJ14" s="625"/>
      <c r="AK14" s="625"/>
      <c r="AL14" s="626" t="s">
        <v>130</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293134</v>
      </c>
      <c r="BH14" s="622"/>
      <c r="BI14" s="622"/>
      <c r="BJ14" s="622"/>
      <c r="BK14" s="622"/>
      <c r="BL14" s="622"/>
      <c r="BM14" s="622"/>
      <c r="BN14" s="623"/>
      <c r="BO14" s="624">
        <v>1.9</v>
      </c>
      <c r="BP14" s="624"/>
      <c r="BQ14" s="624"/>
      <c r="BR14" s="624"/>
      <c r="BS14" s="630" t="s">
        <v>225</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1429790</v>
      </c>
      <c r="CS14" s="622"/>
      <c r="CT14" s="622"/>
      <c r="CU14" s="622"/>
      <c r="CV14" s="622"/>
      <c r="CW14" s="622"/>
      <c r="CX14" s="622"/>
      <c r="CY14" s="623"/>
      <c r="CZ14" s="624">
        <v>3.8</v>
      </c>
      <c r="DA14" s="624"/>
      <c r="DB14" s="624"/>
      <c r="DC14" s="624"/>
      <c r="DD14" s="630">
        <v>171750</v>
      </c>
      <c r="DE14" s="622"/>
      <c r="DF14" s="622"/>
      <c r="DG14" s="622"/>
      <c r="DH14" s="622"/>
      <c r="DI14" s="622"/>
      <c r="DJ14" s="622"/>
      <c r="DK14" s="622"/>
      <c r="DL14" s="622"/>
      <c r="DM14" s="622"/>
      <c r="DN14" s="622"/>
      <c r="DO14" s="622"/>
      <c r="DP14" s="623"/>
      <c r="DQ14" s="630">
        <v>1315986</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75417</v>
      </c>
      <c r="S15" s="622"/>
      <c r="T15" s="622"/>
      <c r="U15" s="622"/>
      <c r="V15" s="622"/>
      <c r="W15" s="622"/>
      <c r="X15" s="622"/>
      <c r="Y15" s="623"/>
      <c r="Z15" s="624">
        <v>0.2</v>
      </c>
      <c r="AA15" s="624"/>
      <c r="AB15" s="624"/>
      <c r="AC15" s="624"/>
      <c r="AD15" s="625">
        <v>75417</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578670</v>
      </c>
      <c r="BH15" s="622"/>
      <c r="BI15" s="622"/>
      <c r="BJ15" s="622"/>
      <c r="BK15" s="622"/>
      <c r="BL15" s="622"/>
      <c r="BM15" s="622"/>
      <c r="BN15" s="623"/>
      <c r="BO15" s="624">
        <v>3.8</v>
      </c>
      <c r="BP15" s="624"/>
      <c r="BQ15" s="624"/>
      <c r="BR15" s="624"/>
      <c r="BS15" s="630" t="s">
        <v>121</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4834781</v>
      </c>
      <c r="CS15" s="622"/>
      <c r="CT15" s="622"/>
      <c r="CU15" s="622"/>
      <c r="CV15" s="622"/>
      <c r="CW15" s="622"/>
      <c r="CX15" s="622"/>
      <c r="CY15" s="623"/>
      <c r="CZ15" s="624">
        <v>12.8</v>
      </c>
      <c r="DA15" s="624"/>
      <c r="DB15" s="624"/>
      <c r="DC15" s="624"/>
      <c r="DD15" s="630">
        <v>2068469</v>
      </c>
      <c r="DE15" s="622"/>
      <c r="DF15" s="622"/>
      <c r="DG15" s="622"/>
      <c r="DH15" s="622"/>
      <c r="DI15" s="622"/>
      <c r="DJ15" s="622"/>
      <c r="DK15" s="622"/>
      <c r="DL15" s="622"/>
      <c r="DM15" s="622"/>
      <c r="DN15" s="622"/>
      <c r="DO15" s="622"/>
      <c r="DP15" s="623"/>
      <c r="DQ15" s="630">
        <v>3293708</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225</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225</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28741</v>
      </c>
      <c r="CS16" s="622"/>
      <c r="CT16" s="622"/>
      <c r="CU16" s="622"/>
      <c r="CV16" s="622"/>
      <c r="CW16" s="622"/>
      <c r="CX16" s="622"/>
      <c r="CY16" s="623"/>
      <c r="CZ16" s="624">
        <v>0.1</v>
      </c>
      <c r="DA16" s="624"/>
      <c r="DB16" s="624"/>
      <c r="DC16" s="624"/>
      <c r="DD16" s="630" t="s">
        <v>225</v>
      </c>
      <c r="DE16" s="622"/>
      <c r="DF16" s="622"/>
      <c r="DG16" s="622"/>
      <c r="DH16" s="622"/>
      <c r="DI16" s="622"/>
      <c r="DJ16" s="622"/>
      <c r="DK16" s="622"/>
      <c r="DL16" s="622"/>
      <c r="DM16" s="622"/>
      <c r="DN16" s="622"/>
      <c r="DO16" s="622"/>
      <c r="DP16" s="623"/>
      <c r="DQ16" s="630">
        <v>17596</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55345</v>
      </c>
      <c r="S17" s="622"/>
      <c r="T17" s="622"/>
      <c r="U17" s="622"/>
      <c r="V17" s="622"/>
      <c r="W17" s="622"/>
      <c r="X17" s="622"/>
      <c r="Y17" s="623"/>
      <c r="Z17" s="624">
        <v>0.1</v>
      </c>
      <c r="AA17" s="624"/>
      <c r="AB17" s="624"/>
      <c r="AC17" s="624"/>
      <c r="AD17" s="625">
        <v>55345</v>
      </c>
      <c r="AE17" s="625"/>
      <c r="AF17" s="625"/>
      <c r="AG17" s="625"/>
      <c r="AH17" s="625"/>
      <c r="AI17" s="625"/>
      <c r="AJ17" s="625"/>
      <c r="AK17" s="625"/>
      <c r="AL17" s="626">
        <v>0.2</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225</v>
      </c>
      <c r="BP17" s="624"/>
      <c r="BQ17" s="624"/>
      <c r="BR17" s="624"/>
      <c r="BS17" s="630" t="s">
        <v>225</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4521606</v>
      </c>
      <c r="CS17" s="622"/>
      <c r="CT17" s="622"/>
      <c r="CU17" s="622"/>
      <c r="CV17" s="622"/>
      <c r="CW17" s="622"/>
      <c r="CX17" s="622"/>
      <c r="CY17" s="623"/>
      <c r="CZ17" s="624">
        <v>11.9</v>
      </c>
      <c r="DA17" s="624"/>
      <c r="DB17" s="624"/>
      <c r="DC17" s="624"/>
      <c r="DD17" s="630" t="s">
        <v>225</v>
      </c>
      <c r="DE17" s="622"/>
      <c r="DF17" s="622"/>
      <c r="DG17" s="622"/>
      <c r="DH17" s="622"/>
      <c r="DI17" s="622"/>
      <c r="DJ17" s="622"/>
      <c r="DK17" s="622"/>
      <c r="DL17" s="622"/>
      <c r="DM17" s="622"/>
      <c r="DN17" s="622"/>
      <c r="DO17" s="622"/>
      <c r="DP17" s="623"/>
      <c r="DQ17" s="630">
        <v>4408358</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5909030</v>
      </c>
      <c r="S18" s="622"/>
      <c r="T18" s="622"/>
      <c r="U18" s="622"/>
      <c r="V18" s="622"/>
      <c r="W18" s="622"/>
      <c r="X18" s="622"/>
      <c r="Y18" s="623"/>
      <c r="Z18" s="624">
        <v>14.7</v>
      </c>
      <c r="AA18" s="624"/>
      <c r="AB18" s="624"/>
      <c r="AC18" s="624"/>
      <c r="AD18" s="625">
        <v>4808271</v>
      </c>
      <c r="AE18" s="625"/>
      <c r="AF18" s="625"/>
      <c r="AG18" s="625"/>
      <c r="AH18" s="625"/>
      <c r="AI18" s="625"/>
      <c r="AJ18" s="625"/>
      <c r="AK18" s="625"/>
      <c r="AL18" s="626">
        <v>21.5</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130</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4808271</v>
      </c>
      <c r="S19" s="622"/>
      <c r="T19" s="622"/>
      <c r="U19" s="622"/>
      <c r="V19" s="622"/>
      <c r="W19" s="622"/>
      <c r="X19" s="622"/>
      <c r="Y19" s="623"/>
      <c r="Z19" s="624">
        <v>11.9</v>
      </c>
      <c r="AA19" s="624"/>
      <c r="AB19" s="624"/>
      <c r="AC19" s="624"/>
      <c r="AD19" s="625">
        <v>4808271</v>
      </c>
      <c r="AE19" s="625"/>
      <c r="AF19" s="625"/>
      <c r="AG19" s="625"/>
      <c r="AH19" s="625"/>
      <c r="AI19" s="625"/>
      <c r="AJ19" s="625"/>
      <c r="AK19" s="625"/>
      <c r="AL19" s="626">
        <v>21.5</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699</v>
      </c>
      <c r="BH19" s="622"/>
      <c r="BI19" s="622"/>
      <c r="BJ19" s="622"/>
      <c r="BK19" s="622"/>
      <c r="BL19" s="622"/>
      <c r="BM19" s="622"/>
      <c r="BN19" s="623"/>
      <c r="BO19" s="624">
        <v>0</v>
      </c>
      <c r="BP19" s="624"/>
      <c r="BQ19" s="624"/>
      <c r="BR19" s="624"/>
      <c r="BS19" s="630" t="s">
        <v>225</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130</v>
      </c>
      <c r="CS19" s="622"/>
      <c r="CT19" s="622"/>
      <c r="CU19" s="622"/>
      <c r="CV19" s="622"/>
      <c r="CW19" s="622"/>
      <c r="CX19" s="622"/>
      <c r="CY19" s="623"/>
      <c r="CZ19" s="624" t="s">
        <v>225</v>
      </c>
      <c r="DA19" s="624"/>
      <c r="DB19" s="624"/>
      <c r="DC19" s="624"/>
      <c r="DD19" s="630" t="s">
        <v>225</v>
      </c>
      <c r="DE19" s="622"/>
      <c r="DF19" s="622"/>
      <c r="DG19" s="622"/>
      <c r="DH19" s="622"/>
      <c r="DI19" s="622"/>
      <c r="DJ19" s="622"/>
      <c r="DK19" s="622"/>
      <c r="DL19" s="622"/>
      <c r="DM19" s="622"/>
      <c r="DN19" s="622"/>
      <c r="DO19" s="622"/>
      <c r="DP19" s="623"/>
      <c r="DQ19" s="630" t="s">
        <v>130</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1100759</v>
      </c>
      <c r="S20" s="622"/>
      <c r="T20" s="622"/>
      <c r="U20" s="622"/>
      <c r="V20" s="622"/>
      <c r="W20" s="622"/>
      <c r="X20" s="622"/>
      <c r="Y20" s="623"/>
      <c r="Z20" s="624">
        <v>2.7</v>
      </c>
      <c r="AA20" s="624"/>
      <c r="AB20" s="624"/>
      <c r="AC20" s="624"/>
      <c r="AD20" s="625" t="s">
        <v>121</v>
      </c>
      <c r="AE20" s="625"/>
      <c r="AF20" s="625"/>
      <c r="AG20" s="625"/>
      <c r="AH20" s="625"/>
      <c r="AI20" s="625"/>
      <c r="AJ20" s="625"/>
      <c r="AK20" s="625"/>
      <c r="AL20" s="626" t="s">
        <v>121</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699</v>
      </c>
      <c r="BH20" s="622"/>
      <c r="BI20" s="622"/>
      <c r="BJ20" s="622"/>
      <c r="BK20" s="622"/>
      <c r="BL20" s="622"/>
      <c r="BM20" s="622"/>
      <c r="BN20" s="623"/>
      <c r="BO20" s="624">
        <v>0</v>
      </c>
      <c r="BP20" s="624"/>
      <c r="BQ20" s="624"/>
      <c r="BR20" s="624"/>
      <c r="BS20" s="630" t="s">
        <v>225</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37895857</v>
      </c>
      <c r="CS20" s="622"/>
      <c r="CT20" s="622"/>
      <c r="CU20" s="622"/>
      <c r="CV20" s="622"/>
      <c r="CW20" s="622"/>
      <c r="CX20" s="622"/>
      <c r="CY20" s="623"/>
      <c r="CZ20" s="624">
        <v>100</v>
      </c>
      <c r="DA20" s="624"/>
      <c r="DB20" s="624"/>
      <c r="DC20" s="624"/>
      <c r="DD20" s="630">
        <v>6111067</v>
      </c>
      <c r="DE20" s="622"/>
      <c r="DF20" s="622"/>
      <c r="DG20" s="622"/>
      <c r="DH20" s="622"/>
      <c r="DI20" s="622"/>
      <c r="DJ20" s="622"/>
      <c r="DK20" s="622"/>
      <c r="DL20" s="622"/>
      <c r="DM20" s="622"/>
      <c r="DN20" s="622"/>
      <c r="DO20" s="622"/>
      <c r="DP20" s="623"/>
      <c r="DQ20" s="630">
        <v>26101694</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24" t="s">
        <v>121</v>
      </c>
      <c r="AA21" s="624"/>
      <c r="AB21" s="624"/>
      <c r="AC21" s="624"/>
      <c r="AD21" s="625" t="s">
        <v>130</v>
      </c>
      <c r="AE21" s="625"/>
      <c r="AF21" s="625"/>
      <c r="AG21" s="625"/>
      <c r="AH21" s="625"/>
      <c r="AI21" s="625"/>
      <c r="AJ21" s="625"/>
      <c r="AK21" s="625"/>
      <c r="AL21" s="626" t="s">
        <v>121</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699</v>
      </c>
      <c r="BH21" s="622"/>
      <c r="BI21" s="622"/>
      <c r="BJ21" s="622"/>
      <c r="BK21" s="622"/>
      <c r="BL21" s="622"/>
      <c r="BM21" s="622"/>
      <c r="BN21" s="623"/>
      <c r="BO21" s="624">
        <v>0</v>
      </c>
      <c r="BP21" s="624"/>
      <c r="BQ21" s="624"/>
      <c r="BR21" s="624"/>
      <c r="BS21" s="630" t="s">
        <v>225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23377978</v>
      </c>
      <c r="S22" s="622"/>
      <c r="T22" s="622"/>
      <c r="U22" s="622"/>
      <c r="V22" s="622"/>
      <c r="W22" s="622"/>
      <c r="X22" s="622"/>
      <c r="Y22" s="623"/>
      <c r="Z22" s="624">
        <v>58</v>
      </c>
      <c r="AA22" s="624"/>
      <c r="AB22" s="624"/>
      <c r="AC22" s="624"/>
      <c r="AD22" s="625">
        <v>22277219</v>
      </c>
      <c r="AE22" s="625"/>
      <c r="AF22" s="625"/>
      <c r="AG22" s="625"/>
      <c r="AH22" s="625"/>
      <c r="AI22" s="625"/>
      <c r="AJ22" s="625"/>
      <c r="AK22" s="625"/>
      <c r="AL22" s="626">
        <v>99.6</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225</v>
      </c>
      <c r="BH22" s="622"/>
      <c r="BI22" s="622"/>
      <c r="BJ22" s="622"/>
      <c r="BK22" s="622"/>
      <c r="BL22" s="622"/>
      <c r="BM22" s="622"/>
      <c r="BN22" s="623"/>
      <c r="BO22" s="624" t="s">
        <v>130</v>
      </c>
      <c r="BP22" s="624"/>
      <c r="BQ22" s="624"/>
      <c r="BR22" s="624"/>
      <c r="BS22" s="630" t="s">
        <v>121</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10816</v>
      </c>
      <c r="S23" s="622"/>
      <c r="T23" s="622"/>
      <c r="U23" s="622"/>
      <c r="V23" s="622"/>
      <c r="W23" s="622"/>
      <c r="X23" s="622"/>
      <c r="Y23" s="623"/>
      <c r="Z23" s="624">
        <v>0</v>
      </c>
      <c r="AA23" s="624"/>
      <c r="AB23" s="624"/>
      <c r="AC23" s="624"/>
      <c r="AD23" s="625">
        <v>10816</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121</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534555</v>
      </c>
      <c r="S24" s="622"/>
      <c r="T24" s="622"/>
      <c r="U24" s="622"/>
      <c r="V24" s="622"/>
      <c r="W24" s="622"/>
      <c r="X24" s="622"/>
      <c r="Y24" s="623"/>
      <c r="Z24" s="624">
        <v>1.3</v>
      </c>
      <c r="AA24" s="624"/>
      <c r="AB24" s="624"/>
      <c r="AC24" s="624"/>
      <c r="AD24" s="625" t="s">
        <v>121</v>
      </c>
      <c r="AE24" s="625"/>
      <c r="AF24" s="625"/>
      <c r="AG24" s="625"/>
      <c r="AH24" s="625"/>
      <c r="AI24" s="625"/>
      <c r="AJ24" s="625"/>
      <c r="AK24" s="625"/>
      <c r="AL24" s="626" t="s">
        <v>121</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225</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19031276</v>
      </c>
      <c r="CS24" s="611"/>
      <c r="CT24" s="611"/>
      <c r="CU24" s="611"/>
      <c r="CV24" s="611"/>
      <c r="CW24" s="611"/>
      <c r="CX24" s="611"/>
      <c r="CY24" s="612"/>
      <c r="CZ24" s="615">
        <v>50.2</v>
      </c>
      <c r="DA24" s="616"/>
      <c r="DB24" s="616"/>
      <c r="DC24" s="635"/>
      <c r="DD24" s="654">
        <v>13165984</v>
      </c>
      <c r="DE24" s="611"/>
      <c r="DF24" s="611"/>
      <c r="DG24" s="611"/>
      <c r="DH24" s="611"/>
      <c r="DI24" s="611"/>
      <c r="DJ24" s="611"/>
      <c r="DK24" s="612"/>
      <c r="DL24" s="654">
        <v>12914215</v>
      </c>
      <c r="DM24" s="611"/>
      <c r="DN24" s="611"/>
      <c r="DO24" s="611"/>
      <c r="DP24" s="611"/>
      <c r="DQ24" s="611"/>
      <c r="DR24" s="611"/>
      <c r="DS24" s="611"/>
      <c r="DT24" s="611"/>
      <c r="DU24" s="611"/>
      <c r="DV24" s="612"/>
      <c r="DW24" s="615">
        <v>54.3</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695615</v>
      </c>
      <c r="S25" s="622"/>
      <c r="T25" s="622"/>
      <c r="U25" s="622"/>
      <c r="V25" s="622"/>
      <c r="W25" s="622"/>
      <c r="X25" s="622"/>
      <c r="Y25" s="623"/>
      <c r="Z25" s="624">
        <v>1.7</v>
      </c>
      <c r="AA25" s="624"/>
      <c r="AB25" s="624"/>
      <c r="AC25" s="624"/>
      <c r="AD25" s="625">
        <v>51972</v>
      </c>
      <c r="AE25" s="625"/>
      <c r="AF25" s="625"/>
      <c r="AG25" s="625"/>
      <c r="AH25" s="625"/>
      <c r="AI25" s="625"/>
      <c r="AJ25" s="625"/>
      <c r="AK25" s="625"/>
      <c r="AL25" s="626">
        <v>0.2</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225</v>
      </c>
      <c r="BP25" s="624"/>
      <c r="BQ25" s="624"/>
      <c r="BR25" s="624"/>
      <c r="BS25" s="630" t="s">
        <v>225</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6920446</v>
      </c>
      <c r="CS25" s="657"/>
      <c r="CT25" s="657"/>
      <c r="CU25" s="657"/>
      <c r="CV25" s="657"/>
      <c r="CW25" s="657"/>
      <c r="CX25" s="657"/>
      <c r="CY25" s="658"/>
      <c r="CZ25" s="626">
        <v>18.3</v>
      </c>
      <c r="DA25" s="655"/>
      <c r="DB25" s="655"/>
      <c r="DC25" s="659"/>
      <c r="DD25" s="630">
        <v>6101446</v>
      </c>
      <c r="DE25" s="657"/>
      <c r="DF25" s="657"/>
      <c r="DG25" s="657"/>
      <c r="DH25" s="657"/>
      <c r="DI25" s="657"/>
      <c r="DJ25" s="657"/>
      <c r="DK25" s="658"/>
      <c r="DL25" s="630">
        <v>5872102</v>
      </c>
      <c r="DM25" s="657"/>
      <c r="DN25" s="657"/>
      <c r="DO25" s="657"/>
      <c r="DP25" s="657"/>
      <c r="DQ25" s="657"/>
      <c r="DR25" s="657"/>
      <c r="DS25" s="657"/>
      <c r="DT25" s="657"/>
      <c r="DU25" s="657"/>
      <c r="DV25" s="658"/>
      <c r="DW25" s="626">
        <v>24.7</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141421</v>
      </c>
      <c r="S26" s="622"/>
      <c r="T26" s="622"/>
      <c r="U26" s="622"/>
      <c r="V26" s="622"/>
      <c r="W26" s="622"/>
      <c r="X26" s="622"/>
      <c r="Y26" s="623"/>
      <c r="Z26" s="624">
        <v>0.4</v>
      </c>
      <c r="AA26" s="624"/>
      <c r="AB26" s="624"/>
      <c r="AC26" s="624"/>
      <c r="AD26" s="625" t="s">
        <v>225</v>
      </c>
      <c r="AE26" s="625"/>
      <c r="AF26" s="625"/>
      <c r="AG26" s="625"/>
      <c r="AH26" s="625"/>
      <c r="AI26" s="625"/>
      <c r="AJ26" s="625"/>
      <c r="AK26" s="625"/>
      <c r="AL26" s="626" t="s">
        <v>121</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4617121</v>
      </c>
      <c r="CS26" s="622"/>
      <c r="CT26" s="622"/>
      <c r="CU26" s="622"/>
      <c r="CV26" s="622"/>
      <c r="CW26" s="622"/>
      <c r="CX26" s="622"/>
      <c r="CY26" s="623"/>
      <c r="CZ26" s="626">
        <v>12.2</v>
      </c>
      <c r="DA26" s="655"/>
      <c r="DB26" s="655"/>
      <c r="DC26" s="659"/>
      <c r="DD26" s="630">
        <v>3886225</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5011251</v>
      </c>
      <c r="S27" s="622"/>
      <c r="T27" s="622"/>
      <c r="U27" s="622"/>
      <c r="V27" s="622"/>
      <c r="W27" s="622"/>
      <c r="X27" s="622"/>
      <c r="Y27" s="623"/>
      <c r="Z27" s="624">
        <v>12.4</v>
      </c>
      <c r="AA27" s="624"/>
      <c r="AB27" s="624"/>
      <c r="AC27" s="624"/>
      <c r="AD27" s="625" t="s">
        <v>121</v>
      </c>
      <c r="AE27" s="625"/>
      <c r="AF27" s="625"/>
      <c r="AG27" s="625"/>
      <c r="AH27" s="625"/>
      <c r="AI27" s="625"/>
      <c r="AJ27" s="625"/>
      <c r="AK27" s="625"/>
      <c r="AL27" s="626" t="s">
        <v>121</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15224260</v>
      </c>
      <c r="BH27" s="622"/>
      <c r="BI27" s="622"/>
      <c r="BJ27" s="622"/>
      <c r="BK27" s="622"/>
      <c r="BL27" s="622"/>
      <c r="BM27" s="622"/>
      <c r="BN27" s="623"/>
      <c r="BO27" s="624">
        <v>100</v>
      </c>
      <c r="BP27" s="624"/>
      <c r="BQ27" s="624"/>
      <c r="BR27" s="624"/>
      <c r="BS27" s="630">
        <v>226320</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7589224</v>
      </c>
      <c r="CS27" s="657"/>
      <c r="CT27" s="657"/>
      <c r="CU27" s="657"/>
      <c r="CV27" s="657"/>
      <c r="CW27" s="657"/>
      <c r="CX27" s="657"/>
      <c r="CY27" s="658"/>
      <c r="CZ27" s="626">
        <v>20</v>
      </c>
      <c r="DA27" s="655"/>
      <c r="DB27" s="655"/>
      <c r="DC27" s="659"/>
      <c r="DD27" s="630">
        <v>2656180</v>
      </c>
      <c r="DE27" s="657"/>
      <c r="DF27" s="657"/>
      <c r="DG27" s="657"/>
      <c r="DH27" s="657"/>
      <c r="DI27" s="657"/>
      <c r="DJ27" s="657"/>
      <c r="DK27" s="658"/>
      <c r="DL27" s="630">
        <v>2633755</v>
      </c>
      <c r="DM27" s="657"/>
      <c r="DN27" s="657"/>
      <c r="DO27" s="657"/>
      <c r="DP27" s="657"/>
      <c r="DQ27" s="657"/>
      <c r="DR27" s="657"/>
      <c r="DS27" s="657"/>
      <c r="DT27" s="657"/>
      <c r="DU27" s="657"/>
      <c r="DV27" s="658"/>
      <c r="DW27" s="626">
        <v>11.1</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130</v>
      </c>
      <c r="S28" s="622"/>
      <c r="T28" s="622"/>
      <c r="U28" s="622"/>
      <c r="V28" s="622"/>
      <c r="W28" s="622"/>
      <c r="X28" s="622"/>
      <c r="Y28" s="623"/>
      <c r="Z28" s="624" t="s">
        <v>121</v>
      </c>
      <c r="AA28" s="624"/>
      <c r="AB28" s="624"/>
      <c r="AC28" s="624"/>
      <c r="AD28" s="625" t="s">
        <v>225</v>
      </c>
      <c r="AE28" s="625"/>
      <c r="AF28" s="625"/>
      <c r="AG28" s="625"/>
      <c r="AH28" s="625"/>
      <c r="AI28" s="625"/>
      <c r="AJ28" s="625"/>
      <c r="AK28" s="625"/>
      <c r="AL28" s="626" t="s">
        <v>225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4521606</v>
      </c>
      <c r="CS28" s="622"/>
      <c r="CT28" s="622"/>
      <c r="CU28" s="622"/>
      <c r="CV28" s="622"/>
      <c r="CW28" s="622"/>
      <c r="CX28" s="622"/>
      <c r="CY28" s="623"/>
      <c r="CZ28" s="626">
        <v>11.9</v>
      </c>
      <c r="DA28" s="655"/>
      <c r="DB28" s="655"/>
      <c r="DC28" s="659"/>
      <c r="DD28" s="630">
        <v>4408358</v>
      </c>
      <c r="DE28" s="622"/>
      <c r="DF28" s="622"/>
      <c r="DG28" s="622"/>
      <c r="DH28" s="622"/>
      <c r="DI28" s="622"/>
      <c r="DJ28" s="622"/>
      <c r="DK28" s="623"/>
      <c r="DL28" s="630">
        <v>4408358</v>
      </c>
      <c r="DM28" s="622"/>
      <c r="DN28" s="622"/>
      <c r="DO28" s="622"/>
      <c r="DP28" s="622"/>
      <c r="DQ28" s="622"/>
      <c r="DR28" s="622"/>
      <c r="DS28" s="622"/>
      <c r="DT28" s="622"/>
      <c r="DU28" s="622"/>
      <c r="DV28" s="623"/>
      <c r="DW28" s="626">
        <v>18.5</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2248786</v>
      </c>
      <c r="S29" s="622"/>
      <c r="T29" s="622"/>
      <c r="U29" s="622"/>
      <c r="V29" s="622"/>
      <c r="W29" s="622"/>
      <c r="X29" s="622"/>
      <c r="Y29" s="623"/>
      <c r="Z29" s="624">
        <v>5.6</v>
      </c>
      <c r="AA29" s="624"/>
      <c r="AB29" s="624"/>
      <c r="AC29" s="624"/>
      <c r="AD29" s="625" t="s">
        <v>225</v>
      </c>
      <c r="AE29" s="625"/>
      <c r="AF29" s="625"/>
      <c r="AG29" s="625"/>
      <c r="AH29" s="625"/>
      <c r="AI29" s="625"/>
      <c r="AJ29" s="625"/>
      <c r="AK29" s="625"/>
      <c r="AL29" s="626" t="s">
        <v>225</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4521449</v>
      </c>
      <c r="CS29" s="657"/>
      <c r="CT29" s="657"/>
      <c r="CU29" s="657"/>
      <c r="CV29" s="657"/>
      <c r="CW29" s="657"/>
      <c r="CX29" s="657"/>
      <c r="CY29" s="658"/>
      <c r="CZ29" s="626">
        <v>11.9</v>
      </c>
      <c r="DA29" s="655"/>
      <c r="DB29" s="655"/>
      <c r="DC29" s="659"/>
      <c r="DD29" s="630">
        <v>4408201</v>
      </c>
      <c r="DE29" s="657"/>
      <c r="DF29" s="657"/>
      <c r="DG29" s="657"/>
      <c r="DH29" s="657"/>
      <c r="DI29" s="657"/>
      <c r="DJ29" s="657"/>
      <c r="DK29" s="658"/>
      <c r="DL29" s="630">
        <v>4408201</v>
      </c>
      <c r="DM29" s="657"/>
      <c r="DN29" s="657"/>
      <c r="DO29" s="657"/>
      <c r="DP29" s="657"/>
      <c r="DQ29" s="657"/>
      <c r="DR29" s="657"/>
      <c r="DS29" s="657"/>
      <c r="DT29" s="657"/>
      <c r="DU29" s="657"/>
      <c r="DV29" s="658"/>
      <c r="DW29" s="626">
        <v>18.5</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63515</v>
      </c>
      <c r="S30" s="622"/>
      <c r="T30" s="622"/>
      <c r="U30" s="622"/>
      <c r="V30" s="622"/>
      <c r="W30" s="622"/>
      <c r="X30" s="622"/>
      <c r="Y30" s="623"/>
      <c r="Z30" s="624">
        <v>0.2</v>
      </c>
      <c r="AA30" s="624"/>
      <c r="AB30" s="624"/>
      <c r="AC30" s="624"/>
      <c r="AD30" s="625">
        <v>15206</v>
      </c>
      <c r="AE30" s="625"/>
      <c r="AF30" s="625"/>
      <c r="AG30" s="625"/>
      <c r="AH30" s="625"/>
      <c r="AI30" s="625"/>
      <c r="AJ30" s="625"/>
      <c r="AK30" s="625"/>
      <c r="AL30" s="626">
        <v>0.1</v>
      </c>
      <c r="AM30" s="627"/>
      <c r="AN30" s="627"/>
      <c r="AO30" s="628"/>
      <c r="AP30" s="669" t="s">
        <v>300</v>
      </c>
      <c r="AQ30" s="670"/>
      <c r="AR30" s="670"/>
      <c r="AS30" s="670"/>
      <c r="AT30" s="675" t="s">
        <v>301</v>
      </c>
      <c r="AU30" s="206"/>
      <c r="AV30" s="206"/>
      <c r="AW30" s="206"/>
      <c r="AX30" s="607" t="s">
        <v>178</v>
      </c>
      <c r="AY30" s="608"/>
      <c r="AZ30" s="608"/>
      <c r="BA30" s="608"/>
      <c r="BB30" s="608"/>
      <c r="BC30" s="608"/>
      <c r="BD30" s="608"/>
      <c r="BE30" s="608"/>
      <c r="BF30" s="609"/>
      <c r="BG30" s="681">
        <v>99</v>
      </c>
      <c r="BH30" s="682"/>
      <c r="BI30" s="682"/>
      <c r="BJ30" s="682"/>
      <c r="BK30" s="682"/>
      <c r="BL30" s="682"/>
      <c r="BM30" s="616">
        <v>96.6</v>
      </c>
      <c r="BN30" s="682"/>
      <c r="BO30" s="682"/>
      <c r="BP30" s="682"/>
      <c r="BQ30" s="683"/>
      <c r="BR30" s="681">
        <v>98.9</v>
      </c>
      <c r="BS30" s="682"/>
      <c r="BT30" s="682"/>
      <c r="BU30" s="682"/>
      <c r="BV30" s="682"/>
      <c r="BW30" s="682"/>
      <c r="BX30" s="616">
        <v>96.1</v>
      </c>
      <c r="BY30" s="682"/>
      <c r="BZ30" s="682"/>
      <c r="CA30" s="682"/>
      <c r="CB30" s="683"/>
      <c r="CD30" s="686"/>
      <c r="CE30" s="687"/>
      <c r="CF30" s="636" t="s">
        <v>302</v>
      </c>
      <c r="CG30" s="637"/>
      <c r="CH30" s="637"/>
      <c r="CI30" s="637"/>
      <c r="CJ30" s="637"/>
      <c r="CK30" s="637"/>
      <c r="CL30" s="637"/>
      <c r="CM30" s="637"/>
      <c r="CN30" s="637"/>
      <c r="CO30" s="637"/>
      <c r="CP30" s="637"/>
      <c r="CQ30" s="638"/>
      <c r="CR30" s="621">
        <v>4050424</v>
      </c>
      <c r="CS30" s="622"/>
      <c r="CT30" s="622"/>
      <c r="CU30" s="622"/>
      <c r="CV30" s="622"/>
      <c r="CW30" s="622"/>
      <c r="CX30" s="622"/>
      <c r="CY30" s="623"/>
      <c r="CZ30" s="626">
        <v>10.7</v>
      </c>
      <c r="DA30" s="655"/>
      <c r="DB30" s="655"/>
      <c r="DC30" s="659"/>
      <c r="DD30" s="630">
        <v>3941117</v>
      </c>
      <c r="DE30" s="622"/>
      <c r="DF30" s="622"/>
      <c r="DG30" s="622"/>
      <c r="DH30" s="622"/>
      <c r="DI30" s="622"/>
      <c r="DJ30" s="622"/>
      <c r="DK30" s="623"/>
      <c r="DL30" s="630">
        <v>3941117</v>
      </c>
      <c r="DM30" s="622"/>
      <c r="DN30" s="622"/>
      <c r="DO30" s="622"/>
      <c r="DP30" s="622"/>
      <c r="DQ30" s="622"/>
      <c r="DR30" s="622"/>
      <c r="DS30" s="622"/>
      <c r="DT30" s="622"/>
      <c r="DU30" s="622"/>
      <c r="DV30" s="623"/>
      <c r="DW30" s="626">
        <v>16.600000000000001</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124143</v>
      </c>
      <c r="S31" s="622"/>
      <c r="T31" s="622"/>
      <c r="U31" s="622"/>
      <c r="V31" s="622"/>
      <c r="W31" s="622"/>
      <c r="X31" s="622"/>
      <c r="Y31" s="623"/>
      <c r="Z31" s="624">
        <v>0.3</v>
      </c>
      <c r="AA31" s="624"/>
      <c r="AB31" s="624"/>
      <c r="AC31" s="624"/>
      <c r="AD31" s="625" t="s">
        <v>130</v>
      </c>
      <c r="AE31" s="625"/>
      <c r="AF31" s="625"/>
      <c r="AG31" s="625"/>
      <c r="AH31" s="625"/>
      <c r="AI31" s="625"/>
      <c r="AJ31" s="625"/>
      <c r="AK31" s="625"/>
      <c r="AL31" s="626" t="s">
        <v>121</v>
      </c>
      <c r="AM31" s="627"/>
      <c r="AN31" s="627"/>
      <c r="AO31" s="628"/>
      <c r="AP31" s="671"/>
      <c r="AQ31" s="672"/>
      <c r="AR31" s="672"/>
      <c r="AS31" s="672"/>
      <c r="AT31" s="676"/>
      <c r="AU31" s="205" t="s">
        <v>304</v>
      </c>
      <c r="AV31" s="205"/>
      <c r="AW31" s="205"/>
      <c r="AX31" s="618" t="s">
        <v>305</v>
      </c>
      <c r="AY31" s="619"/>
      <c r="AZ31" s="619"/>
      <c r="BA31" s="619"/>
      <c r="BB31" s="619"/>
      <c r="BC31" s="619"/>
      <c r="BD31" s="619"/>
      <c r="BE31" s="619"/>
      <c r="BF31" s="620"/>
      <c r="BG31" s="678">
        <v>99.2</v>
      </c>
      <c r="BH31" s="657"/>
      <c r="BI31" s="657"/>
      <c r="BJ31" s="657"/>
      <c r="BK31" s="657"/>
      <c r="BL31" s="657"/>
      <c r="BM31" s="627">
        <v>97.1</v>
      </c>
      <c r="BN31" s="679"/>
      <c r="BO31" s="679"/>
      <c r="BP31" s="679"/>
      <c r="BQ31" s="680"/>
      <c r="BR31" s="678">
        <v>99.1</v>
      </c>
      <c r="BS31" s="657"/>
      <c r="BT31" s="657"/>
      <c r="BU31" s="657"/>
      <c r="BV31" s="657"/>
      <c r="BW31" s="657"/>
      <c r="BX31" s="627">
        <v>96.7</v>
      </c>
      <c r="BY31" s="679"/>
      <c r="BZ31" s="679"/>
      <c r="CA31" s="679"/>
      <c r="CB31" s="680"/>
      <c r="CD31" s="686"/>
      <c r="CE31" s="687"/>
      <c r="CF31" s="636" t="s">
        <v>306</v>
      </c>
      <c r="CG31" s="637"/>
      <c r="CH31" s="637"/>
      <c r="CI31" s="637"/>
      <c r="CJ31" s="637"/>
      <c r="CK31" s="637"/>
      <c r="CL31" s="637"/>
      <c r="CM31" s="637"/>
      <c r="CN31" s="637"/>
      <c r="CO31" s="637"/>
      <c r="CP31" s="637"/>
      <c r="CQ31" s="638"/>
      <c r="CR31" s="621">
        <v>471025</v>
      </c>
      <c r="CS31" s="657"/>
      <c r="CT31" s="657"/>
      <c r="CU31" s="657"/>
      <c r="CV31" s="657"/>
      <c r="CW31" s="657"/>
      <c r="CX31" s="657"/>
      <c r="CY31" s="658"/>
      <c r="CZ31" s="626">
        <v>1.2</v>
      </c>
      <c r="DA31" s="655"/>
      <c r="DB31" s="655"/>
      <c r="DC31" s="659"/>
      <c r="DD31" s="630">
        <v>467084</v>
      </c>
      <c r="DE31" s="657"/>
      <c r="DF31" s="657"/>
      <c r="DG31" s="657"/>
      <c r="DH31" s="657"/>
      <c r="DI31" s="657"/>
      <c r="DJ31" s="657"/>
      <c r="DK31" s="658"/>
      <c r="DL31" s="630">
        <v>467084</v>
      </c>
      <c r="DM31" s="657"/>
      <c r="DN31" s="657"/>
      <c r="DO31" s="657"/>
      <c r="DP31" s="657"/>
      <c r="DQ31" s="657"/>
      <c r="DR31" s="657"/>
      <c r="DS31" s="657"/>
      <c r="DT31" s="657"/>
      <c r="DU31" s="657"/>
      <c r="DV31" s="658"/>
      <c r="DW31" s="626">
        <v>2</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1329720</v>
      </c>
      <c r="S32" s="622"/>
      <c r="T32" s="622"/>
      <c r="U32" s="622"/>
      <c r="V32" s="622"/>
      <c r="W32" s="622"/>
      <c r="X32" s="622"/>
      <c r="Y32" s="623"/>
      <c r="Z32" s="624">
        <v>3.3</v>
      </c>
      <c r="AA32" s="624"/>
      <c r="AB32" s="624"/>
      <c r="AC32" s="624"/>
      <c r="AD32" s="625" t="s">
        <v>121</v>
      </c>
      <c r="AE32" s="625"/>
      <c r="AF32" s="625"/>
      <c r="AG32" s="625"/>
      <c r="AH32" s="625"/>
      <c r="AI32" s="625"/>
      <c r="AJ32" s="625"/>
      <c r="AK32" s="625"/>
      <c r="AL32" s="626" t="s">
        <v>225</v>
      </c>
      <c r="AM32" s="627"/>
      <c r="AN32" s="627"/>
      <c r="AO32" s="628"/>
      <c r="AP32" s="673"/>
      <c r="AQ32" s="674"/>
      <c r="AR32" s="674"/>
      <c r="AS32" s="674"/>
      <c r="AT32" s="677"/>
      <c r="AU32" s="207"/>
      <c r="AV32" s="207"/>
      <c r="AW32" s="207"/>
      <c r="AX32" s="666" t="s">
        <v>308</v>
      </c>
      <c r="AY32" s="667"/>
      <c r="AZ32" s="667"/>
      <c r="BA32" s="667"/>
      <c r="BB32" s="667"/>
      <c r="BC32" s="667"/>
      <c r="BD32" s="667"/>
      <c r="BE32" s="667"/>
      <c r="BF32" s="668"/>
      <c r="BG32" s="690">
        <v>98.9</v>
      </c>
      <c r="BH32" s="691"/>
      <c r="BI32" s="691"/>
      <c r="BJ32" s="691"/>
      <c r="BK32" s="691"/>
      <c r="BL32" s="691"/>
      <c r="BM32" s="692">
        <v>96.1</v>
      </c>
      <c r="BN32" s="691"/>
      <c r="BO32" s="691"/>
      <c r="BP32" s="691"/>
      <c r="BQ32" s="693"/>
      <c r="BR32" s="690">
        <v>98.7</v>
      </c>
      <c r="BS32" s="691"/>
      <c r="BT32" s="691"/>
      <c r="BU32" s="691"/>
      <c r="BV32" s="691"/>
      <c r="BW32" s="691"/>
      <c r="BX32" s="692">
        <v>95.7</v>
      </c>
      <c r="BY32" s="691"/>
      <c r="BZ32" s="691"/>
      <c r="CA32" s="691"/>
      <c r="CB32" s="693"/>
      <c r="CD32" s="688"/>
      <c r="CE32" s="689"/>
      <c r="CF32" s="636" t="s">
        <v>309</v>
      </c>
      <c r="CG32" s="637"/>
      <c r="CH32" s="637"/>
      <c r="CI32" s="637"/>
      <c r="CJ32" s="637"/>
      <c r="CK32" s="637"/>
      <c r="CL32" s="637"/>
      <c r="CM32" s="637"/>
      <c r="CN32" s="637"/>
      <c r="CO32" s="637"/>
      <c r="CP32" s="637"/>
      <c r="CQ32" s="638"/>
      <c r="CR32" s="621">
        <v>157</v>
      </c>
      <c r="CS32" s="622"/>
      <c r="CT32" s="622"/>
      <c r="CU32" s="622"/>
      <c r="CV32" s="622"/>
      <c r="CW32" s="622"/>
      <c r="CX32" s="622"/>
      <c r="CY32" s="623"/>
      <c r="CZ32" s="626">
        <v>0</v>
      </c>
      <c r="DA32" s="655"/>
      <c r="DB32" s="655"/>
      <c r="DC32" s="659"/>
      <c r="DD32" s="630">
        <v>157</v>
      </c>
      <c r="DE32" s="622"/>
      <c r="DF32" s="622"/>
      <c r="DG32" s="622"/>
      <c r="DH32" s="622"/>
      <c r="DI32" s="622"/>
      <c r="DJ32" s="622"/>
      <c r="DK32" s="623"/>
      <c r="DL32" s="630">
        <v>157</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2206859</v>
      </c>
      <c r="S33" s="622"/>
      <c r="T33" s="622"/>
      <c r="U33" s="622"/>
      <c r="V33" s="622"/>
      <c r="W33" s="622"/>
      <c r="X33" s="622"/>
      <c r="Y33" s="623"/>
      <c r="Z33" s="624">
        <v>5.5</v>
      </c>
      <c r="AA33" s="624"/>
      <c r="AB33" s="624"/>
      <c r="AC33" s="624"/>
      <c r="AD33" s="625" t="s">
        <v>121</v>
      </c>
      <c r="AE33" s="625"/>
      <c r="AF33" s="625"/>
      <c r="AG33" s="625"/>
      <c r="AH33" s="625"/>
      <c r="AI33" s="625"/>
      <c r="AJ33" s="625"/>
      <c r="AK33" s="625"/>
      <c r="AL33" s="626" t="s">
        <v>225</v>
      </c>
      <c r="AM33" s="627"/>
      <c r="AN33" s="627"/>
      <c r="AO33" s="628"/>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36" t="s">
        <v>311</v>
      </c>
      <c r="CE33" s="637"/>
      <c r="CF33" s="637"/>
      <c r="CG33" s="637"/>
      <c r="CH33" s="637"/>
      <c r="CI33" s="637"/>
      <c r="CJ33" s="637"/>
      <c r="CK33" s="637"/>
      <c r="CL33" s="637"/>
      <c r="CM33" s="637"/>
      <c r="CN33" s="637"/>
      <c r="CO33" s="637"/>
      <c r="CP33" s="637"/>
      <c r="CQ33" s="638"/>
      <c r="CR33" s="621">
        <v>12724773</v>
      </c>
      <c r="CS33" s="657"/>
      <c r="CT33" s="657"/>
      <c r="CU33" s="657"/>
      <c r="CV33" s="657"/>
      <c r="CW33" s="657"/>
      <c r="CX33" s="657"/>
      <c r="CY33" s="658"/>
      <c r="CZ33" s="626">
        <v>33.6</v>
      </c>
      <c r="DA33" s="655"/>
      <c r="DB33" s="655"/>
      <c r="DC33" s="659"/>
      <c r="DD33" s="630">
        <v>10707710</v>
      </c>
      <c r="DE33" s="657"/>
      <c r="DF33" s="657"/>
      <c r="DG33" s="657"/>
      <c r="DH33" s="657"/>
      <c r="DI33" s="657"/>
      <c r="DJ33" s="657"/>
      <c r="DK33" s="658"/>
      <c r="DL33" s="630">
        <v>7814770</v>
      </c>
      <c r="DM33" s="657"/>
      <c r="DN33" s="657"/>
      <c r="DO33" s="657"/>
      <c r="DP33" s="657"/>
      <c r="DQ33" s="657"/>
      <c r="DR33" s="657"/>
      <c r="DS33" s="657"/>
      <c r="DT33" s="657"/>
      <c r="DU33" s="657"/>
      <c r="DV33" s="658"/>
      <c r="DW33" s="626">
        <v>32.799999999999997</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652251</v>
      </c>
      <c r="S34" s="622"/>
      <c r="T34" s="622"/>
      <c r="U34" s="622"/>
      <c r="V34" s="622"/>
      <c r="W34" s="622"/>
      <c r="X34" s="622"/>
      <c r="Y34" s="623"/>
      <c r="Z34" s="624">
        <v>1.6</v>
      </c>
      <c r="AA34" s="624"/>
      <c r="AB34" s="624"/>
      <c r="AC34" s="624"/>
      <c r="AD34" s="625">
        <v>11007</v>
      </c>
      <c r="AE34" s="625"/>
      <c r="AF34" s="625"/>
      <c r="AG34" s="625"/>
      <c r="AH34" s="625"/>
      <c r="AI34" s="625"/>
      <c r="AJ34" s="625"/>
      <c r="AK34" s="625"/>
      <c r="AL34" s="626">
        <v>0</v>
      </c>
      <c r="AM34" s="627"/>
      <c r="AN34" s="627"/>
      <c r="AO34" s="628"/>
      <c r="AP34" s="210"/>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4625572</v>
      </c>
      <c r="CS34" s="622"/>
      <c r="CT34" s="622"/>
      <c r="CU34" s="622"/>
      <c r="CV34" s="622"/>
      <c r="CW34" s="622"/>
      <c r="CX34" s="622"/>
      <c r="CY34" s="623"/>
      <c r="CZ34" s="626">
        <v>12.2</v>
      </c>
      <c r="DA34" s="655"/>
      <c r="DB34" s="655"/>
      <c r="DC34" s="659"/>
      <c r="DD34" s="630">
        <v>3899095</v>
      </c>
      <c r="DE34" s="622"/>
      <c r="DF34" s="622"/>
      <c r="DG34" s="622"/>
      <c r="DH34" s="622"/>
      <c r="DI34" s="622"/>
      <c r="DJ34" s="622"/>
      <c r="DK34" s="623"/>
      <c r="DL34" s="630">
        <v>3695930</v>
      </c>
      <c r="DM34" s="622"/>
      <c r="DN34" s="622"/>
      <c r="DO34" s="622"/>
      <c r="DP34" s="622"/>
      <c r="DQ34" s="622"/>
      <c r="DR34" s="622"/>
      <c r="DS34" s="622"/>
      <c r="DT34" s="622"/>
      <c r="DU34" s="622"/>
      <c r="DV34" s="623"/>
      <c r="DW34" s="626">
        <v>15.5</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3893200</v>
      </c>
      <c r="S35" s="622"/>
      <c r="T35" s="622"/>
      <c r="U35" s="622"/>
      <c r="V35" s="622"/>
      <c r="W35" s="622"/>
      <c r="X35" s="622"/>
      <c r="Y35" s="623"/>
      <c r="Z35" s="624">
        <v>9.6999999999999993</v>
      </c>
      <c r="AA35" s="624"/>
      <c r="AB35" s="624"/>
      <c r="AC35" s="624"/>
      <c r="AD35" s="625" t="s">
        <v>121</v>
      </c>
      <c r="AE35" s="625"/>
      <c r="AF35" s="625"/>
      <c r="AG35" s="625"/>
      <c r="AH35" s="625"/>
      <c r="AI35" s="625"/>
      <c r="AJ35" s="625"/>
      <c r="AK35" s="625"/>
      <c r="AL35" s="626" t="s">
        <v>225</v>
      </c>
      <c r="AM35" s="627"/>
      <c r="AN35" s="627"/>
      <c r="AO35" s="628"/>
      <c r="AP35" s="210"/>
      <c r="AQ35" s="694" t="s">
        <v>317</v>
      </c>
      <c r="AR35" s="695"/>
      <c r="AS35" s="695"/>
      <c r="AT35" s="695"/>
      <c r="AU35" s="695"/>
      <c r="AV35" s="695"/>
      <c r="AW35" s="695"/>
      <c r="AX35" s="695"/>
      <c r="AY35" s="696"/>
      <c r="AZ35" s="610">
        <v>5359570</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648318</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291172</v>
      </c>
      <c r="CS35" s="657"/>
      <c r="CT35" s="657"/>
      <c r="CU35" s="657"/>
      <c r="CV35" s="657"/>
      <c r="CW35" s="657"/>
      <c r="CX35" s="657"/>
      <c r="CY35" s="658"/>
      <c r="CZ35" s="626">
        <v>0.8</v>
      </c>
      <c r="DA35" s="655"/>
      <c r="DB35" s="655"/>
      <c r="DC35" s="659"/>
      <c r="DD35" s="630">
        <v>173354</v>
      </c>
      <c r="DE35" s="657"/>
      <c r="DF35" s="657"/>
      <c r="DG35" s="657"/>
      <c r="DH35" s="657"/>
      <c r="DI35" s="657"/>
      <c r="DJ35" s="657"/>
      <c r="DK35" s="658"/>
      <c r="DL35" s="630">
        <v>168945</v>
      </c>
      <c r="DM35" s="657"/>
      <c r="DN35" s="657"/>
      <c r="DO35" s="657"/>
      <c r="DP35" s="657"/>
      <c r="DQ35" s="657"/>
      <c r="DR35" s="657"/>
      <c r="DS35" s="657"/>
      <c r="DT35" s="657"/>
      <c r="DU35" s="657"/>
      <c r="DV35" s="658"/>
      <c r="DW35" s="626">
        <v>0.7</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130</v>
      </c>
      <c r="AE36" s="625"/>
      <c r="AF36" s="625"/>
      <c r="AG36" s="625"/>
      <c r="AH36" s="625"/>
      <c r="AI36" s="625"/>
      <c r="AJ36" s="625"/>
      <c r="AK36" s="625"/>
      <c r="AL36" s="626" t="s">
        <v>121</v>
      </c>
      <c r="AM36" s="627"/>
      <c r="AN36" s="627"/>
      <c r="AO36" s="628"/>
      <c r="AQ36" s="698" t="s">
        <v>321</v>
      </c>
      <c r="AR36" s="699"/>
      <c r="AS36" s="699"/>
      <c r="AT36" s="699"/>
      <c r="AU36" s="699"/>
      <c r="AV36" s="699"/>
      <c r="AW36" s="699"/>
      <c r="AX36" s="699"/>
      <c r="AY36" s="700"/>
      <c r="AZ36" s="621">
        <v>951565</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498579</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1692873</v>
      </c>
      <c r="CS36" s="622"/>
      <c r="CT36" s="622"/>
      <c r="CU36" s="622"/>
      <c r="CV36" s="622"/>
      <c r="CW36" s="622"/>
      <c r="CX36" s="622"/>
      <c r="CY36" s="623"/>
      <c r="CZ36" s="626">
        <v>4.5</v>
      </c>
      <c r="DA36" s="655"/>
      <c r="DB36" s="655"/>
      <c r="DC36" s="659"/>
      <c r="DD36" s="630">
        <v>1397228</v>
      </c>
      <c r="DE36" s="622"/>
      <c r="DF36" s="622"/>
      <c r="DG36" s="622"/>
      <c r="DH36" s="622"/>
      <c r="DI36" s="622"/>
      <c r="DJ36" s="622"/>
      <c r="DK36" s="623"/>
      <c r="DL36" s="630">
        <v>672358</v>
      </c>
      <c r="DM36" s="622"/>
      <c r="DN36" s="622"/>
      <c r="DO36" s="622"/>
      <c r="DP36" s="622"/>
      <c r="DQ36" s="622"/>
      <c r="DR36" s="622"/>
      <c r="DS36" s="622"/>
      <c r="DT36" s="622"/>
      <c r="DU36" s="622"/>
      <c r="DV36" s="623"/>
      <c r="DW36" s="626">
        <v>2.8</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1436200</v>
      </c>
      <c r="S37" s="622"/>
      <c r="T37" s="622"/>
      <c r="U37" s="622"/>
      <c r="V37" s="622"/>
      <c r="W37" s="622"/>
      <c r="X37" s="622"/>
      <c r="Y37" s="623"/>
      <c r="Z37" s="624">
        <v>3.6</v>
      </c>
      <c r="AA37" s="624"/>
      <c r="AB37" s="624"/>
      <c r="AC37" s="624"/>
      <c r="AD37" s="625" t="s">
        <v>225</v>
      </c>
      <c r="AE37" s="625"/>
      <c r="AF37" s="625"/>
      <c r="AG37" s="625"/>
      <c r="AH37" s="625"/>
      <c r="AI37" s="625"/>
      <c r="AJ37" s="625"/>
      <c r="AK37" s="625"/>
      <c r="AL37" s="626" t="s">
        <v>225</v>
      </c>
      <c r="AM37" s="627"/>
      <c r="AN37" s="627"/>
      <c r="AO37" s="628"/>
      <c r="AQ37" s="698" t="s">
        <v>325</v>
      </c>
      <c r="AR37" s="699"/>
      <c r="AS37" s="699"/>
      <c r="AT37" s="699"/>
      <c r="AU37" s="699"/>
      <c r="AV37" s="699"/>
      <c r="AW37" s="699"/>
      <c r="AX37" s="699"/>
      <c r="AY37" s="700"/>
      <c r="AZ37" s="621">
        <v>361529</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11184</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40817</v>
      </c>
      <c r="CS37" s="657"/>
      <c r="CT37" s="657"/>
      <c r="CU37" s="657"/>
      <c r="CV37" s="657"/>
      <c r="CW37" s="657"/>
      <c r="CX37" s="657"/>
      <c r="CY37" s="658"/>
      <c r="CZ37" s="626">
        <v>0.1</v>
      </c>
      <c r="DA37" s="655"/>
      <c r="DB37" s="655"/>
      <c r="DC37" s="659"/>
      <c r="DD37" s="630">
        <v>40817</v>
      </c>
      <c r="DE37" s="657"/>
      <c r="DF37" s="657"/>
      <c r="DG37" s="657"/>
      <c r="DH37" s="657"/>
      <c r="DI37" s="657"/>
      <c r="DJ37" s="657"/>
      <c r="DK37" s="658"/>
      <c r="DL37" s="630">
        <v>35817</v>
      </c>
      <c r="DM37" s="657"/>
      <c r="DN37" s="657"/>
      <c r="DO37" s="657"/>
      <c r="DP37" s="657"/>
      <c r="DQ37" s="657"/>
      <c r="DR37" s="657"/>
      <c r="DS37" s="657"/>
      <c r="DT37" s="657"/>
      <c r="DU37" s="657"/>
      <c r="DV37" s="658"/>
      <c r="DW37" s="626">
        <v>0.2</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40290110</v>
      </c>
      <c r="S38" s="702"/>
      <c r="T38" s="702"/>
      <c r="U38" s="702"/>
      <c r="V38" s="702"/>
      <c r="W38" s="702"/>
      <c r="X38" s="702"/>
      <c r="Y38" s="703"/>
      <c r="Z38" s="704">
        <v>100</v>
      </c>
      <c r="AA38" s="704"/>
      <c r="AB38" s="704"/>
      <c r="AC38" s="704"/>
      <c r="AD38" s="705">
        <v>22366220</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156911</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17455</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4960803</v>
      </c>
      <c r="CS38" s="622"/>
      <c r="CT38" s="622"/>
      <c r="CU38" s="622"/>
      <c r="CV38" s="622"/>
      <c r="CW38" s="622"/>
      <c r="CX38" s="622"/>
      <c r="CY38" s="623"/>
      <c r="CZ38" s="626">
        <v>13.1</v>
      </c>
      <c r="DA38" s="655"/>
      <c r="DB38" s="655"/>
      <c r="DC38" s="659"/>
      <c r="DD38" s="630">
        <v>4365395</v>
      </c>
      <c r="DE38" s="622"/>
      <c r="DF38" s="622"/>
      <c r="DG38" s="622"/>
      <c r="DH38" s="622"/>
      <c r="DI38" s="622"/>
      <c r="DJ38" s="622"/>
      <c r="DK38" s="623"/>
      <c r="DL38" s="630">
        <v>3277537</v>
      </c>
      <c r="DM38" s="622"/>
      <c r="DN38" s="622"/>
      <c r="DO38" s="622"/>
      <c r="DP38" s="622"/>
      <c r="DQ38" s="622"/>
      <c r="DR38" s="622"/>
      <c r="DS38" s="622"/>
      <c r="DT38" s="622"/>
      <c r="DU38" s="622"/>
      <c r="DV38" s="623"/>
      <c r="DW38" s="626">
        <v>13.8</v>
      </c>
      <c r="DX38" s="655"/>
      <c r="DY38" s="655"/>
      <c r="DZ38" s="655"/>
      <c r="EA38" s="655"/>
      <c r="EB38" s="655"/>
      <c r="EC38" s="656"/>
    </row>
    <row r="39" spans="2:133" ht="11.25" customHeight="1">
      <c r="AQ39" s="698" t="s">
        <v>332</v>
      </c>
      <c r="AR39" s="699"/>
      <c r="AS39" s="699"/>
      <c r="AT39" s="699"/>
      <c r="AU39" s="699"/>
      <c r="AV39" s="699"/>
      <c r="AW39" s="699"/>
      <c r="AX39" s="699"/>
      <c r="AY39" s="700"/>
      <c r="AZ39" s="621">
        <v>66122</v>
      </c>
      <c r="BA39" s="622"/>
      <c r="BB39" s="622"/>
      <c r="BC39" s="622"/>
      <c r="BD39" s="657"/>
      <c r="BE39" s="657"/>
      <c r="BF39" s="680"/>
      <c r="BG39" s="712" t="s">
        <v>333</v>
      </c>
      <c r="BH39" s="713"/>
      <c r="BI39" s="713"/>
      <c r="BJ39" s="713"/>
      <c r="BK39" s="713"/>
      <c r="BL39" s="211"/>
      <c r="BM39" s="637" t="s">
        <v>334</v>
      </c>
      <c r="BN39" s="637"/>
      <c r="BO39" s="637"/>
      <c r="BP39" s="637"/>
      <c r="BQ39" s="637"/>
      <c r="BR39" s="637"/>
      <c r="BS39" s="637"/>
      <c r="BT39" s="637"/>
      <c r="BU39" s="638"/>
      <c r="BV39" s="621">
        <v>95</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899853</v>
      </c>
      <c r="CS39" s="657"/>
      <c r="CT39" s="657"/>
      <c r="CU39" s="657"/>
      <c r="CV39" s="657"/>
      <c r="CW39" s="657"/>
      <c r="CX39" s="657"/>
      <c r="CY39" s="658"/>
      <c r="CZ39" s="626">
        <v>2.4</v>
      </c>
      <c r="DA39" s="655"/>
      <c r="DB39" s="655"/>
      <c r="DC39" s="659"/>
      <c r="DD39" s="630">
        <v>872638</v>
      </c>
      <c r="DE39" s="657"/>
      <c r="DF39" s="657"/>
      <c r="DG39" s="657"/>
      <c r="DH39" s="657"/>
      <c r="DI39" s="657"/>
      <c r="DJ39" s="657"/>
      <c r="DK39" s="658"/>
      <c r="DL39" s="630" t="s">
        <v>225</v>
      </c>
      <c r="DM39" s="657"/>
      <c r="DN39" s="657"/>
      <c r="DO39" s="657"/>
      <c r="DP39" s="657"/>
      <c r="DQ39" s="657"/>
      <c r="DR39" s="657"/>
      <c r="DS39" s="657"/>
      <c r="DT39" s="657"/>
      <c r="DU39" s="657"/>
      <c r="DV39" s="658"/>
      <c r="DW39" s="626" t="s">
        <v>225</v>
      </c>
      <c r="DX39" s="655"/>
      <c r="DY39" s="655"/>
      <c r="DZ39" s="655"/>
      <c r="EA39" s="655"/>
      <c r="EB39" s="655"/>
      <c r="EC39" s="656"/>
    </row>
    <row r="40" spans="2:133" ht="11.25" customHeight="1">
      <c r="AQ40" s="698" t="s">
        <v>336</v>
      </c>
      <c r="AR40" s="699"/>
      <c r="AS40" s="699"/>
      <c r="AT40" s="699"/>
      <c r="AU40" s="699"/>
      <c r="AV40" s="699"/>
      <c r="AW40" s="699"/>
      <c r="AX40" s="699"/>
      <c r="AY40" s="700"/>
      <c r="AZ40" s="621">
        <v>929477</v>
      </c>
      <c r="BA40" s="622"/>
      <c r="BB40" s="622"/>
      <c r="BC40" s="622"/>
      <c r="BD40" s="657"/>
      <c r="BE40" s="657"/>
      <c r="BF40" s="680"/>
      <c r="BG40" s="712"/>
      <c r="BH40" s="713"/>
      <c r="BI40" s="713"/>
      <c r="BJ40" s="713"/>
      <c r="BK40" s="713"/>
      <c r="BL40" s="211"/>
      <c r="BM40" s="637" t="s">
        <v>337</v>
      </c>
      <c r="BN40" s="637"/>
      <c r="BO40" s="637"/>
      <c r="BP40" s="637"/>
      <c r="BQ40" s="637"/>
      <c r="BR40" s="637"/>
      <c r="BS40" s="637"/>
      <c r="BT40" s="637"/>
      <c r="BU40" s="638"/>
      <c r="BV40" s="621">
        <v>117</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254500</v>
      </c>
      <c r="CS40" s="622"/>
      <c r="CT40" s="622"/>
      <c r="CU40" s="622"/>
      <c r="CV40" s="622"/>
      <c r="CW40" s="622"/>
      <c r="CX40" s="622"/>
      <c r="CY40" s="623"/>
      <c r="CZ40" s="626">
        <v>0.7</v>
      </c>
      <c r="DA40" s="655"/>
      <c r="DB40" s="655"/>
      <c r="DC40" s="659"/>
      <c r="DD40" s="630" t="s">
        <v>225</v>
      </c>
      <c r="DE40" s="622"/>
      <c r="DF40" s="622"/>
      <c r="DG40" s="622"/>
      <c r="DH40" s="622"/>
      <c r="DI40" s="622"/>
      <c r="DJ40" s="622"/>
      <c r="DK40" s="623"/>
      <c r="DL40" s="630" t="s">
        <v>225</v>
      </c>
      <c r="DM40" s="622"/>
      <c r="DN40" s="622"/>
      <c r="DO40" s="622"/>
      <c r="DP40" s="622"/>
      <c r="DQ40" s="622"/>
      <c r="DR40" s="622"/>
      <c r="DS40" s="622"/>
      <c r="DT40" s="622"/>
      <c r="DU40" s="622"/>
      <c r="DV40" s="623"/>
      <c r="DW40" s="626" t="s">
        <v>121</v>
      </c>
      <c r="DX40" s="655"/>
      <c r="DY40" s="655"/>
      <c r="DZ40" s="655"/>
      <c r="EA40" s="655"/>
      <c r="EB40" s="655"/>
      <c r="EC40" s="656"/>
    </row>
    <row r="41" spans="2:133" ht="11.25" customHeight="1">
      <c r="AQ41" s="708" t="s">
        <v>339</v>
      </c>
      <c r="AR41" s="709"/>
      <c r="AS41" s="709"/>
      <c r="AT41" s="709"/>
      <c r="AU41" s="709"/>
      <c r="AV41" s="709"/>
      <c r="AW41" s="709"/>
      <c r="AX41" s="709"/>
      <c r="AY41" s="710"/>
      <c r="AZ41" s="701">
        <v>2893966</v>
      </c>
      <c r="BA41" s="702"/>
      <c r="BB41" s="702"/>
      <c r="BC41" s="702"/>
      <c r="BD41" s="691"/>
      <c r="BE41" s="691"/>
      <c r="BF41" s="693"/>
      <c r="BG41" s="714"/>
      <c r="BH41" s="715"/>
      <c r="BI41" s="715"/>
      <c r="BJ41" s="715"/>
      <c r="BK41" s="715"/>
      <c r="BL41" s="212"/>
      <c r="BM41" s="646" t="s">
        <v>340</v>
      </c>
      <c r="BN41" s="646"/>
      <c r="BO41" s="646"/>
      <c r="BP41" s="646"/>
      <c r="BQ41" s="646"/>
      <c r="BR41" s="646"/>
      <c r="BS41" s="646"/>
      <c r="BT41" s="646"/>
      <c r="BU41" s="647"/>
      <c r="BV41" s="701">
        <v>390</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5" t="s">
        <v>342</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18" t="s">
        <v>343</v>
      </c>
      <c r="CE42" s="619"/>
      <c r="CF42" s="619"/>
      <c r="CG42" s="619"/>
      <c r="CH42" s="619"/>
      <c r="CI42" s="619"/>
      <c r="CJ42" s="619"/>
      <c r="CK42" s="619"/>
      <c r="CL42" s="619"/>
      <c r="CM42" s="619"/>
      <c r="CN42" s="619"/>
      <c r="CO42" s="619"/>
      <c r="CP42" s="619"/>
      <c r="CQ42" s="620"/>
      <c r="CR42" s="621">
        <v>6139808</v>
      </c>
      <c r="CS42" s="622"/>
      <c r="CT42" s="622"/>
      <c r="CU42" s="622"/>
      <c r="CV42" s="622"/>
      <c r="CW42" s="622"/>
      <c r="CX42" s="622"/>
      <c r="CY42" s="623"/>
      <c r="CZ42" s="626">
        <v>16.2</v>
      </c>
      <c r="DA42" s="627"/>
      <c r="DB42" s="627"/>
      <c r="DC42" s="722"/>
      <c r="DD42" s="630">
        <v>2228000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5" t="s">
        <v>344</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18" t="s">
        <v>345</v>
      </c>
      <c r="CE43" s="619"/>
      <c r="CF43" s="619"/>
      <c r="CG43" s="619"/>
      <c r="CH43" s="619"/>
      <c r="CI43" s="619"/>
      <c r="CJ43" s="619"/>
      <c r="CK43" s="619"/>
      <c r="CL43" s="619"/>
      <c r="CM43" s="619"/>
      <c r="CN43" s="619"/>
      <c r="CO43" s="619"/>
      <c r="CP43" s="619"/>
      <c r="CQ43" s="620"/>
      <c r="CR43" s="621">
        <v>306650</v>
      </c>
      <c r="CS43" s="657"/>
      <c r="CT43" s="657"/>
      <c r="CU43" s="657"/>
      <c r="CV43" s="657"/>
      <c r="CW43" s="657"/>
      <c r="CX43" s="657"/>
      <c r="CY43" s="658"/>
      <c r="CZ43" s="626">
        <v>0.8</v>
      </c>
      <c r="DA43" s="655"/>
      <c r="DB43" s="655"/>
      <c r="DC43" s="659"/>
      <c r="DD43" s="630">
        <v>305700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16" t="s">
        <v>346</v>
      </c>
      <c r="CD44" s="733" t="s">
        <v>297</v>
      </c>
      <c r="CE44" s="734"/>
      <c r="CF44" s="618" t="s">
        <v>347</v>
      </c>
      <c r="CG44" s="619"/>
      <c r="CH44" s="619"/>
      <c r="CI44" s="619"/>
      <c r="CJ44" s="619"/>
      <c r="CK44" s="619"/>
      <c r="CL44" s="619"/>
      <c r="CM44" s="619"/>
      <c r="CN44" s="619"/>
      <c r="CO44" s="619"/>
      <c r="CP44" s="619"/>
      <c r="CQ44" s="620"/>
      <c r="CR44" s="621">
        <v>6111067</v>
      </c>
      <c r="CS44" s="622"/>
      <c r="CT44" s="622"/>
      <c r="CU44" s="622"/>
      <c r="CV44" s="622"/>
      <c r="CW44" s="622"/>
      <c r="CX44" s="622"/>
      <c r="CY44" s="623"/>
      <c r="CZ44" s="626">
        <v>16.100000000000001</v>
      </c>
      <c r="DA44" s="627"/>
      <c r="DB44" s="627"/>
      <c r="DC44" s="722"/>
      <c r="DD44" s="630">
        <v>2210404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3000892</v>
      </c>
      <c r="CS45" s="657"/>
      <c r="CT45" s="657"/>
      <c r="CU45" s="657"/>
      <c r="CV45" s="657"/>
      <c r="CW45" s="657"/>
      <c r="CX45" s="657"/>
      <c r="CY45" s="658"/>
      <c r="CZ45" s="626">
        <v>7.9</v>
      </c>
      <c r="DA45" s="655"/>
      <c r="DB45" s="655"/>
      <c r="DC45" s="659"/>
      <c r="DD45" s="630">
        <v>271153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3009479</v>
      </c>
      <c r="CS46" s="622"/>
      <c r="CT46" s="622"/>
      <c r="CU46" s="622"/>
      <c r="CV46" s="622"/>
      <c r="CW46" s="622"/>
      <c r="CX46" s="622"/>
      <c r="CY46" s="623"/>
      <c r="CZ46" s="626">
        <v>7.9</v>
      </c>
      <c r="DA46" s="627"/>
      <c r="DB46" s="627"/>
      <c r="DC46" s="722"/>
      <c r="DD46" s="630">
        <v>1916914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28741</v>
      </c>
      <c r="CS47" s="657"/>
      <c r="CT47" s="657"/>
      <c r="CU47" s="657"/>
      <c r="CV47" s="657"/>
      <c r="CW47" s="657"/>
      <c r="CX47" s="657"/>
      <c r="CY47" s="658"/>
      <c r="CZ47" s="626">
        <v>0.1</v>
      </c>
      <c r="DA47" s="655"/>
      <c r="DB47" s="655"/>
      <c r="DC47" s="659"/>
      <c r="DD47" s="630">
        <v>17596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225</v>
      </c>
      <c r="CS48" s="622"/>
      <c r="CT48" s="622"/>
      <c r="CU48" s="622"/>
      <c r="CV48" s="622"/>
      <c r="CW48" s="622"/>
      <c r="CX48" s="622"/>
      <c r="CY48" s="623"/>
      <c r="CZ48" s="626" t="s">
        <v>121</v>
      </c>
      <c r="DA48" s="627"/>
      <c r="DB48" s="627"/>
      <c r="DC48" s="722"/>
      <c r="DD48" s="630" t="s">
        <v>225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37895857</v>
      </c>
      <c r="CS49" s="691"/>
      <c r="CT49" s="691"/>
      <c r="CU49" s="691"/>
      <c r="CV49" s="691"/>
      <c r="CW49" s="691"/>
      <c r="CX49" s="691"/>
      <c r="CY49" s="723"/>
      <c r="CZ49" s="706">
        <v>100</v>
      </c>
      <c r="DA49" s="724"/>
      <c r="DB49" s="724"/>
      <c r="DC49" s="725"/>
      <c r="DD49" s="726">
        <v>26101694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NMiNJuZ8BIlrMFYa8/qVykTecd+PG+5JmCspBhzVjYhVNOzc14DTaz2VV9VFiNOmDMYQrj7X6yFYH1XTLPEbKw==" saltValue="Sel4KYFvfiZK57Vavj+l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70" zoomScaleSheetLayoutView="70" workbookViewId="0">
      <selection activeCell="AA71" sqref="AA71:AE71"/>
    </sheetView>
  </sheetViews>
  <sheetFormatPr defaultColWidth="0" defaultRowHeight="13.5" zeroHeight="1"/>
  <cols>
    <col min="1" max="130" width="2.75" style="265" customWidth="1"/>
    <col min="131" max="131" width="1.625" style="265" customWidth="1"/>
    <col min="132" max="16384" width="9" style="265" hidden="1"/>
  </cols>
  <sheetData>
    <row r="1" spans="1:131" s="223" customFormat="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c r="A2" s="224" t="s">
        <v>353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68" t="s">
        <v>354</v>
      </c>
      <c r="DK2" s="769"/>
      <c r="DL2" s="769"/>
      <c r="DM2" s="769"/>
      <c r="DN2" s="769"/>
      <c r="DO2" s="770"/>
      <c r="DP2" s="225"/>
      <c r="DQ2" s="768" t="s">
        <v>355</v>
      </c>
      <c r="DR2" s="769"/>
      <c r="DS2" s="769"/>
      <c r="DT2" s="769"/>
      <c r="DU2" s="769"/>
      <c r="DV2" s="769"/>
      <c r="DW2" s="769"/>
      <c r="DX2" s="769"/>
      <c r="DY2" s="769"/>
      <c r="DZ2" s="770"/>
      <c r="EA2" s="226"/>
    </row>
    <row r="3" spans="1:131" s="223" customFormat="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28"/>
      <c r="BA4" s="228"/>
      <c r="BB4" s="228"/>
      <c r="BC4" s="228"/>
      <c r="BD4" s="228"/>
      <c r="BE4" s="229"/>
      <c r="BF4" s="229"/>
      <c r="BG4" s="229"/>
      <c r="BH4" s="229"/>
      <c r="BI4" s="229"/>
      <c r="BJ4" s="229"/>
      <c r="BK4" s="229"/>
      <c r="BL4" s="229"/>
      <c r="BM4" s="229"/>
      <c r="BN4" s="229"/>
      <c r="BO4" s="229"/>
      <c r="BP4" s="229"/>
      <c r="BQ4" s="228" t="s">
        <v>357</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2"/>
      <c r="BA5" s="232"/>
      <c r="BB5" s="232"/>
      <c r="BC5" s="232"/>
      <c r="BD5" s="232"/>
      <c r="BE5" s="233"/>
      <c r="BF5" s="233"/>
      <c r="BG5" s="233"/>
      <c r="BH5" s="233"/>
      <c r="BI5" s="233"/>
      <c r="BJ5" s="233"/>
      <c r="BK5" s="233"/>
      <c r="BL5" s="233"/>
      <c r="BM5" s="233"/>
      <c r="BN5" s="233"/>
      <c r="BO5" s="233"/>
      <c r="BP5" s="233"/>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0"/>
    </row>
    <row r="6" spans="1:131" s="231"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28"/>
      <c r="BA6" s="228"/>
      <c r="BB6" s="228"/>
      <c r="BC6" s="228"/>
      <c r="BD6" s="228"/>
      <c r="BE6" s="229"/>
      <c r="BF6" s="229"/>
      <c r="BG6" s="229"/>
      <c r="BH6" s="229"/>
      <c r="BI6" s="229"/>
      <c r="BJ6" s="229"/>
      <c r="BK6" s="229"/>
      <c r="BL6" s="229"/>
      <c r="BM6" s="229"/>
      <c r="BN6" s="229"/>
      <c r="BO6" s="229"/>
      <c r="BP6" s="229"/>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0"/>
    </row>
    <row r="7" spans="1:131" s="231" customFormat="1" ht="26.25" customHeight="1" thickTop="1">
      <c r="A7" s="234">
        <v>1</v>
      </c>
      <c r="B7" s="753" t="s">
        <v>375</v>
      </c>
      <c r="C7" s="754"/>
      <c r="D7" s="754"/>
      <c r="E7" s="754"/>
      <c r="F7" s="754"/>
      <c r="G7" s="754"/>
      <c r="H7" s="754"/>
      <c r="I7" s="754"/>
      <c r="J7" s="754"/>
      <c r="K7" s="754"/>
      <c r="L7" s="754"/>
      <c r="M7" s="754"/>
      <c r="N7" s="754"/>
      <c r="O7" s="754"/>
      <c r="P7" s="755"/>
      <c r="Q7" s="756">
        <v>40311</v>
      </c>
      <c r="R7" s="757"/>
      <c r="S7" s="757"/>
      <c r="T7" s="757"/>
      <c r="U7" s="757"/>
      <c r="V7" s="757">
        <v>37904</v>
      </c>
      <c r="W7" s="757"/>
      <c r="X7" s="757"/>
      <c r="Y7" s="757"/>
      <c r="Z7" s="757"/>
      <c r="AA7" s="757">
        <v>2407</v>
      </c>
      <c r="AB7" s="757"/>
      <c r="AC7" s="757"/>
      <c r="AD7" s="757"/>
      <c r="AE7" s="758"/>
      <c r="AF7" s="759">
        <v>2091</v>
      </c>
      <c r="AG7" s="760"/>
      <c r="AH7" s="760"/>
      <c r="AI7" s="760"/>
      <c r="AJ7" s="761"/>
      <c r="AK7" s="796">
        <v>1298</v>
      </c>
      <c r="AL7" s="797"/>
      <c r="AM7" s="797"/>
      <c r="AN7" s="797"/>
      <c r="AO7" s="797"/>
      <c r="AP7" s="797">
        <v>58598</v>
      </c>
      <c r="AQ7" s="797"/>
      <c r="AR7" s="797"/>
      <c r="AS7" s="797"/>
      <c r="AT7" s="797"/>
      <c r="AU7" s="798"/>
      <c r="AV7" s="798"/>
      <c r="AW7" s="798"/>
      <c r="AX7" s="798"/>
      <c r="AY7" s="799"/>
      <c r="AZ7" s="228"/>
      <c r="BA7" s="228"/>
      <c r="BB7" s="228"/>
      <c r="BC7" s="228"/>
      <c r="BD7" s="228"/>
      <c r="BE7" s="229"/>
      <c r="BF7" s="229"/>
      <c r="BG7" s="229"/>
      <c r="BH7" s="229"/>
      <c r="BI7" s="229"/>
      <c r="BJ7" s="229"/>
      <c r="BK7" s="229"/>
      <c r="BL7" s="229"/>
      <c r="BM7" s="229"/>
      <c r="BN7" s="229"/>
      <c r="BO7" s="229"/>
      <c r="BP7" s="229"/>
      <c r="BQ7" s="235">
        <v>1</v>
      </c>
      <c r="BR7" s="236"/>
      <c r="BS7" s="800" t="s">
        <v>596</v>
      </c>
      <c r="BT7" s="801"/>
      <c r="BU7" s="801"/>
      <c r="BV7" s="801"/>
      <c r="BW7" s="801"/>
      <c r="BX7" s="801"/>
      <c r="BY7" s="801"/>
      <c r="BZ7" s="801"/>
      <c r="CA7" s="801"/>
      <c r="CB7" s="801"/>
      <c r="CC7" s="801"/>
      <c r="CD7" s="801"/>
      <c r="CE7" s="801"/>
      <c r="CF7" s="801"/>
      <c r="CG7" s="802"/>
      <c r="CH7" s="793">
        <v>23</v>
      </c>
      <c r="CI7" s="794"/>
      <c r="CJ7" s="794"/>
      <c r="CK7" s="794"/>
      <c r="CL7" s="795"/>
      <c r="CM7" s="793">
        <v>410</v>
      </c>
      <c r="CN7" s="794"/>
      <c r="CO7" s="794"/>
      <c r="CP7" s="794"/>
      <c r="CQ7" s="795"/>
      <c r="CR7" s="793">
        <v>100</v>
      </c>
      <c r="CS7" s="794"/>
      <c r="CT7" s="794"/>
      <c r="CU7" s="794"/>
      <c r="CV7" s="795"/>
      <c r="CW7" s="793" t="s">
        <v>514</v>
      </c>
      <c r="CX7" s="794"/>
      <c r="CY7" s="794"/>
      <c r="CZ7" s="794"/>
      <c r="DA7" s="795"/>
      <c r="DB7" s="793" t="s">
        <v>514</v>
      </c>
      <c r="DC7" s="794"/>
      <c r="DD7" s="794"/>
      <c r="DE7" s="794"/>
      <c r="DF7" s="795"/>
      <c r="DG7" s="793" t="s">
        <v>514</v>
      </c>
      <c r="DH7" s="794"/>
      <c r="DI7" s="794"/>
      <c r="DJ7" s="794"/>
      <c r="DK7" s="795"/>
      <c r="DL7" s="793" t="s">
        <v>514</v>
      </c>
      <c r="DM7" s="794"/>
      <c r="DN7" s="794"/>
      <c r="DO7" s="794"/>
      <c r="DP7" s="795"/>
      <c r="DQ7" s="793" t="s">
        <v>514</v>
      </c>
      <c r="DR7" s="794"/>
      <c r="DS7" s="794"/>
      <c r="DT7" s="794"/>
      <c r="DU7" s="795"/>
      <c r="DV7" s="774"/>
      <c r="DW7" s="775"/>
      <c r="DX7" s="775"/>
      <c r="DY7" s="775"/>
      <c r="DZ7" s="776"/>
      <c r="EA7" s="230"/>
    </row>
    <row r="8" spans="1:131" s="231" customFormat="1" ht="26.25" customHeight="1">
      <c r="A8" s="237">
        <v>2</v>
      </c>
      <c r="B8" s="777" t="s">
        <v>376</v>
      </c>
      <c r="C8" s="778"/>
      <c r="D8" s="778"/>
      <c r="E8" s="778"/>
      <c r="F8" s="778"/>
      <c r="G8" s="778"/>
      <c r="H8" s="778"/>
      <c r="I8" s="778"/>
      <c r="J8" s="778"/>
      <c r="K8" s="778"/>
      <c r="L8" s="778"/>
      <c r="M8" s="778"/>
      <c r="N8" s="778"/>
      <c r="O8" s="778"/>
      <c r="P8" s="779"/>
      <c r="Q8" s="780">
        <v>5</v>
      </c>
      <c r="R8" s="781"/>
      <c r="S8" s="781"/>
      <c r="T8" s="781"/>
      <c r="U8" s="781"/>
      <c r="V8" s="781">
        <v>18</v>
      </c>
      <c r="W8" s="781"/>
      <c r="X8" s="781"/>
      <c r="Y8" s="781"/>
      <c r="Z8" s="781"/>
      <c r="AA8" s="781">
        <v>-13</v>
      </c>
      <c r="AB8" s="781"/>
      <c r="AC8" s="781"/>
      <c r="AD8" s="781"/>
      <c r="AE8" s="782"/>
      <c r="AF8" s="783">
        <v>-13</v>
      </c>
      <c r="AG8" s="784"/>
      <c r="AH8" s="784"/>
      <c r="AI8" s="784"/>
      <c r="AJ8" s="785"/>
      <c r="AK8" s="786" t="s">
        <v>579</v>
      </c>
      <c r="AL8" s="787"/>
      <c r="AM8" s="787"/>
      <c r="AN8" s="787"/>
      <c r="AO8" s="787"/>
      <c r="AP8" s="787" t="s">
        <v>580</v>
      </c>
      <c r="AQ8" s="787"/>
      <c r="AR8" s="787"/>
      <c r="AS8" s="787"/>
      <c r="AT8" s="787"/>
      <c r="AU8" s="788"/>
      <c r="AV8" s="788"/>
      <c r="AW8" s="788"/>
      <c r="AX8" s="788"/>
      <c r="AY8" s="789"/>
      <c r="AZ8" s="228"/>
      <c r="BA8" s="228"/>
      <c r="BB8" s="228"/>
      <c r="BC8" s="228"/>
      <c r="BD8" s="228"/>
      <c r="BE8" s="229"/>
      <c r="BF8" s="229"/>
      <c r="BG8" s="229"/>
      <c r="BH8" s="229"/>
      <c r="BI8" s="229"/>
      <c r="BJ8" s="229"/>
      <c r="BK8" s="229"/>
      <c r="BL8" s="229"/>
      <c r="BM8" s="229"/>
      <c r="BN8" s="229"/>
      <c r="BO8" s="229"/>
      <c r="BP8" s="229"/>
      <c r="BQ8" s="238">
        <v>2</v>
      </c>
      <c r="BR8" s="239"/>
      <c r="BS8" s="790" t="s">
        <v>597</v>
      </c>
      <c r="BT8" s="791"/>
      <c r="BU8" s="791"/>
      <c r="BV8" s="791"/>
      <c r="BW8" s="791"/>
      <c r="BX8" s="791"/>
      <c r="BY8" s="791"/>
      <c r="BZ8" s="791"/>
      <c r="CA8" s="791"/>
      <c r="CB8" s="791"/>
      <c r="CC8" s="791"/>
      <c r="CD8" s="791"/>
      <c r="CE8" s="791"/>
      <c r="CF8" s="791"/>
      <c r="CG8" s="792"/>
      <c r="CH8" s="803">
        <v>1</v>
      </c>
      <c r="CI8" s="804"/>
      <c r="CJ8" s="804"/>
      <c r="CK8" s="804"/>
      <c r="CL8" s="805"/>
      <c r="CM8" s="803">
        <v>122</v>
      </c>
      <c r="CN8" s="804"/>
      <c r="CO8" s="804"/>
      <c r="CP8" s="804"/>
      <c r="CQ8" s="805"/>
      <c r="CR8" s="803">
        <v>54</v>
      </c>
      <c r="CS8" s="804"/>
      <c r="CT8" s="804"/>
      <c r="CU8" s="804"/>
      <c r="CV8" s="805"/>
      <c r="CW8" s="803">
        <v>23</v>
      </c>
      <c r="CX8" s="804"/>
      <c r="CY8" s="804"/>
      <c r="CZ8" s="804"/>
      <c r="DA8" s="805"/>
      <c r="DB8" s="803" t="s">
        <v>514</v>
      </c>
      <c r="DC8" s="804"/>
      <c r="DD8" s="804"/>
      <c r="DE8" s="804"/>
      <c r="DF8" s="805"/>
      <c r="DG8" s="803" t="s">
        <v>514</v>
      </c>
      <c r="DH8" s="804"/>
      <c r="DI8" s="804"/>
      <c r="DJ8" s="804"/>
      <c r="DK8" s="805"/>
      <c r="DL8" s="803" t="s">
        <v>514</v>
      </c>
      <c r="DM8" s="804"/>
      <c r="DN8" s="804"/>
      <c r="DO8" s="804"/>
      <c r="DP8" s="805"/>
      <c r="DQ8" s="803" t="s">
        <v>514</v>
      </c>
      <c r="DR8" s="804"/>
      <c r="DS8" s="804"/>
      <c r="DT8" s="804"/>
      <c r="DU8" s="805"/>
      <c r="DV8" s="806"/>
      <c r="DW8" s="807"/>
      <c r="DX8" s="807"/>
      <c r="DY8" s="807"/>
      <c r="DZ8" s="808"/>
      <c r="EA8" s="230"/>
    </row>
    <row r="9" spans="1:131" s="231" customFormat="1" ht="26.25" customHeight="1">
      <c r="A9" s="237">
        <v>3</v>
      </c>
      <c r="B9" s="777" t="s">
        <v>377</v>
      </c>
      <c r="C9" s="778"/>
      <c r="D9" s="778"/>
      <c r="E9" s="778"/>
      <c r="F9" s="778"/>
      <c r="G9" s="778"/>
      <c r="H9" s="778"/>
      <c r="I9" s="778"/>
      <c r="J9" s="778"/>
      <c r="K9" s="778"/>
      <c r="L9" s="778"/>
      <c r="M9" s="778"/>
      <c r="N9" s="778"/>
      <c r="O9" s="778"/>
      <c r="P9" s="779"/>
      <c r="Q9" s="780">
        <v>13</v>
      </c>
      <c r="R9" s="781"/>
      <c r="S9" s="781"/>
      <c r="T9" s="781"/>
      <c r="U9" s="781"/>
      <c r="V9" s="781">
        <v>12</v>
      </c>
      <c r="W9" s="781"/>
      <c r="X9" s="781"/>
      <c r="Y9" s="781"/>
      <c r="Z9" s="781"/>
      <c r="AA9" s="781">
        <v>0</v>
      </c>
      <c r="AB9" s="781"/>
      <c r="AC9" s="781"/>
      <c r="AD9" s="781"/>
      <c r="AE9" s="782"/>
      <c r="AF9" s="783">
        <v>0</v>
      </c>
      <c r="AG9" s="784"/>
      <c r="AH9" s="784"/>
      <c r="AI9" s="784"/>
      <c r="AJ9" s="785"/>
      <c r="AK9" s="786">
        <v>11</v>
      </c>
      <c r="AL9" s="787"/>
      <c r="AM9" s="787"/>
      <c r="AN9" s="787"/>
      <c r="AO9" s="787"/>
      <c r="AP9" s="787" t="s">
        <v>579</v>
      </c>
      <c r="AQ9" s="787"/>
      <c r="AR9" s="787"/>
      <c r="AS9" s="787"/>
      <c r="AT9" s="787"/>
      <c r="AU9" s="788"/>
      <c r="AV9" s="788"/>
      <c r="AW9" s="788"/>
      <c r="AX9" s="788"/>
      <c r="AY9" s="789"/>
      <c r="AZ9" s="228"/>
      <c r="BA9" s="228"/>
      <c r="BB9" s="228"/>
      <c r="BC9" s="228"/>
      <c r="BD9" s="228"/>
      <c r="BE9" s="229"/>
      <c r="BF9" s="229"/>
      <c r="BG9" s="229"/>
      <c r="BH9" s="229"/>
      <c r="BI9" s="229"/>
      <c r="BJ9" s="229"/>
      <c r="BK9" s="229"/>
      <c r="BL9" s="229"/>
      <c r="BM9" s="229"/>
      <c r="BN9" s="229"/>
      <c r="BO9" s="229"/>
      <c r="BP9" s="229"/>
      <c r="BQ9" s="238">
        <v>3</v>
      </c>
      <c r="BR9" s="239"/>
      <c r="BS9" s="790" t="s">
        <v>598</v>
      </c>
      <c r="BT9" s="791"/>
      <c r="BU9" s="791"/>
      <c r="BV9" s="791"/>
      <c r="BW9" s="791"/>
      <c r="BX9" s="791"/>
      <c r="BY9" s="791"/>
      <c r="BZ9" s="791"/>
      <c r="CA9" s="791"/>
      <c r="CB9" s="791"/>
      <c r="CC9" s="791"/>
      <c r="CD9" s="791"/>
      <c r="CE9" s="791"/>
      <c r="CF9" s="791"/>
      <c r="CG9" s="792"/>
      <c r="CH9" s="803">
        <v>70</v>
      </c>
      <c r="CI9" s="804"/>
      <c r="CJ9" s="804"/>
      <c r="CK9" s="804"/>
      <c r="CL9" s="805"/>
      <c r="CM9" s="803">
        <v>264</v>
      </c>
      <c r="CN9" s="804"/>
      <c r="CO9" s="804"/>
      <c r="CP9" s="804"/>
      <c r="CQ9" s="805"/>
      <c r="CR9" s="803">
        <v>75</v>
      </c>
      <c r="CS9" s="804"/>
      <c r="CT9" s="804"/>
      <c r="CU9" s="804"/>
      <c r="CV9" s="805"/>
      <c r="CW9" s="803">
        <v>20</v>
      </c>
      <c r="CX9" s="804"/>
      <c r="CY9" s="804"/>
      <c r="CZ9" s="804"/>
      <c r="DA9" s="805"/>
      <c r="DB9" s="803" t="s">
        <v>514</v>
      </c>
      <c r="DC9" s="804"/>
      <c r="DD9" s="804"/>
      <c r="DE9" s="804"/>
      <c r="DF9" s="805"/>
      <c r="DG9" s="803" t="s">
        <v>514</v>
      </c>
      <c r="DH9" s="804"/>
      <c r="DI9" s="804"/>
      <c r="DJ9" s="804"/>
      <c r="DK9" s="805"/>
      <c r="DL9" s="803" t="s">
        <v>514</v>
      </c>
      <c r="DM9" s="804"/>
      <c r="DN9" s="804"/>
      <c r="DO9" s="804"/>
      <c r="DP9" s="805"/>
      <c r="DQ9" s="803" t="s">
        <v>514</v>
      </c>
      <c r="DR9" s="804"/>
      <c r="DS9" s="804"/>
      <c r="DT9" s="804"/>
      <c r="DU9" s="805"/>
      <c r="DV9" s="806"/>
      <c r="DW9" s="807"/>
      <c r="DX9" s="807"/>
      <c r="DY9" s="807"/>
      <c r="DZ9" s="808"/>
      <c r="EA9" s="230"/>
    </row>
    <row r="10" spans="1:131" s="231" customFormat="1" ht="26.25" customHeight="1">
      <c r="A10" s="237">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28"/>
      <c r="BA10" s="228"/>
      <c r="BB10" s="228"/>
      <c r="BC10" s="228"/>
      <c r="BD10" s="228"/>
      <c r="BE10" s="229"/>
      <c r="BF10" s="229"/>
      <c r="BG10" s="229"/>
      <c r="BH10" s="229"/>
      <c r="BI10" s="229"/>
      <c r="BJ10" s="229"/>
      <c r="BK10" s="229"/>
      <c r="BL10" s="229"/>
      <c r="BM10" s="229"/>
      <c r="BN10" s="229"/>
      <c r="BO10" s="229"/>
      <c r="BP10" s="229"/>
      <c r="BQ10" s="238">
        <v>4</v>
      </c>
      <c r="BR10" s="239"/>
      <c r="BS10" s="790" t="s">
        <v>599</v>
      </c>
      <c r="BT10" s="791"/>
      <c r="BU10" s="791"/>
      <c r="BV10" s="791"/>
      <c r="BW10" s="791"/>
      <c r="BX10" s="791"/>
      <c r="BY10" s="791"/>
      <c r="BZ10" s="791"/>
      <c r="CA10" s="791"/>
      <c r="CB10" s="791"/>
      <c r="CC10" s="791"/>
      <c r="CD10" s="791"/>
      <c r="CE10" s="791"/>
      <c r="CF10" s="791"/>
      <c r="CG10" s="792"/>
      <c r="CH10" s="803">
        <v>3</v>
      </c>
      <c r="CI10" s="804"/>
      <c r="CJ10" s="804"/>
      <c r="CK10" s="804"/>
      <c r="CL10" s="805"/>
      <c r="CM10" s="803">
        <v>16</v>
      </c>
      <c r="CN10" s="804"/>
      <c r="CO10" s="804"/>
      <c r="CP10" s="804"/>
      <c r="CQ10" s="805"/>
      <c r="CR10" s="803">
        <v>7</v>
      </c>
      <c r="CS10" s="804"/>
      <c r="CT10" s="804"/>
      <c r="CU10" s="804"/>
      <c r="CV10" s="805"/>
      <c r="CW10" s="803" t="s">
        <v>514</v>
      </c>
      <c r="CX10" s="804"/>
      <c r="CY10" s="804"/>
      <c r="CZ10" s="804"/>
      <c r="DA10" s="805"/>
      <c r="DB10" s="803" t="s">
        <v>514</v>
      </c>
      <c r="DC10" s="804"/>
      <c r="DD10" s="804"/>
      <c r="DE10" s="804"/>
      <c r="DF10" s="805"/>
      <c r="DG10" s="803" t="s">
        <v>514</v>
      </c>
      <c r="DH10" s="804"/>
      <c r="DI10" s="804"/>
      <c r="DJ10" s="804"/>
      <c r="DK10" s="805"/>
      <c r="DL10" s="803" t="s">
        <v>514</v>
      </c>
      <c r="DM10" s="804"/>
      <c r="DN10" s="804"/>
      <c r="DO10" s="804"/>
      <c r="DP10" s="805"/>
      <c r="DQ10" s="803" t="s">
        <v>514</v>
      </c>
      <c r="DR10" s="804"/>
      <c r="DS10" s="804"/>
      <c r="DT10" s="804"/>
      <c r="DU10" s="805"/>
      <c r="DV10" s="806"/>
      <c r="DW10" s="807"/>
      <c r="DX10" s="807"/>
      <c r="DY10" s="807"/>
      <c r="DZ10" s="808"/>
      <c r="EA10" s="230"/>
    </row>
    <row r="11" spans="1:131" s="231" customFormat="1" ht="26.25" customHeight="1">
      <c r="A11" s="237">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28"/>
      <c r="BA11" s="228"/>
      <c r="BB11" s="228"/>
      <c r="BC11" s="228"/>
      <c r="BD11" s="228"/>
      <c r="BE11" s="229"/>
      <c r="BF11" s="229"/>
      <c r="BG11" s="229"/>
      <c r="BH11" s="229"/>
      <c r="BI11" s="229"/>
      <c r="BJ11" s="229"/>
      <c r="BK11" s="229"/>
      <c r="BL11" s="229"/>
      <c r="BM11" s="229"/>
      <c r="BN11" s="229"/>
      <c r="BO11" s="229"/>
      <c r="BP11" s="229"/>
      <c r="BQ11" s="238">
        <v>5</v>
      </c>
      <c r="BR11" s="239"/>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0"/>
    </row>
    <row r="12" spans="1:131" s="231" customFormat="1" ht="26.25" customHeight="1">
      <c r="A12" s="237">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28"/>
      <c r="BA12" s="228"/>
      <c r="BB12" s="228"/>
      <c r="BC12" s="228"/>
      <c r="BD12" s="228"/>
      <c r="BE12" s="229"/>
      <c r="BF12" s="229"/>
      <c r="BG12" s="229"/>
      <c r="BH12" s="229"/>
      <c r="BI12" s="229"/>
      <c r="BJ12" s="229"/>
      <c r="BK12" s="229"/>
      <c r="BL12" s="229"/>
      <c r="BM12" s="229"/>
      <c r="BN12" s="229"/>
      <c r="BO12" s="229"/>
      <c r="BP12" s="229"/>
      <c r="BQ12" s="238">
        <v>6</v>
      </c>
      <c r="BR12" s="239"/>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0"/>
    </row>
    <row r="13" spans="1:131" s="231" customFormat="1" ht="26.25" customHeight="1">
      <c r="A13" s="237">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28"/>
      <c r="BA13" s="228"/>
      <c r="BB13" s="228"/>
      <c r="BC13" s="228"/>
      <c r="BD13" s="228"/>
      <c r="BE13" s="229"/>
      <c r="BF13" s="229"/>
      <c r="BG13" s="229"/>
      <c r="BH13" s="229"/>
      <c r="BI13" s="229"/>
      <c r="BJ13" s="229"/>
      <c r="BK13" s="229"/>
      <c r="BL13" s="229"/>
      <c r="BM13" s="229"/>
      <c r="BN13" s="229"/>
      <c r="BO13" s="229"/>
      <c r="BP13" s="229"/>
      <c r="BQ13" s="238">
        <v>7</v>
      </c>
      <c r="BR13" s="239"/>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0"/>
    </row>
    <row r="14" spans="1:131" s="231" customFormat="1" ht="26.25" customHeight="1">
      <c r="A14" s="237">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28"/>
      <c r="BA14" s="228"/>
      <c r="BB14" s="228"/>
      <c r="BC14" s="228"/>
      <c r="BD14" s="228"/>
      <c r="BE14" s="229"/>
      <c r="BF14" s="229"/>
      <c r="BG14" s="229"/>
      <c r="BH14" s="229"/>
      <c r="BI14" s="229"/>
      <c r="BJ14" s="229"/>
      <c r="BK14" s="229"/>
      <c r="BL14" s="229"/>
      <c r="BM14" s="229"/>
      <c r="BN14" s="229"/>
      <c r="BO14" s="229"/>
      <c r="BP14" s="229"/>
      <c r="BQ14" s="238">
        <v>8</v>
      </c>
      <c r="BR14" s="239"/>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0"/>
    </row>
    <row r="15" spans="1:131" s="231" customFormat="1" ht="26.25" customHeight="1">
      <c r="A15" s="237">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28"/>
      <c r="BA15" s="228"/>
      <c r="BB15" s="228"/>
      <c r="BC15" s="228"/>
      <c r="BD15" s="228"/>
      <c r="BE15" s="229"/>
      <c r="BF15" s="229"/>
      <c r="BG15" s="229"/>
      <c r="BH15" s="229"/>
      <c r="BI15" s="229"/>
      <c r="BJ15" s="229"/>
      <c r="BK15" s="229"/>
      <c r="BL15" s="229"/>
      <c r="BM15" s="229"/>
      <c r="BN15" s="229"/>
      <c r="BO15" s="229"/>
      <c r="BP15" s="229"/>
      <c r="BQ15" s="238">
        <v>9</v>
      </c>
      <c r="BR15" s="239"/>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0"/>
    </row>
    <row r="16" spans="1:131" s="231" customFormat="1" ht="26.25" customHeight="1">
      <c r="A16" s="237">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28"/>
      <c r="BA16" s="228"/>
      <c r="BB16" s="228"/>
      <c r="BC16" s="228"/>
      <c r="BD16" s="228"/>
      <c r="BE16" s="229"/>
      <c r="BF16" s="229"/>
      <c r="BG16" s="229"/>
      <c r="BH16" s="229"/>
      <c r="BI16" s="229"/>
      <c r="BJ16" s="229"/>
      <c r="BK16" s="229"/>
      <c r="BL16" s="229"/>
      <c r="BM16" s="229"/>
      <c r="BN16" s="229"/>
      <c r="BO16" s="229"/>
      <c r="BP16" s="229"/>
      <c r="BQ16" s="238">
        <v>10</v>
      </c>
      <c r="BR16" s="239"/>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0"/>
    </row>
    <row r="17" spans="1:131" s="231" customFormat="1" ht="26.25" customHeight="1">
      <c r="A17" s="237">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28"/>
      <c r="BA17" s="228"/>
      <c r="BB17" s="228"/>
      <c r="BC17" s="228"/>
      <c r="BD17" s="228"/>
      <c r="BE17" s="229"/>
      <c r="BF17" s="229"/>
      <c r="BG17" s="229"/>
      <c r="BH17" s="229"/>
      <c r="BI17" s="229"/>
      <c r="BJ17" s="229"/>
      <c r="BK17" s="229"/>
      <c r="BL17" s="229"/>
      <c r="BM17" s="229"/>
      <c r="BN17" s="229"/>
      <c r="BO17" s="229"/>
      <c r="BP17" s="229"/>
      <c r="BQ17" s="238">
        <v>11</v>
      </c>
      <c r="BR17" s="239"/>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0"/>
    </row>
    <row r="18" spans="1:131" s="231" customFormat="1" ht="26.25" customHeight="1">
      <c r="A18" s="237">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28"/>
      <c r="BA18" s="228"/>
      <c r="BB18" s="228"/>
      <c r="BC18" s="228"/>
      <c r="BD18" s="228"/>
      <c r="BE18" s="229"/>
      <c r="BF18" s="229"/>
      <c r="BG18" s="229"/>
      <c r="BH18" s="229"/>
      <c r="BI18" s="229"/>
      <c r="BJ18" s="229"/>
      <c r="BK18" s="229"/>
      <c r="BL18" s="229"/>
      <c r="BM18" s="229"/>
      <c r="BN18" s="229"/>
      <c r="BO18" s="229"/>
      <c r="BP18" s="229"/>
      <c r="BQ18" s="238">
        <v>12</v>
      </c>
      <c r="BR18" s="239"/>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0"/>
    </row>
    <row r="19" spans="1:131" s="231" customFormat="1" ht="26.25" customHeight="1">
      <c r="A19" s="237">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28"/>
      <c r="BA19" s="228"/>
      <c r="BB19" s="228"/>
      <c r="BC19" s="228"/>
      <c r="BD19" s="228"/>
      <c r="BE19" s="229"/>
      <c r="BF19" s="229"/>
      <c r="BG19" s="229"/>
      <c r="BH19" s="229"/>
      <c r="BI19" s="229"/>
      <c r="BJ19" s="229"/>
      <c r="BK19" s="229"/>
      <c r="BL19" s="229"/>
      <c r="BM19" s="229"/>
      <c r="BN19" s="229"/>
      <c r="BO19" s="229"/>
      <c r="BP19" s="229"/>
      <c r="BQ19" s="238">
        <v>13</v>
      </c>
      <c r="BR19" s="239"/>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0"/>
    </row>
    <row r="20" spans="1:131" s="231" customFormat="1" ht="26.25" customHeight="1">
      <c r="A20" s="237">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28"/>
      <c r="BA20" s="228"/>
      <c r="BB20" s="228"/>
      <c r="BC20" s="228"/>
      <c r="BD20" s="228"/>
      <c r="BE20" s="229"/>
      <c r="BF20" s="229"/>
      <c r="BG20" s="229"/>
      <c r="BH20" s="229"/>
      <c r="BI20" s="229"/>
      <c r="BJ20" s="229"/>
      <c r="BK20" s="229"/>
      <c r="BL20" s="229"/>
      <c r="BM20" s="229"/>
      <c r="BN20" s="229"/>
      <c r="BO20" s="229"/>
      <c r="BP20" s="229"/>
      <c r="BQ20" s="238">
        <v>14</v>
      </c>
      <c r="BR20" s="239"/>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0"/>
    </row>
    <row r="21" spans="1:131" s="231" customFormat="1" ht="26.25" customHeight="1" thickBot="1">
      <c r="A21" s="237">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28"/>
      <c r="BA21" s="228"/>
      <c r="BB21" s="228"/>
      <c r="BC21" s="228"/>
      <c r="BD21" s="228"/>
      <c r="BE21" s="229"/>
      <c r="BF21" s="229"/>
      <c r="BG21" s="229"/>
      <c r="BH21" s="229"/>
      <c r="BI21" s="229"/>
      <c r="BJ21" s="229"/>
      <c r="BK21" s="229"/>
      <c r="BL21" s="229"/>
      <c r="BM21" s="229"/>
      <c r="BN21" s="229"/>
      <c r="BO21" s="229"/>
      <c r="BP21" s="229"/>
      <c r="BQ21" s="238">
        <v>15</v>
      </c>
      <c r="BR21" s="239"/>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0"/>
    </row>
    <row r="22" spans="1:131" s="231" customFormat="1" ht="26.25" customHeight="1">
      <c r="A22" s="237">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29"/>
      <c r="BF22" s="229"/>
      <c r="BG22" s="229"/>
      <c r="BH22" s="229"/>
      <c r="BI22" s="229"/>
      <c r="BJ22" s="229"/>
      <c r="BK22" s="229"/>
      <c r="BL22" s="229"/>
      <c r="BM22" s="229"/>
      <c r="BN22" s="229"/>
      <c r="BO22" s="229"/>
      <c r="BP22" s="229"/>
      <c r="BQ22" s="238">
        <v>16</v>
      </c>
      <c r="BR22" s="239"/>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0"/>
    </row>
    <row r="23" spans="1:131" s="231" customFormat="1" ht="26.25" customHeight="1" thickBot="1">
      <c r="A23" s="240" t="s">
        <v>379</v>
      </c>
      <c r="B23" s="812" t="s">
        <v>380</v>
      </c>
      <c r="C23" s="813"/>
      <c r="D23" s="813"/>
      <c r="E23" s="813"/>
      <c r="F23" s="813"/>
      <c r="G23" s="813"/>
      <c r="H23" s="813"/>
      <c r="I23" s="813"/>
      <c r="J23" s="813"/>
      <c r="K23" s="813"/>
      <c r="L23" s="813"/>
      <c r="M23" s="813"/>
      <c r="N23" s="813"/>
      <c r="O23" s="813"/>
      <c r="P23" s="814"/>
      <c r="Q23" s="815">
        <v>40329</v>
      </c>
      <c r="R23" s="816"/>
      <c r="S23" s="816"/>
      <c r="T23" s="816"/>
      <c r="U23" s="816"/>
      <c r="V23" s="816">
        <v>37934</v>
      </c>
      <c r="W23" s="816"/>
      <c r="X23" s="816"/>
      <c r="Y23" s="816"/>
      <c r="Z23" s="816"/>
      <c r="AA23" s="816">
        <v>2394</v>
      </c>
      <c r="AB23" s="816"/>
      <c r="AC23" s="816"/>
      <c r="AD23" s="816"/>
      <c r="AE23" s="817"/>
      <c r="AF23" s="818">
        <v>2078</v>
      </c>
      <c r="AG23" s="816"/>
      <c r="AH23" s="816"/>
      <c r="AI23" s="816"/>
      <c r="AJ23" s="819"/>
      <c r="AK23" s="820"/>
      <c r="AL23" s="821"/>
      <c r="AM23" s="821"/>
      <c r="AN23" s="821"/>
      <c r="AO23" s="821"/>
      <c r="AP23" s="816">
        <v>58598</v>
      </c>
      <c r="AQ23" s="816"/>
      <c r="AR23" s="816"/>
      <c r="AS23" s="816"/>
      <c r="AT23" s="816"/>
      <c r="AU23" s="822"/>
      <c r="AV23" s="822"/>
      <c r="AW23" s="822"/>
      <c r="AX23" s="822"/>
      <c r="AY23" s="823"/>
      <c r="AZ23" s="831" t="s">
        <v>121</v>
      </c>
      <c r="BA23" s="832"/>
      <c r="BB23" s="832"/>
      <c r="BC23" s="832"/>
      <c r="BD23" s="833"/>
      <c r="BE23" s="229"/>
      <c r="BF23" s="229"/>
      <c r="BG23" s="229"/>
      <c r="BH23" s="229"/>
      <c r="BI23" s="229"/>
      <c r="BJ23" s="229"/>
      <c r="BK23" s="229"/>
      <c r="BL23" s="229"/>
      <c r="BM23" s="229"/>
      <c r="BN23" s="229"/>
      <c r="BO23" s="229"/>
      <c r="BP23" s="229"/>
      <c r="BQ23" s="238">
        <v>17</v>
      </c>
      <c r="BR23" s="239"/>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0"/>
    </row>
    <row r="24" spans="1:131" s="231"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28"/>
      <c r="BA24" s="228"/>
      <c r="BB24" s="228"/>
      <c r="BC24" s="228"/>
      <c r="BD24" s="228"/>
      <c r="BE24" s="229"/>
      <c r="BF24" s="229"/>
      <c r="BG24" s="229"/>
      <c r="BH24" s="229"/>
      <c r="BI24" s="229"/>
      <c r="BJ24" s="229"/>
      <c r="BK24" s="229"/>
      <c r="BL24" s="229"/>
      <c r="BM24" s="229"/>
      <c r="BN24" s="229"/>
      <c r="BO24" s="229"/>
      <c r="BP24" s="229"/>
      <c r="BQ24" s="238">
        <v>18</v>
      </c>
      <c r="BR24" s="239"/>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0"/>
    </row>
    <row r="25" spans="1:131" s="223"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28"/>
      <c r="BK25" s="228"/>
      <c r="BL25" s="228"/>
      <c r="BM25" s="228"/>
      <c r="BN25" s="228"/>
      <c r="BO25" s="241"/>
      <c r="BP25" s="241"/>
      <c r="BQ25" s="238">
        <v>19</v>
      </c>
      <c r="BR25" s="239"/>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2"/>
    </row>
    <row r="26" spans="1:131" s="223" customFormat="1" ht="26.25" customHeight="1">
      <c r="A26" s="762" t="s">
        <v>358</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365</v>
      </c>
      <c r="BF26" s="740"/>
      <c r="BG26" s="740"/>
      <c r="BH26" s="740"/>
      <c r="BI26" s="751"/>
      <c r="BJ26" s="228"/>
      <c r="BK26" s="228"/>
      <c r="BL26" s="228"/>
      <c r="BM26" s="228"/>
      <c r="BN26" s="228"/>
      <c r="BO26" s="241"/>
      <c r="BP26" s="241"/>
      <c r="BQ26" s="238">
        <v>20</v>
      </c>
      <c r="BR26" s="239"/>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2"/>
    </row>
    <row r="27" spans="1:131" s="223"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28"/>
      <c r="BK27" s="228"/>
      <c r="BL27" s="228"/>
      <c r="BM27" s="228"/>
      <c r="BN27" s="228"/>
      <c r="BO27" s="241"/>
      <c r="BP27" s="241"/>
      <c r="BQ27" s="238">
        <v>21</v>
      </c>
      <c r="BR27" s="239"/>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2"/>
    </row>
    <row r="28" spans="1:131" s="223" customFormat="1" ht="26.25" customHeight="1" thickTop="1">
      <c r="A28" s="242">
        <v>1</v>
      </c>
      <c r="B28" s="753" t="s">
        <v>391</v>
      </c>
      <c r="C28" s="754"/>
      <c r="D28" s="754"/>
      <c r="E28" s="754"/>
      <c r="F28" s="754"/>
      <c r="G28" s="754"/>
      <c r="H28" s="754"/>
      <c r="I28" s="754"/>
      <c r="J28" s="754"/>
      <c r="K28" s="754"/>
      <c r="L28" s="754"/>
      <c r="M28" s="754"/>
      <c r="N28" s="754"/>
      <c r="O28" s="754"/>
      <c r="P28" s="755"/>
      <c r="Q28" s="844">
        <v>11347</v>
      </c>
      <c r="R28" s="845"/>
      <c r="S28" s="845"/>
      <c r="T28" s="845"/>
      <c r="U28" s="845"/>
      <c r="V28" s="845">
        <v>10699</v>
      </c>
      <c r="W28" s="845"/>
      <c r="X28" s="845"/>
      <c r="Y28" s="845"/>
      <c r="Z28" s="845"/>
      <c r="AA28" s="845">
        <v>648</v>
      </c>
      <c r="AB28" s="845"/>
      <c r="AC28" s="845"/>
      <c r="AD28" s="845"/>
      <c r="AE28" s="846"/>
      <c r="AF28" s="847">
        <v>648</v>
      </c>
      <c r="AG28" s="845"/>
      <c r="AH28" s="845"/>
      <c r="AI28" s="845"/>
      <c r="AJ28" s="848"/>
      <c r="AK28" s="849">
        <v>888</v>
      </c>
      <c r="AL28" s="840"/>
      <c r="AM28" s="840"/>
      <c r="AN28" s="840"/>
      <c r="AO28" s="840"/>
      <c r="AP28" s="840" t="s">
        <v>579</v>
      </c>
      <c r="AQ28" s="840"/>
      <c r="AR28" s="840"/>
      <c r="AS28" s="840"/>
      <c r="AT28" s="840"/>
      <c r="AU28" s="840" t="s">
        <v>581</v>
      </c>
      <c r="AV28" s="840"/>
      <c r="AW28" s="840"/>
      <c r="AX28" s="840"/>
      <c r="AY28" s="840"/>
      <c r="AZ28" s="841"/>
      <c r="BA28" s="841"/>
      <c r="BB28" s="841"/>
      <c r="BC28" s="841"/>
      <c r="BD28" s="841"/>
      <c r="BE28" s="842"/>
      <c r="BF28" s="842"/>
      <c r="BG28" s="842"/>
      <c r="BH28" s="842"/>
      <c r="BI28" s="843"/>
      <c r="BJ28" s="228"/>
      <c r="BK28" s="228"/>
      <c r="BL28" s="228"/>
      <c r="BM28" s="228"/>
      <c r="BN28" s="228"/>
      <c r="BO28" s="241"/>
      <c r="BP28" s="241"/>
      <c r="BQ28" s="238">
        <v>22</v>
      </c>
      <c r="BR28" s="239"/>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2"/>
    </row>
    <row r="29" spans="1:131" s="223" customFormat="1" ht="26.25" customHeight="1">
      <c r="A29" s="242">
        <v>2</v>
      </c>
      <c r="B29" s="777" t="s">
        <v>392</v>
      </c>
      <c r="C29" s="778"/>
      <c r="D29" s="778"/>
      <c r="E29" s="778"/>
      <c r="F29" s="778"/>
      <c r="G29" s="778"/>
      <c r="H29" s="778"/>
      <c r="I29" s="778"/>
      <c r="J29" s="778"/>
      <c r="K29" s="778"/>
      <c r="L29" s="778"/>
      <c r="M29" s="778"/>
      <c r="N29" s="778"/>
      <c r="O29" s="778"/>
      <c r="P29" s="779"/>
      <c r="Q29" s="780">
        <v>100</v>
      </c>
      <c r="R29" s="781"/>
      <c r="S29" s="781"/>
      <c r="T29" s="781"/>
      <c r="U29" s="781"/>
      <c r="V29" s="781">
        <v>100</v>
      </c>
      <c r="W29" s="781"/>
      <c r="X29" s="781"/>
      <c r="Y29" s="781"/>
      <c r="Z29" s="781"/>
      <c r="AA29" s="781">
        <v>1</v>
      </c>
      <c r="AB29" s="781"/>
      <c r="AC29" s="781"/>
      <c r="AD29" s="781"/>
      <c r="AE29" s="782"/>
      <c r="AF29" s="783">
        <v>1</v>
      </c>
      <c r="AG29" s="784"/>
      <c r="AH29" s="784"/>
      <c r="AI29" s="784"/>
      <c r="AJ29" s="785"/>
      <c r="AK29" s="852">
        <v>55</v>
      </c>
      <c r="AL29" s="853"/>
      <c r="AM29" s="853"/>
      <c r="AN29" s="853"/>
      <c r="AO29" s="853"/>
      <c r="AP29" s="853">
        <v>30</v>
      </c>
      <c r="AQ29" s="853"/>
      <c r="AR29" s="853"/>
      <c r="AS29" s="853"/>
      <c r="AT29" s="853"/>
      <c r="AU29" s="853">
        <v>13</v>
      </c>
      <c r="AV29" s="853"/>
      <c r="AW29" s="853"/>
      <c r="AX29" s="853"/>
      <c r="AY29" s="853"/>
      <c r="AZ29" s="854"/>
      <c r="BA29" s="854"/>
      <c r="BB29" s="854"/>
      <c r="BC29" s="854"/>
      <c r="BD29" s="854"/>
      <c r="BE29" s="850"/>
      <c r="BF29" s="850"/>
      <c r="BG29" s="850"/>
      <c r="BH29" s="850"/>
      <c r="BI29" s="851"/>
      <c r="BJ29" s="228"/>
      <c r="BK29" s="228"/>
      <c r="BL29" s="228"/>
      <c r="BM29" s="228"/>
      <c r="BN29" s="228"/>
      <c r="BO29" s="241"/>
      <c r="BP29" s="241"/>
      <c r="BQ29" s="238">
        <v>23</v>
      </c>
      <c r="BR29" s="239"/>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2"/>
    </row>
    <row r="30" spans="1:131" s="223" customFormat="1" ht="26.25" customHeight="1">
      <c r="A30" s="242">
        <v>3</v>
      </c>
      <c r="B30" s="777" t="s">
        <v>393</v>
      </c>
      <c r="C30" s="778"/>
      <c r="D30" s="778"/>
      <c r="E30" s="778"/>
      <c r="F30" s="778"/>
      <c r="G30" s="778"/>
      <c r="H30" s="778"/>
      <c r="I30" s="778"/>
      <c r="J30" s="778"/>
      <c r="K30" s="778"/>
      <c r="L30" s="778"/>
      <c r="M30" s="778"/>
      <c r="N30" s="778"/>
      <c r="O30" s="778"/>
      <c r="P30" s="779"/>
      <c r="Q30" s="780">
        <v>10758</v>
      </c>
      <c r="R30" s="781"/>
      <c r="S30" s="781"/>
      <c r="T30" s="781"/>
      <c r="U30" s="781"/>
      <c r="V30" s="781">
        <v>10531</v>
      </c>
      <c r="W30" s="781"/>
      <c r="X30" s="781"/>
      <c r="Y30" s="781"/>
      <c r="Z30" s="781"/>
      <c r="AA30" s="781">
        <v>227</v>
      </c>
      <c r="AB30" s="781"/>
      <c r="AC30" s="781"/>
      <c r="AD30" s="781"/>
      <c r="AE30" s="782"/>
      <c r="AF30" s="783">
        <v>227</v>
      </c>
      <c r="AG30" s="784"/>
      <c r="AH30" s="784"/>
      <c r="AI30" s="784"/>
      <c r="AJ30" s="785"/>
      <c r="AK30" s="852">
        <v>1502</v>
      </c>
      <c r="AL30" s="853"/>
      <c r="AM30" s="853"/>
      <c r="AN30" s="853"/>
      <c r="AO30" s="853"/>
      <c r="AP30" s="853" t="s">
        <v>582</v>
      </c>
      <c r="AQ30" s="853"/>
      <c r="AR30" s="853"/>
      <c r="AS30" s="853"/>
      <c r="AT30" s="853"/>
      <c r="AU30" s="853" t="s">
        <v>582</v>
      </c>
      <c r="AV30" s="853"/>
      <c r="AW30" s="853"/>
      <c r="AX30" s="853"/>
      <c r="AY30" s="853"/>
      <c r="AZ30" s="854"/>
      <c r="BA30" s="854"/>
      <c r="BB30" s="854"/>
      <c r="BC30" s="854"/>
      <c r="BD30" s="854"/>
      <c r="BE30" s="850"/>
      <c r="BF30" s="850"/>
      <c r="BG30" s="850"/>
      <c r="BH30" s="850"/>
      <c r="BI30" s="851"/>
      <c r="BJ30" s="228"/>
      <c r="BK30" s="228"/>
      <c r="BL30" s="228"/>
      <c r="BM30" s="228"/>
      <c r="BN30" s="228"/>
      <c r="BO30" s="241"/>
      <c r="BP30" s="241"/>
      <c r="BQ30" s="238">
        <v>24</v>
      </c>
      <c r="BR30" s="239"/>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2"/>
    </row>
    <row r="31" spans="1:131" s="223" customFormat="1" ht="26.25" customHeight="1">
      <c r="A31" s="242">
        <v>4</v>
      </c>
      <c r="B31" s="777" t="s">
        <v>394</v>
      </c>
      <c r="C31" s="778"/>
      <c r="D31" s="778"/>
      <c r="E31" s="778"/>
      <c r="F31" s="778"/>
      <c r="G31" s="778"/>
      <c r="H31" s="778"/>
      <c r="I31" s="778"/>
      <c r="J31" s="778"/>
      <c r="K31" s="778"/>
      <c r="L31" s="778"/>
      <c r="M31" s="778"/>
      <c r="N31" s="778"/>
      <c r="O31" s="778"/>
      <c r="P31" s="779"/>
      <c r="Q31" s="780">
        <v>25</v>
      </c>
      <c r="R31" s="781"/>
      <c r="S31" s="781"/>
      <c r="T31" s="781"/>
      <c r="U31" s="781"/>
      <c r="V31" s="781">
        <v>20</v>
      </c>
      <c r="W31" s="781"/>
      <c r="X31" s="781"/>
      <c r="Y31" s="781"/>
      <c r="Z31" s="781"/>
      <c r="AA31" s="781">
        <v>5</v>
      </c>
      <c r="AB31" s="781"/>
      <c r="AC31" s="781"/>
      <c r="AD31" s="781"/>
      <c r="AE31" s="782"/>
      <c r="AF31" s="783">
        <v>5</v>
      </c>
      <c r="AG31" s="784"/>
      <c r="AH31" s="784"/>
      <c r="AI31" s="784"/>
      <c r="AJ31" s="785"/>
      <c r="AK31" s="852" t="s">
        <v>579</v>
      </c>
      <c r="AL31" s="853"/>
      <c r="AM31" s="853"/>
      <c r="AN31" s="853"/>
      <c r="AO31" s="853"/>
      <c r="AP31" s="853">
        <v>8</v>
      </c>
      <c r="AQ31" s="853"/>
      <c r="AR31" s="853"/>
      <c r="AS31" s="853"/>
      <c r="AT31" s="853"/>
      <c r="AU31" s="853">
        <v>0</v>
      </c>
      <c r="AV31" s="853"/>
      <c r="AW31" s="853"/>
      <c r="AX31" s="853"/>
      <c r="AY31" s="853"/>
      <c r="AZ31" s="854"/>
      <c r="BA31" s="854"/>
      <c r="BB31" s="854"/>
      <c r="BC31" s="854"/>
      <c r="BD31" s="854"/>
      <c r="BE31" s="850"/>
      <c r="BF31" s="850"/>
      <c r="BG31" s="850"/>
      <c r="BH31" s="850"/>
      <c r="BI31" s="851"/>
      <c r="BJ31" s="228"/>
      <c r="BK31" s="228"/>
      <c r="BL31" s="228"/>
      <c r="BM31" s="228"/>
      <c r="BN31" s="228"/>
      <c r="BO31" s="241"/>
      <c r="BP31" s="241"/>
      <c r="BQ31" s="238">
        <v>25</v>
      </c>
      <c r="BR31" s="239"/>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2"/>
    </row>
    <row r="32" spans="1:131" s="223" customFormat="1" ht="26.25" customHeight="1">
      <c r="A32" s="242">
        <v>5</v>
      </c>
      <c r="B32" s="777" t="s">
        <v>395</v>
      </c>
      <c r="C32" s="778"/>
      <c r="D32" s="778"/>
      <c r="E32" s="778"/>
      <c r="F32" s="778"/>
      <c r="G32" s="778"/>
      <c r="H32" s="778"/>
      <c r="I32" s="778"/>
      <c r="J32" s="778"/>
      <c r="K32" s="778"/>
      <c r="L32" s="778"/>
      <c r="M32" s="778"/>
      <c r="N32" s="778"/>
      <c r="O32" s="778"/>
      <c r="P32" s="779"/>
      <c r="Q32" s="780">
        <v>65</v>
      </c>
      <c r="R32" s="781"/>
      <c r="S32" s="781"/>
      <c r="T32" s="781"/>
      <c r="U32" s="781"/>
      <c r="V32" s="781">
        <v>64</v>
      </c>
      <c r="W32" s="781"/>
      <c r="X32" s="781"/>
      <c r="Y32" s="781"/>
      <c r="Z32" s="781"/>
      <c r="AA32" s="781">
        <v>0</v>
      </c>
      <c r="AB32" s="781"/>
      <c r="AC32" s="781"/>
      <c r="AD32" s="781"/>
      <c r="AE32" s="782"/>
      <c r="AF32" s="783">
        <v>0</v>
      </c>
      <c r="AG32" s="784"/>
      <c r="AH32" s="784"/>
      <c r="AI32" s="784"/>
      <c r="AJ32" s="785"/>
      <c r="AK32" s="852">
        <v>27</v>
      </c>
      <c r="AL32" s="853"/>
      <c r="AM32" s="853"/>
      <c r="AN32" s="853"/>
      <c r="AO32" s="853"/>
      <c r="AP32" s="853" t="s">
        <v>583</v>
      </c>
      <c r="AQ32" s="853"/>
      <c r="AR32" s="853"/>
      <c r="AS32" s="853"/>
      <c r="AT32" s="853"/>
      <c r="AU32" s="853" t="s">
        <v>579</v>
      </c>
      <c r="AV32" s="853"/>
      <c r="AW32" s="853"/>
      <c r="AX32" s="853"/>
      <c r="AY32" s="853"/>
      <c r="AZ32" s="854"/>
      <c r="BA32" s="854"/>
      <c r="BB32" s="854"/>
      <c r="BC32" s="854"/>
      <c r="BD32" s="854"/>
      <c r="BE32" s="850"/>
      <c r="BF32" s="850"/>
      <c r="BG32" s="850"/>
      <c r="BH32" s="850"/>
      <c r="BI32" s="851"/>
      <c r="BJ32" s="228"/>
      <c r="BK32" s="228"/>
      <c r="BL32" s="228"/>
      <c r="BM32" s="228"/>
      <c r="BN32" s="228"/>
      <c r="BO32" s="241"/>
      <c r="BP32" s="241"/>
      <c r="BQ32" s="238">
        <v>26</v>
      </c>
      <c r="BR32" s="239"/>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2"/>
    </row>
    <row r="33" spans="1:131" s="223" customFormat="1" ht="26.25" customHeight="1">
      <c r="A33" s="242">
        <v>6</v>
      </c>
      <c r="B33" s="777" t="s">
        <v>396</v>
      </c>
      <c r="C33" s="778"/>
      <c r="D33" s="778"/>
      <c r="E33" s="778"/>
      <c r="F33" s="778"/>
      <c r="G33" s="778"/>
      <c r="H33" s="778"/>
      <c r="I33" s="778"/>
      <c r="J33" s="778"/>
      <c r="K33" s="778"/>
      <c r="L33" s="778"/>
      <c r="M33" s="778"/>
      <c r="N33" s="778"/>
      <c r="O33" s="778"/>
      <c r="P33" s="779"/>
      <c r="Q33" s="780">
        <v>1242</v>
      </c>
      <c r="R33" s="781"/>
      <c r="S33" s="781"/>
      <c r="T33" s="781"/>
      <c r="U33" s="781"/>
      <c r="V33" s="781">
        <v>1191</v>
      </c>
      <c r="W33" s="781"/>
      <c r="X33" s="781"/>
      <c r="Y33" s="781"/>
      <c r="Z33" s="781"/>
      <c r="AA33" s="781">
        <v>51</v>
      </c>
      <c r="AB33" s="781"/>
      <c r="AC33" s="781"/>
      <c r="AD33" s="781"/>
      <c r="AE33" s="782"/>
      <c r="AF33" s="783">
        <v>51</v>
      </c>
      <c r="AG33" s="784"/>
      <c r="AH33" s="784"/>
      <c r="AI33" s="784"/>
      <c r="AJ33" s="785"/>
      <c r="AK33" s="852">
        <v>334</v>
      </c>
      <c r="AL33" s="853"/>
      <c r="AM33" s="853"/>
      <c r="AN33" s="853"/>
      <c r="AO33" s="853"/>
      <c r="AP33" s="853" t="s">
        <v>584</v>
      </c>
      <c r="AQ33" s="853"/>
      <c r="AR33" s="853"/>
      <c r="AS33" s="853"/>
      <c r="AT33" s="853"/>
      <c r="AU33" s="853" t="s">
        <v>585</v>
      </c>
      <c r="AV33" s="853"/>
      <c r="AW33" s="853"/>
      <c r="AX33" s="853"/>
      <c r="AY33" s="853"/>
      <c r="AZ33" s="854"/>
      <c r="BA33" s="854"/>
      <c r="BB33" s="854"/>
      <c r="BC33" s="854"/>
      <c r="BD33" s="854"/>
      <c r="BE33" s="850"/>
      <c r="BF33" s="850"/>
      <c r="BG33" s="850"/>
      <c r="BH33" s="850"/>
      <c r="BI33" s="851"/>
      <c r="BJ33" s="228"/>
      <c r="BK33" s="228"/>
      <c r="BL33" s="228"/>
      <c r="BM33" s="228"/>
      <c r="BN33" s="228"/>
      <c r="BO33" s="241"/>
      <c r="BP33" s="241"/>
      <c r="BQ33" s="238">
        <v>27</v>
      </c>
      <c r="BR33" s="239"/>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2"/>
    </row>
    <row r="34" spans="1:131" s="223" customFormat="1" ht="26.25" customHeight="1">
      <c r="A34" s="242">
        <v>7</v>
      </c>
      <c r="B34" s="777" t="s">
        <v>397</v>
      </c>
      <c r="C34" s="778"/>
      <c r="D34" s="778"/>
      <c r="E34" s="778"/>
      <c r="F34" s="778"/>
      <c r="G34" s="778"/>
      <c r="H34" s="778"/>
      <c r="I34" s="778"/>
      <c r="J34" s="778"/>
      <c r="K34" s="778"/>
      <c r="L34" s="778"/>
      <c r="M34" s="778"/>
      <c r="N34" s="778"/>
      <c r="O34" s="778"/>
      <c r="P34" s="779"/>
      <c r="Q34" s="780">
        <v>2007</v>
      </c>
      <c r="R34" s="781"/>
      <c r="S34" s="781"/>
      <c r="T34" s="781"/>
      <c r="U34" s="781"/>
      <c r="V34" s="781">
        <v>1886</v>
      </c>
      <c r="W34" s="781"/>
      <c r="X34" s="781"/>
      <c r="Y34" s="781"/>
      <c r="Z34" s="781"/>
      <c r="AA34" s="781">
        <v>121</v>
      </c>
      <c r="AB34" s="781"/>
      <c r="AC34" s="781"/>
      <c r="AD34" s="781"/>
      <c r="AE34" s="782"/>
      <c r="AF34" s="783">
        <v>1586</v>
      </c>
      <c r="AG34" s="784"/>
      <c r="AH34" s="784"/>
      <c r="AI34" s="784"/>
      <c r="AJ34" s="785"/>
      <c r="AK34" s="852">
        <v>362</v>
      </c>
      <c r="AL34" s="853"/>
      <c r="AM34" s="853"/>
      <c r="AN34" s="853"/>
      <c r="AO34" s="853"/>
      <c r="AP34" s="853">
        <v>9291</v>
      </c>
      <c r="AQ34" s="853"/>
      <c r="AR34" s="853"/>
      <c r="AS34" s="853"/>
      <c r="AT34" s="853"/>
      <c r="AU34" s="853">
        <v>2146</v>
      </c>
      <c r="AV34" s="853"/>
      <c r="AW34" s="853"/>
      <c r="AX34" s="853"/>
      <c r="AY34" s="853"/>
      <c r="AZ34" s="854"/>
      <c r="BA34" s="854"/>
      <c r="BB34" s="854"/>
      <c r="BC34" s="854"/>
      <c r="BD34" s="854"/>
      <c r="BE34" s="850" t="s">
        <v>398</v>
      </c>
      <c r="BF34" s="850"/>
      <c r="BG34" s="850"/>
      <c r="BH34" s="850"/>
      <c r="BI34" s="851"/>
      <c r="BJ34" s="228"/>
      <c r="BK34" s="228"/>
      <c r="BL34" s="228"/>
      <c r="BM34" s="228"/>
      <c r="BN34" s="228"/>
      <c r="BO34" s="241"/>
      <c r="BP34" s="241"/>
      <c r="BQ34" s="238">
        <v>28</v>
      </c>
      <c r="BR34" s="239"/>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2"/>
    </row>
    <row r="35" spans="1:131" s="223" customFormat="1" ht="26.25" customHeight="1">
      <c r="A35" s="242">
        <v>8</v>
      </c>
      <c r="B35" s="777" t="s">
        <v>399</v>
      </c>
      <c r="C35" s="778"/>
      <c r="D35" s="778"/>
      <c r="E35" s="778"/>
      <c r="F35" s="778"/>
      <c r="G35" s="778"/>
      <c r="H35" s="778"/>
      <c r="I35" s="778"/>
      <c r="J35" s="778"/>
      <c r="K35" s="778"/>
      <c r="L35" s="778"/>
      <c r="M35" s="778"/>
      <c r="N35" s="778"/>
      <c r="O35" s="778"/>
      <c r="P35" s="779"/>
      <c r="Q35" s="780">
        <v>123</v>
      </c>
      <c r="R35" s="781"/>
      <c r="S35" s="781"/>
      <c r="T35" s="781"/>
      <c r="U35" s="781"/>
      <c r="V35" s="781">
        <v>110</v>
      </c>
      <c r="W35" s="781"/>
      <c r="X35" s="781"/>
      <c r="Y35" s="781"/>
      <c r="Z35" s="781"/>
      <c r="AA35" s="781">
        <v>13</v>
      </c>
      <c r="AB35" s="781"/>
      <c r="AC35" s="781"/>
      <c r="AD35" s="781"/>
      <c r="AE35" s="782"/>
      <c r="AF35" s="783">
        <v>418</v>
      </c>
      <c r="AG35" s="784"/>
      <c r="AH35" s="784"/>
      <c r="AI35" s="784"/>
      <c r="AJ35" s="785"/>
      <c r="AK35" s="852">
        <v>37</v>
      </c>
      <c r="AL35" s="853"/>
      <c r="AM35" s="853"/>
      <c r="AN35" s="853"/>
      <c r="AO35" s="853"/>
      <c r="AP35" s="853">
        <v>595</v>
      </c>
      <c r="AQ35" s="853"/>
      <c r="AR35" s="853"/>
      <c r="AS35" s="853"/>
      <c r="AT35" s="853"/>
      <c r="AU35" s="853">
        <v>297</v>
      </c>
      <c r="AV35" s="853"/>
      <c r="AW35" s="853"/>
      <c r="AX35" s="853"/>
      <c r="AY35" s="853"/>
      <c r="AZ35" s="854"/>
      <c r="BA35" s="854"/>
      <c r="BB35" s="854"/>
      <c r="BC35" s="854"/>
      <c r="BD35" s="854"/>
      <c r="BE35" s="850" t="s">
        <v>398</v>
      </c>
      <c r="BF35" s="850"/>
      <c r="BG35" s="850"/>
      <c r="BH35" s="850"/>
      <c r="BI35" s="851"/>
      <c r="BJ35" s="228"/>
      <c r="BK35" s="228"/>
      <c r="BL35" s="228"/>
      <c r="BM35" s="228"/>
      <c r="BN35" s="228"/>
      <c r="BO35" s="241"/>
      <c r="BP35" s="241"/>
      <c r="BQ35" s="238">
        <v>29</v>
      </c>
      <c r="BR35" s="239"/>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2"/>
    </row>
    <row r="36" spans="1:131" s="223" customFormat="1" ht="26.25" customHeight="1">
      <c r="A36" s="242">
        <v>9</v>
      </c>
      <c r="B36" s="777" t="s">
        <v>400</v>
      </c>
      <c r="C36" s="778"/>
      <c r="D36" s="778"/>
      <c r="E36" s="778"/>
      <c r="F36" s="778"/>
      <c r="G36" s="778"/>
      <c r="H36" s="778"/>
      <c r="I36" s="778"/>
      <c r="J36" s="778"/>
      <c r="K36" s="778"/>
      <c r="L36" s="778"/>
      <c r="M36" s="778"/>
      <c r="N36" s="778"/>
      <c r="O36" s="778"/>
      <c r="P36" s="779"/>
      <c r="Q36" s="780">
        <v>3637</v>
      </c>
      <c r="R36" s="781"/>
      <c r="S36" s="781"/>
      <c r="T36" s="781"/>
      <c r="U36" s="781"/>
      <c r="V36" s="781">
        <v>2433</v>
      </c>
      <c r="W36" s="781"/>
      <c r="X36" s="781"/>
      <c r="Y36" s="781"/>
      <c r="Z36" s="781"/>
      <c r="AA36" s="781">
        <v>1204</v>
      </c>
      <c r="AB36" s="781"/>
      <c r="AC36" s="781"/>
      <c r="AD36" s="781"/>
      <c r="AE36" s="782"/>
      <c r="AF36" s="783">
        <v>1548</v>
      </c>
      <c r="AG36" s="784"/>
      <c r="AH36" s="784"/>
      <c r="AI36" s="784"/>
      <c r="AJ36" s="785"/>
      <c r="AK36" s="852" t="s">
        <v>579</v>
      </c>
      <c r="AL36" s="853"/>
      <c r="AM36" s="853"/>
      <c r="AN36" s="853"/>
      <c r="AO36" s="853"/>
      <c r="AP36" s="853">
        <v>20572</v>
      </c>
      <c r="AQ36" s="853"/>
      <c r="AR36" s="853"/>
      <c r="AS36" s="853"/>
      <c r="AT36" s="853"/>
      <c r="AU36" s="853">
        <v>494</v>
      </c>
      <c r="AV36" s="853"/>
      <c r="AW36" s="853"/>
      <c r="AX36" s="853"/>
      <c r="AY36" s="853"/>
      <c r="AZ36" s="854"/>
      <c r="BA36" s="854"/>
      <c r="BB36" s="854"/>
      <c r="BC36" s="854"/>
      <c r="BD36" s="854"/>
      <c r="BE36" s="850" t="s">
        <v>401</v>
      </c>
      <c r="BF36" s="850"/>
      <c r="BG36" s="850"/>
      <c r="BH36" s="850"/>
      <c r="BI36" s="851"/>
      <c r="BJ36" s="228"/>
      <c r="BK36" s="228"/>
      <c r="BL36" s="228"/>
      <c r="BM36" s="228"/>
      <c r="BN36" s="228"/>
      <c r="BO36" s="241"/>
      <c r="BP36" s="241"/>
      <c r="BQ36" s="238">
        <v>30</v>
      </c>
      <c r="BR36" s="239"/>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2"/>
    </row>
    <row r="37" spans="1:131" s="223" customFormat="1" ht="26.25" customHeight="1">
      <c r="A37" s="242">
        <v>10</v>
      </c>
      <c r="B37" s="777" t="s">
        <v>402</v>
      </c>
      <c r="C37" s="778"/>
      <c r="D37" s="778"/>
      <c r="E37" s="778"/>
      <c r="F37" s="778"/>
      <c r="G37" s="778"/>
      <c r="H37" s="778"/>
      <c r="I37" s="778"/>
      <c r="J37" s="778"/>
      <c r="K37" s="778"/>
      <c r="L37" s="778"/>
      <c r="M37" s="778"/>
      <c r="N37" s="778"/>
      <c r="O37" s="778"/>
      <c r="P37" s="779"/>
      <c r="Q37" s="780">
        <v>66</v>
      </c>
      <c r="R37" s="781"/>
      <c r="S37" s="781"/>
      <c r="T37" s="781"/>
      <c r="U37" s="781"/>
      <c r="V37" s="781">
        <v>60</v>
      </c>
      <c r="W37" s="781"/>
      <c r="X37" s="781"/>
      <c r="Y37" s="781"/>
      <c r="Z37" s="781"/>
      <c r="AA37" s="781">
        <v>6</v>
      </c>
      <c r="AB37" s="781"/>
      <c r="AC37" s="781"/>
      <c r="AD37" s="781"/>
      <c r="AE37" s="782"/>
      <c r="AF37" s="783">
        <v>6</v>
      </c>
      <c r="AG37" s="784"/>
      <c r="AH37" s="784"/>
      <c r="AI37" s="784"/>
      <c r="AJ37" s="785"/>
      <c r="AK37" s="852">
        <v>29</v>
      </c>
      <c r="AL37" s="853"/>
      <c r="AM37" s="853"/>
      <c r="AN37" s="853"/>
      <c r="AO37" s="853"/>
      <c r="AP37" s="853">
        <v>461</v>
      </c>
      <c r="AQ37" s="853"/>
      <c r="AR37" s="853"/>
      <c r="AS37" s="853"/>
      <c r="AT37" s="853"/>
      <c r="AU37" s="853">
        <v>360</v>
      </c>
      <c r="AV37" s="853"/>
      <c r="AW37" s="853"/>
      <c r="AX37" s="853"/>
      <c r="AY37" s="853"/>
      <c r="AZ37" s="854"/>
      <c r="BA37" s="854"/>
      <c r="BB37" s="854"/>
      <c r="BC37" s="854"/>
      <c r="BD37" s="854"/>
      <c r="BE37" s="850" t="s">
        <v>403</v>
      </c>
      <c r="BF37" s="850"/>
      <c r="BG37" s="850"/>
      <c r="BH37" s="850"/>
      <c r="BI37" s="851"/>
      <c r="BJ37" s="228"/>
      <c r="BK37" s="228"/>
      <c r="BL37" s="228"/>
      <c r="BM37" s="228"/>
      <c r="BN37" s="228"/>
      <c r="BO37" s="241"/>
      <c r="BP37" s="241"/>
      <c r="BQ37" s="238">
        <v>31</v>
      </c>
      <c r="BR37" s="239"/>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2"/>
    </row>
    <row r="38" spans="1:131" s="223" customFormat="1" ht="26.25" customHeight="1">
      <c r="A38" s="242">
        <v>11</v>
      </c>
      <c r="B38" s="777" t="s">
        <v>404</v>
      </c>
      <c r="C38" s="778"/>
      <c r="D38" s="778"/>
      <c r="E38" s="778"/>
      <c r="F38" s="778"/>
      <c r="G38" s="778"/>
      <c r="H38" s="778"/>
      <c r="I38" s="778"/>
      <c r="J38" s="778"/>
      <c r="K38" s="778"/>
      <c r="L38" s="778"/>
      <c r="M38" s="778"/>
      <c r="N38" s="778"/>
      <c r="O38" s="778"/>
      <c r="P38" s="779"/>
      <c r="Q38" s="780">
        <v>703</v>
      </c>
      <c r="R38" s="781"/>
      <c r="S38" s="781"/>
      <c r="T38" s="781"/>
      <c r="U38" s="781"/>
      <c r="V38" s="781">
        <v>612</v>
      </c>
      <c r="W38" s="781"/>
      <c r="X38" s="781"/>
      <c r="Y38" s="781"/>
      <c r="Z38" s="781"/>
      <c r="AA38" s="781">
        <v>91</v>
      </c>
      <c r="AB38" s="781"/>
      <c r="AC38" s="781"/>
      <c r="AD38" s="781"/>
      <c r="AE38" s="782"/>
      <c r="AF38" s="783">
        <v>91</v>
      </c>
      <c r="AG38" s="784"/>
      <c r="AH38" s="784"/>
      <c r="AI38" s="784"/>
      <c r="AJ38" s="785"/>
      <c r="AK38" s="852" t="s">
        <v>582</v>
      </c>
      <c r="AL38" s="853"/>
      <c r="AM38" s="853"/>
      <c r="AN38" s="853"/>
      <c r="AO38" s="853"/>
      <c r="AP38" s="853">
        <v>548</v>
      </c>
      <c r="AQ38" s="853"/>
      <c r="AR38" s="853"/>
      <c r="AS38" s="853"/>
      <c r="AT38" s="853"/>
      <c r="AU38" s="853" t="s">
        <v>579</v>
      </c>
      <c r="AV38" s="853"/>
      <c r="AW38" s="853"/>
      <c r="AX38" s="853"/>
      <c r="AY38" s="853"/>
      <c r="AZ38" s="854"/>
      <c r="BA38" s="854"/>
      <c r="BB38" s="854"/>
      <c r="BC38" s="854"/>
      <c r="BD38" s="854"/>
      <c r="BE38" s="850" t="s">
        <v>405</v>
      </c>
      <c r="BF38" s="850"/>
      <c r="BG38" s="850"/>
      <c r="BH38" s="850"/>
      <c r="BI38" s="851"/>
      <c r="BJ38" s="228"/>
      <c r="BK38" s="228"/>
      <c r="BL38" s="228"/>
      <c r="BM38" s="228"/>
      <c r="BN38" s="228"/>
      <c r="BO38" s="241"/>
      <c r="BP38" s="241"/>
      <c r="BQ38" s="238">
        <v>32</v>
      </c>
      <c r="BR38" s="239"/>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2"/>
    </row>
    <row r="39" spans="1:131" s="223" customFormat="1" ht="26.25" customHeight="1">
      <c r="A39" s="242">
        <v>12</v>
      </c>
      <c r="B39" s="777" t="s">
        <v>406</v>
      </c>
      <c r="C39" s="778"/>
      <c r="D39" s="778"/>
      <c r="E39" s="778"/>
      <c r="F39" s="778"/>
      <c r="G39" s="778"/>
      <c r="H39" s="778"/>
      <c r="I39" s="778"/>
      <c r="J39" s="778"/>
      <c r="K39" s="778"/>
      <c r="L39" s="778"/>
      <c r="M39" s="778"/>
      <c r="N39" s="778"/>
      <c r="O39" s="778"/>
      <c r="P39" s="779"/>
      <c r="Q39" s="780">
        <v>2223</v>
      </c>
      <c r="R39" s="781"/>
      <c r="S39" s="781"/>
      <c r="T39" s="781"/>
      <c r="U39" s="781"/>
      <c r="V39" s="781">
        <v>2159</v>
      </c>
      <c r="W39" s="781"/>
      <c r="X39" s="781"/>
      <c r="Y39" s="781"/>
      <c r="Z39" s="781"/>
      <c r="AA39" s="781">
        <v>64</v>
      </c>
      <c r="AB39" s="781"/>
      <c r="AC39" s="781"/>
      <c r="AD39" s="781"/>
      <c r="AE39" s="782"/>
      <c r="AF39" s="783">
        <v>64</v>
      </c>
      <c r="AG39" s="784"/>
      <c r="AH39" s="784"/>
      <c r="AI39" s="784"/>
      <c r="AJ39" s="785"/>
      <c r="AK39" s="852">
        <v>952</v>
      </c>
      <c r="AL39" s="853"/>
      <c r="AM39" s="853"/>
      <c r="AN39" s="853"/>
      <c r="AO39" s="853"/>
      <c r="AP39" s="853">
        <v>11282</v>
      </c>
      <c r="AQ39" s="853"/>
      <c r="AR39" s="853"/>
      <c r="AS39" s="853"/>
      <c r="AT39" s="853"/>
      <c r="AU39" s="853">
        <v>6803</v>
      </c>
      <c r="AV39" s="853"/>
      <c r="AW39" s="853"/>
      <c r="AX39" s="853"/>
      <c r="AY39" s="853"/>
      <c r="AZ39" s="854"/>
      <c r="BA39" s="854"/>
      <c r="BB39" s="854"/>
      <c r="BC39" s="854"/>
      <c r="BD39" s="854"/>
      <c r="BE39" s="850" t="s">
        <v>405</v>
      </c>
      <c r="BF39" s="850"/>
      <c r="BG39" s="850"/>
      <c r="BH39" s="850"/>
      <c r="BI39" s="851"/>
      <c r="BJ39" s="228"/>
      <c r="BK39" s="228"/>
      <c r="BL39" s="228"/>
      <c r="BM39" s="228"/>
      <c r="BN39" s="228"/>
      <c r="BO39" s="241"/>
      <c r="BP39" s="241"/>
      <c r="BQ39" s="238">
        <v>33</v>
      </c>
      <c r="BR39" s="239"/>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2"/>
    </row>
    <row r="40" spans="1:131" s="223" customFormat="1" ht="26.25" customHeight="1">
      <c r="A40" s="237">
        <v>13</v>
      </c>
      <c r="B40" s="777" t="s">
        <v>407</v>
      </c>
      <c r="C40" s="778"/>
      <c r="D40" s="778"/>
      <c r="E40" s="778"/>
      <c r="F40" s="778"/>
      <c r="G40" s="778"/>
      <c r="H40" s="778"/>
      <c r="I40" s="778"/>
      <c r="J40" s="778"/>
      <c r="K40" s="778"/>
      <c r="L40" s="778"/>
      <c r="M40" s="778"/>
      <c r="N40" s="778"/>
      <c r="O40" s="778"/>
      <c r="P40" s="779"/>
      <c r="Q40" s="780">
        <v>1402</v>
      </c>
      <c r="R40" s="781"/>
      <c r="S40" s="781"/>
      <c r="T40" s="781"/>
      <c r="U40" s="781"/>
      <c r="V40" s="781">
        <v>757</v>
      </c>
      <c r="W40" s="781"/>
      <c r="X40" s="781"/>
      <c r="Y40" s="781"/>
      <c r="Z40" s="781"/>
      <c r="AA40" s="781">
        <v>645</v>
      </c>
      <c r="AB40" s="781"/>
      <c r="AC40" s="781"/>
      <c r="AD40" s="781"/>
      <c r="AE40" s="782"/>
      <c r="AF40" s="783" t="s">
        <v>121</v>
      </c>
      <c r="AG40" s="784"/>
      <c r="AH40" s="784"/>
      <c r="AI40" s="784"/>
      <c r="AJ40" s="785"/>
      <c r="AK40" s="852" t="s">
        <v>579</v>
      </c>
      <c r="AL40" s="853"/>
      <c r="AM40" s="853"/>
      <c r="AN40" s="853"/>
      <c r="AO40" s="853"/>
      <c r="AP40" s="853">
        <v>9917</v>
      </c>
      <c r="AQ40" s="853"/>
      <c r="AR40" s="853"/>
      <c r="AS40" s="853"/>
      <c r="AT40" s="853"/>
      <c r="AU40" s="853" t="s">
        <v>579</v>
      </c>
      <c r="AV40" s="853"/>
      <c r="AW40" s="853"/>
      <c r="AX40" s="853"/>
      <c r="AY40" s="853"/>
      <c r="AZ40" s="854"/>
      <c r="BA40" s="854"/>
      <c r="BB40" s="854"/>
      <c r="BC40" s="854"/>
      <c r="BD40" s="854"/>
      <c r="BE40" s="850" t="s">
        <v>403</v>
      </c>
      <c r="BF40" s="850"/>
      <c r="BG40" s="850"/>
      <c r="BH40" s="850"/>
      <c r="BI40" s="851"/>
      <c r="BJ40" s="228"/>
      <c r="BK40" s="228"/>
      <c r="BL40" s="228"/>
      <c r="BM40" s="228"/>
      <c r="BN40" s="228"/>
      <c r="BO40" s="241"/>
      <c r="BP40" s="241"/>
      <c r="BQ40" s="238">
        <v>34</v>
      </c>
      <c r="BR40" s="239"/>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2"/>
    </row>
    <row r="41" spans="1:131" s="223" customFormat="1" ht="26.25" customHeight="1">
      <c r="A41" s="237">
        <v>14</v>
      </c>
      <c r="B41" s="777" t="s">
        <v>408</v>
      </c>
      <c r="C41" s="778"/>
      <c r="D41" s="778"/>
      <c r="E41" s="778"/>
      <c r="F41" s="778"/>
      <c r="G41" s="778"/>
      <c r="H41" s="778"/>
      <c r="I41" s="778"/>
      <c r="J41" s="778"/>
      <c r="K41" s="778"/>
      <c r="L41" s="778"/>
      <c r="M41" s="778"/>
      <c r="N41" s="778"/>
      <c r="O41" s="778"/>
      <c r="P41" s="779"/>
      <c r="Q41" s="780">
        <v>447</v>
      </c>
      <c r="R41" s="781"/>
      <c r="S41" s="781"/>
      <c r="T41" s="781"/>
      <c r="U41" s="781"/>
      <c r="V41" s="781">
        <v>447</v>
      </c>
      <c r="W41" s="781"/>
      <c r="X41" s="781"/>
      <c r="Y41" s="781"/>
      <c r="Z41" s="781"/>
      <c r="AA41" s="781" t="s">
        <v>579</v>
      </c>
      <c r="AB41" s="781"/>
      <c r="AC41" s="781"/>
      <c r="AD41" s="781"/>
      <c r="AE41" s="782"/>
      <c r="AF41" s="783" t="s">
        <v>409</v>
      </c>
      <c r="AG41" s="784"/>
      <c r="AH41" s="784"/>
      <c r="AI41" s="784"/>
      <c r="AJ41" s="785"/>
      <c r="AK41" s="852" t="s">
        <v>579</v>
      </c>
      <c r="AL41" s="853"/>
      <c r="AM41" s="853"/>
      <c r="AN41" s="853"/>
      <c r="AO41" s="853"/>
      <c r="AP41" s="853" t="s">
        <v>586</v>
      </c>
      <c r="AQ41" s="853"/>
      <c r="AR41" s="853"/>
      <c r="AS41" s="853"/>
      <c r="AT41" s="853"/>
      <c r="AU41" s="853" t="s">
        <v>579</v>
      </c>
      <c r="AV41" s="853"/>
      <c r="AW41" s="853"/>
      <c r="AX41" s="853"/>
      <c r="AY41" s="853"/>
      <c r="AZ41" s="854"/>
      <c r="BA41" s="854"/>
      <c r="BB41" s="854"/>
      <c r="BC41" s="854"/>
      <c r="BD41" s="854"/>
      <c r="BE41" s="850" t="s">
        <v>403</v>
      </c>
      <c r="BF41" s="850"/>
      <c r="BG41" s="850"/>
      <c r="BH41" s="850"/>
      <c r="BI41" s="851"/>
      <c r="BJ41" s="228"/>
      <c r="BK41" s="228"/>
      <c r="BL41" s="228"/>
      <c r="BM41" s="228"/>
      <c r="BN41" s="228"/>
      <c r="BO41" s="241"/>
      <c r="BP41" s="241"/>
      <c r="BQ41" s="238">
        <v>35</v>
      </c>
      <c r="BR41" s="239"/>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2"/>
    </row>
    <row r="42" spans="1:131" s="223" customFormat="1" ht="26.25" customHeight="1">
      <c r="A42" s="237">
        <v>15</v>
      </c>
      <c r="B42" s="777" t="s">
        <v>410</v>
      </c>
      <c r="C42" s="778"/>
      <c r="D42" s="778"/>
      <c r="E42" s="778"/>
      <c r="F42" s="778"/>
      <c r="G42" s="778"/>
      <c r="H42" s="778"/>
      <c r="I42" s="778"/>
      <c r="J42" s="778"/>
      <c r="K42" s="778"/>
      <c r="L42" s="778"/>
      <c r="M42" s="778"/>
      <c r="N42" s="778"/>
      <c r="O42" s="778"/>
      <c r="P42" s="779"/>
      <c r="Q42" s="780">
        <v>868</v>
      </c>
      <c r="R42" s="781"/>
      <c r="S42" s="781"/>
      <c r="T42" s="781"/>
      <c r="U42" s="781"/>
      <c r="V42" s="781">
        <v>500</v>
      </c>
      <c r="W42" s="781"/>
      <c r="X42" s="781"/>
      <c r="Y42" s="781"/>
      <c r="Z42" s="781"/>
      <c r="AA42" s="781">
        <v>368</v>
      </c>
      <c r="AB42" s="781"/>
      <c r="AC42" s="781"/>
      <c r="AD42" s="781"/>
      <c r="AE42" s="782"/>
      <c r="AF42" s="783" t="s">
        <v>121</v>
      </c>
      <c r="AG42" s="784"/>
      <c r="AH42" s="784"/>
      <c r="AI42" s="784"/>
      <c r="AJ42" s="785"/>
      <c r="AK42" s="852" t="s">
        <v>579</v>
      </c>
      <c r="AL42" s="853"/>
      <c r="AM42" s="853"/>
      <c r="AN42" s="853"/>
      <c r="AO42" s="853"/>
      <c r="AP42" s="853">
        <v>4795</v>
      </c>
      <c r="AQ42" s="853"/>
      <c r="AR42" s="853"/>
      <c r="AS42" s="853"/>
      <c r="AT42" s="853"/>
      <c r="AU42" s="853">
        <v>4427</v>
      </c>
      <c r="AV42" s="853"/>
      <c r="AW42" s="853"/>
      <c r="AX42" s="853"/>
      <c r="AY42" s="853"/>
      <c r="AZ42" s="854"/>
      <c r="BA42" s="854"/>
      <c r="BB42" s="854"/>
      <c r="BC42" s="854"/>
      <c r="BD42" s="854"/>
      <c r="BE42" s="850" t="s">
        <v>405</v>
      </c>
      <c r="BF42" s="850"/>
      <c r="BG42" s="850"/>
      <c r="BH42" s="850"/>
      <c r="BI42" s="851"/>
      <c r="BJ42" s="228"/>
      <c r="BK42" s="228"/>
      <c r="BL42" s="228"/>
      <c r="BM42" s="228"/>
      <c r="BN42" s="228"/>
      <c r="BO42" s="241"/>
      <c r="BP42" s="241"/>
      <c r="BQ42" s="238">
        <v>36</v>
      </c>
      <c r="BR42" s="239"/>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2"/>
    </row>
    <row r="43" spans="1:131" s="223" customFormat="1" ht="26.25" customHeight="1">
      <c r="A43" s="237">
        <v>16</v>
      </c>
      <c r="B43" s="777" t="s">
        <v>411</v>
      </c>
      <c r="C43" s="778"/>
      <c r="D43" s="778"/>
      <c r="E43" s="778"/>
      <c r="F43" s="778"/>
      <c r="G43" s="778"/>
      <c r="H43" s="778"/>
      <c r="I43" s="778"/>
      <c r="J43" s="778"/>
      <c r="K43" s="778"/>
      <c r="L43" s="778"/>
      <c r="M43" s="778"/>
      <c r="N43" s="778"/>
      <c r="O43" s="778"/>
      <c r="P43" s="779"/>
      <c r="Q43" s="780">
        <v>551</v>
      </c>
      <c r="R43" s="781"/>
      <c r="S43" s="781"/>
      <c r="T43" s="781"/>
      <c r="U43" s="781"/>
      <c r="V43" s="781">
        <v>534</v>
      </c>
      <c r="W43" s="781"/>
      <c r="X43" s="781"/>
      <c r="Y43" s="781"/>
      <c r="Z43" s="781"/>
      <c r="AA43" s="781">
        <v>17</v>
      </c>
      <c r="AB43" s="781"/>
      <c r="AC43" s="781"/>
      <c r="AD43" s="781"/>
      <c r="AE43" s="782"/>
      <c r="AF43" s="783" t="s">
        <v>121</v>
      </c>
      <c r="AG43" s="784"/>
      <c r="AH43" s="784"/>
      <c r="AI43" s="784"/>
      <c r="AJ43" s="785"/>
      <c r="AK43" s="852">
        <v>157</v>
      </c>
      <c r="AL43" s="853"/>
      <c r="AM43" s="853"/>
      <c r="AN43" s="853"/>
      <c r="AO43" s="853"/>
      <c r="AP43" s="853">
        <v>942</v>
      </c>
      <c r="AQ43" s="853"/>
      <c r="AR43" s="853"/>
      <c r="AS43" s="853"/>
      <c r="AT43" s="853"/>
      <c r="AU43" s="853" t="s">
        <v>587</v>
      </c>
      <c r="AV43" s="853"/>
      <c r="AW43" s="853"/>
      <c r="AX43" s="853"/>
      <c r="AY43" s="853"/>
      <c r="AZ43" s="854"/>
      <c r="BA43" s="854"/>
      <c r="BB43" s="854"/>
      <c r="BC43" s="854"/>
      <c r="BD43" s="854"/>
      <c r="BE43" s="850" t="s">
        <v>412</v>
      </c>
      <c r="BF43" s="850"/>
      <c r="BG43" s="850"/>
      <c r="BH43" s="850"/>
      <c r="BI43" s="851"/>
      <c r="BJ43" s="228"/>
      <c r="BK43" s="228"/>
      <c r="BL43" s="228"/>
      <c r="BM43" s="228"/>
      <c r="BN43" s="228"/>
      <c r="BO43" s="241"/>
      <c r="BP43" s="241"/>
      <c r="BQ43" s="238">
        <v>37</v>
      </c>
      <c r="BR43" s="239"/>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2"/>
    </row>
    <row r="44" spans="1:131" s="223" customFormat="1" ht="26.25" customHeight="1">
      <c r="A44" s="237">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28"/>
      <c r="BK44" s="228"/>
      <c r="BL44" s="228"/>
      <c r="BM44" s="228"/>
      <c r="BN44" s="228"/>
      <c r="BO44" s="241"/>
      <c r="BP44" s="241"/>
      <c r="BQ44" s="238">
        <v>38</v>
      </c>
      <c r="BR44" s="239"/>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2"/>
    </row>
    <row r="45" spans="1:131" s="223" customFormat="1" ht="26.25" customHeight="1">
      <c r="A45" s="237">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28"/>
      <c r="BK45" s="228"/>
      <c r="BL45" s="228"/>
      <c r="BM45" s="228"/>
      <c r="BN45" s="228"/>
      <c r="BO45" s="241"/>
      <c r="BP45" s="241"/>
      <c r="BQ45" s="238">
        <v>39</v>
      </c>
      <c r="BR45" s="239"/>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2"/>
    </row>
    <row r="46" spans="1:131" s="223" customFormat="1" ht="26.25" customHeight="1">
      <c r="A46" s="237">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28"/>
      <c r="BK46" s="228"/>
      <c r="BL46" s="228"/>
      <c r="BM46" s="228"/>
      <c r="BN46" s="228"/>
      <c r="BO46" s="241"/>
      <c r="BP46" s="241"/>
      <c r="BQ46" s="238">
        <v>40</v>
      </c>
      <c r="BR46" s="239"/>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2"/>
    </row>
    <row r="47" spans="1:131" s="223" customFormat="1" ht="26.25" customHeight="1">
      <c r="A47" s="237">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28"/>
      <c r="BK47" s="228"/>
      <c r="BL47" s="228"/>
      <c r="BM47" s="228"/>
      <c r="BN47" s="228"/>
      <c r="BO47" s="241"/>
      <c r="BP47" s="241"/>
      <c r="BQ47" s="238">
        <v>41</v>
      </c>
      <c r="BR47" s="239"/>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2"/>
    </row>
    <row r="48" spans="1:131" s="223" customFormat="1" ht="26.25" customHeight="1">
      <c r="A48" s="237">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28"/>
      <c r="BK48" s="228"/>
      <c r="BL48" s="228"/>
      <c r="BM48" s="228"/>
      <c r="BN48" s="228"/>
      <c r="BO48" s="241"/>
      <c r="BP48" s="241"/>
      <c r="BQ48" s="238">
        <v>42</v>
      </c>
      <c r="BR48" s="239"/>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2"/>
    </row>
    <row r="49" spans="1:131" s="223" customFormat="1" ht="26.25" customHeight="1">
      <c r="A49" s="237">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28"/>
      <c r="BK49" s="228"/>
      <c r="BL49" s="228"/>
      <c r="BM49" s="228"/>
      <c r="BN49" s="228"/>
      <c r="BO49" s="241"/>
      <c r="BP49" s="241"/>
      <c r="BQ49" s="238">
        <v>43</v>
      </c>
      <c r="BR49" s="239"/>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2"/>
    </row>
    <row r="50" spans="1:131" s="223" customFormat="1" ht="26.25" customHeight="1">
      <c r="A50" s="237">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28"/>
      <c r="BK50" s="228"/>
      <c r="BL50" s="228"/>
      <c r="BM50" s="228"/>
      <c r="BN50" s="228"/>
      <c r="BO50" s="241"/>
      <c r="BP50" s="241"/>
      <c r="BQ50" s="238">
        <v>44</v>
      </c>
      <c r="BR50" s="239"/>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2"/>
    </row>
    <row r="51" spans="1:131" s="223" customFormat="1" ht="26.25" customHeight="1">
      <c r="A51" s="237">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28"/>
      <c r="BK51" s="228"/>
      <c r="BL51" s="228"/>
      <c r="BM51" s="228"/>
      <c r="BN51" s="228"/>
      <c r="BO51" s="241"/>
      <c r="BP51" s="241"/>
      <c r="BQ51" s="238">
        <v>45</v>
      </c>
      <c r="BR51" s="239"/>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2"/>
    </row>
    <row r="52" spans="1:131" s="223" customFormat="1" ht="26.25" customHeight="1">
      <c r="A52" s="237">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28"/>
      <c r="BK52" s="228"/>
      <c r="BL52" s="228"/>
      <c r="BM52" s="228"/>
      <c r="BN52" s="228"/>
      <c r="BO52" s="241"/>
      <c r="BP52" s="241"/>
      <c r="BQ52" s="238">
        <v>46</v>
      </c>
      <c r="BR52" s="239"/>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2"/>
    </row>
    <row r="53" spans="1:131" s="223" customFormat="1" ht="26.25" customHeight="1">
      <c r="A53" s="237">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28"/>
      <c r="BK53" s="228"/>
      <c r="BL53" s="228"/>
      <c r="BM53" s="228"/>
      <c r="BN53" s="228"/>
      <c r="BO53" s="241"/>
      <c r="BP53" s="241"/>
      <c r="BQ53" s="238">
        <v>47</v>
      </c>
      <c r="BR53" s="239"/>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2"/>
    </row>
    <row r="54" spans="1:131" s="223" customFormat="1" ht="26.25" customHeight="1">
      <c r="A54" s="237">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28"/>
      <c r="BK54" s="228"/>
      <c r="BL54" s="228"/>
      <c r="BM54" s="228"/>
      <c r="BN54" s="228"/>
      <c r="BO54" s="241"/>
      <c r="BP54" s="241"/>
      <c r="BQ54" s="238">
        <v>48</v>
      </c>
      <c r="BR54" s="239"/>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2"/>
    </row>
    <row r="55" spans="1:131" s="223" customFormat="1" ht="26.25" customHeight="1">
      <c r="A55" s="237">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28"/>
      <c r="BK55" s="228"/>
      <c r="BL55" s="228"/>
      <c r="BM55" s="228"/>
      <c r="BN55" s="228"/>
      <c r="BO55" s="241"/>
      <c r="BP55" s="241"/>
      <c r="BQ55" s="238">
        <v>49</v>
      </c>
      <c r="BR55" s="239"/>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2"/>
    </row>
    <row r="56" spans="1:131" s="223" customFormat="1" ht="26.25" customHeight="1">
      <c r="A56" s="237">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28"/>
      <c r="BK56" s="228"/>
      <c r="BL56" s="228"/>
      <c r="BM56" s="228"/>
      <c r="BN56" s="228"/>
      <c r="BO56" s="241"/>
      <c r="BP56" s="241"/>
      <c r="BQ56" s="238">
        <v>50</v>
      </c>
      <c r="BR56" s="239"/>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2"/>
    </row>
    <row r="57" spans="1:131" s="223" customFormat="1" ht="26.25" customHeight="1">
      <c r="A57" s="237">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28"/>
      <c r="BK57" s="228"/>
      <c r="BL57" s="228"/>
      <c r="BM57" s="228"/>
      <c r="BN57" s="228"/>
      <c r="BO57" s="241"/>
      <c r="BP57" s="241"/>
      <c r="BQ57" s="238">
        <v>51</v>
      </c>
      <c r="BR57" s="239"/>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2"/>
    </row>
    <row r="58" spans="1:131" s="223" customFormat="1" ht="26.25" customHeight="1">
      <c r="A58" s="237">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28"/>
      <c r="BK58" s="228"/>
      <c r="BL58" s="228"/>
      <c r="BM58" s="228"/>
      <c r="BN58" s="228"/>
      <c r="BO58" s="241"/>
      <c r="BP58" s="241"/>
      <c r="BQ58" s="238">
        <v>52</v>
      </c>
      <c r="BR58" s="239"/>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2"/>
    </row>
    <row r="59" spans="1:131" s="223" customFormat="1" ht="26.25" customHeight="1">
      <c r="A59" s="237">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28"/>
      <c r="BK59" s="228"/>
      <c r="BL59" s="228"/>
      <c r="BM59" s="228"/>
      <c r="BN59" s="228"/>
      <c r="BO59" s="241"/>
      <c r="BP59" s="241"/>
      <c r="BQ59" s="238">
        <v>53</v>
      </c>
      <c r="BR59" s="239"/>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2"/>
    </row>
    <row r="60" spans="1:131" s="223" customFormat="1" ht="26.25" customHeight="1">
      <c r="A60" s="237">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28"/>
      <c r="BK60" s="228"/>
      <c r="BL60" s="228"/>
      <c r="BM60" s="228"/>
      <c r="BN60" s="228"/>
      <c r="BO60" s="241"/>
      <c r="BP60" s="241"/>
      <c r="BQ60" s="238">
        <v>54</v>
      </c>
      <c r="BR60" s="239"/>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2"/>
    </row>
    <row r="61" spans="1:131" s="223" customFormat="1" ht="26.25" customHeight="1" thickBot="1">
      <c r="A61" s="237">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28"/>
      <c r="BK61" s="228"/>
      <c r="BL61" s="228"/>
      <c r="BM61" s="228"/>
      <c r="BN61" s="228"/>
      <c r="BO61" s="241"/>
      <c r="BP61" s="241"/>
      <c r="BQ61" s="238">
        <v>55</v>
      </c>
      <c r="BR61" s="239"/>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2"/>
    </row>
    <row r="62" spans="1:131" s="223" customFormat="1" ht="26.25" customHeight="1">
      <c r="A62" s="237">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413</v>
      </c>
      <c r="BK62" s="828"/>
      <c r="BL62" s="828"/>
      <c r="BM62" s="828"/>
      <c r="BN62" s="829"/>
      <c r="BO62" s="241"/>
      <c r="BP62" s="241"/>
      <c r="BQ62" s="238">
        <v>56</v>
      </c>
      <c r="BR62" s="239"/>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2"/>
    </row>
    <row r="63" spans="1:131" s="223" customFormat="1" ht="26.25" customHeight="1" thickBot="1">
      <c r="A63" s="240" t="s">
        <v>379</v>
      </c>
      <c r="B63" s="812" t="s">
        <v>414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4645</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409</v>
      </c>
      <c r="BK63" s="872"/>
      <c r="BL63" s="872"/>
      <c r="BM63" s="872"/>
      <c r="BN63" s="873"/>
      <c r="BO63" s="241"/>
      <c r="BP63" s="241"/>
      <c r="BQ63" s="238">
        <v>57</v>
      </c>
      <c r="BR63" s="239"/>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2"/>
    </row>
    <row r="64" spans="1:131" s="223" customFormat="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2"/>
    </row>
    <row r="65" spans="1:131" s="223" customFormat="1" ht="26.25" customHeight="1" thickBot="1">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2"/>
    </row>
    <row r="66" spans="1:131" s="223" customFormat="1" ht="26.25" customHeight="1">
      <c r="A66" s="762" t="s">
        <v>416</v>
      </c>
      <c r="B66" s="763"/>
      <c r="C66" s="763"/>
      <c r="D66" s="763"/>
      <c r="E66" s="763"/>
      <c r="F66" s="763"/>
      <c r="G66" s="763"/>
      <c r="H66" s="763"/>
      <c r="I66" s="763"/>
      <c r="J66" s="763"/>
      <c r="K66" s="763"/>
      <c r="L66" s="763"/>
      <c r="M66" s="763"/>
      <c r="N66" s="763"/>
      <c r="O66" s="763"/>
      <c r="P66" s="764"/>
      <c r="Q66" s="739" t="s">
        <v>417</v>
      </c>
      <c r="R66" s="740"/>
      <c r="S66" s="740"/>
      <c r="T66" s="740"/>
      <c r="U66" s="741"/>
      <c r="V66" s="739" t="s">
        <v>418</v>
      </c>
      <c r="W66" s="740"/>
      <c r="X66" s="740"/>
      <c r="Y66" s="740"/>
      <c r="Z66" s="741"/>
      <c r="AA66" s="739" t="s">
        <v>419</v>
      </c>
      <c r="AB66" s="740"/>
      <c r="AC66" s="740"/>
      <c r="AD66" s="740"/>
      <c r="AE66" s="741"/>
      <c r="AF66" s="874" t="s">
        <v>420</v>
      </c>
      <c r="AG66" s="835"/>
      <c r="AH66" s="835"/>
      <c r="AI66" s="835"/>
      <c r="AJ66" s="875"/>
      <c r="AK66" s="739" t="s">
        <v>421</v>
      </c>
      <c r="AL66" s="763"/>
      <c r="AM66" s="763"/>
      <c r="AN66" s="763"/>
      <c r="AO66" s="764"/>
      <c r="AP66" s="739" t="s">
        <v>422</v>
      </c>
      <c r="AQ66" s="740"/>
      <c r="AR66" s="740"/>
      <c r="AS66" s="740"/>
      <c r="AT66" s="741"/>
      <c r="AU66" s="739" t="s">
        <v>423</v>
      </c>
      <c r="AV66" s="740"/>
      <c r="AW66" s="740"/>
      <c r="AX66" s="740"/>
      <c r="AY66" s="741"/>
      <c r="AZ66" s="739" t="s">
        <v>365</v>
      </c>
      <c r="BA66" s="740"/>
      <c r="BB66" s="740"/>
      <c r="BC66" s="740"/>
      <c r="BD66" s="751"/>
      <c r="BE66" s="241"/>
      <c r="BF66" s="241"/>
      <c r="BG66" s="241"/>
      <c r="BH66" s="241"/>
      <c r="BI66" s="241"/>
      <c r="BJ66" s="241"/>
      <c r="BK66" s="241"/>
      <c r="BL66" s="241"/>
      <c r="BM66" s="241"/>
      <c r="BN66" s="241"/>
      <c r="BO66" s="241"/>
      <c r="BP66" s="241"/>
      <c r="BQ66" s="238">
        <v>60</v>
      </c>
      <c r="BR66" s="243"/>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2"/>
    </row>
    <row r="67" spans="1:131" s="223"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1"/>
      <c r="BF67" s="241"/>
      <c r="BG67" s="241"/>
      <c r="BH67" s="241"/>
      <c r="BI67" s="241"/>
      <c r="BJ67" s="241"/>
      <c r="BK67" s="241"/>
      <c r="BL67" s="241"/>
      <c r="BM67" s="241"/>
      <c r="BN67" s="241"/>
      <c r="BO67" s="241"/>
      <c r="BP67" s="241"/>
      <c r="BQ67" s="238">
        <v>61</v>
      </c>
      <c r="BR67" s="243"/>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2"/>
    </row>
    <row r="68" spans="1:131" s="223" customFormat="1" ht="26.25" customHeight="1" thickTop="1">
      <c r="A68" s="234">
        <v>1</v>
      </c>
      <c r="B68" s="891" t="s">
        <v>588</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601</v>
      </c>
      <c r="AB68" s="888"/>
      <c r="AC68" s="888"/>
      <c r="AD68" s="888"/>
      <c r="AE68" s="888"/>
      <c r="AF68" s="888">
        <v>601</v>
      </c>
      <c r="AG68" s="888"/>
      <c r="AH68" s="888"/>
      <c r="AI68" s="888"/>
      <c r="AJ68" s="888"/>
      <c r="AK68" s="888">
        <v>4800</v>
      </c>
      <c r="AL68" s="888"/>
      <c r="AM68" s="888"/>
      <c r="AN68" s="888"/>
      <c r="AO68" s="888"/>
      <c r="AP68" s="888" t="s">
        <v>514</v>
      </c>
      <c r="AQ68" s="888"/>
      <c r="AR68" s="888"/>
      <c r="AS68" s="888"/>
      <c r="AT68" s="888"/>
      <c r="AU68" s="888" t="s">
        <v>514</v>
      </c>
      <c r="AV68" s="888"/>
      <c r="AW68" s="888"/>
      <c r="AX68" s="888"/>
      <c r="AY68" s="888"/>
      <c r="AZ68" s="889"/>
      <c r="BA68" s="889"/>
      <c r="BB68" s="889"/>
      <c r="BC68" s="889"/>
      <c r="BD68" s="890"/>
      <c r="BE68" s="241"/>
      <c r="BF68" s="241"/>
      <c r="BG68" s="241"/>
      <c r="BH68" s="241"/>
      <c r="BI68" s="241"/>
      <c r="BJ68" s="241"/>
      <c r="BK68" s="241"/>
      <c r="BL68" s="241"/>
      <c r="BM68" s="241"/>
      <c r="BN68" s="241"/>
      <c r="BO68" s="241"/>
      <c r="BP68" s="241"/>
      <c r="BQ68" s="238">
        <v>62</v>
      </c>
      <c r="BR68" s="243"/>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2"/>
    </row>
    <row r="69" spans="1:131" s="223" customFormat="1" ht="26.25" customHeight="1">
      <c r="A69" s="237">
        <v>2</v>
      </c>
      <c r="B69" s="895" t="s">
        <v>589</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3</v>
      </c>
      <c r="AB69" s="853"/>
      <c r="AC69" s="853"/>
      <c r="AD69" s="853"/>
      <c r="AE69" s="853"/>
      <c r="AF69" s="853">
        <v>3</v>
      </c>
      <c r="AG69" s="853"/>
      <c r="AH69" s="853"/>
      <c r="AI69" s="853"/>
      <c r="AJ69" s="853"/>
      <c r="AK69" s="853" t="s">
        <v>514</v>
      </c>
      <c r="AL69" s="853"/>
      <c r="AM69" s="853"/>
      <c r="AN69" s="853"/>
      <c r="AO69" s="853"/>
      <c r="AP69" s="853" t="s">
        <v>514</v>
      </c>
      <c r="AQ69" s="853"/>
      <c r="AR69" s="853"/>
      <c r="AS69" s="853"/>
      <c r="AT69" s="853"/>
      <c r="AU69" s="853" t="s">
        <v>514</v>
      </c>
      <c r="AV69" s="853"/>
      <c r="AW69" s="853"/>
      <c r="AX69" s="853"/>
      <c r="AY69" s="853"/>
      <c r="AZ69" s="899"/>
      <c r="BA69" s="899"/>
      <c r="BB69" s="899"/>
      <c r="BC69" s="899"/>
      <c r="BD69" s="900"/>
      <c r="BE69" s="241"/>
      <c r="BF69" s="241"/>
      <c r="BG69" s="241"/>
      <c r="BH69" s="241"/>
      <c r="BI69" s="241"/>
      <c r="BJ69" s="241"/>
      <c r="BK69" s="241"/>
      <c r="BL69" s="241"/>
      <c r="BM69" s="241"/>
      <c r="BN69" s="241"/>
      <c r="BO69" s="241"/>
      <c r="BP69" s="241"/>
      <c r="BQ69" s="238">
        <v>63</v>
      </c>
      <c r="BR69" s="243"/>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2"/>
    </row>
    <row r="70" spans="1:131" s="223" customFormat="1" ht="26.25" customHeight="1">
      <c r="A70" s="237">
        <v>3</v>
      </c>
      <c r="B70" s="895" t="s">
        <v>590</v>
      </c>
      <c r="C70" s="896"/>
      <c r="D70" s="896"/>
      <c r="E70" s="896"/>
      <c r="F70" s="896"/>
      <c r="G70" s="896"/>
      <c r="H70" s="896"/>
      <c r="I70" s="896"/>
      <c r="J70" s="896"/>
      <c r="K70" s="896"/>
      <c r="L70" s="896"/>
      <c r="M70" s="896"/>
      <c r="N70" s="896"/>
      <c r="O70" s="896"/>
      <c r="P70" s="897"/>
      <c r="Q70" s="898">
        <v>49</v>
      </c>
      <c r="R70" s="853"/>
      <c r="S70" s="853"/>
      <c r="T70" s="853"/>
      <c r="U70" s="853"/>
      <c r="V70" s="853">
        <v>49</v>
      </c>
      <c r="W70" s="853"/>
      <c r="X70" s="853"/>
      <c r="Y70" s="853"/>
      <c r="Z70" s="853"/>
      <c r="AA70" s="853">
        <v>0</v>
      </c>
      <c r="AB70" s="853"/>
      <c r="AC70" s="853"/>
      <c r="AD70" s="853"/>
      <c r="AE70" s="853"/>
      <c r="AF70" s="853">
        <v>0</v>
      </c>
      <c r="AG70" s="853"/>
      <c r="AH70" s="853"/>
      <c r="AI70" s="853"/>
      <c r="AJ70" s="853"/>
      <c r="AK70" s="853" t="s">
        <v>514</v>
      </c>
      <c r="AL70" s="853"/>
      <c r="AM70" s="853"/>
      <c r="AN70" s="853"/>
      <c r="AO70" s="853"/>
      <c r="AP70" s="853" t="s">
        <v>514</v>
      </c>
      <c r="AQ70" s="853"/>
      <c r="AR70" s="853"/>
      <c r="AS70" s="853"/>
      <c r="AT70" s="853"/>
      <c r="AU70" s="853" t="s">
        <v>514</v>
      </c>
      <c r="AV70" s="853"/>
      <c r="AW70" s="853"/>
      <c r="AX70" s="853"/>
      <c r="AY70" s="853"/>
      <c r="AZ70" s="899"/>
      <c r="BA70" s="899"/>
      <c r="BB70" s="899"/>
      <c r="BC70" s="899"/>
      <c r="BD70" s="900"/>
      <c r="BE70" s="241"/>
      <c r="BF70" s="241"/>
      <c r="BG70" s="241"/>
      <c r="BH70" s="241"/>
      <c r="BI70" s="241"/>
      <c r="BJ70" s="241"/>
      <c r="BK70" s="241"/>
      <c r="BL70" s="241"/>
      <c r="BM70" s="241"/>
      <c r="BN70" s="241"/>
      <c r="BO70" s="241"/>
      <c r="BP70" s="241"/>
      <c r="BQ70" s="238">
        <v>64</v>
      </c>
      <c r="BR70" s="243"/>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2"/>
    </row>
    <row r="71" spans="1:131" s="223" customFormat="1" ht="26.25" customHeight="1">
      <c r="A71" s="237">
        <v>4</v>
      </c>
      <c r="B71" s="895" t="s">
        <v>591</v>
      </c>
      <c r="C71" s="896"/>
      <c r="D71" s="896"/>
      <c r="E71" s="896"/>
      <c r="F71" s="896"/>
      <c r="G71" s="896"/>
      <c r="H71" s="896"/>
      <c r="I71" s="896"/>
      <c r="J71" s="896"/>
      <c r="K71" s="896"/>
      <c r="L71" s="896"/>
      <c r="M71" s="896"/>
      <c r="N71" s="896"/>
      <c r="O71" s="896"/>
      <c r="P71" s="897"/>
      <c r="Q71" s="898">
        <v>164</v>
      </c>
      <c r="R71" s="853"/>
      <c r="S71" s="853"/>
      <c r="T71" s="853"/>
      <c r="U71" s="853"/>
      <c r="V71" s="853">
        <v>104</v>
      </c>
      <c r="W71" s="853"/>
      <c r="X71" s="853"/>
      <c r="Y71" s="853"/>
      <c r="Z71" s="853"/>
      <c r="AA71" s="853">
        <v>60</v>
      </c>
      <c r="AB71" s="853"/>
      <c r="AC71" s="853"/>
      <c r="AD71" s="853"/>
      <c r="AE71" s="853"/>
      <c r="AF71" s="853">
        <v>60</v>
      </c>
      <c r="AG71" s="853"/>
      <c r="AH71" s="853"/>
      <c r="AI71" s="853"/>
      <c r="AJ71" s="853"/>
      <c r="AK71" s="853" t="s">
        <v>514</v>
      </c>
      <c r="AL71" s="853"/>
      <c r="AM71" s="853"/>
      <c r="AN71" s="853"/>
      <c r="AO71" s="853"/>
      <c r="AP71" s="853" t="s">
        <v>514</v>
      </c>
      <c r="AQ71" s="853"/>
      <c r="AR71" s="853"/>
      <c r="AS71" s="853"/>
      <c r="AT71" s="853"/>
      <c r="AU71" s="853" t="s">
        <v>514</v>
      </c>
      <c r="AV71" s="853"/>
      <c r="AW71" s="853"/>
      <c r="AX71" s="853"/>
      <c r="AY71" s="853"/>
      <c r="AZ71" s="899"/>
      <c r="BA71" s="899"/>
      <c r="BB71" s="899"/>
      <c r="BC71" s="899"/>
      <c r="BD71" s="900"/>
      <c r="BE71" s="241"/>
      <c r="BF71" s="241"/>
      <c r="BG71" s="241"/>
      <c r="BH71" s="241"/>
      <c r="BI71" s="241"/>
      <c r="BJ71" s="241"/>
      <c r="BK71" s="241"/>
      <c r="BL71" s="241"/>
      <c r="BM71" s="241"/>
      <c r="BN71" s="241"/>
      <c r="BO71" s="241"/>
      <c r="BP71" s="241"/>
      <c r="BQ71" s="238">
        <v>65</v>
      </c>
      <c r="BR71" s="243"/>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2"/>
    </row>
    <row r="72" spans="1:131" s="223" customFormat="1" ht="26.25" customHeight="1">
      <c r="A72" s="237">
        <v>5</v>
      </c>
      <c r="B72" s="895" t="s">
        <v>592</v>
      </c>
      <c r="C72" s="896"/>
      <c r="D72" s="896"/>
      <c r="E72" s="896"/>
      <c r="F72" s="896"/>
      <c r="G72" s="896"/>
      <c r="H72" s="896"/>
      <c r="I72" s="896"/>
      <c r="J72" s="896"/>
      <c r="K72" s="896"/>
      <c r="L72" s="896"/>
      <c r="M72" s="896"/>
      <c r="N72" s="896"/>
      <c r="O72" s="896"/>
      <c r="P72" s="897"/>
      <c r="Q72" s="898">
        <v>189</v>
      </c>
      <c r="R72" s="853"/>
      <c r="S72" s="853"/>
      <c r="T72" s="853"/>
      <c r="U72" s="853"/>
      <c r="V72" s="853">
        <v>182</v>
      </c>
      <c r="W72" s="853"/>
      <c r="X72" s="853"/>
      <c r="Y72" s="853"/>
      <c r="Z72" s="853"/>
      <c r="AA72" s="853">
        <v>6</v>
      </c>
      <c r="AB72" s="853"/>
      <c r="AC72" s="853"/>
      <c r="AD72" s="853"/>
      <c r="AE72" s="853"/>
      <c r="AF72" s="853">
        <v>6</v>
      </c>
      <c r="AG72" s="853"/>
      <c r="AH72" s="853"/>
      <c r="AI72" s="853"/>
      <c r="AJ72" s="853"/>
      <c r="AK72" s="853" t="s">
        <v>514</v>
      </c>
      <c r="AL72" s="853"/>
      <c r="AM72" s="853"/>
      <c r="AN72" s="853"/>
      <c r="AO72" s="853"/>
      <c r="AP72" s="853" t="s">
        <v>514</v>
      </c>
      <c r="AQ72" s="853"/>
      <c r="AR72" s="853"/>
      <c r="AS72" s="853"/>
      <c r="AT72" s="853"/>
      <c r="AU72" s="853" t="s">
        <v>514</v>
      </c>
      <c r="AV72" s="853"/>
      <c r="AW72" s="853"/>
      <c r="AX72" s="853"/>
      <c r="AY72" s="853"/>
      <c r="AZ72" s="899"/>
      <c r="BA72" s="899"/>
      <c r="BB72" s="899"/>
      <c r="BC72" s="899"/>
      <c r="BD72" s="900"/>
      <c r="BE72" s="241"/>
      <c r="BF72" s="241"/>
      <c r="BG72" s="241"/>
      <c r="BH72" s="241"/>
      <c r="BI72" s="241"/>
      <c r="BJ72" s="241"/>
      <c r="BK72" s="241"/>
      <c r="BL72" s="241"/>
      <c r="BM72" s="241"/>
      <c r="BN72" s="241"/>
      <c r="BO72" s="241"/>
      <c r="BP72" s="241"/>
      <c r="BQ72" s="238">
        <v>66</v>
      </c>
      <c r="BR72" s="243"/>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2"/>
    </row>
    <row r="73" spans="1:131" s="223" customFormat="1" ht="26.25" customHeight="1">
      <c r="A73" s="237">
        <v>6</v>
      </c>
      <c r="B73" s="895" t="s">
        <v>593</v>
      </c>
      <c r="C73" s="896"/>
      <c r="D73" s="896"/>
      <c r="E73" s="896"/>
      <c r="F73" s="896"/>
      <c r="G73" s="896"/>
      <c r="H73" s="896"/>
      <c r="I73" s="896"/>
      <c r="J73" s="896"/>
      <c r="K73" s="896"/>
      <c r="L73" s="896"/>
      <c r="M73" s="896"/>
      <c r="N73" s="896"/>
      <c r="O73" s="896"/>
      <c r="P73" s="897"/>
      <c r="Q73" s="898">
        <v>213845</v>
      </c>
      <c r="R73" s="853"/>
      <c r="S73" s="853"/>
      <c r="T73" s="853"/>
      <c r="U73" s="853"/>
      <c r="V73" s="853">
        <v>205252</v>
      </c>
      <c r="W73" s="853"/>
      <c r="X73" s="853"/>
      <c r="Y73" s="853"/>
      <c r="Z73" s="853"/>
      <c r="AA73" s="853">
        <v>8593</v>
      </c>
      <c r="AB73" s="853"/>
      <c r="AC73" s="853"/>
      <c r="AD73" s="853"/>
      <c r="AE73" s="853"/>
      <c r="AF73" s="853">
        <v>8593</v>
      </c>
      <c r="AG73" s="853"/>
      <c r="AH73" s="853"/>
      <c r="AI73" s="853"/>
      <c r="AJ73" s="853"/>
      <c r="AK73" s="853" t="s">
        <v>514</v>
      </c>
      <c r="AL73" s="853"/>
      <c r="AM73" s="853"/>
      <c r="AN73" s="853"/>
      <c r="AO73" s="853"/>
      <c r="AP73" s="853" t="s">
        <v>514</v>
      </c>
      <c r="AQ73" s="853"/>
      <c r="AR73" s="853"/>
      <c r="AS73" s="853"/>
      <c r="AT73" s="853"/>
      <c r="AU73" s="853" t="s">
        <v>514</v>
      </c>
      <c r="AV73" s="853"/>
      <c r="AW73" s="853"/>
      <c r="AX73" s="853"/>
      <c r="AY73" s="853"/>
      <c r="AZ73" s="899"/>
      <c r="BA73" s="899"/>
      <c r="BB73" s="899"/>
      <c r="BC73" s="899"/>
      <c r="BD73" s="900"/>
      <c r="BE73" s="241"/>
      <c r="BF73" s="241"/>
      <c r="BG73" s="241"/>
      <c r="BH73" s="241"/>
      <c r="BI73" s="241"/>
      <c r="BJ73" s="241"/>
      <c r="BK73" s="241"/>
      <c r="BL73" s="241"/>
      <c r="BM73" s="241"/>
      <c r="BN73" s="241"/>
      <c r="BO73" s="241"/>
      <c r="BP73" s="241"/>
      <c r="BQ73" s="238">
        <v>67</v>
      </c>
      <c r="BR73" s="243"/>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2"/>
    </row>
    <row r="74" spans="1:131" s="223" customFormat="1" ht="26.25" customHeight="1">
      <c r="A74" s="237">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1"/>
      <c r="BF74" s="241"/>
      <c r="BG74" s="241"/>
      <c r="BH74" s="241"/>
      <c r="BI74" s="241"/>
      <c r="BJ74" s="241"/>
      <c r="BK74" s="241"/>
      <c r="BL74" s="241"/>
      <c r="BM74" s="241"/>
      <c r="BN74" s="241"/>
      <c r="BO74" s="241"/>
      <c r="BP74" s="241"/>
      <c r="BQ74" s="238">
        <v>68</v>
      </c>
      <c r="BR74" s="243"/>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2"/>
    </row>
    <row r="75" spans="1:131" s="223" customFormat="1" ht="26.25" customHeight="1">
      <c r="A75" s="237">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1"/>
      <c r="BF75" s="241"/>
      <c r="BG75" s="241"/>
      <c r="BH75" s="241"/>
      <c r="BI75" s="241"/>
      <c r="BJ75" s="241"/>
      <c r="BK75" s="241"/>
      <c r="BL75" s="241"/>
      <c r="BM75" s="241"/>
      <c r="BN75" s="241"/>
      <c r="BO75" s="241"/>
      <c r="BP75" s="241"/>
      <c r="BQ75" s="238">
        <v>69</v>
      </c>
      <c r="BR75" s="243"/>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2"/>
    </row>
    <row r="76" spans="1:131" s="223" customFormat="1" ht="26.25" customHeight="1">
      <c r="A76" s="237">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1"/>
      <c r="BF76" s="241"/>
      <c r="BG76" s="241"/>
      <c r="BH76" s="241"/>
      <c r="BI76" s="241"/>
      <c r="BJ76" s="241"/>
      <c r="BK76" s="241"/>
      <c r="BL76" s="241"/>
      <c r="BM76" s="241"/>
      <c r="BN76" s="241"/>
      <c r="BO76" s="241"/>
      <c r="BP76" s="241"/>
      <c r="BQ76" s="238">
        <v>70</v>
      </c>
      <c r="BR76" s="243"/>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2"/>
    </row>
    <row r="77" spans="1:131" s="223" customFormat="1" ht="26.25" customHeight="1">
      <c r="A77" s="237">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1"/>
      <c r="BF77" s="241"/>
      <c r="BG77" s="241"/>
      <c r="BH77" s="241"/>
      <c r="BI77" s="241"/>
      <c r="BJ77" s="241"/>
      <c r="BK77" s="241"/>
      <c r="BL77" s="241"/>
      <c r="BM77" s="241"/>
      <c r="BN77" s="241"/>
      <c r="BO77" s="241"/>
      <c r="BP77" s="241"/>
      <c r="BQ77" s="238">
        <v>71</v>
      </c>
      <c r="BR77" s="243"/>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2"/>
    </row>
    <row r="78" spans="1:131" s="223" customFormat="1" ht="26.25" customHeight="1">
      <c r="A78" s="237">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1"/>
      <c r="BF78" s="241"/>
      <c r="BG78" s="241"/>
      <c r="BH78" s="241"/>
      <c r="BI78" s="241"/>
      <c r="BJ78" s="244"/>
      <c r="BK78" s="244"/>
      <c r="BL78" s="244"/>
      <c r="BM78" s="244"/>
      <c r="BN78" s="244"/>
      <c r="BO78" s="241"/>
      <c r="BP78" s="241"/>
      <c r="BQ78" s="238">
        <v>72</v>
      </c>
      <c r="BR78" s="243"/>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2"/>
    </row>
    <row r="79" spans="1:131" s="223" customFormat="1" ht="26.25" customHeight="1">
      <c r="A79" s="237">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1"/>
      <c r="BF79" s="241"/>
      <c r="BG79" s="241"/>
      <c r="BH79" s="241"/>
      <c r="BI79" s="241"/>
      <c r="BJ79" s="244"/>
      <c r="BK79" s="244"/>
      <c r="BL79" s="244"/>
      <c r="BM79" s="244"/>
      <c r="BN79" s="244"/>
      <c r="BO79" s="241"/>
      <c r="BP79" s="241"/>
      <c r="BQ79" s="238">
        <v>73</v>
      </c>
      <c r="BR79" s="243"/>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2"/>
    </row>
    <row r="80" spans="1:131" s="223" customFormat="1" ht="26.25" customHeight="1">
      <c r="A80" s="237">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1"/>
      <c r="BF80" s="241"/>
      <c r="BG80" s="241"/>
      <c r="BH80" s="241"/>
      <c r="BI80" s="241"/>
      <c r="BJ80" s="241"/>
      <c r="BK80" s="241"/>
      <c r="BL80" s="241"/>
      <c r="BM80" s="241"/>
      <c r="BN80" s="241"/>
      <c r="BO80" s="241"/>
      <c r="BP80" s="241"/>
      <c r="BQ80" s="238">
        <v>74</v>
      </c>
      <c r="BR80" s="243"/>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2"/>
    </row>
    <row r="81" spans="1:131" s="223" customFormat="1" ht="26.25" customHeight="1">
      <c r="A81" s="237">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1"/>
      <c r="BF81" s="241"/>
      <c r="BG81" s="241"/>
      <c r="BH81" s="241"/>
      <c r="BI81" s="241"/>
      <c r="BJ81" s="241"/>
      <c r="BK81" s="241"/>
      <c r="BL81" s="241"/>
      <c r="BM81" s="241"/>
      <c r="BN81" s="241"/>
      <c r="BO81" s="241"/>
      <c r="BP81" s="241"/>
      <c r="BQ81" s="238">
        <v>75</v>
      </c>
      <c r="BR81" s="243"/>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2"/>
    </row>
    <row r="82" spans="1:131" s="223" customFormat="1" ht="26.25" customHeight="1">
      <c r="A82" s="237">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1"/>
      <c r="BF82" s="241"/>
      <c r="BG82" s="241"/>
      <c r="BH82" s="241"/>
      <c r="BI82" s="241"/>
      <c r="BJ82" s="241"/>
      <c r="BK82" s="241"/>
      <c r="BL82" s="241"/>
      <c r="BM82" s="241"/>
      <c r="BN82" s="241"/>
      <c r="BO82" s="241"/>
      <c r="BP82" s="241"/>
      <c r="BQ82" s="238">
        <v>76</v>
      </c>
      <c r="BR82" s="243"/>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2"/>
    </row>
    <row r="83" spans="1:131" s="223" customFormat="1" ht="26.25" customHeight="1">
      <c r="A83" s="237">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1"/>
      <c r="BF83" s="241"/>
      <c r="BG83" s="241"/>
      <c r="BH83" s="241"/>
      <c r="BI83" s="241"/>
      <c r="BJ83" s="241"/>
      <c r="BK83" s="241"/>
      <c r="BL83" s="241"/>
      <c r="BM83" s="241"/>
      <c r="BN83" s="241"/>
      <c r="BO83" s="241"/>
      <c r="BP83" s="241"/>
      <c r="BQ83" s="238">
        <v>77</v>
      </c>
      <c r="BR83" s="243"/>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2"/>
    </row>
    <row r="84" spans="1:131" s="223" customFormat="1" ht="26.25" customHeight="1">
      <c r="A84" s="237">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1"/>
      <c r="BF84" s="241"/>
      <c r="BG84" s="241"/>
      <c r="BH84" s="241"/>
      <c r="BI84" s="241"/>
      <c r="BJ84" s="241"/>
      <c r="BK84" s="241"/>
      <c r="BL84" s="241"/>
      <c r="BM84" s="241"/>
      <c r="BN84" s="241"/>
      <c r="BO84" s="241"/>
      <c r="BP84" s="241"/>
      <c r="BQ84" s="238">
        <v>78</v>
      </c>
      <c r="BR84" s="243"/>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2"/>
    </row>
    <row r="85" spans="1:131" s="223" customFormat="1" ht="26.25" customHeight="1">
      <c r="A85" s="237">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1"/>
      <c r="BF85" s="241"/>
      <c r="BG85" s="241"/>
      <c r="BH85" s="241"/>
      <c r="BI85" s="241"/>
      <c r="BJ85" s="241"/>
      <c r="BK85" s="241"/>
      <c r="BL85" s="241"/>
      <c r="BM85" s="241"/>
      <c r="BN85" s="241"/>
      <c r="BO85" s="241"/>
      <c r="BP85" s="241"/>
      <c r="BQ85" s="238">
        <v>79</v>
      </c>
      <c r="BR85" s="243"/>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2"/>
    </row>
    <row r="86" spans="1:131" s="223" customFormat="1" ht="26.25" customHeight="1">
      <c r="A86" s="237">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1"/>
      <c r="BF86" s="241"/>
      <c r="BG86" s="241"/>
      <c r="BH86" s="241"/>
      <c r="BI86" s="241"/>
      <c r="BJ86" s="241"/>
      <c r="BK86" s="241"/>
      <c r="BL86" s="241"/>
      <c r="BM86" s="241"/>
      <c r="BN86" s="241"/>
      <c r="BO86" s="241"/>
      <c r="BP86" s="241"/>
      <c r="BQ86" s="238">
        <v>80</v>
      </c>
      <c r="BR86" s="243"/>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2"/>
    </row>
    <row r="87" spans="1:131" s="223" customFormat="1" ht="26.25" customHeight="1">
      <c r="A87" s="245">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1"/>
      <c r="BF87" s="241"/>
      <c r="BG87" s="241"/>
      <c r="BH87" s="241"/>
      <c r="BI87" s="241"/>
      <c r="BJ87" s="241"/>
      <c r="BK87" s="241"/>
      <c r="BL87" s="241"/>
      <c r="BM87" s="241"/>
      <c r="BN87" s="241"/>
      <c r="BO87" s="241"/>
      <c r="BP87" s="241"/>
      <c r="BQ87" s="238">
        <v>81</v>
      </c>
      <c r="BR87" s="243"/>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2"/>
    </row>
    <row r="88" spans="1:131" s="223" customFormat="1" ht="26.25" customHeight="1" thickBot="1">
      <c r="A88" s="240" t="s">
        <v>379</v>
      </c>
      <c r="B88" s="812" t="s">
        <v>424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9263</v>
      </c>
      <c r="AG88" s="864"/>
      <c r="AH88" s="864"/>
      <c r="AI88" s="864"/>
      <c r="AJ88" s="864"/>
      <c r="AK88" s="861"/>
      <c r="AL88" s="861"/>
      <c r="AM88" s="861"/>
      <c r="AN88" s="861"/>
      <c r="AO88" s="861"/>
      <c r="AP88" s="864" t="s">
        <v>594</v>
      </c>
      <c r="AQ88" s="864"/>
      <c r="AR88" s="864"/>
      <c r="AS88" s="864"/>
      <c r="AT88" s="864"/>
      <c r="AU88" s="864" t="s">
        <v>595</v>
      </c>
      <c r="AV88" s="864"/>
      <c r="AW88" s="864"/>
      <c r="AX88" s="864"/>
      <c r="AY88" s="864"/>
      <c r="AZ88" s="869"/>
      <c r="BA88" s="869"/>
      <c r="BB88" s="869"/>
      <c r="BC88" s="869"/>
      <c r="BD88" s="870"/>
      <c r="BE88" s="241"/>
      <c r="BF88" s="241"/>
      <c r="BG88" s="241"/>
      <c r="BH88" s="241"/>
      <c r="BI88" s="241"/>
      <c r="BJ88" s="241"/>
      <c r="BK88" s="241"/>
      <c r="BL88" s="241"/>
      <c r="BM88" s="241"/>
      <c r="BN88" s="241"/>
      <c r="BO88" s="241"/>
      <c r="BP88" s="241"/>
      <c r="BQ88" s="238">
        <v>82</v>
      </c>
      <c r="BR88" s="243"/>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2"/>
    </row>
    <row r="89" spans="1:131" s="223" customFormat="1" ht="26.25" hidden="1" customHeight="1">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2"/>
    </row>
    <row r="90" spans="1:131" s="223" customFormat="1" ht="26.25" hidden="1" customHeight="1">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2"/>
    </row>
    <row r="91" spans="1:131" s="223" customFormat="1" ht="26.25" hidden="1" customHeight="1">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2"/>
    </row>
    <row r="92" spans="1:131" s="223" customFormat="1" ht="26.25" hidden="1" customHeight="1">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2"/>
    </row>
    <row r="93" spans="1:131" s="223" customFormat="1" ht="26.25" hidden="1" customHeight="1">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2"/>
    </row>
    <row r="94" spans="1:131" s="223" customFormat="1" ht="26.25" hidden="1" customHeight="1">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2"/>
    </row>
    <row r="95" spans="1:131" s="223" customFormat="1" ht="26.25" hidden="1" customHeight="1">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2"/>
    </row>
    <row r="96" spans="1:131" s="223" customFormat="1" ht="26.25" hidden="1" customHeight="1">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2"/>
    </row>
    <row r="97" spans="1:131" s="223" customFormat="1" ht="26.25" hidden="1" customHeight="1">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2"/>
    </row>
    <row r="98" spans="1:131" s="223" customFormat="1" ht="26.25" hidden="1" customHeight="1">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2"/>
    </row>
    <row r="99" spans="1:131" s="223" customFormat="1" ht="26.25" hidden="1" customHeight="1">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2"/>
    </row>
    <row r="100" spans="1:131" s="223" customFormat="1" ht="26.25" hidden="1" customHeight="1">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2"/>
    </row>
    <row r="101" spans="1:131" s="223" customFormat="1" ht="26.25" hidden="1" customHeight="1">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2"/>
    </row>
    <row r="102" spans="1:131" s="223" customFormat="1" ht="26.25" customHeight="1" thickBot="1">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379</v>
      </c>
      <c r="BR102" s="812" t="s">
        <v>425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236</v>
      </c>
      <c r="CS102" s="872"/>
      <c r="CT102" s="872"/>
      <c r="CU102" s="872"/>
      <c r="CV102" s="915"/>
      <c r="CW102" s="914">
        <v>43</v>
      </c>
      <c r="CX102" s="872"/>
      <c r="CY102" s="872"/>
      <c r="CZ102" s="872"/>
      <c r="DA102" s="915"/>
      <c r="DB102" s="914" t="s">
        <v>600</v>
      </c>
      <c r="DC102" s="872"/>
      <c r="DD102" s="872"/>
      <c r="DE102" s="872"/>
      <c r="DF102" s="915"/>
      <c r="DG102" s="914" t="s">
        <v>601</v>
      </c>
      <c r="DH102" s="872"/>
      <c r="DI102" s="872"/>
      <c r="DJ102" s="872"/>
      <c r="DK102" s="915"/>
      <c r="DL102" s="914" t="s">
        <v>582</v>
      </c>
      <c r="DM102" s="872"/>
      <c r="DN102" s="872"/>
      <c r="DO102" s="872"/>
      <c r="DP102" s="915"/>
      <c r="DQ102" s="914" t="s">
        <v>579</v>
      </c>
      <c r="DR102" s="872"/>
      <c r="DS102" s="872"/>
      <c r="DT102" s="872"/>
      <c r="DU102" s="915"/>
      <c r="DV102" s="938"/>
      <c r="DW102" s="939"/>
      <c r="DX102" s="939"/>
      <c r="DY102" s="939"/>
      <c r="DZ102" s="940"/>
      <c r="EA102" s="222"/>
    </row>
    <row r="103" spans="1:131" s="223" customFormat="1" ht="26.25" customHeight="1">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41" t="s">
        <v>426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2"/>
    </row>
    <row r="104" spans="1:131" s="223" customFormat="1" ht="26.25" customHeight="1">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42" t="s">
        <v>427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2"/>
    </row>
    <row r="105" spans="1:131" s="223" customFormat="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c r="A107" s="251" t="s">
        <v>428</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429</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c r="A108" s="943" t="s">
        <v>430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2" customFormat="1" ht="26.25" customHeight="1">
      <c r="A109" s="936" t="s">
        <v>432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433</v>
      </c>
      <c r="AB109" s="917"/>
      <c r="AC109" s="917"/>
      <c r="AD109" s="917"/>
      <c r="AE109" s="918"/>
      <c r="AF109" s="916" t="s">
        <v>296</v>
      </c>
      <c r="AG109" s="917"/>
      <c r="AH109" s="917"/>
      <c r="AI109" s="917"/>
      <c r="AJ109" s="918"/>
      <c r="AK109" s="916" t="s">
        <v>295</v>
      </c>
      <c r="AL109" s="917"/>
      <c r="AM109" s="917"/>
      <c r="AN109" s="917"/>
      <c r="AO109" s="918"/>
      <c r="AP109" s="916" t="s">
        <v>434</v>
      </c>
      <c r="AQ109" s="917"/>
      <c r="AR109" s="917"/>
      <c r="AS109" s="917"/>
      <c r="AT109" s="919"/>
      <c r="AU109" s="936" t="s">
        <v>432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433</v>
      </c>
      <c r="BR109" s="917"/>
      <c r="BS109" s="917"/>
      <c r="BT109" s="917"/>
      <c r="BU109" s="918"/>
      <c r="BV109" s="916" t="s">
        <v>296</v>
      </c>
      <c r="BW109" s="917"/>
      <c r="BX109" s="917"/>
      <c r="BY109" s="917"/>
      <c r="BZ109" s="918"/>
      <c r="CA109" s="916" t="s">
        <v>295</v>
      </c>
      <c r="CB109" s="917"/>
      <c r="CC109" s="917"/>
      <c r="CD109" s="917"/>
      <c r="CE109" s="918"/>
      <c r="CF109" s="937" t="s">
        <v>434</v>
      </c>
      <c r="CG109" s="937"/>
      <c r="CH109" s="937"/>
      <c r="CI109" s="937"/>
      <c r="CJ109" s="937"/>
      <c r="CK109" s="916" t="s">
        <v>435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433</v>
      </c>
      <c r="DH109" s="917"/>
      <c r="DI109" s="917"/>
      <c r="DJ109" s="917"/>
      <c r="DK109" s="918"/>
      <c r="DL109" s="916" t="s">
        <v>296</v>
      </c>
      <c r="DM109" s="917"/>
      <c r="DN109" s="917"/>
      <c r="DO109" s="917"/>
      <c r="DP109" s="918"/>
      <c r="DQ109" s="916" t="s">
        <v>295</v>
      </c>
      <c r="DR109" s="917"/>
      <c r="DS109" s="917"/>
      <c r="DT109" s="917"/>
      <c r="DU109" s="918"/>
      <c r="DV109" s="916" t="s">
        <v>434</v>
      </c>
      <c r="DW109" s="917"/>
      <c r="DX109" s="917"/>
      <c r="DY109" s="917"/>
      <c r="DZ109" s="919"/>
    </row>
    <row r="110" spans="1:131" s="222" customFormat="1" ht="26.25" customHeight="1">
      <c r="A110" s="920" t="s">
        <v>436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4592314</v>
      </c>
      <c r="AB110" s="924"/>
      <c r="AC110" s="924"/>
      <c r="AD110" s="924"/>
      <c r="AE110" s="925"/>
      <c r="AF110" s="926">
        <v>4391894</v>
      </c>
      <c r="AG110" s="924"/>
      <c r="AH110" s="924"/>
      <c r="AI110" s="924"/>
      <c r="AJ110" s="925"/>
      <c r="AK110" s="926">
        <v>4521449</v>
      </c>
      <c r="AL110" s="924"/>
      <c r="AM110" s="924"/>
      <c r="AN110" s="924"/>
      <c r="AO110" s="925"/>
      <c r="AP110" s="927">
        <v>23.3</v>
      </c>
      <c r="AQ110" s="928"/>
      <c r="AR110" s="928"/>
      <c r="AS110" s="928"/>
      <c r="AT110" s="929"/>
      <c r="AU110" s="930" t="s">
        <v>66</v>
      </c>
      <c r="AV110" s="931"/>
      <c r="AW110" s="931"/>
      <c r="AX110" s="931"/>
      <c r="AY110" s="931"/>
      <c r="AZ110" s="972" t="s">
        <v>437</v>
      </c>
      <c r="BA110" s="921"/>
      <c r="BB110" s="921"/>
      <c r="BC110" s="921"/>
      <c r="BD110" s="921"/>
      <c r="BE110" s="921"/>
      <c r="BF110" s="921"/>
      <c r="BG110" s="921"/>
      <c r="BH110" s="921"/>
      <c r="BI110" s="921"/>
      <c r="BJ110" s="921"/>
      <c r="BK110" s="921"/>
      <c r="BL110" s="921"/>
      <c r="BM110" s="921"/>
      <c r="BN110" s="921"/>
      <c r="BO110" s="921"/>
      <c r="BP110" s="922"/>
      <c r="BQ110" s="958">
        <v>54634392</v>
      </c>
      <c r="BR110" s="959"/>
      <c r="BS110" s="959"/>
      <c r="BT110" s="959"/>
      <c r="BU110" s="959"/>
      <c r="BV110" s="959">
        <v>58739722</v>
      </c>
      <c r="BW110" s="959"/>
      <c r="BX110" s="959"/>
      <c r="BY110" s="959"/>
      <c r="BZ110" s="959"/>
      <c r="CA110" s="959">
        <v>58598126</v>
      </c>
      <c r="CB110" s="959"/>
      <c r="CC110" s="959"/>
      <c r="CD110" s="959"/>
      <c r="CE110" s="959"/>
      <c r="CF110" s="973">
        <v>301.8</v>
      </c>
      <c r="CG110" s="974"/>
      <c r="CH110" s="974"/>
      <c r="CI110" s="974"/>
      <c r="CJ110" s="974"/>
      <c r="CK110" s="975" t="s">
        <v>438</v>
      </c>
      <c r="CL110" s="976"/>
      <c r="CM110" s="955" t="s">
        <v>439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121</v>
      </c>
      <c r="DH110" s="959"/>
      <c r="DI110" s="959"/>
      <c r="DJ110" s="959"/>
      <c r="DK110" s="959"/>
      <c r="DL110" s="959" t="s">
        <v>121</v>
      </c>
      <c r="DM110" s="959"/>
      <c r="DN110" s="959"/>
      <c r="DO110" s="959"/>
      <c r="DP110" s="959"/>
      <c r="DQ110" s="959" t="s">
        <v>121</v>
      </c>
      <c r="DR110" s="959"/>
      <c r="DS110" s="959"/>
      <c r="DT110" s="959"/>
      <c r="DU110" s="959"/>
      <c r="DV110" s="960" t="s">
        <v>121</v>
      </c>
      <c r="DW110" s="960"/>
      <c r="DX110" s="960"/>
      <c r="DY110" s="960"/>
      <c r="DZ110" s="961"/>
    </row>
    <row r="111" spans="1:131" s="222" customFormat="1" ht="26.25" customHeight="1">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121</v>
      </c>
      <c r="AB111" s="966"/>
      <c r="AC111" s="966"/>
      <c r="AD111" s="966"/>
      <c r="AE111" s="967"/>
      <c r="AF111" s="968" t="s">
        <v>441</v>
      </c>
      <c r="AG111" s="966"/>
      <c r="AH111" s="966"/>
      <c r="AI111" s="966"/>
      <c r="AJ111" s="967"/>
      <c r="AK111" s="968" t="s">
        <v>121</v>
      </c>
      <c r="AL111" s="966"/>
      <c r="AM111" s="966"/>
      <c r="AN111" s="966"/>
      <c r="AO111" s="967"/>
      <c r="AP111" s="969" t="s">
        <v>121</v>
      </c>
      <c r="AQ111" s="970"/>
      <c r="AR111" s="970"/>
      <c r="AS111" s="970"/>
      <c r="AT111" s="971"/>
      <c r="AU111" s="932"/>
      <c r="AV111" s="933"/>
      <c r="AW111" s="933"/>
      <c r="AX111" s="933"/>
      <c r="AY111" s="933"/>
      <c r="AZ111" s="981" t="s">
        <v>442</v>
      </c>
      <c r="BA111" s="982"/>
      <c r="BB111" s="982"/>
      <c r="BC111" s="982"/>
      <c r="BD111" s="982"/>
      <c r="BE111" s="982"/>
      <c r="BF111" s="982"/>
      <c r="BG111" s="982"/>
      <c r="BH111" s="982"/>
      <c r="BI111" s="982"/>
      <c r="BJ111" s="982"/>
      <c r="BK111" s="982"/>
      <c r="BL111" s="982"/>
      <c r="BM111" s="982"/>
      <c r="BN111" s="982"/>
      <c r="BO111" s="982"/>
      <c r="BP111" s="983"/>
      <c r="BQ111" s="951">
        <v>446709</v>
      </c>
      <c r="BR111" s="952"/>
      <c r="BS111" s="952"/>
      <c r="BT111" s="952"/>
      <c r="BU111" s="952"/>
      <c r="BV111" s="952">
        <v>338827</v>
      </c>
      <c r="BW111" s="952"/>
      <c r="BX111" s="952"/>
      <c r="BY111" s="952"/>
      <c r="BZ111" s="952"/>
      <c r="CA111" s="952">
        <v>267243</v>
      </c>
      <c r="CB111" s="952"/>
      <c r="CC111" s="952"/>
      <c r="CD111" s="952"/>
      <c r="CE111" s="952"/>
      <c r="CF111" s="946">
        <v>1.4</v>
      </c>
      <c r="CG111" s="947"/>
      <c r="CH111" s="947"/>
      <c r="CI111" s="947"/>
      <c r="CJ111" s="947"/>
      <c r="CK111" s="977"/>
      <c r="CL111" s="978"/>
      <c r="CM111" s="948" t="s">
        <v>443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121</v>
      </c>
      <c r="DM111" s="952"/>
      <c r="DN111" s="952"/>
      <c r="DO111" s="952"/>
      <c r="DP111" s="952"/>
      <c r="DQ111" s="952" t="s">
        <v>121</v>
      </c>
      <c r="DR111" s="952"/>
      <c r="DS111" s="952"/>
      <c r="DT111" s="952"/>
      <c r="DU111" s="952"/>
      <c r="DV111" s="953" t="s">
        <v>121</v>
      </c>
      <c r="DW111" s="953"/>
      <c r="DX111" s="953"/>
      <c r="DY111" s="953"/>
      <c r="DZ111" s="954"/>
    </row>
    <row r="112" spans="1:131" s="222" customFormat="1" ht="26.25" customHeight="1">
      <c r="A112" s="984" t="s">
        <v>444</v>
      </c>
      <c r="B112" s="985"/>
      <c r="C112" s="982" t="s">
        <v>445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121</v>
      </c>
      <c r="AB112" s="991"/>
      <c r="AC112" s="991"/>
      <c r="AD112" s="991"/>
      <c r="AE112" s="992"/>
      <c r="AF112" s="993" t="s">
        <v>446</v>
      </c>
      <c r="AG112" s="991"/>
      <c r="AH112" s="991"/>
      <c r="AI112" s="991"/>
      <c r="AJ112" s="992"/>
      <c r="AK112" s="993" t="s">
        <v>121</v>
      </c>
      <c r="AL112" s="991"/>
      <c r="AM112" s="991"/>
      <c r="AN112" s="991"/>
      <c r="AO112" s="992"/>
      <c r="AP112" s="994" t="s">
        <v>121</v>
      </c>
      <c r="AQ112" s="995"/>
      <c r="AR112" s="995"/>
      <c r="AS112" s="995"/>
      <c r="AT112" s="996"/>
      <c r="AU112" s="932"/>
      <c r="AV112" s="933"/>
      <c r="AW112" s="933"/>
      <c r="AX112" s="933"/>
      <c r="AY112" s="933"/>
      <c r="AZ112" s="981" t="s">
        <v>447</v>
      </c>
      <c r="BA112" s="982"/>
      <c r="BB112" s="982"/>
      <c r="BC112" s="982"/>
      <c r="BD112" s="982"/>
      <c r="BE112" s="982"/>
      <c r="BF112" s="982"/>
      <c r="BG112" s="982"/>
      <c r="BH112" s="982"/>
      <c r="BI112" s="982"/>
      <c r="BJ112" s="982"/>
      <c r="BK112" s="982"/>
      <c r="BL112" s="982"/>
      <c r="BM112" s="982"/>
      <c r="BN112" s="982"/>
      <c r="BO112" s="982"/>
      <c r="BP112" s="983"/>
      <c r="BQ112" s="951">
        <v>15979285</v>
      </c>
      <c r="BR112" s="952"/>
      <c r="BS112" s="952"/>
      <c r="BT112" s="952"/>
      <c r="BU112" s="952"/>
      <c r="BV112" s="952">
        <v>15700745</v>
      </c>
      <c r="BW112" s="952"/>
      <c r="BX112" s="952"/>
      <c r="BY112" s="952"/>
      <c r="BZ112" s="952"/>
      <c r="CA112" s="952">
        <v>14540708</v>
      </c>
      <c r="CB112" s="952"/>
      <c r="CC112" s="952"/>
      <c r="CD112" s="952"/>
      <c r="CE112" s="952"/>
      <c r="CF112" s="946">
        <v>74.900000000000006</v>
      </c>
      <c r="CG112" s="947"/>
      <c r="CH112" s="947"/>
      <c r="CI112" s="947"/>
      <c r="CJ112" s="947"/>
      <c r="CK112" s="977"/>
      <c r="CL112" s="978"/>
      <c r="CM112" s="948" t="s">
        <v>448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121</v>
      </c>
      <c r="DH112" s="952"/>
      <c r="DI112" s="952"/>
      <c r="DJ112" s="952"/>
      <c r="DK112" s="952"/>
      <c r="DL112" s="952" t="s">
        <v>121</v>
      </c>
      <c r="DM112" s="952"/>
      <c r="DN112" s="952"/>
      <c r="DO112" s="952"/>
      <c r="DP112" s="952"/>
      <c r="DQ112" s="952" t="s">
        <v>121</v>
      </c>
      <c r="DR112" s="952"/>
      <c r="DS112" s="952"/>
      <c r="DT112" s="952"/>
      <c r="DU112" s="952"/>
      <c r="DV112" s="953" t="s">
        <v>121</v>
      </c>
      <c r="DW112" s="953"/>
      <c r="DX112" s="953"/>
      <c r="DY112" s="953"/>
      <c r="DZ112" s="954"/>
    </row>
    <row r="113" spans="1:130" s="222" customFormat="1" ht="26.25" customHeight="1">
      <c r="A113" s="986"/>
      <c r="B113" s="987"/>
      <c r="C113" s="982" t="s">
        <v>449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1092490</v>
      </c>
      <c r="AB113" s="966"/>
      <c r="AC113" s="966"/>
      <c r="AD113" s="966"/>
      <c r="AE113" s="967"/>
      <c r="AF113" s="968">
        <v>1070399</v>
      </c>
      <c r="AG113" s="966"/>
      <c r="AH113" s="966"/>
      <c r="AI113" s="966"/>
      <c r="AJ113" s="967"/>
      <c r="AK113" s="968">
        <v>940026</v>
      </c>
      <c r="AL113" s="966"/>
      <c r="AM113" s="966"/>
      <c r="AN113" s="966"/>
      <c r="AO113" s="967"/>
      <c r="AP113" s="969">
        <v>4.8</v>
      </c>
      <c r="AQ113" s="970"/>
      <c r="AR113" s="970"/>
      <c r="AS113" s="970"/>
      <c r="AT113" s="971"/>
      <c r="AU113" s="932"/>
      <c r="AV113" s="933"/>
      <c r="AW113" s="933"/>
      <c r="AX113" s="933"/>
      <c r="AY113" s="933"/>
      <c r="AZ113" s="981" t="s">
        <v>450</v>
      </c>
      <c r="BA113" s="982"/>
      <c r="BB113" s="982"/>
      <c r="BC113" s="982"/>
      <c r="BD113" s="982"/>
      <c r="BE113" s="982"/>
      <c r="BF113" s="982"/>
      <c r="BG113" s="982"/>
      <c r="BH113" s="982"/>
      <c r="BI113" s="982"/>
      <c r="BJ113" s="982"/>
      <c r="BK113" s="982"/>
      <c r="BL113" s="982"/>
      <c r="BM113" s="982"/>
      <c r="BN113" s="982"/>
      <c r="BO113" s="982"/>
      <c r="BP113" s="983"/>
      <c r="BQ113" s="951" t="s">
        <v>121</v>
      </c>
      <c r="BR113" s="952"/>
      <c r="BS113" s="952"/>
      <c r="BT113" s="952"/>
      <c r="BU113" s="952"/>
      <c r="BV113" s="952" t="s">
        <v>121</v>
      </c>
      <c r="BW113" s="952"/>
      <c r="BX113" s="952"/>
      <c r="BY113" s="952"/>
      <c r="BZ113" s="952"/>
      <c r="CA113" s="952" t="s">
        <v>451</v>
      </c>
      <c r="CB113" s="952"/>
      <c r="CC113" s="952"/>
      <c r="CD113" s="952"/>
      <c r="CE113" s="952"/>
      <c r="CF113" s="946" t="s">
        <v>121</v>
      </c>
      <c r="CG113" s="947"/>
      <c r="CH113" s="947"/>
      <c r="CI113" s="947"/>
      <c r="CJ113" s="947"/>
      <c r="CK113" s="977"/>
      <c r="CL113" s="978"/>
      <c r="CM113" s="948" t="s">
        <v>452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121</v>
      </c>
      <c r="DM113" s="991"/>
      <c r="DN113" s="991"/>
      <c r="DO113" s="991"/>
      <c r="DP113" s="992"/>
      <c r="DQ113" s="993" t="s">
        <v>121</v>
      </c>
      <c r="DR113" s="991"/>
      <c r="DS113" s="991"/>
      <c r="DT113" s="991"/>
      <c r="DU113" s="992"/>
      <c r="DV113" s="994" t="s">
        <v>451</v>
      </c>
      <c r="DW113" s="995"/>
      <c r="DX113" s="995"/>
      <c r="DY113" s="995"/>
      <c r="DZ113" s="996"/>
    </row>
    <row r="114" spans="1:130" s="222" customFormat="1" ht="26.25" customHeight="1">
      <c r="A114" s="986"/>
      <c r="B114" s="987"/>
      <c r="C114" s="982" t="s">
        <v>453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451</v>
      </c>
      <c r="AB114" s="991"/>
      <c r="AC114" s="991"/>
      <c r="AD114" s="991"/>
      <c r="AE114" s="992"/>
      <c r="AF114" s="993" t="s">
        <v>121</v>
      </c>
      <c r="AG114" s="991"/>
      <c r="AH114" s="991"/>
      <c r="AI114" s="991"/>
      <c r="AJ114" s="992"/>
      <c r="AK114" s="993" t="s">
        <v>121</v>
      </c>
      <c r="AL114" s="991"/>
      <c r="AM114" s="991"/>
      <c r="AN114" s="991"/>
      <c r="AO114" s="992"/>
      <c r="AP114" s="994" t="s">
        <v>121</v>
      </c>
      <c r="AQ114" s="995"/>
      <c r="AR114" s="995"/>
      <c r="AS114" s="995"/>
      <c r="AT114" s="996"/>
      <c r="AU114" s="932"/>
      <c r="AV114" s="933"/>
      <c r="AW114" s="933"/>
      <c r="AX114" s="933"/>
      <c r="AY114" s="933"/>
      <c r="AZ114" s="981" t="s">
        <v>454</v>
      </c>
      <c r="BA114" s="982"/>
      <c r="BB114" s="982"/>
      <c r="BC114" s="982"/>
      <c r="BD114" s="982"/>
      <c r="BE114" s="982"/>
      <c r="BF114" s="982"/>
      <c r="BG114" s="982"/>
      <c r="BH114" s="982"/>
      <c r="BI114" s="982"/>
      <c r="BJ114" s="982"/>
      <c r="BK114" s="982"/>
      <c r="BL114" s="982"/>
      <c r="BM114" s="982"/>
      <c r="BN114" s="982"/>
      <c r="BO114" s="982"/>
      <c r="BP114" s="983"/>
      <c r="BQ114" s="951">
        <v>6236157</v>
      </c>
      <c r="BR114" s="952"/>
      <c r="BS114" s="952"/>
      <c r="BT114" s="952"/>
      <c r="BU114" s="952"/>
      <c r="BV114" s="952">
        <v>5989567</v>
      </c>
      <c r="BW114" s="952"/>
      <c r="BX114" s="952"/>
      <c r="BY114" s="952"/>
      <c r="BZ114" s="952"/>
      <c r="CA114" s="952">
        <v>6020722</v>
      </c>
      <c r="CB114" s="952"/>
      <c r="CC114" s="952"/>
      <c r="CD114" s="952"/>
      <c r="CE114" s="952"/>
      <c r="CF114" s="946">
        <v>31</v>
      </c>
      <c r="CG114" s="947"/>
      <c r="CH114" s="947"/>
      <c r="CI114" s="947"/>
      <c r="CJ114" s="947"/>
      <c r="CK114" s="977"/>
      <c r="CL114" s="978"/>
      <c r="CM114" s="948" t="s">
        <v>455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121</v>
      </c>
      <c r="DH114" s="991"/>
      <c r="DI114" s="991"/>
      <c r="DJ114" s="991"/>
      <c r="DK114" s="992"/>
      <c r="DL114" s="993" t="s">
        <v>121</v>
      </c>
      <c r="DM114" s="991"/>
      <c r="DN114" s="991"/>
      <c r="DO114" s="991"/>
      <c r="DP114" s="992"/>
      <c r="DQ114" s="993" t="s">
        <v>121</v>
      </c>
      <c r="DR114" s="991"/>
      <c r="DS114" s="991"/>
      <c r="DT114" s="991"/>
      <c r="DU114" s="992"/>
      <c r="DV114" s="994" t="s">
        <v>121</v>
      </c>
      <c r="DW114" s="995"/>
      <c r="DX114" s="995"/>
      <c r="DY114" s="995"/>
      <c r="DZ114" s="996"/>
    </row>
    <row r="115" spans="1:130" s="222" customFormat="1" ht="26.25" customHeight="1">
      <c r="A115" s="986"/>
      <c r="B115" s="987"/>
      <c r="C115" s="982" t="s">
        <v>456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113313</v>
      </c>
      <c r="AB115" s="966"/>
      <c r="AC115" s="966"/>
      <c r="AD115" s="966"/>
      <c r="AE115" s="967"/>
      <c r="AF115" s="968">
        <v>111911</v>
      </c>
      <c r="AG115" s="966"/>
      <c r="AH115" s="966"/>
      <c r="AI115" s="966"/>
      <c r="AJ115" s="967"/>
      <c r="AK115" s="968">
        <v>74391</v>
      </c>
      <c r="AL115" s="966"/>
      <c r="AM115" s="966"/>
      <c r="AN115" s="966"/>
      <c r="AO115" s="967"/>
      <c r="AP115" s="969">
        <v>0.4</v>
      </c>
      <c r="AQ115" s="970"/>
      <c r="AR115" s="970"/>
      <c r="AS115" s="970"/>
      <c r="AT115" s="971"/>
      <c r="AU115" s="932"/>
      <c r="AV115" s="933"/>
      <c r="AW115" s="933"/>
      <c r="AX115" s="933"/>
      <c r="AY115" s="933"/>
      <c r="AZ115" s="981" t="s">
        <v>457</v>
      </c>
      <c r="BA115" s="982"/>
      <c r="BB115" s="982"/>
      <c r="BC115" s="982"/>
      <c r="BD115" s="982"/>
      <c r="BE115" s="982"/>
      <c r="BF115" s="982"/>
      <c r="BG115" s="982"/>
      <c r="BH115" s="982"/>
      <c r="BI115" s="982"/>
      <c r="BJ115" s="982"/>
      <c r="BK115" s="982"/>
      <c r="BL115" s="982"/>
      <c r="BM115" s="982"/>
      <c r="BN115" s="982"/>
      <c r="BO115" s="982"/>
      <c r="BP115" s="983"/>
      <c r="BQ115" s="951" t="s">
        <v>121</v>
      </c>
      <c r="BR115" s="952"/>
      <c r="BS115" s="952"/>
      <c r="BT115" s="952"/>
      <c r="BU115" s="952"/>
      <c r="BV115" s="952" t="s">
        <v>121</v>
      </c>
      <c r="BW115" s="952"/>
      <c r="BX115" s="952"/>
      <c r="BY115" s="952"/>
      <c r="BZ115" s="952"/>
      <c r="CA115" s="952" t="s">
        <v>121</v>
      </c>
      <c r="CB115" s="952"/>
      <c r="CC115" s="952"/>
      <c r="CD115" s="952"/>
      <c r="CE115" s="952"/>
      <c r="CF115" s="946" t="s">
        <v>121</v>
      </c>
      <c r="CG115" s="947"/>
      <c r="CH115" s="947"/>
      <c r="CI115" s="947"/>
      <c r="CJ115" s="947"/>
      <c r="CK115" s="977"/>
      <c r="CL115" s="978"/>
      <c r="CM115" s="981"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121</v>
      </c>
      <c r="DH115" s="991"/>
      <c r="DI115" s="991"/>
      <c r="DJ115" s="991"/>
      <c r="DK115" s="992"/>
      <c r="DL115" s="993" t="s">
        <v>441</v>
      </c>
      <c r="DM115" s="991"/>
      <c r="DN115" s="991"/>
      <c r="DO115" s="991"/>
      <c r="DP115" s="992"/>
      <c r="DQ115" s="993" t="s">
        <v>121</v>
      </c>
      <c r="DR115" s="991"/>
      <c r="DS115" s="991"/>
      <c r="DT115" s="991"/>
      <c r="DU115" s="992"/>
      <c r="DV115" s="994" t="s">
        <v>121</v>
      </c>
      <c r="DW115" s="995"/>
      <c r="DX115" s="995"/>
      <c r="DY115" s="995"/>
      <c r="DZ115" s="996"/>
    </row>
    <row r="116" spans="1:130" s="222" customFormat="1" ht="26.25" customHeight="1">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173</v>
      </c>
      <c r="AB116" s="991"/>
      <c r="AC116" s="991"/>
      <c r="AD116" s="991"/>
      <c r="AE116" s="992"/>
      <c r="AF116" s="993">
        <v>1540</v>
      </c>
      <c r="AG116" s="991"/>
      <c r="AH116" s="991"/>
      <c r="AI116" s="991"/>
      <c r="AJ116" s="992"/>
      <c r="AK116" s="993">
        <v>157</v>
      </c>
      <c r="AL116" s="991"/>
      <c r="AM116" s="991"/>
      <c r="AN116" s="991"/>
      <c r="AO116" s="992"/>
      <c r="AP116" s="994">
        <v>0</v>
      </c>
      <c r="AQ116" s="995"/>
      <c r="AR116" s="995"/>
      <c r="AS116" s="995"/>
      <c r="AT116" s="996"/>
      <c r="AU116" s="932"/>
      <c r="AV116" s="933"/>
      <c r="AW116" s="933"/>
      <c r="AX116" s="933"/>
      <c r="AY116" s="933"/>
      <c r="AZ116" s="999" t="s">
        <v>460</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121</v>
      </c>
      <c r="CB116" s="952"/>
      <c r="CC116" s="952"/>
      <c r="CD116" s="952"/>
      <c r="CE116" s="952"/>
      <c r="CF116" s="946" t="s">
        <v>121</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256530</v>
      </c>
      <c r="DH116" s="991"/>
      <c r="DI116" s="991"/>
      <c r="DJ116" s="991"/>
      <c r="DK116" s="992"/>
      <c r="DL116" s="993">
        <v>185880</v>
      </c>
      <c r="DM116" s="991"/>
      <c r="DN116" s="991"/>
      <c r="DO116" s="991"/>
      <c r="DP116" s="992"/>
      <c r="DQ116" s="993">
        <v>151380</v>
      </c>
      <c r="DR116" s="991"/>
      <c r="DS116" s="991"/>
      <c r="DT116" s="991"/>
      <c r="DU116" s="992"/>
      <c r="DV116" s="994">
        <v>0.8</v>
      </c>
      <c r="DW116" s="995"/>
      <c r="DX116" s="995"/>
      <c r="DY116" s="995"/>
      <c r="DZ116" s="996"/>
    </row>
    <row r="117" spans="1:130" s="222"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5798290</v>
      </c>
      <c r="AB117" s="1009"/>
      <c r="AC117" s="1009"/>
      <c r="AD117" s="1009"/>
      <c r="AE117" s="1010"/>
      <c r="AF117" s="1011">
        <v>5575744</v>
      </c>
      <c r="AG117" s="1009"/>
      <c r="AH117" s="1009"/>
      <c r="AI117" s="1009"/>
      <c r="AJ117" s="1010"/>
      <c r="AK117" s="1011">
        <v>5536023</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121</v>
      </c>
      <c r="BW117" s="952"/>
      <c r="BX117" s="952"/>
      <c r="BY117" s="952"/>
      <c r="BZ117" s="952"/>
      <c r="CA117" s="952" t="s">
        <v>121</v>
      </c>
      <c r="CB117" s="952"/>
      <c r="CC117" s="952"/>
      <c r="CD117" s="952"/>
      <c r="CE117" s="952"/>
      <c r="CF117" s="946" t="s">
        <v>441</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451</v>
      </c>
      <c r="DM117" s="991"/>
      <c r="DN117" s="991"/>
      <c r="DO117" s="991"/>
      <c r="DP117" s="992"/>
      <c r="DQ117" s="993" t="s">
        <v>121</v>
      </c>
      <c r="DR117" s="991"/>
      <c r="DS117" s="991"/>
      <c r="DT117" s="991"/>
      <c r="DU117" s="992"/>
      <c r="DV117" s="994" t="s">
        <v>121</v>
      </c>
      <c r="DW117" s="995"/>
      <c r="DX117" s="995"/>
      <c r="DY117" s="995"/>
      <c r="DZ117" s="996"/>
    </row>
    <row r="118" spans="1:130" s="222" customFormat="1" ht="26.25" customHeight="1">
      <c r="A118" s="936" t="s">
        <v>435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433</v>
      </c>
      <c r="AB118" s="917"/>
      <c r="AC118" s="917"/>
      <c r="AD118" s="917"/>
      <c r="AE118" s="918"/>
      <c r="AF118" s="916" t="s">
        <v>296</v>
      </c>
      <c r="AG118" s="917"/>
      <c r="AH118" s="917"/>
      <c r="AI118" s="917"/>
      <c r="AJ118" s="918"/>
      <c r="AK118" s="916" t="s">
        <v>295</v>
      </c>
      <c r="AL118" s="917"/>
      <c r="AM118" s="917"/>
      <c r="AN118" s="917"/>
      <c r="AO118" s="918"/>
      <c r="AP118" s="1003" t="s">
        <v>434</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441</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121</v>
      </c>
      <c r="DR118" s="991"/>
      <c r="DS118" s="991"/>
      <c r="DT118" s="991"/>
      <c r="DU118" s="992"/>
      <c r="DV118" s="994" t="s">
        <v>121</v>
      </c>
      <c r="DW118" s="995"/>
      <c r="DX118" s="995"/>
      <c r="DY118" s="995"/>
      <c r="DZ118" s="996"/>
    </row>
    <row r="119" spans="1:130" s="222" customFormat="1" ht="26.25" customHeight="1">
      <c r="A119" s="1090" t="s">
        <v>438</v>
      </c>
      <c r="B119" s="976"/>
      <c r="C119" s="955" t="s">
        <v>439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451</v>
      </c>
      <c r="AB119" s="924"/>
      <c r="AC119" s="924"/>
      <c r="AD119" s="924"/>
      <c r="AE119" s="925"/>
      <c r="AF119" s="926" t="s">
        <v>121</v>
      </c>
      <c r="AG119" s="924"/>
      <c r="AH119" s="924"/>
      <c r="AI119" s="924"/>
      <c r="AJ119" s="925"/>
      <c r="AK119" s="926" t="s">
        <v>451</v>
      </c>
      <c r="AL119" s="924"/>
      <c r="AM119" s="924"/>
      <c r="AN119" s="924"/>
      <c r="AO119" s="925"/>
      <c r="AP119" s="927" t="s">
        <v>121</v>
      </c>
      <c r="AQ119" s="928"/>
      <c r="AR119" s="928"/>
      <c r="AS119" s="928"/>
      <c r="AT119" s="929"/>
      <c r="AU119" s="934"/>
      <c r="AV119" s="935"/>
      <c r="AW119" s="935"/>
      <c r="AX119" s="935"/>
      <c r="AY119" s="935"/>
      <c r="AZ119" s="253" t="s">
        <v>178</v>
      </c>
      <c r="BA119" s="253"/>
      <c r="BB119" s="253"/>
      <c r="BC119" s="253"/>
      <c r="BD119" s="253"/>
      <c r="BE119" s="253"/>
      <c r="BF119" s="253"/>
      <c r="BG119" s="253"/>
      <c r="BH119" s="253"/>
      <c r="BI119" s="253"/>
      <c r="BJ119" s="253"/>
      <c r="BK119" s="253"/>
      <c r="BL119" s="253"/>
      <c r="BM119" s="253"/>
      <c r="BN119" s="253"/>
      <c r="BO119" s="1007" t="s">
        <v>467</v>
      </c>
      <c r="BP119" s="1038"/>
      <c r="BQ119" s="1029">
        <v>77296543</v>
      </c>
      <c r="BR119" s="1030"/>
      <c r="BS119" s="1030"/>
      <c r="BT119" s="1030"/>
      <c r="BU119" s="1030"/>
      <c r="BV119" s="1030">
        <v>80768861</v>
      </c>
      <c r="BW119" s="1030"/>
      <c r="BX119" s="1030"/>
      <c r="BY119" s="1030"/>
      <c r="BZ119" s="1030"/>
      <c r="CA119" s="1030">
        <v>79426799</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190179</v>
      </c>
      <c r="DH119" s="1016"/>
      <c r="DI119" s="1016"/>
      <c r="DJ119" s="1016"/>
      <c r="DK119" s="1017"/>
      <c r="DL119" s="1015">
        <v>152947</v>
      </c>
      <c r="DM119" s="1016"/>
      <c r="DN119" s="1016"/>
      <c r="DO119" s="1016"/>
      <c r="DP119" s="1017"/>
      <c r="DQ119" s="1015">
        <v>115863</v>
      </c>
      <c r="DR119" s="1016"/>
      <c r="DS119" s="1016"/>
      <c r="DT119" s="1016"/>
      <c r="DU119" s="1017"/>
      <c r="DV119" s="1018">
        <v>0.6</v>
      </c>
      <c r="DW119" s="1019"/>
      <c r="DX119" s="1019"/>
      <c r="DY119" s="1019"/>
      <c r="DZ119" s="1020"/>
    </row>
    <row r="120" spans="1:130" s="222" customFormat="1" ht="26.25" customHeight="1">
      <c r="A120" s="1091"/>
      <c r="B120" s="978"/>
      <c r="C120" s="948" t="s">
        <v>443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441</v>
      </c>
      <c r="AL120" s="991"/>
      <c r="AM120" s="991"/>
      <c r="AN120" s="991"/>
      <c r="AO120" s="992"/>
      <c r="AP120" s="994" t="s">
        <v>121</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10214830</v>
      </c>
      <c r="BR120" s="959"/>
      <c r="BS120" s="959"/>
      <c r="BT120" s="959"/>
      <c r="BU120" s="959"/>
      <c r="BV120" s="959">
        <v>9710601</v>
      </c>
      <c r="BW120" s="959"/>
      <c r="BX120" s="959"/>
      <c r="BY120" s="959"/>
      <c r="BZ120" s="959"/>
      <c r="CA120" s="959">
        <v>10307263</v>
      </c>
      <c r="CB120" s="959"/>
      <c r="CC120" s="959"/>
      <c r="CD120" s="959"/>
      <c r="CE120" s="959"/>
      <c r="CF120" s="973">
        <v>53.1</v>
      </c>
      <c r="CG120" s="974"/>
      <c r="CH120" s="974"/>
      <c r="CI120" s="974"/>
      <c r="CJ120" s="974"/>
      <c r="CK120" s="1039" t="s">
        <v>471</v>
      </c>
      <c r="CL120" s="1040"/>
      <c r="CM120" s="1040"/>
      <c r="CN120" s="1040"/>
      <c r="CO120" s="1041"/>
      <c r="CP120" s="1047" t="s">
        <v>406</v>
      </c>
      <c r="CQ120" s="1048"/>
      <c r="CR120" s="1048"/>
      <c r="CS120" s="1048"/>
      <c r="CT120" s="1048"/>
      <c r="CU120" s="1048"/>
      <c r="CV120" s="1048"/>
      <c r="CW120" s="1048"/>
      <c r="CX120" s="1048"/>
      <c r="CY120" s="1048"/>
      <c r="CZ120" s="1048"/>
      <c r="DA120" s="1048"/>
      <c r="DB120" s="1048"/>
      <c r="DC120" s="1048"/>
      <c r="DD120" s="1048"/>
      <c r="DE120" s="1048"/>
      <c r="DF120" s="1049"/>
      <c r="DG120" s="958">
        <v>7797557</v>
      </c>
      <c r="DH120" s="959"/>
      <c r="DI120" s="959"/>
      <c r="DJ120" s="959"/>
      <c r="DK120" s="959"/>
      <c r="DL120" s="959">
        <v>7262454</v>
      </c>
      <c r="DM120" s="959"/>
      <c r="DN120" s="959"/>
      <c r="DO120" s="959"/>
      <c r="DP120" s="959"/>
      <c r="DQ120" s="959">
        <v>6802762</v>
      </c>
      <c r="DR120" s="959"/>
      <c r="DS120" s="959"/>
      <c r="DT120" s="959"/>
      <c r="DU120" s="959"/>
      <c r="DV120" s="960">
        <v>35</v>
      </c>
      <c r="DW120" s="960"/>
      <c r="DX120" s="960"/>
      <c r="DY120" s="960"/>
      <c r="DZ120" s="961"/>
    </row>
    <row r="121" spans="1:130" s="222" customFormat="1" ht="26.25" customHeight="1">
      <c r="A121" s="1091"/>
      <c r="B121" s="978"/>
      <c r="C121" s="999" t="s">
        <v>472</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121</v>
      </c>
      <c r="AL121" s="991"/>
      <c r="AM121" s="991"/>
      <c r="AN121" s="991"/>
      <c r="AO121" s="992"/>
      <c r="AP121" s="994" t="s">
        <v>121</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775047</v>
      </c>
      <c r="BR121" s="952"/>
      <c r="BS121" s="952"/>
      <c r="BT121" s="952"/>
      <c r="BU121" s="952"/>
      <c r="BV121" s="952">
        <v>651984</v>
      </c>
      <c r="BW121" s="952"/>
      <c r="BX121" s="952"/>
      <c r="BY121" s="952"/>
      <c r="BZ121" s="952"/>
      <c r="CA121" s="952">
        <v>550454</v>
      </c>
      <c r="CB121" s="952"/>
      <c r="CC121" s="952"/>
      <c r="CD121" s="952"/>
      <c r="CE121" s="952"/>
      <c r="CF121" s="946">
        <v>2.8</v>
      </c>
      <c r="CG121" s="947"/>
      <c r="CH121" s="947"/>
      <c r="CI121" s="947"/>
      <c r="CJ121" s="947"/>
      <c r="CK121" s="1042"/>
      <c r="CL121" s="1043"/>
      <c r="CM121" s="1043"/>
      <c r="CN121" s="1043"/>
      <c r="CO121" s="1044"/>
      <c r="CP121" s="1052" t="s">
        <v>410</v>
      </c>
      <c r="CQ121" s="1053"/>
      <c r="CR121" s="1053"/>
      <c r="CS121" s="1053"/>
      <c r="CT121" s="1053"/>
      <c r="CU121" s="1053"/>
      <c r="CV121" s="1053"/>
      <c r="CW121" s="1053"/>
      <c r="CX121" s="1053"/>
      <c r="CY121" s="1053"/>
      <c r="CZ121" s="1053"/>
      <c r="DA121" s="1053"/>
      <c r="DB121" s="1053"/>
      <c r="DC121" s="1053"/>
      <c r="DD121" s="1053"/>
      <c r="DE121" s="1053"/>
      <c r="DF121" s="1054"/>
      <c r="DG121" s="951">
        <v>5041967</v>
      </c>
      <c r="DH121" s="952"/>
      <c r="DI121" s="952"/>
      <c r="DJ121" s="952"/>
      <c r="DK121" s="952"/>
      <c r="DL121" s="952">
        <v>4800563</v>
      </c>
      <c r="DM121" s="952"/>
      <c r="DN121" s="952"/>
      <c r="DO121" s="952"/>
      <c r="DP121" s="952"/>
      <c r="DQ121" s="952">
        <v>4426550</v>
      </c>
      <c r="DR121" s="952"/>
      <c r="DS121" s="952"/>
      <c r="DT121" s="952"/>
      <c r="DU121" s="952"/>
      <c r="DV121" s="953">
        <v>22.8</v>
      </c>
      <c r="DW121" s="953"/>
      <c r="DX121" s="953"/>
      <c r="DY121" s="953"/>
      <c r="DZ121" s="954"/>
    </row>
    <row r="122" spans="1:130" s="222" customFormat="1" ht="26.25" customHeight="1">
      <c r="A122" s="1091"/>
      <c r="B122" s="978"/>
      <c r="C122" s="948" t="s">
        <v>455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121</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44231252</v>
      </c>
      <c r="BR122" s="1030"/>
      <c r="BS122" s="1030"/>
      <c r="BT122" s="1030"/>
      <c r="BU122" s="1030"/>
      <c r="BV122" s="1030">
        <v>44373325</v>
      </c>
      <c r="BW122" s="1030"/>
      <c r="BX122" s="1030"/>
      <c r="BY122" s="1030"/>
      <c r="BZ122" s="1030"/>
      <c r="CA122" s="1030">
        <v>48468344</v>
      </c>
      <c r="CB122" s="1030"/>
      <c r="CC122" s="1030"/>
      <c r="CD122" s="1030"/>
      <c r="CE122" s="1030"/>
      <c r="CF122" s="1050">
        <v>249.6</v>
      </c>
      <c r="CG122" s="1051"/>
      <c r="CH122" s="1051"/>
      <c r="CI122" s="1051"/>
      <c r="CJ122" s="1051"/>
      <c r="CK122" s="1042"/>
      <c r="CL122" s="1043"/>
      <c r="CM122" s="1043"/>
      <c r="CN122" s="1043"/>
      <c r="CO122" s="1044"/>
      <c r="CP122" s="1052" t="s">
        <v>397</v>
      </c>
      <c r="CQ122" s="1053"/>
      <c r="CR122" s="1053"/>
      <c r="CS122" s="1053"/>
      <c r="CT122" s="1053"/>
      <c r="CU122" s="1053"/>
      <c r="CV122" s="1053"/>
      <c r="CW122" s="1053"/>
      <c r="CX122" s="1053"/>
      <c r="CY122" s="1053"/>
      <c r="CZ122" s="1053"/>
      <c r="DA122" s="1053"/>
      <c r="DB122" s="1053"/>
      <c r="DC122" s="1053"/>
      <c r="DD122" s="1053"/>
      <c r="DE122" s="1053"/>
      <c r="DF122" s="1054"/>
      <c r="DG122" s="951">
        <v>1775409</v>
      </c>
      <c r="DH122" s="952"/>
      <c r="DI122" s="952"/>
      <c r="DJ122" s="952"/>
      <c r="DK122" s="952"/>
      <c r="DL122" s="952">
        <v>1955556</v>
      </c>
      <c r="DM122" s="952"/>
      <c r="DN122" s="952"/>
      <c r="DO122" s="952"/>
      <c r="DP122" s="952"/>
      <c r="DQ122" s="952">
        <v>2146324</v>
      </c>
      <c r="DR122" s="952"/>
      <c r="DS122" s="952"/>
      <c r="DT122" s="952"/>
      <c r="DU122" s="952"/>
      <c r="DV122" s="953">
        <v>11.1</v>
      </c>
      <c r="DW122" s="953"/>
      <c r="DX122" s="953"/>
      <c r="DY122" s="953"/>
      <c r="DZ122" s="954"/>
    </row>
    <row r="123" spans="1:130" s="222" customFormat="1" ht="26.25" customHeight="1">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74117</v>
      </c>
      <c r="AB123" s="991"/>
      <c r="AC123" s="991"/>
      <c r="AD123" s="991"/>
      <c r="AE123" s="992"/>
      <c r="AF123" s="993">
        <v>73111</v>
      </c>
      <c r="AG123" s="991"/>
      <c r="AH123" s="991"/>
      <c r="AI123" s="991"/>
      <c r="AJ123" s="992"/>
      <c r="AK123" s="993">
        <v>36130</v>
      </c>
      <c r="AL123" s="991"/>
      <c r="AM123" s="991"/>
      <c r="AN123" s="991"/>
      <c r="AO123" s="992"/>
      <c r="AP123" s="994">
        <v>0.2</v>
      </c>
      <c r="AQ123" s="995"/>
      <c r="AR123" s="995"/>
      <c r="AS123" s="995"/>
      <c r="AT123" s="996"/>
      <c r="AU123" s="1027"/>
      <c r="AV123" s="1028"/>
      <c r="AW123" s="1028"/>
      <c r="AX123" s="1028"/>
      <c r="AY123" s="1028"/>
      <c r="AZ123" s="253" t="s">
        <v>178</v>
      </c>
      <c r="BA123" s="253"/>
      <c r="BB123" s="253"/>
      <c r="BC123" s="253"/>
      <c r="BD123" s="253"/>
      <c r="BE123" s="253"/>
      <c r="BF123" s="253"/>
      <c r="BG123" s="253"/>
      <c r="BH123" s="253"/>
      <c r="BI123" s="253"/>
      <c r="BJ123" s="253"/>
      <c r="BK123" s="253"/>
      <c r="BL123" s="253"/>
      <c r="BM123" s="253"/>
      <c r="BN123" s="253"/>
      <c r="BO123" s="1007" t="s">
        <v>475</v>
      </c>
      <c r="BP123" s="1038"/>
      <c r="BQ123" s="1097">
        <v>55221129</v>
      </c>
      <c r="BR123" s="1098"/>
      <c r="BS123" s="1098"/>
      <c r="BT123" s="1098"/>
      <c r="BU123" s="1098"/>
      <c r="BV123" s="1098">
        <v>54735910</v>
      </c>
      <c r="BW123" s="1098"/>
      <c r="BX123" s="1098"/>
      <c r="BY123" s="1098"/>
      <c r="BZ123" s="1098"/>
      <c r="CA123" s="1098">
        <v>59326061</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v>837661</v>
      </c>
      <c r="DH123" s="991"/>
      <c r="DI123" s="991"/>
      <c r="DJ123" s="991"/>
      <c r="DK123" s="992"/>
      <c r="DL123" s="993">
        <v>784233</v>
      </c>
      <c r="DM123" s="991"/>
      <c r="DN123" s="991"/>
      <c r="DO123" s="991"/>
      <c r="DP123" s="992"/>
      <c r="DQ123" s="993">
        <v>493739</v>
      </c>
      <c r="DR123" s="991"/>
      <c r="DS123" s="991"/>
      <c r="DT123" s="991"/>
      <c r="DU123" s="992"/>
      <c r="DV123" s="994">
        <v>2.5</v>
      </c>
      <c r="DW123" s="995"/>
      <c r="DX123" s="995"/>
      <c r="DY123" s="995"/>
      <c r="DZ123" s="996"/>
    </row>
    <row r="124" spans="1:130" s="222"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121</v>
      </c>
      <c r="AL124" s="991"/>
      <c r="AM124" s="991"/>
      <c r="AN124" s="991"/>
      <c r="AO124" s="992"/>
      <c r="AP124" s="994" t="s">
        <v>121</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110.9</v>
      </c>
      <c r="BR124" s="1060"/>
      <c r="BS124" s="1060"/>
      <c r="BT124" s="1060"/>
      <c r="BU124" s="1060"/>
      <c r="BV124" s="1060">
        <v>133.19999999999999</v>
      </c>
      <c r="BW124" s="1060"/>
      <c r="BX124" s="1060"/>
      <c r="BY124" s="1060"/>
      <c r="BZ124" s="1060"/>
      <c r="CA124" s="1060">
        <v>103.5</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526691</v>
      </c>
      <c r="DH124" s="1016"/>
      <c r="DI124" s="1016"/>
      <c r="DJ124" s="1016"/>
      <c r="DK124" s="1017"/>
      <c r="DL124" s="1015">
        <v>778687</v>
      </c>
      <c r="DM124" s="1016"/>
      <c r="DN124" s="1016"/>
      <c r="DO124" s="1016"/>
      <c r="DP124" s="1017"/>
      <c r="DQ124" s="1015">
        <v>671333</v>
      </c>
      <c r="DR124" s="1016"/>
      <c r="DS124" s="1016"/>
      <c r="DT124" s="1016"/>
      <c r="DU124" s="1017"/>
      <c r="DV124" s="1018">
        <v>3.5</v>
      </c>
      <c r="DW124" s="1019"/>
      <c r="DX124" s="1019"/>
      <c r="DY124" s="1019"/>
      <c r="DZ124" s="1020"/>
    </row>
    <row r="125" spans="1:130" s="222"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121</v>
      </c>
      <c r="AL125" s="991"/>
      <c r="AM125" s="991"/>
      <c r="AN125" s="991"/>
      <c r="AO125" s="992"/>
      <c r="AP125" s="994" t="s">
        <v>121</v>
      </c>
      <c r="AQ125" s="995"/>
      <c r="AR125" s="995"/>
      <c r="AS125" s="995"/>
      <c r="AT125" s="996"/>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441</v>
      </c>
      <c r="DW125" s="960"/>
      <c r="DX125" s="960"/>
      <c r="DY125" s="960"/>
      <c r="DZ125" s="961"/>
    </row>
    <row r="126" spans="1:130" s="222"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39196</v>
      </c>
      <c r="AB126" s="991"/>
      <c r="AC126" s="991"/>
      <c r="AD126" s="991"/>
      <c r="AE126" s="992"/>
      <c r="AF126" s="993">
        <v>38800</v>
      </c>
      <c r="AG126" s="991"/>
      <c r="AH126" s="991"/>
      <c r="AI126" s="991"/>
      <c r="AJ126" s="992"/>
      <c r="AK126" s="993">
        <v>38261</v>
      </c>
      <c r="AL126" s="991"/>
      <c r="AM126" s="991"/>
      <c r="AN126" s="991"/>
      <c r="AO126" s="992"/>
      <c r="AP126" s="994">
        <v>0.2</v>
      </c>
      <c r="AQ126" s="995"/>
      <c r="AR126" s="995"/>
      <c r="AS126" s="995"/>
      <c r="AT126" s="996"/>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446</v>
      </c>
      <c r="DH126" s="952"/>
      <c r="DI126" s="952"/>
      <c r="DJ126" s="952"/>
      <c r="DK126" s="952"/>
      <c r="DL126" s="952" t="s">
        <v>121</v>
      </c>
      <c r="DM126" s="952"/>
      <c r="DN126" s="952"/>
      <c r="DO126" s="952"/>
      <c r="DP126" s="952"/>
      <c r="DQ126" s="952" t="s">
        <v>121</v>
      </c>
      <c r="DR126" s="952"/>
      <c r="DS126" s="952"/>
      <c r="DT126" s="952"/>
      <c r="DU126" s="952"/>
      <c r="DV126" s="953" t="s">
        <v>441</v>
      </c>
      <c r="DW126" s="953"/>
      <c r="DX126" s="953"/>
      <c r="DY126" s="953"/>
      <c r="DZ126" s="954"/>
    </row>
    <row r="127" spans="1:130" s="222"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121</v>
      </c>
      <c r="AB127" s="991"/>
      <c r="AC127" s="991"/>
      <c r="AD127" s="991"/>
      <c r="AE127" s="992"/>
      <c r="AF127" s="993" t="s">
        <v>121</v>
      </c>
      <c r="AG127" s="991"/>
      <c r="AH127" s="991"/>
      <c r="AI127" s="991"/>
      <c r="AJ127" s="992"/>
      <c r="AK127" s="993" t="s">
        <v>121</v>
      </c>
      <c r="AL127" s="991"/>
      <c r="AM127" s="991"/>
      <c r="AN127" s="991"/>
      <c r="AO127" s="992"/>
      <c r="AP127" s="994" t="s">
        <v>121</v>
      </c>
      <c r="AQ127" s="995"/>
      <c r="AR127" s="995"/>
      <c r="AS127" s="995"/>
      <c r="AT127" s="996"/>
      <c r="AU127" s="258"/>
      <c r="AV127" s="258"/>
      <c r="AW127" s="258"/>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58"/>
      <c r="CB127" s="258"/>
      <c r="CC127" s="258"/>
      <c r="CD127" s="259"/>
      <c r="CE127" s="259"/>
      <c r="CF127" s="259"/>
      <c r="CG127" s="256"/>
      <c r="CH127" s="256"/>
      <c r="CI127" s="256"/>
      <c r="CJ127" s="257"/>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121</v>
      </c>
      <c r="DH127" s="952"/>
      <c r="DI127" s="952"/>
      <c r="DJ127" s="952"/>
      <c r="DK127" s="952"/>
      <c r="DL127" s="952" t="s">
        <v>121</v>
      </c>
      <c r="DM127" s="952"/>
      <c r="DN127" s="952"/>
      <c r="DO127" s="952"/>
      <c r="DP127" s="952"/>
      <c r="DQ127" s="952" t="s">
        <v>121</v>
      </c>
      <c r="DR127" s="952"/>
      <c r="DS127" s="952"/>
      <c r="DT127" s="952"/>
      <c r="DU127" s="952"/>
      <c r="DV127" s="953" t="s">
        <v>121</v>
      </c>
      <c r="DW127" s="953"/>
      <c r="DX127" s="953"/>
      <c r="DY127" s="953"/>
      <c r="DZ127" s="954"/>
    </row>
    <row r="128" spans="1:130" s="222"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144250</v>
      </c>
      <c r="AB128" s="1080"/>
      <c r="AC128" s="1080"/>
      <c r="AD128" s="1080"/>
      <c r="AE128" s="1081"/>
      <c r="AF128" s="1082">
        <v>138141</v>
      </c>
      <c r="AG128" s="1080"/>
      <c r="AH128" s="1080"/>
      <c r="AI128" s="1080"/>
      <c r="AJ128" s="1081"/>
      <c r="AK128" s="1082">
        <v>113248</v>
      </c>
      <c r="AL128" s="1080"/>
      <c r="AM128" s="1080"/>
      <c r="AN128" s="1080"/>
      <c r="AO128" s="1081"/>
      <c r="AP128" s="1083"/>
      <c r="AQ128" s="1084"/>
      <c r="AR128" s="1084"/>
      <c r="AS128" s="1084"/>
      <c r="AT128" s="1085"/>
      <c r="AU128" s="258"/>
      <c r="AV128" s="258"/>
      <c r="AW128" s="258"/>
      <c r="AX128" s="920" t="s">
        <v>490</v>
      </c>
      <c r="AY128" s="921"/>
      <c r="AZ128" s="921"/>
      <c r="BA128" s="921"/>
      <c r="BB128" s="921"/>
      <c r="BC128" s="921"/>
      <c r="BD128" s="921"/>
      <c r="BE128" s="922"/>
      <c r="BF128" s="1086" t="s">
        <v>121</v>
      </c>
      <c r="BG128" s="1087"/>
      <c r="BH128" s="1087"/>
      <c r="BI128" s="1087"/>
      <c r="BJ128" s="1087"/>
      <c r="BK128" s="1087"/>
      <c r="BL128" s="1088"/>
      <c r="BM128" s="1086">
        <v>12.21</v>
      </c>
      <c r="BN128" s="1087"/>
      <c r="BO128" s="1087"/>
      <c r="BP128" s="1087"/>
      <c r="BQ128" s="1087"/>
      <c r="BR128" s="1087"/>
      <c r="BS128" s="1088"/>
      <c r="BT128" s="1086">
        <v>20</v>
      </c>
      <c r="BU128" s="1087"/>
      <c r="BV128" s="1087"/>
      <c r="BW128" s="1087"/>
      <c r="BX128" s="1087"/>
      <c r="BY128" s="1087"/>
      <c r="BZ128" s="1111"/>
      <c r="CA128" s="259"/>
      <c r="CB128" s="259"/>
      <c r="CC128" s="259"/>
      <c r="CD128" s="259"/>
      <c r="CE128" s="259"/>
      <c r="CF128" s="259"/>
      <c r="CG128" s="256"/>
      <c r="CH128" s="256"/>
      <c r="CI128" s="256"/>
      <c r="CJ128" s="257"/>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121</v>
      </c>
      <c r="DR128" s="1072"/>
      <c r="DS128" s="1072"/>
      <c r="DT128" s="1072"/>
      <c r="DU128" s="1072"/>
      <c r="DV128" s="1073" t="s">
        <v>121</v>
      </c>
      <c r="DW128" s="1073"/>
      <c r="DX128" s="1073"/>
      <c r="DY128" s="1073"/>
      <c r="DZ128" s="1074"/>
    </row>
    <row r="129" spans="1:131" s="222"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23567130</v>
      </c>
      <c r="AB129" s="991"/>
      <c r="AC129" s="991"/>
      <c r="AD129" s="991"/>
      <c r="AE129" s="992"/>
      <c r="AF129" s="993">
        <v>23218045</v>
      </c>
      <c r="AG129" s="991"/>
      <c r="AH129" s="991"/>
      <c r="AI129" s="991"/>
      <c r="AJ129" s="992"/>
      <c r="AK129" s="993">
        <v>23239970</v>
      </c>
      <c r="AL129" s="991"/>
      <c r="AM129" s="991"/>
      <c r="AN129" s="991"/>
      <c r="AO129" s="992"/>
      <c r="AP129" s="1108"/>
      <c r="AQ129" s="1109"/>
      <c r="AR129" s="1109"/>
      <c r="AS129" s="1109"/>
      <c r="AT129" s="1110"/>
      <c r="AU129" s="260"/>
      <c r="AV129" s="260"/>
      <c r="AW129" s="260"/>
      <c r="AX129" s="1099" t="s">
        <v>493</v>
      </c>
      <c r="AY129" s="982"/>
      <c r="AZ129" s="982"/>
      <c r="BA129" s="982"/>
      <c r="BB129" s="982"/>
      <c r="BC129" s="982"/>
      <c r="BD129" s="982"/>
      <c r="BE129" s="983"/>
      <c r="BF129" s="1100" t="s">
        <v>441</v>
      </c>
      <c r="BG129" s="1101"/>
      <c r="BH129" s="1101"/>
      <c r="BI129" s="1101"/>
      <c r="BJ129" s="1101"/>
      <c r="BK129" s="1101"/>
      <c r="BL129" s="1102"/>
      <c r="BM129" s="1100">
        <v>17.21</v>
      </c>
      <c r="BN129" s="1101"/>
      <c r="BO129" s="1101"/>
      <c r="BP129" s="1101"/>
      <c r="BQ129" s="1101"/>
      <c r="BR129" s="1101"/>
      <c r="BS129" s="1102"/>
      <c r="BT129" s="1100">
        <v>30</v>
      </c>
      <c r="BU129" s="1103"/>
      <c r="BV129" s="1103"/>
      <c r="BW129" s="1103"/>
      <c r="BX129" s="1103"/>
      <c r="BY129" s="1103"/>
      <c r="BZ129" s="1104"/>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3672298</v>
      </c>
      <c r="AB130" s="991"/>
      <c r="AC130" s="991"/>
      <c r="AD130" s="991"/>
      <c r="AE130" s="992"/>
      <c r="AF130" s="993">
        <v>3685154</v>
      </c>
      <c r="AG130" s="991"/>
      <c r="AH130" s="991"/>
      <c r="AI130" s="991"/>
      <c r="AJ130" s="992"/>
      <c r="AK130" s="993">
        <v>3820714</v>
      </c>
      <c r="AL130" s="991"/>
      <c r="AM130" s="991"/>
      <c r="AN130" s="991"/>
      <c r="AO130" s="992"/>
      <c r="AP130" s="1108"/>
      <c r="AQ130" s="1109"/>
      <c r="AR130" s="1109"/>
      <c r="AS130" s="1109"/>
      <c r="AT130" s="1110"/>
      <c r="AU130" s="260"/>
      <c r="AV130" s="260"/>
      <c r="AW130" s="260"/>
      <c r="AX130" s="1099" t="s">
        <v>496</v>
      </c>
      <c r="AY130" s="982"/>
      <c r="AZ130" s="982"/>
      <c r="BA130" s="982"/>
      <c r="BB130" s="982"/>
      <c r="BC130" s="982"/>
      <c r="BD130" s="982"/>
      <c r="BE130" s="983"/>
      <c r="BF130" s="1136">
        <v>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19894832</v>
      </c>
      <c r="AB131" s="1016"/>
      <c r="AC131" s="1016"/>
      <c r="AD131" s="1016"/>
      <c r="AE131" s="1017"/>
      <c r="AF131" s="1015">
        <v>19532891</v>
      </c>
      <c r="AG131" s="1016"/>
      <c r="AH131" s="1016"/>
      <c r="AI131" s="1016"/>
      <c r="AJ131" s="1017"/>
      <c r="AK131" s="1015">
        <v>19419256</v>
      </c>
      <c r="AL131" s="1016"/>
      <c r="AM131" s="1016"/>
      <c r="AN131" s="1016"/>
      <c r="AO131" s="1017"/>
      <c r="AP131" s="1146"/>
      <c r="AQ131" s="1147"/>
      <c r="AR131" s="1147"/>
      <c r="AS131" s="1147"/>
      <c r="AT131" s="1148"/>
      <c r="AU131" s="260"/>
      <c r="AV131" s="260"/>
      <c r="AW131" s="260"/>
      <c r="AX131" s="1118" t="s">
        <v>498</v>
      </c>
      <c r="AY131" s="1069"/>
      <c r="AZ131" s="1069"/>
      <c r="BA131" s="1069"/>
      <c r="BB131" s="1069"/>
      <c r="BC131" s="1069"/>
      <c r="BD131" s="1069"/>
      <c r="BE131" s="1070"/>
      <c r="BF131" s="1119">
        <v>103.5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9.9610893919999999</v>
      </c>
      <c r="AB132" s="1132"/>
      <c r="AC132" s="1132"/>
      <c r="AD132" s="1132"/>
      <c r="AE132" s="1133"/>
      <c r="AF132" s="1134">
        <v>8.9717850779999999</v>
      </c>
      <c r="AG132" s="1132"/>
      <c r="AH132" s="1132"/>
      <c r="AI132" s="1132"/>
      <c r="AJ132" s="1133"/>
      <c r="AK132" s="1134">
        <v>8.2498577700000002</v>
      </c>
      <c r="AL132" s="1132"/>
      <c r="AM132" s="1132"/>
      <c r="AN132" s="1132"/>
      <c r="AO132" s="1133"/>
      <c r="AP132" s="1031"/>
      <c r="AQ132" s="1032"/>
      <c r="AR132" s="1032"/>
      <c r="AS132" s="1032"/>
      <c r="AT132" s="1135"/>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11.4</v>
      </c>
      <c r="AB133" s="1115"/>
      <c r="AC133" s="1115"/>
      <c r="AD133" s="1115"/>
      <c r="AE133" s="1116"/>
      <c r="AF133" s="1114">
        <v>10.199999999999999</v>
      </c>
      <c r="AG133" s="1115"/>
      <c r="AH133" s="1115"/>
      <c r="AI133" s="1115"/>
      <c r="AJ133" s="1116"/>
      <c r="AK133" s="1114">
        <v>9</v>
      </c>
      <c r="AL133" s="1115"/>
      <c r="AM133" s="1115"/>
      <c r="AN133" s="1115"/>
      <c r="AO133" s="1116"/>
      <c r="AP133" s="1061"/>
      <c r="AQ133" s="1062"/>
      <c r="AR133" s="1062"/>
      <c r="AS133" s="1062"/>
      <c r="AT133" s="1117"/>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sheetData>
  <sheetProtection algorithmName="SHA-512" hashValue="kS27y6zOch93EsJy4GC7KWPNtRd72WuqqoraTWbCeX9unokUV7vtaj2jCHOz5G+p3o/Cz4SUwAWuQ2+2C5fXdg==" saltValue="tPbKRDS5omikaV+gskWI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67" customWidth="1"/>
    <col min="121" max="121" width="0" style="266" hidden="1" customWidth="1"/>
    <col min="122" max="16384" width="9" style="266" hidden="1"/>
  </cols>
  <sheetData>
    <row r="1" spans="1:120">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row r="3" spans="1:120"/>
    <row r="4" spans="1:120"/>
    <row r="5" spans="1:120"/>
    <row r="6" spans="1:120"/>
    <row r="7" spans="1:120"/>
    <row r="8" spans="1:120"/>
    <row r="9" spans="1:120"/>
    <row r="10" spans="1:120"/>
    <row r="11" spans="1:120"/>
    <row r="12" spans="1:120"/>
    <row r="13" spans="1:120"/>
    <row r="14" spans="1:120"/>
    <row r="15" spans="1:120"/>
    <row r="16" spans="1:120">
      <c r="DP16" s="266"/>
    </row>
    <row r="17" spans="119:120">
      <c r="DP17" s="266"/>
    </row>
    <row r="18" spans="119:120"/>
    <row r="19" spans="119:120"/>
    <row r="20" spans="119:120">
      <c r="DO20" s="266"/>
      <c r="DP20" s="266"/>
    </row>
    <row r="21" spans="119:120">
      <c r="DP21" s="266"/>
    </row>
    <row r="22" spans="119:120"/>
    <row r="23" spans="119:120">
      <c r="DO23" s="266"/>
      <c r="DP23" s="266"/>
    </row>
    <row r="24" spans="119:120">
      <c r="DP24" s="266"/>
    </row>
    <row r="25" spans="119:120">
      <c r="DP25" s="266"/>
    </row>
    <row r="26" spans="119:120">
      <c r="DO26" s="266"/>
      <c r="DP26" s="266"/>
    </row>
    <row r="27" spans="119:120"/>
    <row r="28" spans="119:120">
      <c r="DO28" s="266"/>
      <c r="DP28" s="266"/>
    </row>
    <row r="29" spans="119:120">
      <c r="DP29" s="266"/>
    </row>
    <row r="30" spans="119:120"/>
    <row r="31" spans="119:120">
      <c r="DO31" s="266"/>
      <c r="DP31" s="266"/>
    </row>
    <row r="32" spans="119:120"/>
    <row r="33" spans="98:120">
      <c r="DO33" s="266"/>
      <c r="DP33" s="266"/>
    </row>
    <row r="34" spans="98:120">
      <c r="DM34" s="266"/>
    </row>
    <row r="35" spans="98:120">
      <c r="CT35" s="266"/>
      <c r="CU35" s="266"/>
      <c r="CV35" s="266"/>
      <c r="CY35" s="266"/>
      <c r="CZ35" s="266"/>
      <c r="DA35" s="266"/>
      <c r="DD35" s="266"/>
      <c r="DE35" s="266"/>
      <c r="DF35" s="266"/>
      <c r="DI35" s="266"/>
      <c r="DJ35" s="266"/>
      <c r="DK35" s="266"/>
      <c r="DM35" s="266"/>
      <c r="DN35" s="266"/>
      <c r="DO35" s="266"/>
      <c r="DP35" s="266"/>
    </row>
    <row r="36" spans="98:120"/>
    <row r="37" spans="98:120">
      <c r="CW37" s="266"/>
      <c r="DB37" s="266"/>
      <c r="DG37" s="266"/>
      <c r="DL37" s="266"/>
      <c r="DP37" s="266"/>
    </row>
    <row r="38" spans="98:120">
      <c r="CT38" s="266"/>
      <c r="CU38" s="266"/>
      <c r="CV38" s="266"/>
      <c r="CW38" s="266"/>
      <c r="CY38" s="266"/>
      <c r="CZ38" s="266"/>
      <c r="DA38" s="266"/>
      <c r="DB38" s="266"/>
      <c r="DD38" s="266"/>
      <c r="DE38" s="266"/>
      <c r="DF38" s="266"/>
      <c r="DG38" s="266"/>
      <c r="DI38" s="266"/>
      <c r="DJ38" s="266"/>
      <c r="DK38" s="266"/>
      <c r="DL38" s="266"/>
      <c r="DN38" s="266"/>
      <c r="DO38" s="266"/>
      <c r="DP38" s="266"/>
    </row>
    <row r="39" spans="98:120"/>
    <row r="40" spans="98:120"/>
    <row r="41" spans="98:120"/>
    <row r="42" spans="98:120"/>
    <row r="43" spans="98:120"/>
    <row r="44" spans="98:120"/>
    <row r="45" spans="98:120"/>
    <row r="46" spans="98:120"/>
    <row r="47" spans="98:120"/>
    <row r="48" spans="98:120"/>
    <row r="49" spans="22:120">
      <c r="DN49" s="266"/>
      <c r="DO49" s="266"/>
      <c r="DP49" s="26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6"/>
      <c r="CS63" s="266"/>
      <c r="CX63" s="266"/>
      <c r="DC63" s="266"/>
      <c r="DH63" s="266"/>
    </row>
    <row r="64" spans="22:120">
      <c r="V64" s="266"/>
    </row>
    <row r="65" spans="15:120">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c r="Q66" s="266"/>
      <c r="S66" s="266"/>
      <c r="U66" s="266"/>
      <c r="DM66" s="266"/>
    </row>
    <row r="67" spans="15:120">
      <c r="O67" s="266"/>
      <c r="P67" s="266"/>
      <c r="R67" s="266"/>
      <c r="T67" s="266"/>
      <c r="Y67" s="266"/>
      <c r="CT67" s="266"/>
      <c r="CV67" s="266"/>
      <c r="CW67" s="266"/>
      <c r="CY67" s="266"/>
      <c r="DA67" s="266"/>
      <c r="DB67" s="266"/>
      <c r="DD67" s="266"/>
      <c r="DF67" s="266"/>
      <c r="DG67" s="266"/>
      <c r="DI67" s="266"/>
      <c r="DK67" s="266"/>
      <c r="DL67" s="266"/>
      <c r="DN67" s="266"/>
      <c r="DO67" s="266"/>
      <c r="DP67" s="266"/>
    </row>
    <row r="68" spans="15:120"/>
    <row r="69" spans="15:120"/>
    <row r="70" spans="15:120"/>
    <row r="71" spans="15:120"/>
    <row r="72" spans="15:120">
      <c r="DP72" s="266"/>
    </row>
    <row r="73" spans="15:120">
      <c r="DP73" s="26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6"/>
      <c r="CX96" s="266"/>
      <c r="DC96" s="266"/>
      <c r="DH96" s="266"/>
    </row>
    <row r="97" spans="24:120">
      <c r="CS97" s="266"/>
      <c r="CX97" s="266"/>
      <c r="DC97" s="266"/>
      <c r="DH97" s="266"/>
      <c r="DP97" s="267" t="s">
        <v>502</v>
      </c>
    </row>
    <row r="98" spans="24:120" hidden="1">
      <c r="CS98" s="266"/>
      <c r="CX98" s="266"/>
      <c r="DC98" s="266"/>
      <c r="DH98" s="266"/>
    </row>
    <row r="99" spans="24:120" hidden="1">
      <c r="CS99" s="266"/>
      <c r="CX99" s="266"/>
      <c r="DC99" s="266"/>
      <c r="DH99" s="266"/>
    </row>
    <row r="100" spans="24:120" hidden="1"/>
    <row r="101" spans="24:120" ht="12" hidden="1" customHeight="1">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c r="CU102" s="266"/>
      <c r="CZ102" s="266"/>
      <c r="DE102" s="266"/>
      <c r="DJ102" s="266"/>
      <c r="DM102" s="266"/>
    </row>
    <row r="103" spans="24:120" hidden="1">
      <c r="CT103" s="266"/>
      <c r="CV103" s="266"/>
      <c r="CW103" s="266"/>
      <c r="CY103" s="266"/>
      <c r="DA103" s="266"/>
      <c r="DB103" s="266"/>
      <c r="DD103" s="266"/>
      <c r="DF103" s="266"/>
      <c r="DG103" s="266"/>
      <c r="DI103" s="266"/>
      <c r="DK103" s="266"/>
      <c r="DL103" s="266"/>
      <c r="DM103" s="266"/>
      <c r="DN103" s="266"/>
      <c r="DO103" s="266"/>
      <c r="DP103" s="266"/>
    </row>
    <row r="104" spans="24:120" hidden="1">
      <c r="CV104" s="266"/>
      <c r="CW104" s="266"/>
      <c r="DA104" s="266"/>
      <c r="DB104" s="266"/>
      <c r="DF104" s="266"/>
      <c r="DG104" s="266"/>
      <c r="DK104" s="266"/>
      <c r="DL104" s="266"/>
      <c r="DN104" s="266"/>
      <c r="DO104" s="266"/>
      <c r="DP104" s="266"/>
    </row>
    <row r="105" spans="24:120" ht="12.75" hidden="1" customHeight="1"/>
    <row r="106" spans="24:120" hidden="1"/>
    <row r="107" spans="24:120" hidden="1"/>
    <row r="108" spans="24:120" hidden="1"/>
    <row r="109" spans="24:120" hidden="1"/>
    <row r="110" spans="24:120" hidden="1"/>
  </sheetData>
  <sheetProtection algorithmName="SHA-512" hashValue="a7pffZghFnuX1LefZsKUKNR4d5+Wed1krcLDC4Ji0vWq8odIiA94/U2WwWjdQmaCrggkgABcxTXjPMlq6h5l9A==" saltValue="0cAVmCCqL89RibZE0Y6/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7" customWidth="1"/>
    <col min="117" max="16384" width="9" style="266" hidden="1"/>
  </cols>
  <sheetData>
    <row r="1" spans="2:11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row r="3" spans="2:116"/>
    <row r="4" spans="2:11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row r="7" spans="2:116"/>
    <row r="8" spans="2:116"/>
    <row r="9" spans="2:116"/>
    <row r="10" spans="2:116"/>
    <row r="11" spans="2:116"/>
    <row r="12" spans="2:116"/>
    <row r="13" spans="2:116"/>
    <row r="14" spans="2:116"/>
    <row r="15" spans="2:116"/>
    <row r="16" spans="2:116"/>
    <row r="17" spans="9:116"/>
    <row r="18" spans="9:11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row r="20" spans="9:116"/>
    <row r="21" spans="9:116">
      <c r="DL21" s="266"/>
    </row>
    <row r="22" spans="9:116">
      <c r="DI22" s="266"/>
      <c r="DJ22" s="266"/>
      <c r="DK22" s="266"/>
      <c r="DL22" s="266"/>
    </row>
    <row r="23" spans="9:116">
      <c r="CY23" s="266"/>
      <c r="CZ23" s="266"/>
      <c r="DA23" s="266"/>
      <c r="DB23" s="266"/>
      <c r="DC23" s="266"/>
      <c r="DD23" s="266"/>
      <c r="DE23" s="266"/>
      <c r="DF23" s="266"/>
      <c r="DG23" s="266"/>
      <c r="DH23" s="266"/>
      <c r="DI23" s="266"/>
      <c r="DJ23" s="266"/>
      <c r="DK23" s="266"/>
      <c r="DL23" s="266"/>
    </row>
    <row r="24" spans="9:116"/>
    <row r="25" spans="9:116"/>
    <row r="26" spans="9:116"/>
    <row r="27" spans="9:116"/>
    <row r="28" spans="9:116"/>
    <row r="29" spans="9:116"/>
    <row r="30" spans="9:116"/>
    <row r="31" spans="9:116"/>
    <row r="32" spans="9:116"/>
    <row r="33" spans="15:116"/>
    <row r="34" spans="15:116"/>
    <row r="35" spans="15:116">
      <c r="CZ35" s="266"/>
      <c r="DA35" s="266"/>
      <c r="DB35" s="266"/>
      <c r="DC35" s="266"/>
      <c r="DD35" s="266"/>
      <c r="DE35" s="266"/>
      <c r="DF35" s="266"/>
      <c r="DG35" s="266"/>
      <c r="DH35" s="266"/>
      <c r="DI35" s="266"/>
      <c r="DJ35" s="266"/>
      <c r="DK35" s="266"/>
      <c r="DL35" s="266"/>
    </row>
    <row r="36" spans="15:116"/>
    <row r="37" spans="15:116">
      <c r="DL37" s="266"/>
    </row>
    <row r="38" spans="15:116">
      <c r="DI38" s="266"/>
      <c r="DJ38" s="266"/>
      <c r="DK38" s="266"/>
      <c r="DL38" s="266"/>
    </row>
    <row r="39" spans="15:116"/>
    <row r="40" spans="15:116"/>
    <row r="41" spans="15:116"/>
    <row r="42" spans="15:116"/>
    <row r="43" spans="15:11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c r="DL44" s="266"/>
    </row>
    <row r="45" spans="15:116"/>
    <row r="46" spans="15:116">
      <c r="DA46" s="266"/>
      <c r="DB46" s="266"/>
      <c r="DC46" s="266"/>
      <c r="DD46" s="266"/>
      <c r="DE46" s="266"/>
      <c r="DF46" s="266"/>
      <c r="DG46" s="266"/>
      <c r="DH46" s="266"/>
      <c r="DI46" s="266"/>
      <c r="DJ46" s="266"/>
      <c r="DK46" s="266"/>
      <c r="DL46" s="266"/>
    </row>
    <row r="47" spans="15:116"/>
    <row r="48" spans="15:116"/>
    <row r="49" spans="104:116"/>
    <row r="50" spans="104:116">
      <c r="CZ50" s="266"/>
      <c r="DA50" s="266"/>
      <c r="DB50" s="266"/>
      <c r="DC50" s="266"/>
      <c r="DD50" s="266"/>
      <c r="DE50" s="266"/>
      <c r="DF50" s="266"/>
      <c r="DG50" s="266"/>
      <c r="DH50" s="266"/>
      <c r="DI50" s="266"/>
      <c r="DJ50" s="266"/>
      <c r="DK50" s="266"/>
      <c r="DL50" s="266"/>
    </row>
    <row r="51" spans="104:116"/>
    <row r="52" spans="104:116"/>
    <row r="53" spans="104:116">
      <c r="DL53" s="26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6"/>
      <c r="DD67" s="266"/>
      <c r="DE67" s="266"/>
      <c r="DF67" s="266"/>
      <c r="DG67" s="266"/>
      <c r="DH67" s="266"/>
      <c r="DI67" s="266"/>
      <c r="DJ67" s="266"/>
      <c r="DK67" s="266"/>
      <c r="DL67" s="26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1B+SlwvcNky6eo7b2Bfn720sRVxT4uN/JCqm3mKUCVo/n0lIsXl2+gMxcRc9Mj6UA5CWHyQyZq333e7CS14bA==" saltValue="DIEyholiBghsyhMKM8LN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c r="AS1" s="269"/>
      <c r="AT1" s="269"/>
    </row>
    <row r="2" spans="1:46">
      <c r="AS2" s="269"/>
      <c r="AT2" s="269"/>
    </row>
    <row r="3" spans="1:46">
      <c r="AS3" s="269"/>
      <c r="AT3" s="269"/>
    </row>
    <row r="4" spans="1:46">
      <c r="AS4" s="269"/>
      <c r="AT4" s="269"/>
    </row>
    <row r="5" spans="1:46" ht="17.25">
      <c r="A5" s="270" t="s">
        <v>503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504</v>
      </c>
      <c r="AL6" s="274"/>
      <c r="AM6" s="274"/>
      <c r="AN6" s="274"/>
      <c r="AO6" s="269"/>
      <c r="AP6" s="269"/>
      <c r="AQ6" s="269"/>
      <c r="AR6" s="269"/>
    </row>
    <row r="7" spans="1:46">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52" t="s">
        <v>505</v>
      </c>
      <c r="AP7" s="279"/>
      <c r="AQ7" s="280" t="s">
        <v>506</v>
      </c>
      <c r="AR7" s="281"/>
    </row>
    <row r="8" spans="1:46">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53"/>
      <c r="AP8" s="285" t="s">
        <v>507</v>
      </c>
      <c r="AQ8" s="286" t="s">
        <v>508</v>
      </c>
      <c r="AR8" s="287" t="s">
        <v>509</v>
      </c>
    </row>
    <row r="9" spans="1:46">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54" t="s">
        <v>510</v>
      </c>
      <c r="AL9" s="1155"/>
      <c r="AM9" s="1155"/>
      <c r="AN9" s="1156"/>
      <c r="AO9" s="288">
        <v>6920446</v>
      </c>
      <c r="AP9" s="288">
        <v>78079</v>
      </c>
      <c r="AQ9" s="289">
        <v>61846</v>
      </c>
      <c r="AR9" s="290">
        <v>26.2</v>
      </c>
    </row>
    <row r="10" spans="1:46">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54" t="s">
        <v>511</v>
      </c>
      <c r="AL10" s="1155"/>
      <c r="AM10" s="1155"/>
      <c r="AN10" s="1156"/>
      <c r="AO10" s="291">
        <v>527774</v>
      </c>
      <c r="AP10" s="291">
        <v>5955</v>
      </c>
      <c r="AQ10" s="292">
        <v>5819</v>
      </c>
      <c r="AR10" s="293">
        <v>2.2999999999999998</v>
      </c>
    </row>
    <row r="11" spans="1:46" ht="13.5" customHeight="1">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54" t="s">
        <v>512</v>
      </c>
      <c r="AL11" s="1155"/>
      <c r="AM11" s="1155"/>
      <c r="AN11" s="1156"/>
      <c r="AO11" s="291">
        <v>6221</v>
      </c>
      <c r="AP11" s="291">
        <v>70</v>
      </c>
      <c r="AQ11" s="292">
        <v>5868</v>
      </c>
      <c r="AR11" s="293">
        <v>-98.8</v>
      </c>
    </row>
    <row r="12" spans="1:46" ht="13.5" customHeight="1">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54" t="s">
        <v>513</v>
      </c>
      <c r="AL12" s="1155"/>
      <c r="AM12" s="1155"/>
      <c r="AN12" s="1156"/>
      <c r="AO12" s="291" t="s">
        <v>514</v>
      </c>
      <c r="AP12" s="291" t="s">
        <v>514</v>
      </c>
      <c r="AQ12" s="292">
        <v>1247</v>
      </c>
      <c r="AR12" s="293" t="s">
        <v>514</v>
      </c>
    </row>
    <row r="13" spans="1:46" ht="13.5" customHeight="1">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54" t="s">
        <v>515</v>
      </c>
      <c r="AL13" s="1155"/>
      <c r="AM13" s="1155"/>
      <c r="AN13" s="1156"/>
      <c r="AO13" s="291" t="s">
        <v>514</v>
      </c>
      <c r="AP13" s="291" t="s">
        <v>514</v>
      </c>
      <c r="AQ13" s="292">
        <v>0</v>
      </c>
      <c r="AR13" s="293" t="s">
        <v>514</v>
      </c>
    </row>
    <row r="14" spans="1:46" ht="13.5" customHeight="1">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54" t="s">
        <v>516</v>
      </c>
      <c r="AL14" s="1155"/>
      <c r="AM14" s="1155"/>
      <c r="AN14" s="1156"/>
      <c r="AO14" s="291">
        <v>538541</v>
      </c>
      <c r="AP14" s="291">
        <v>6076</v>
      </c>
      <c r="AQ14" s="292">
        <v>2376</v>
      </c>
      <c r="AR14" s="293">
        <v>155.69999999999999</v>
      </c>
    </row>
    <row r="15" spans="1:46" ht="13.5" customHeight="1">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54" t="s">
        <v>517</v>
      </c>
      <c r="AL15" s="1155"/>
      <c r="AM15" s="1155"/>
      <c r="AN15" s="1156"/>
      <c r="AO15" s="291">
        <v>306650</v>
      </c>
      <c r="AP15" s="291">
        <v>3460</v>
      </c>
      <c r="AQ15" s="292">
        <v>1663</v>
      </c>
      <c r="AR15" s="293">
        <v>108.1</v>
      </c>
    </row>
    <row r="16" spans="1:46">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57" t="s">
        <v>518</v>
      </c>
      <c r="AL16" s="1158"/>
      <c r="AM16" s="1158"/>
      <c r="AN16" s="1159"/>
      <c r="AO16" s="291">
        <v>-785870</v>
      </c>
      <c r="AP16" s="291">
        <v>-8866</v>
      </c>
      <c r="AQ16" s="292">
        <v>-5271</v>
      </c>
      <c r="AR16" s="293">
        <v>68.2</v>
      </c>
    </row>
    <row r="17" spans="1:46">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57" t="s">
        <v>178</v>
      </c>
      <c r="AL17" s="1158"/>
      <c r="AM17" s="1158"/>
      <c r="AN17" s="1159"/>
      <c r="AO17" s="291">
        <v>7513762</v>
      </c>
      <c r="AP17" s="291">
        <v>84773</v>
      </c>
      <c r="AQ17" s="292">
        <v>73548</v>
      </c>
      <c r="AR17" s="293">
        <v>15.3</v>
      </c>
    </row>
    <row r="18" spans="1:46">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519</v>
      </c>
      <c r="AL19" s="269"/>
      <c r="AM19" s="269"/>
      <c r="AN19" s="269"/>
      <c r="AO19" s="269"/>
      <c r="AP19" s="269"/>
      <c r="AQ19" s="269"/>
      <c r="AR19" s="269"/>
    </row>
    <row r="20" spans="1:46">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520</v>
      </c>
      <c r="AP20" s="299" t="s">
        <v>521</v>
      </c>
      <c r="AQ20" s="300" t="s">
        <v>522</v>
      </c>
      <c r="AR20" s="301"/>
    </row>
    <row r="21" spans="1:46" s="307" customFormat="1">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49" t="s">
        <v>523</v>
      </c>
      <c r="AL21" s="1150"/>
      <c r="AM21" s="1150"/>
      <c r="AN21" s="1151"/>
      <c r="AO21" s="303">
        <v>9.2200000000000006</v>
      </c>
      <c r="AP21" s="304">
        <v>7.24</v>
      </c>
      <c r="AQ21" s="305">
        <v>1.98</v>
      </c>
      <c r="AR21" s="274"/>
      <c r="AS21" s="306"/>
      <c r="AT21" s="302"/>
    </row>
    <row r="22" spans="1:46" s="307" customFormat="1">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49" t="s">
        <v>524</v>
      </c>
      <c r="AL22" s="1150"/>
      <c r="AM22" s="1150"/>
      <c r="AN22" s="1151"/>
      <c r="AO22" s="308">
        <v>98.3</v>
      </c>
      <c r="AP22" s="309">
        <v>98.4</v>
      </c>
      <c r="AQ22" s="310">
        <v>-0.1</v>
      </c>
      <c r="AR22" s="294"/>
      <c r="AS22" s="306"/>
      <c r="AT22" s="302"/>
    </row>
    <row r="23" spans="1:46" s="307" customFormat="1">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c r="A26" s="274" t="s">
        <v>525</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c r="A27" s="315" t="s">
        <v>526</v>
      </c>
      <c r="AO27" s="269"/>
      <c r="AP27" s="269"/>
      <c r="AQ27" s="269"/>
      <c r="AR27" s="269"/>
      <c r="AS27" s="269"/>
      <c r="AT27" s="269"/>
    </row>
    <row r="28" spans="1:46" ht="17.25">
      <c r="A28" s="270" t="s">
        <v>527</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528</v>
      </c>
      <c r="AL29" s="274"/>
      <c r="AM29" s="274"/>
      <c r="AN29" s="274"/>
      <c r="AO29" s="269"/>
      <c r="AP29" s="269"/>
      <c r="AQ29" s="269"/>
      <c r="AR29" s="269"/>
      <c r="AS29" s="317"/>
    </row>
    <row r="30" spans="1:46">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52" t="s">
        <v>505</v>
      </c>
      <c r="AP30" s="279"/>
      <c r="AQ30" s="280" t="s">
        <v>506</v>
      </c>
      <c r="AR30" s="281"/>
    </row>
    <row r="31" spans="1:46">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53"/>
      <c r="AP31" s="285" t="s">
        <v>507</v>
      </c>
      <c r="AQ31" s="286" t="s">
        <v>508</v>
      </c>
      <c r="AR31" s="287" t="s">
        <v>509</v>
      </c>
    </row>
    <row r="32" spans="1:46" ht="27" customHeight="1">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165" t="s">
        <v>529</v>
      </c>
      <c r="AL32" s="1166"/>
      <c r="AM32" s="1166"/>
      <c r="AN32" s="1167"/>
      <c r="AO32" s="318">
        <v>4521449</v>
      </c>
      <c r="AP32" s="318">
        <v>51013</v>
      </c>
      <c r="AQ32" s="319">
        <v>39633</v>
      </c>
      <c r="AR32" s="320">
        <v>28.7</v>
      </c>
    </row>
    <row r="33" spans="1:46" ht="13.5" customHeight="1">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165" t="s">
        <v>530</v>
      </c>
      <c r="AL33" s="1166"/>
      <c r="AM33" s="1166"/>
      <c r="AN33" s="1167"/>
      <c r="AO33" s="318" t="s">
        <v>514</v>
      </c>
      <c r="AP33" s="318" t="s">
        <v>514</v>
      </c>
      <c r="AQ33" s="319" t="s">
        <v>514</v>
      </c>
      <c r="AR33" s="320" t="s">
        <v>514</v>
      </c>
    </row>
    <row r="34" spans="1:46" ht="27" customHeight="1">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165" t="s">
        <v>531</v>
      </c>
      <c r="AL34" s="1166"/>
      <c r="AM34" s="1166"/>
      <c r="AN34" s="1167"/>
      <c r="AO34" s="318" t="s">
        <v>514</v>
      </c>
      <c r="AP34" s="318" t="s">
        <v>514</v>
      </c>
      <c r="AQ34" s="319">
        <v>58</v>
      </c>
      <c r="AR34" s="320" t="s">
        <v>514</v>
      </c>
    </row>
    <row r="35" spans="1:46" ht="27" customHeight="1">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165" t="s">
        <v>532</v>
      </c>
      <c r="AL35" s="1166"/>
      <c r="AM35" s="1166"/>
      <c r="AN35" s="1167"/>
      <c r="AO35" s="318">
        <v>940026</v>
      </c>
      <c r="AP35" s="318">
        <v>10606</v>
      </c>
      <c r="AQ35" s="319">
        <v>13693</v>
      </c>
      <c r="AR35" s="320">
        <v>-22.5</v>
      </c>
    </row>
    <row r="36" spans="1:46" ht="27" customHeight="1">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165" t="s">
        <v>533</v>
      </c>
      <c r="AL36" s="1166"/>
      <c r="AM36" s="1166"/>
      <c r="AN36" s="1167"/>
      <c r="AO36" s="318" t="s">
        <v>514</v>
      </c>
      <c r="AP36" s="318" t="s">
        <v>514</v>
      </c>
      <c r="AQ36" s="319">
        <v>1763</v>
      </c>
      <c r="AR36" s="320" t="s">
        <v>514</v>
      </c>
    </row>
    <row r="37" spans="1:46" ht="13.5" customHeight="1">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165" t="s">
        <v>534</v>
      </c>
      <c r="AL37" s="1166"/>
      <c r="AM37" s="1166"/>
      <c r="AN37" s="1167"/>
      <c r="AO37" s="318">
        <v>74391</v>
      </c>
      <c r="AP37" s="318">
        <v>839</v>
      </c>
      <c r="AQ37" s="319">
        <v>897</v>
      </c>
      <c r="AR37" s="320">
        <v>-6.5</v>
      </c>
    </row>
    <row r="38" spans="1:46" ht="27" customHeight="1">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168" t="s">
        <v>535</v>
      </c>
      <c r="AL38" s="1169"/>
      <c r="AM38" s="1169"/>
      <c r="AN38" s="1170"/>
      <c r="AO38" s="321">
        <v>157</v>
      </c>
      <c r="AP38" s="321">
        <v>2</v>
      </c>
      <c r="AQ38" s="322">
        <v>1</v>
      </c>
      <c r="AR38" s="310">
        <v>100</v>
      </c>
      <c r="AS38" s="317"/>
    </row>
    <row r="39" spans="1:46">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168" t="s">
        <v>536</v>
      </c>
      <c r="AL39" s="1169"/>
      <c r="AM39" s="1169"/>
      <c r="AN39" s="1170"/>
      <c r="AO39" s="318">
        <v>-113248</v>
      </c>
      <c r="AP39" s="318">
        <v>-1278</v>
      </c>
      <c r="AQ39" s="319">
        <v>-5566</v>
      </c>
      <c r="AR39" s="320">
        <v>-77</v>
      </c>
      <c r="AS39" s="317"/>
    </row>
    <row r="40" spans="1:46" ht="27" customHeight="1">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165" t="s">
        <v>537</v>
      </c>
      <c r="AL40" s="1166"/>
      <c r="AM40" s="1166"/>
      <c r="AN40" s="1167"/>
      <c r="AO40" s="318">
        <v>-3820714</v>
      </c>
      <c r="AP40" s="318">
        <v>-43107</v>
      </c>
      <c r="AQ40" s="319">
        <v>-36175</v>
      </c>
      <c r="AR40" s="320">
        <v>19.2</v>
      </c>
      <c r="AS40" s="317"/>
    </row>
    <row r="41" spans="1:46">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171" t="s">
        <v>290</v>
      </c>
      <c r="AL41" s="1172"/>
      <c r="AM41" s="1172"/>
      <c r="AN41" s="1173"/>
      <c r="AO41" s="318">
        <v>1602061</v>
      </c>
      <c r="AP41" s="318">
        <v>18075</v>
      </c>
      <c r="AQ41" s="319">
        <v>14303</v>
      </c>
      <c r="AR41" s="320">
        <v>26.4</v>
      </c>
      <c r="AS41" s="317"/>
    </row>
    <row r="42" spans="1:46">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538</v>
      </c>
      <c r="AL42" s="269"/>
      <c r="AM42" s="269"/>
      <c r="AN42" s="269"/>
      <c r="AO42" s="269"/>
      <c r="AP42" s="269"/>
      <c r="AQ42" s="294"/>
      <c r="AR42" s="294"/>
      <c r="AS42" s="317"/>
    </row>
    <row r="43" spans="1:46">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c r="A47" s="327" t="s">
        <v>539</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540</v>
      </c>
      <c r="AL48" s="328"/>
      <c r="AM48" s="328"/>
      <c r="AN48" s="328"/>
      <c r="AO48" s="328"/>
      <c r="AP48" s="328"/>
      <c r="AQ48" s="329"/>
      <c r="AR48" s="328"/>
    </row>
    <row r="49" spans="1:44" ht="13.5" customHeight="1">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60" t="s">
        <v>505</v>
      </c>
      <c r="AN49" s="1162" t="s">
        <v>541</v>
      </c>
      <c r="AO49" s="1163"/>
      <c r="AP49" s="1163"/>
      <c r="AQ49" s="1163"/>
      <c r="AR49" s="1164"/>
    </row>
    <row r="50" spans="1:44">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61"/>
      <c r="AN50" s="334" t="s">
        <v>542</v>
      </c>
      <c r="AO50" s="335" t="s">
        <v>543</v>
      </c>
      <c r="AP50" s="336" t="s">
        <v>544</v>
      </c>
      <c r="AQ50" s="337" t="s">
        <v>545</v>
      </c>
      <c r="AR50" s="338" t="s">
        <v>546</v>
      </c>
    </row>
    <row r="51" spans="1:44">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547</v>
      </c>
      <c r="AL51" s="331"/>
      <c r="AM51" s="339">
        <v>7045736</v>
      </c>
      <c r="AN51" s="340">
        <v>76859</v>
      </c>
      <c r="AO51" s="341">
        <v>9.9</v>
      </c>
      <c r="AP51" s="342">
        <v>69560</v>
      </c>
      <c r="AQ51" s="343">
        <v>32</v>
      </c>
      <c r="AR51" s="344">
        <v>-22.1</v>
      </c>
    </row>
    <row r="52" spans="1:44">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548</v>
      </c>
      <c r="AM52" s="347">
        <v>4316411</v>
      </c>
      <c r="AN52" s="348">
        <v>47086</v>
      </c>
      <c r="AO52" s="349">
        <v>31.7</v>
      </c>
      <c r="AP52" s="350">
        <v>35305</v>
      </c>
      <c r="AQ52" s="351">
        <v>17</v>
      </c>
      <c r="AR52" s="352">
        <v>14.7</v>
      </c>
    </row>
    <row r="53" spans="1:44">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549</v>
      </c>
      <c r="AL53" s="331"/>
      <c r="AM53" s="339">
        <v>8518243</v>
      </c>
      <c r="AN53" s="340">
        <v>93631</v>
      </c>
      <c r="AO53" s="341">
        <v>21.8</v>
      </c>
      <c r="AP53" s="342">
        <v>65988</v>
      </c>
      <c r="AQ53" s="343">
        <v>-5.0999999999999996</v>
      </c>
      <c r="AR53" s="344">
        <v>26.9</v>
      </c>
    </row>
    <row r="54" spans="1:44">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548</v>
      </c>
      <c r="AM54" s="347">
        <v>6007367</v>
      </c>
      <c r="AN54" s="348">
        <v>66032</v>
      </c>
      <c r="AO54" s="349">
        <v>40.200000000000003</v>
      </c>
      <c r="AP54" s="350">
        <v>36473</v>
      </c>
      <c r="AQ54" s="351">
        <v>3.3</v>
      </c>
      <c r="AR54" s="352">
        <v>36.9</v>
      </c>
    </row>
    <row r="55" spans="1:44">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550</v>
      </c>
      <c r="AL55" s="331"/>
      <c r="AM55" s="339">
        <v>6156178</v>
      </c>
      <c r="AN55" s="340">
        <v>68219</v>
      </c>
      <c r="AO55" s="341">
        <v>-27.1</v>
      </c>
      <c r="AP55" s="342">
        <v>54227</v>
      </c>
      <c r="AQ55" s="343">
        <v>-17.8</v>
      </c>
      <c r="AR55" s="344">
        <v>-9.3000000000000007</v>
      </c>
    </row>
    <row r="56" spans="1:44">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548</v>
      </c>
      <c r="AM56" s="347">
        <v>3088646</v>
      </c>
      <c r="AN56" s="348">
        <v>34226</v>
      </c>
      <c r="AO56" s="349">
        <v>-48.2</v>
      </c>
      <c r="AP56" s="350">
        <v>29694</v>
      </c>
      <c r="AQ56" s="351">
        <v>-18.600000000000001</v>
      </c>
      <c r="AR56" s="352">
        <v>-29.6</v>
      </c>
    </row>
    <row r="57" spans="1:44">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551</v>
      </c>
      <c r="AL57" s="331"/>
      <c r="AM57" s="339">
        <v>11373250</v>
      </c>
      <c r="AN57" s="340">
        <v>127118</v>
      </c>
      <c r="AO57" s="341">
        <v>86.3</v>
      </c>
      <c r="AP57" s="342">
        <v>57295</v>
      </c>
      <c r="AQ57" s="343">
        <v>5.7</v>
      </c>
      <c r="AR57" s="344">
        <v>80.599999999999994</v>
      </c>
    </row>
    <row r="58" spans="1:44">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548</v>
      </c>
      <c r="AM58" s="347">
        <v>7931490</v>
      </c>
      <c r="AN58" s="348">
        <v>88650</v>
      </c>
      <c r="AO58" s="349">
        <v>159</v>
      </c>
      <c r="AP58" s="350">
        <v>32771</v>
      </c>
      <c r="AQ58" s="351">
        <v>10.4</v>
      </c>
      <c r="AR58" s="352">
        <v>148.6</v>
      </c>
    </row>
    <row r="59" spans="1:44">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552</v>
      </c>
      <c r="AL59" s="331"/>
      <c r="AM59" s="339">
        <v>6111067</v>
      </c>
      <c r="AN59" s="340">
        <v>68947</v>
      </c>
      <c r="AO59" s="341">
        <v>-45.8</v>
      </c>
      <c r="AP59" s="342">
        <v>54110</v>
      </c>
      <c r="AQ59" s="343">
        <v>-5.6</v>
      </c>
      <c r="AR59" s="344">
        <v>-40.200000000000003</v>
      </c>
    </row>
    <row r="60" spans="1:44">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548</v>
      </c>
      <c r="AM60" s="347">
        <v>3009479</v>
      </c>
      <c r="AN60" s="348">
        <v>33954</v>
      </c>
      <c r="AO60" s="349">
        <v>-61.7</v>
      </c>
      <c r="AP60" s="350">
        <v>30620</v>
      </c>
      <c r="AQ60" s="351">
        <v>-6.6</v>
      </c>
      <c r="AR60" s="352">
        <v>-55.1</v>
      </c>
    </row>
    <row r="61" spans="1:44">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553</v>
      </c>
      <c r="AL61" s="353"/>
      <c r="AM61" s="354">
        <v>7840895</v>
      </c>
      <c r="AN61" s="355">
        <v>86955</v>
      </c>
      <c r="AO61" s="356">
        <v>9</v>
      </c>
      <c r="AP61" s="357">
        <v>60236</v>
      </c>
      <c r="AQ61" s="358">
        <v>1.8</v>
      </c>
      <c r="AR61" s="344">
        <v>7.2</v>
      </c>
    </row>
    <row r="62" spans="1:44">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548</v>
      </c>
      <c r="AM62" s="347">
        <v>4870679</v>
      </c>
      <c r="AN62" s="348">
        <v>53990</v>
      </c>
      <c r="AO62" s="349">
        <v>24.2</v>
      </c>
      <c r="AP62" s="350">
        <v>32973</v>
      </c>
      <c r="AQ62" s="351">
        <v>1.1000000000000001</v>
      </c>
      <c r="AR62" s="352">
        <v>23.1</v>
      </c>
    </row>
    <row r="63" spans="1:44">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c r="AK67" s="269"/>
      <c r="AL67" s="269"/>
      <c r="AM67" s="269"/>
      <c r="AN67" s="269"/>
      <c r="AO67" s="269"/>
      <c r="AP67" s="269"/>
      <c r="AQ67" s="269"/>
      <c r="AR67" s="269"/>
      <c r="AS67" s="269"/>
      <c r="AT67" s="269"/>
    </row>
    <row r="68" spans="1:46" ht="13.5" hidden="1" customHeight="1">
      <c r="AK68" s="269"/>
      <c r="AL68" s="269"/>
      <c r="AM68" s="269"/>
      <c r="AN68" s="269"/>
      <c r="AO68" s="269"/>
      <c r="AP68" s="269"/>
      <c r="AQ68" s="269"/>
      <c r="AR68" s="269"/>
    </row>
    <row r="69" spans="1:46" ht="13.5" hidden="1" customHeight="1">
      <c r="AK69" s="269"/>
      <c r="AL69" s="269"/>
      <c r="AM69" s="269"/>
      <c r="AN69" s="269"/>
      <c r="AO69" s="269"/>
      <c r="AP69" s="269"/>
      <c r="AQ69" s="269"/>
      <c r="AR69" s="269"/>
    </row>
    <row r="70" spans="1:46" hidden="1">
      <c r="AK70" s="269"/>
      <c r="AL70" s="269"/>
      <c r="AM70" s="269"/>
      <c r="AN70" s="269"/>
      <c r="AO70" s="269"/>
      <c r="AP70" s="269"/>
      <c r="AQ70" s="269"/>
      <c r="AR70" s="269"/>
    </row>
    <row r="71" spans="1:46" hidden="1">
      <c r="AK71" s="269"/>
      <c r="AL71" s="269"/>
      <c r="AM71" s="269"/>
      <c r="AN71" s="269"/>
      <c r="AO71" s="269"/>
      <c r="AP71" s="269"/>
      <c r="AQ71" s="269"/>
      <c r="AR71" s="269"/>
    </row>
    <row r="72" spans="1:46" hidden="1">
      <c r="AK72" s="269"/>
      <c r="AL72" s="269"/>
      <c r="AM72" s="269"/>
      <c r="AN72" s="269"/>
      <c r="AO72" s="269"/>
      <c r="AP72" s="269"/>
      <c r="AQ72" s="269"/>
      <c r="AR72" s="269"/>
    </row>
    <row r="73" spans="1:46" hidden="1">
      <c r="AK73" s="269"/>
      <c r="AL73" s="269"/>
      <c r="AM73" s="269"/>
      <c r="AN73" s="269"/>
      <c r="AO73" s="269"/>
      <c r="AP73" s="269"/>
      <c r="AQ73" s="269"/>
      <c r="AR73" s="269"/>
    </row>
    <row r="74" spans="1:46" hidden="1"/>
  </sheetData>
  <sheetProtection algorithmName="SHA-512" hashValue="HUaUznqBUf5GMI41Iyt8oPYH4sIu4hSI+5HjHUfufZI8d0gaqB1qguXA42dZHChxb0jr1jBARGkmMiIG4DecZg==" saltValue="dbJZhfycvIKT6rxSuBNn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67" customWidth="1"/>
    <col min="126" max="16384" width="9" style="266" hidden="1"/>
  </cols>
  <sheetData>
    <row r="1" spans="2:125" ht="13.5" customHeight="1">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c r="B2" s="266"/>
      <c r="DG2" s="266"/>
    </row>
    <row r="3" spans="2:12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row r="5" spans="2:125"/>
    <row r="6" spans="2:125"/>
    <row r="7" spans="2:125"/>
    <row r="8" spans="2:125"/>
    <row r="9" spans="2:125">
      <c r="DU9" s="266"/>
    </row>
    <row r="10" spans="2:125"/>
    <row r="11" spans="2:125"/>
    <row r="12" spans="2:125"/>
    <row r="13" spans="2:125"/>
    <row r="14" spans="2:125"/>
    <row r="15" spans="2:125"/>
    <row r="16" spans="2:125"/>
    <row r="17" spans="125:125">
      <c r="DU17" s="266"/>
    </row>
    <row r="18" spans="125:125"/>
    <row r="19" spans="125:125"/>
    <row r="20" spans="125:125">
      <c r="DU20" s="266"/>
    </row>
    <row r="21" spans="125:125">
      <c r="DU21" s="266"/>
    </row>
    <row r="22" spans="125:125"/>
    <row r="23" spans="125:125"/>
    <row r="24" spans="125:125"/>
    <row r="25" spans="125:125"/>
    <row r="26" spans="125:125"/>
    <row r="27" spans="125:125"/>
    <row r="28" spans="125:125">
      <c r="DU28" s="266"/>
    </row>
    <row r="29" spans="125:125"/>
    <row r="30" spans="125:125"/>
    <row r="31" spans="125:125"/>
    <row r="32" spans="125:125"/>
    <row r="33" spans="2:125">
      <c r="B33" s="266"/>
      <c r="G33" s="266"/>
      <c r="I33" s="266"/>
    </row>
    <row r="34" spans="2:125">
      <c r="C34" s="266"/>
      <c r="P34" s="266"/>
      <c r="DE34" s="266"/>
      <c r="DH34" s="266"/>
    </row>
    <row r="35" spans="2:125">
      <c r="D35" s="266"/>
      <c r="E35" s="266"/>
      <c r="DG35" s="266"/>
      <c r="DJ35" s="266"/>
      <c r="DP35" s="266"/>
      <c r="DQ35" s="266"/>
      <c r="DR35" s="266"/>
      <c r="DS35" s="266"/>
      <c r="DT35" s="266"/>
      <c r="DU35" s="266"/>
    </row>
    <row r="36" spans="2:12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c r="DU37" s="266"/>
    </row>
    <row r="38" spans="2:125">
      <c r="DT38" s="266"/>
      <c r="DU38" s="266"/>
    </row>
    <row r="39" spans="2:125"/>
    <row r="40" spans="2:125">
      <c r="DH40" s="266"/>
    </row>
    <row r="41" spans="2:125">
      <c r="DE41" s="266"/>
    </row>
    <row r="42" spans="2:125">
      <c r="DG42" s="266"/>
      <c r="DJ42" s="266"/>
    </row>
    <row r="43" spans="2:12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c r="DU44" s="266"/>
    </row>
    <row r="45" spans="2:125"/>
    <row r="46" spans="2:125"/>
    <row r="47" spans="2:125"/>
    <row r="48" spans="2:125">
      <c r="DT48" s="266"/>
      <c r="DU48" s="266"/>
    </row>
    <row r="49" spans="120:125">
      <c r="DU49" s="266"/>
    </row>
    <row r="50" spans="120:125">
      <c r="DU50" s="266"/>
    </row>
    <row r="51" spans="120:125">
      <c r="DP51" s="266"/>
      <c r="DQ51" s="266"/>
      <c r="DR51" s="266"/>
      <c r="DS51" s="266"/>
      <c r="DT51" s="266"/>
      <c r="DU51" s="266"/>
    </row>
    <row r="52" spans="120:125"/>
    <row r="53" spans="120:125"/>
    <row r="54" spans="120:125">
      <c r="DU54" s="266"/>
    </row>
    <row r="55" spans="120:125"/>
    <row r="56" spans="120:125"/>
    <row r="57" spans="120:125"/>
    <row r="58" spans="120:125">
      <c r="DU58" s="266"/>
    </row>
    <row r="59" spans="120:125"/>
    <row r="60" spans="120:125"/>
    <row r="61" spans="120:125"/>
    <row r="62" spans="120:125"/>
    <row r="63" spans="120:125">
      <c r="DU63" s="266"/>
    </row>
    <row r="64" spans="120:125">
      <c r="DT64" s="266"/>
      <c r="DU64" s="266"/>
    </row>
    <row r="65" spans="123:125"/>
    <row r="66" spans="123:125"/>
    <row r="67" spans="123:125"/>
    <row r="68" spans="123:125"/>
    <row r="69" spans="123:125">
      <c r="DS69" s="266"/>
      <c r="DT69" s="266"/>
      <c r="DU69" s="266"/>
    </row>
    <row r="70" spans="123:125"/>
    <row r="71" spans="123:125"/>
    <row r="72" spans="123:125"/>
    <row r="73" spans="123:125"/>
    <row r="74" spans="123:125"/>
    <row r="75" spans="123:125"/>
    <row r="76" spans="123:125"/>
    <row r="77" spans="123:125"/>
    <row r="78" spans="123:125"/>
    <row r="79" spans="123:125"/>
    <row r="80" spans="123:125"/>
    <row r="81" spans="116:125"/>
    <row r="82" spans="116:125">
      <c r="DL82" s="266"/>
    </row>
    <row r="83" spans="116:125">
      <c r="DM83" s="266"/>
      <c r="DN83" s="266"/>
      <c r="DO83" s="266"/>
      <c r="DP83" s="266"/>
      <c r="DQ83" s="266"/>
      <c r="DR83" s="266"/>
      <c r="DS83" s="266"/>
      <c r="DT83" s="266"/>
      <c r="DU83" s="266"/>
    </row>
    <row r="84" spans="116:125"/>
    <row r="85" spans="116:125"/>
    <row r="86" spans="116:125"/>
    <row r="87" spans="116:125"/>
    <row r="88" spans="116:125">
      <c r="DU88" s="266"/>
    </row>
    <row r="89" spans="116:125"/>
    <row r="90" spans="116:125"/>
    <row r="91" spans="116:125"/>
    <row r="92" spans="116:125" ht="13.5" customHeight="1"/>
    <row r="93" spans="116:125" ht="13.5" customHeight="1"/>
    <row r="94" spans="116:125" ht="13.5" customHeight="1">
      <c r="DS94" s="266"/>
      <c r="DT94" s="266"/>
      <c r="DU94" s="266"/>
    </row>
    <row r="95" spans="116:125" ht="13.5" customHeight="1">
      <c r="DU95" s="266"/>
    </row>
    <row r="96" spans="116:125" ht="13.5" customHeight="1"/>
    <row r="97" spans="124:125" ht="13.5" customHeight="1"/>
    <row r="98" spans="124:125" ht="13.5" customHeight="1"/>
    <row r="99" spans="124:125" ht="13.5" customHeight="1"/>
    <row r="100" spans="124:125" ht="13.5" customHeight="1"/>
    <row r="101" spans="124:125" ht="13.5" customHeight="1">
      <c r="DU101" s="266"/>
    </row>
    <row r="102" spans="124:125" ht="13.5" customHeight="1"/>
    <row r="103" spans="124:125" ht="13.5" customHeight="1"/>
    <row r="104" spans="124:125" ht="13.5" customHeight="1">
      <c r="DT104" s="266"/>
      <c r="DU104" s="26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6" t="s">
        <v>555</v>
      </c>
    </row>
    <row r="117" spans="125:125" ht="13.5" hidden="1" customHeight="1"/>
    <row r="118" spans="125:125" ht="13.5" hidden="1" customHeight="1"/>
    <row r="119" spans="125:125" ht="13.5" hidden="1" customHeight="1"/>
    <row r="120" spans="125:125" ht="13.5" hidden="1" customHeight="1"/>
    <row r="121" spans="125:125" ht="13.5" hidden="1" customHeight="1">
      <c r="DU121" s="26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U6iCoKPMtDCWPp+LNkFMIJNhb4ya77YJDE1pqUZNp6tWaOkccglTDO/6xRqkk/Ya9jl6/tJWhFURrFzTaz0rw==" saltValue="G39JPNvKhqku0ov+pKU/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67" customWidth="1"/>
    <col min="126" max="142" width="0" style="266" hidden="1" customWidth="1"/>
    <col min="143" max="16384" width="9" style="266" hidden="1"/>
  </cols>
  <sheetData>
    <row r="1" spans="1:125" ht="13.5"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c r="B2" s="266"/>
      <c r="T2" s="266"/>
    </row>
    <row r="3" spans="1:12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6"/>
      <c r="G33" s="266"/>
      <c r="I33" s="266"/>
    </row>
    <row r="34" spans="2:125">
      <c r="C34" s="266"/>
      <c r="P34" s="266"/>
      <c r="R34" s="266"/>
      <c r="U34" s="266"/>
    </row>
    <row r="35" spans="2:12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c r="F36" s="266"/>
      <c r="H36" s="266"/>
      <c r="J36" s="266"/>
      <c r="K36" s="266"/>
      <c r="L36" s="266"/>
      <c r="M36" s="266"/>
      <c r="N36" s="266"/>
      <c r="O36" s="266"/>
      <c r="Q36" s="266"/>
      <c r="S36" s="266"/>
      <c r="V36" s="266"/>
    </row>
    <row r="37" spans="2:125"/>
    <row r="38" spans="2:125"/>
    <row r="39" spans="2:125"/>
    <row r="40" spans="2:125">
      <c r="U40" s="266"/>
    </row>
    <row r="41" spans="2:125">
      <c r="R41" s="266"/>
    </row>
    <row r="42" spans="2:12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c r="Q43" s="266"/>
      <c r="S43" s="266"/>
      <c r="V43" s="26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7"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1A2UQhiUmYUBm1dqDsr3DQ6Rm6ZKI3MrAHMBCqDB3KAI5r4pXQ3CCjPU/gkObGgEq16RgHv0+N9YilXFVp9SQ==" saltValue="smflAUOKtasL1V9LLDtR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27.93</v>
      </c>
      <c r="G47" s="12">
        <v>29.11</v>
      </c>
      <c r="H47" s="12">
        <v>28.9</v>
      </c>
      <c r="I47" s="12">
        <v>29.35</v>
      </c>
      <c r="J47" s="13">
        <v>28.48</v>
      </c>
    </row>
    <row r="48" spans="2:10" ht="57.75" customHeight="1">
      <c r="B48" s="14"/>
      <c r="C48" s="1176" t="s">
        <v>4</v>
      </c>
      <c r="D48" s="1176"/>
      <c r="E48" s="1177"/>
      <c r="F48" s="15">
        <v>6.37</v>
      </c>
      <c r="G48" s="16">
        <v>7.93</v>
      </c>
      <c r="H48" s="16">
        <v>8.84</v>
      </c>
      <c r="I48" s="16">
        <v>8.65</v>
      </c>
      <c r="J48" s="17">
        <v>8.94</v>
      </c>
    </row>
    <row r="49" spans="2:10" ht="57.75" customHeight="1" thickBot="1">
      <c r="B49" s="18"/>
      <c r="C49" s="1178" t="s">
        <v>5</v>
      </c>
      <c r="D49" s="1178"/>
      <c r="E49" s="1179"/>
      <c r="F49" s="19">
        <v>6.92</v>
      </c>
      <c r="G49" s="20">
        <v>2.62</v>
      </c>
      <c r="H49" s="20">
        <v>1</v>
      </c>
      <c r="I49" s="20">
        <v>3.09</v>
      </c>
      <c r="J49" s="21" t="s">
        <v>562</v>
      </c>
    </row>
    <row r="50" spans="2:10" ht="13.5" customHeight="1"/>
    <row r="51" spans="2:10" ht="13.5" hidden="1" customHeight="1"/>
    <row r="52" spans="2:10" ht="13.5" hidden="1" customHeight="1"/>
    <row r="53" spans="2:10" ht="13.5" hidden="1" customHeight="1"/>
  </sheetData>
  <sheetProtection algorithmName="SHA-512" hashValue="/jrM6J54jxBtpmkyTlTkBbVeRzTmYSRJ8qSow4NvAlVxr970qOEjyksQBVJgbBKa+x1xp9ni6h3RIrsn6E7Rfw==" saltValue="ah4jAj/HUeEtKKtmL/i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2019-03-24T23:14:05Z</cp:lastPrinted>
  <dcterms:created xsi:type="dcterms:W3CDTF">2019-02-14T04:35:54Z</dcterms:created>
  <dcterms:modified xsi:type="dcterms:W3CDTF">2019-10-28T12:18:49Z</dcterms:modified>
  <cp:category/>
</cp:coreProperties>
</file>