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62913" concurrentManualCount="2"/>
</workbook>
</file>

<file path=xl/calcChain.xml><?xml version="1.0" encoding="utf-8"?>
<calcChain xmlns="http://schemas.openxmlformats.org/spreadsheetml/2006/main">
  <c r="BG38" i="9" l="1"/>
  <c r="BG37" i="9"/>
  <c r="BG36" i="9"/>
  <c r="BG35" i="9"/>
  <c r="BG34"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W39" i="9"/>
  <c r="BE39" i="9"/>
  <c r="AM39" i="9"/>
  <c r="U39" i="9"/>
  <c r="C39" i="9"/>
  <c r="BW38" i="9"/>
  <c r="AM38" i="9"/>
  <c r="C38" i="9"/>
  <c r="BW37" i="9"/>
  <c r="AM37" i="9"/>
  <c r="C37" i="9"/>
  <c r="C34" i="9"/>
  <c r="C35" i="9" s="1"/>
  <c r="C36" i="9" s="1"/>
  <c r="U34" i="9" l="1"/>
  <c r="U35" i="9" s="1"/>
  <c r="U36" i="9" s="1"/>
  <c r="U37" i="9" s="1"/>
  <c r="U38" i="9" s="1"/>
  <c r="AM34" i="9"/>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l="1"/>
  <c r="BE36" i="9" s="1"/>
  <c r="BE37" i="9" s="1"/>
  <c r="BE38" i="9" s="1"/>
  <c r="BW34" i="9"/>
  <c r="BW35" i="9" s="1"/>
  <c r="BW36"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<sst xmlns="http://schemas.openxmlformats.org/spreadsheetml/2006/main" count="1117" uniqueCount="588">
  <si>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</si>
  <si>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</si>
  <si>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</si>
  <si>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</si>
  <si>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</si>
  <si>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</si>
  <si>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</si>
  <si>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</si>
  <si>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</si>
  <si>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</si>
  <si>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</si>
  <si>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</si>
  <si>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</si>
  <si>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</si>
  <si>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</si>
  <si>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</si>
  <si>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</si>
  <si>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</si>
  <si>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</si>
  <si>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</si>
  <si>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</si>
  <si>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</si>
  <si>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</si>
  <si>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</si>
  <si>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</si>
  <si>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</si>
  <si>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</si>
  <si>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</si>
  <si>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</si>
  <si>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</si>
  <si>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</si>
  <si>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</si>
  <si>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</si>
  <si>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</si>
  <si>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</si>
  <si>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</si>
  <si>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</si>
  <si>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</si>
  <si>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</si>
  <si>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</si>
  <si>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</si>
  <si>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</si>
  <si>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</si>
  <si>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</si>
  <si>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</si>
  <si>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</si>
  <si>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</si>
  <si>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</si>
  <si>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</si>
  <si>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</si>
  <si>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</si>
  <si>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</si>
  <si>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</si>
  <si>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</si>
  <si>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</si>
  <si>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</si>
  <si>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</si>
  <si>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</si>
  <si>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</si>
  <si>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</si>
  <si>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</si>
  <si>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</si>
  <si>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</si>
  <si>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</si>
  <si>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</si>
  <si>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</si>
  <si>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</si>
  <si>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</si>
  <si>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Ⅳ－２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</si>
  <si>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</si>
  <si>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</si>
  <si>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</si>
  <si>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</si>
  <si>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</si>
  <si>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</si>
  <si>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</si>
  <si>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</si>
  <si>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</si>
  <si>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</si>
  <si>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</si>
  <si>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</si>
  <si>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今治市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</si>
  <si>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</si>
  <si>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</si>
  <si>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</si>
  <si>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</si>
  <si>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</si>
  <si>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</si>
  <si>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</si>
  <si>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</si>
  <si>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</si>
  <si>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</si>
  <si>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</si>
  <si>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</si>
  <si>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</si>
  <si>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</si>
  <si>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</si>
  <si>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</si>
  <si>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</si>
  <si>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</si>
  <si>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</si>
  <si>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</si>
  <si>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</si>
  <si>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</si>
  <si>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</si>
  <si>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</si>
  <si>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</si>
  <si>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</si>
  <si>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</si>
  <si>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</si>
  <si>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</si>
  <si>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</si>
  <si>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</si>
  <si>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</si>
  <si>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</si>
  <si>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</si>
  <si>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</si>
  <si>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</si>
  <si>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</si>
  <si>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</si>
  <si>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</si>
  <si>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</si>
  <si>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</si>
  <si>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</si>
  <si>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</si>
  <si>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</si>
  <si>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</si>
  <si>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</si>
  <si>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</si>
  <si>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</si>
  <si>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</si>
  <si>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</si>
  <si>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</si>
  <si>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</si>
  <si>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</si>
  <si>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</si>
  <si>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</si>
  <si>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</si>
  <si>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</si>
  <si>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</si>
  <si>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</si>
  <si>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</si>
  <si>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</si>
  <si>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</si>
  <si>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</si>
  <si>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</si>
  <si>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</si>
  <si>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</si>
  <si>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</si>
  <si>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</si>
  <si>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</si>
  <si>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</si>
  <si>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</si>
  <si>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</si>
  <si>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</si>
  <si>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</si>
  <si>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</si>
  <si>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</si>
  <si>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</si>
  <si>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</si>
  <si>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</si>
  <si>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</si>
  <si>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</si>
  <si>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</si>
  <si>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</si>
  <si>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</si>
  <si>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</si>
  <si>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</si>
  <si>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</si>
  <si>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</si>
  <si>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</si>
  <si>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</si>
  <si>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</si>
  <si>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</si>
  <si>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</si>
  <si>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</si>
  <si>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</si>
  <si>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</si>
  <si>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</si>
  <si>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</si>
  <si>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</si>
  <si>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</si>
  <si>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</si>
  <si>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</si>
  <si>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</si>
  <si>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</si>
  <si>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</si>
  <si>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</si>
  <si>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</si>
  <si>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</si>
  <si>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</si>
  <si>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</si>
  <si>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</si>
  <si>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</si>
  <si>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</si>
  <si>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</si>
  <si>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愛媛県今治市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</si>
  <si>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</si>
  <si>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</si>
  <si>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</si>
  <si>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</si>
  <si>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</si>
  <si>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</si>
  <si>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</si>
  <si>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</si>
  <si>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</si>
  <si>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</si>
  <si>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</si>
  <si>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</si>
  <si>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</si>
  <si>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</si>
  <si>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</si>
  <si>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</si>
  <si>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</si>
  <si>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</si>
  <si>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</si>
  <si>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</si>
  <si>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</si>
  <si>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</si>
  <si>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</si>
  <si>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</si>
  <si>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</si>
  <si>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</si>
  <si>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</si>
  <si>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</si>
  <si>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</si>
  <si>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</si>
  <si>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</si>
  <si>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</si>
  <si>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</si>
  <si>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</si>
  <si>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</si>
  <si>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</si>
  <si>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</si>
  <si>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</si>
  <si>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</si>
  <si>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</si>
  <si>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</si>
  <si>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</si>
  <si>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</si>
  <si>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</si>
  <si>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</si>
  <si>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</si>
  <si>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</si>
  <si>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</si>
  <si>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</si>
  <si>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</si>
  <si>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</si>
  <si>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</si>
  <si>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</si>
  <si>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</si>
  <si>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</si>
  <si>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</si>
  <si>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</si>
  <si>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</si>
  <si>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</si>
  <si>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</si>
  <si>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</si>
  <si>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</si>
  <si>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</si>
  <si>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</si>
  <si>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</si>
  <si>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</si>
  <si>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</si>
  <si>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</si>
  <si>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</si>
  <si>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</si>
  <si>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</si>
  <si>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</si>
  <si>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</si>
  <si>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</si>
  <si>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</si>
  <si>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</si>
  <si>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</si>
  <si>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</si>
  <si>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</si>
  <si>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</si>
  <si>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</si>
  <si>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</si>
  <si>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</si>
  <si>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</si>
  <si>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</si>
  <si>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</si>
  <si>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</si>
  <si>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</si>
  <si>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</si>
  <si>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</si>
  <si>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</si>
  <si>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</si>
  <si>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</si>
  <si>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</si>
  <si>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</si>
  <si>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</si>
  <si>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</si>
  <si>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</si>
  <si>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</si>
  <si>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</si>
  <si>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</si>
  <si>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</si>
  <si>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</si>
  <si>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</si>
  <si>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</si>
  <si>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</si>
  <si>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</si>
  <si>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</si>
  <si>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</si>
  <si>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</si>
  <si>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</si>
  <si>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</si>
  <si>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</si>
  <si>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</si>
  <si>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</si>
  <si>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</si>
  <si>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</si>
  <si>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</si>
  <si>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</si>
  <si>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</si>
  <si>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</si>
  <si>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</si>
  <si>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</si>
  <si>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交通</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</si>
  <si>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</si>
  <si>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</si>
  <si>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</si>
  <si>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</si>
  <si>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</si>
  <si>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</si>
  <si>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</si>
  <si>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</si>
  <si>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</si>
  <si>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</si>
  <si>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</si>
  <si>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</si>
  <si>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</si>
  <si>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</si>
  <si>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</si>
  <si>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</si>
  <si>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</si>
  <si>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</si>
  <si>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</si>
  <si>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</si>
  <si>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</si>
  <si>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</si>
  <si>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</si>
  <si>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</si>
  <si>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愛媛県今治市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</si>
  <si>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</si>
  <si>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</si>
  <si>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</si>
  <si>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</si>
  <si>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</si>
  <si>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</si>
  <si>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</si>
  <si>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</si>
  <si>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</si>
  <si>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</si>
  <si>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</si>
  <si>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</si>
  <si>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</si>
  <si>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</si>
  <si>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</si>
  <si>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</si>
  <si>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</si>
  <si>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</si>
  <si>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</si>
  <si>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</si>
  <si>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用地取得特別会計</t>
    <phoneticPr fontId="5"/>
  </si>
  <si>
    <t>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</si>
  <si>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</si>
  <si>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</si>
  <si>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</si>
  <si>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</si>
  <si>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</si>
  <si>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</si>
  <si>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</si>
  <si>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</si>
  <si>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</si>
  <si>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</si>
  <si>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</si>
  <si>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</si>
  <si>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</si>
  <si>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</si>
  <si>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駐車場特別会計</t>
    <phoneticPr fontId="5"/>
  </si>
  <si>
    <t>国民健康保険特別会計</t>
    <phoneticPr fontId="5"/>
  </si>
  <si>
    <t>介護保険特別会計</t>
    <phoneticPr fontId="5"/>
  </si>
  <si>
    <t>介護予防支援事業特別会計</t>
    <phoneticPr fontId="5"/>
  </si>
  <si>
    <t>後期高齢者医療特別会計</t>
    <phoneticPr fontId="5"/>
  </si>
  <si>
    <t>水道事業会計</t>
    <phoneticPr fontId="5"/>
  </si>
  <si>
    <t>法適用企業</t>
    <phoneticPr fontId="5"/>
  </si>
  <si>
    <t>工業用水道事業会計</t>
    <phoneticPr fontId="5"/>
  </si>
  <si>
    <t>公共下水道事業会計</t>
    <phoneticPr fontId="5"/>
  </si>
  <si>
    <t>船舶交通特別会計</t>
    <phoneticPr fontId="5"/>
  </si>
  <si>
    <t>法非適用企業</t>
    <phoneticPr fontId="5"/>
  </si>
  <si>
    <t>簡易水道事業特別会計</t>
    <phoneticPr fontId="5"/>
  </si>
  <si>
    <t>港湾事業特別会計</t>
    <phoneticPr fontId="5"/>
  </si>
  <si>
    <t>鉱泉供給事業特別会計</t>
    <phoneticPr fontId="5"/>
  </si>
  <si>
    <t>小規模下水道特別会計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</si>
  <si>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</si>
  <si>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</si>
  <si>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</si>
  <si>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</si>
  <si>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</si>
  <si>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</si>
  <si>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</si>
  <si>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</si>
  <si>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</si>
  <si>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</si>
  <si>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</si>
  <si>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</si>
  <si>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</si>
  <si>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</si>
  <si>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</si>
  <si>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</si>
  <si>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</si>
  <si>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</si>
  <si>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</si>
  <si>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</si>
  <si>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</si>
  <si>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</si>
  <si>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</si>
  <si>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</si>
  <si>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</si>
  <si>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</si>
  <si>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</si>
  <si>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</si>
  <si>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</si>
  <si>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</si>
  <si>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</si>
  <si>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</si>
  <si>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</si>
  <si>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</si>
  <si>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</si>
  <si>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</si>
  <si>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</si>
  <si>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</si>
  <si>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</si>
  <si>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</si>
  <si>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</si>
  <si>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</si>
  <si>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</si>
  <si>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</si>
  <si>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</si>
  <si>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</si>
  <si>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</si>
  <si>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</si>
  <si>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</si>
  <si>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</si>
  <si>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</si>
  <si>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</si>
  <si>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</si>
  <si>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小規模下水道特別会計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</si>
  <si>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</si>
  <si>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</si>
  <si>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</si>
  <si>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簡易水道事業特別会計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</si>
  <si>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</si>
  <si>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</si>
  <si>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</si>
  <si>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</si>
  <si>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</si>
  <si>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</si>
  <si>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</si>
  <si>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</si>
  <si>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</si>
  <si>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</si>
  <si>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</si>
  <si>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</si>
  <si>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</si>
  <si>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</si>
  <si>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</si>
  <si>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</si>
  <si>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</si>
  <si>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</si>
  <si>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</si>
  <si>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</si>
  <si>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</si>
  <si>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</si>
  <si>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</si>
  <si>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</si>
  <si>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</si>
  <si>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</si>
  <si>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</si>
  <si>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</si>
  <si>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</si>
  <si>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</si>
  <si>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</si>
  <si>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</si>
  <si>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</si>
  <si>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</si>
  <si>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</si>
  <si>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</si>
  <si>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</si>
  <si>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</si>
  <si>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</si>
  <si>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</si>
  <si>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</si>
  <si>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</si>
  <si>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</si>
  <si>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</si>
  <si>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</si>
  <si>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</si>
  <si>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</si>
  <si>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</si>
  <si>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</si>
  <si>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</si>
  <si>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</si>
  <si>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</si>
  <si>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</si>
  <si>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</si>
  <si>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</si>
  <si>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</si>
  <si>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</si>
  <si>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</si>
  <si>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</si>
  <si>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</si>
  <si>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</si>
  <si>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</si>
  <si>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</si>
  <si>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</si>
  <si>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</si>
  <si>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</si>
  <si>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</si>
  <si>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</si>
  <si>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</si>
  <si>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</si>
  <si>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</si>
  <si>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</si>
  <si>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</si>
  <si>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</si>
  <si>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</si>
  <si>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</si>
  <si>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</si>
  <si>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</si>
  <si>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</si>
  <si>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</si>
  <si>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</si>
  <si>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</si>
  <si>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0.88</t>
  </si>
  <si>
    <t>▲ 1.02</t>
  </si>
  <si>
    <t>一般会計</t>
  </si>
  <si>
    <t>水道事業会計</t>
  </si>
  <si>
    <t>国民健康保険特別会計</t>
  </si>
  <si>
    <t>公共下水道事業会計</t>
  </si>
  <si>
    <t>介護保険特別会計</t>
  </si>
  <si>
    <t>工業用水道事業会計</t>
  </si>
  <si>
    <t>後期高齢者医療特別会計</t>
  </si>
  <si>
    <t>介護予防支援事業特別会計</t>
  </si>
  <si>
    <t>その他会計（赤字）</t>
  </si>
  <si>
    <t>その他会計（黒字）</t>
  </si>
  <si>
    <t>-</t>
    <phoneticPr fontId="2"/>
  </si>
  <si>
    <t>-</t>
    <phoneticPr fontId="2"/>
  </si>
  <si>
    <t>-</t>
    <phoneticPr fontId="2"/>
  </si>
  <si>
    <t>-</t>
    <phoneticPr fontId="2"/>
  </si>
  <si>
    <t>今治市土地開発公社</t>
  </si>
  <si>
    <t>(一財)今治勤労福祉事業団</t>
    <rPh sb="1" eb="2">
      <t>イチ</t>
    </rPh>
    <phoneticPr fontId="22"/>
  </si>
  <si>
    <t>(一財)今治市多目的温泉保養館管理公社</t>
    <rPh sb="1" eb="2">
      <t>イチ</t>
    </rPh>
    <phoneticPr fontId="22"/>
  </si>
  <si>
    <t>(一財)今治文化振興会</t>
    <rPh sb="1" eb="2">
      <t>イチ</t>
    </rPh>
    <phoneticPr fontId="22"/>
  </si>
  <si>
    <t>(公財)河野育英会</t>
    <rPh sb="1" eb="2">
      <t>コウ</t>
    </rPh>
    <phoneticPr fontId="22"/>
  </si>
  <si>
    <t>(公財)檜垣育英会</t>
    <rPh sb="1" eb="2">
      <t>コウ</t>
    </rPh>
    <phoneticPr fontId="22"/>
  </si>
  <si>
    <t>(株)IJC</t>
  </si>
  <si>
    <t>(一財)今治地域地場産業振興センター</t>
    <phoneticPr fontId="22"/>
  </si>
  <si>
    <t>(公財)加根又育英会</t>
    <phoneticPr fontId="2"/>
  </si>
  <si>
    <t>瀬戸内海交通(株)</t>
    <phoneticPr fontId="2"/>
  </si>
  <si>
    <t>-</t>
    <phoneticPr fontId="2"/>
  </si>
  <si>
    <t>-</t>
    <phoneticPr fontId="2"/>
  </si>
  <si>
    <t>愛媛地方税滞納整理機構</t>
    <phoneticPr fontId="2"/>
  </si>
  <si>
    <t>愛媛県後期高齢者医療広域連合(一般会計)</t>
    <phoneticPr fontId="2"/>
  </si>
  <si>
    <t>愛媛県後期高齢者医療広域連合(後期高齢者医療特別会計)</t>
    <phoneticPr fontId="2"/>
  </si>
  <si>
    <t>-</t>
    <phoneticPr fontId="2"/>
  </si>
  <si>
    <t>-</t>
    <phoneticPr fontId="2"/>
  </si>
  <si>
    <t>大三島ブルーライン(株)</t>
    <phoneticPr fontId="2"/>
  </si>
  <si>
    <t>今治コミュニティ放送(株)</t>
    <rPh sb="0" eb="2">
      <t>イマバリ</t>
    </rPh>
    <rPh sb="8" eb="10">
      <t>ホウソウ</t>
    </rPh>
    <phoneticPr fontId="2"/>
  </si>
  <si>
    <t>芸予汽船(株)</t>
    <rPh sb="0" eb="1">
      <t>ゲイ</t>
    </rPh>
    <rPh sb="1" eb="2">
      <t>ヨ</t>
    </rPh>
    <rPh sb="2" eb="4">
      <t>キセン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</si>
  <si>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</si>
  <si>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</si>
  <si>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</si>
  <si>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</si>
  <si>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</si>
  <si>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</si>
  <si>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</si>
  <si>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</si>
  <si>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</si>
  <si>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</si>
  <si>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</si>
  <si>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</si>
  <si>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ここに入力</t>
    <phoneticPr fontId="5"/>
  </si>
  <si>
    <t>有形固定資産減価償却率</t>
    <phoneticPr fontId="5"/>
  </si>
  <si>
    <t xml:space="preserve">合併に伴う施設整備等のため、近年の地方債発行額が増大した結果、単年度の元利償還金や地方債残高が高い水準で推移し、実質公債費比率は類似団体平均を上回っている状況にある。しかしながら、将来負担比率については、地方債残高に占める基準財政需要額算入対象分の割合が大きくなったことや充当可能財源として基金残高の確保を行ってきたことから類似団体平均を下回ることとなった。今後については、新ごみ処理施設整備等の大型事業を実施することや、国の合併に伴う地方財政措置期間が終了し、普通交付税が逓減することなどから、実質公債費比率と将来負担比率ともに一時的に上昇する見込みであるが、その他の投資的経費の抑制や事業の抜本的見直しなどに取り組むことで、計画的な財政運営に努めてまいりたい。
</t>
    <rPh sb="90" eb="92">
      <t>ショウライ</t>
    </rPh>
    <rPh sb="92" eb="94">
      <t>フタン</t>
    </rPh>
    <rPh sb="94" eb="96">
      <t>ヒリツ</t>
    </rPh>
    <rPh sb="102" eb="105">
      <t>チホウサイ</t>
    </rPh>
    <rPh sb="105" eb="107">
      <t>ザンダカ</t>
    </rPh>
    <rPh sb="108" eb="109">
      <t>シ</t>
    </rPh>
    <rPh sb="111" eb="118">
      <t>キジュンザイセイジュヨウガク</t>
    </rPh>
    <rPh sb="118" eb="120">
      <t>サンニュウ</t>
    </rPh>
    <rPh sb="120" eb="122">
      <t>タイショウ</t>
    </rPh>
    <rPh sb="122" eb="123">
      <t>ブン</t>
    </rPh>
    <rPh sb="124" eb="126">
      <t>ワリアイ</t>
    </rPh>
    <rPh sb="127" eb="128">
      <t>オオ</t>
    </rPh>
    <rPh sb="136" eb="138">
      <t>ジュウトウ</t>
    </rPh>
    <rPh sb="138" eb="140">
      <t>カノウ</t>
    </rPh>
    <rPh sb="140" eb="142">
      <t>ザイゲン</t>
    </rPh>
    <rPh sb="145" eb="147">
      <t>キキン</t>
    </rPh>
    <rPh sb="147" eb="149">
      <t>ザンダカ</t>
    </rPh>
    <rPh sb="150" eb="152">
      <t>カクホ</t>
    </rPh>
    <rPh sb="153" eb="154">
      <t>オコナ</t>
    </rPh>
    <rPh sb="162" eb="164">
      <t>ルイジ</t>
    </rPh>
    <rPh sb="164" eb="166">
      <t>ダンタイ</t>
    </rPh>
    <rPh sb="166" eb="168">
      <t>ヘイキン</t>
    </rPh>
    <rPh sb="169" eb="171">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</si>
</sst>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xf numFmtId="0" fontId="30" fillId="0" borderId="0">
      <alignment vertical="center"/>
    </xf>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40"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177" fontId="26" fillId="5" borderId="83"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41">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 7 2" xfId="40"/>
    <cellStyle name="標準 8" xfId="39"/>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1"/>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39425</c:v>
                </c:pt>
                <c:pt idx="1">
                  <c:v>43141</c:v>
                </c:pt>
                <c:pt idx="2">
                  <c:v>45117</c:v>
                </c:pt>
                <c:pt idx="3">
                  <c:v>52496</c:v>
                </c:pt>
                <c:pt idx="4">
                  <c:v>52619</c:v>
                </c:pt>
              </c:numCache>
            </c:numRef>
          </c:val>
          <c:smooth val="0"/>
          <c:extLst xmlns:c16r2="http://schemas.microsoft.com/office/drawing/2015/06/chart">
            <c:ext xmlns:c16="http://schemas.microsoft.com/office/drawing/2014/chart" uri="{C3380CC4-5D6E-409C-BE32-E72D297353CC}">
              <c16:uniqueId val="{00000000-B340-4591-9554-7804B2A9DA9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70780</c:v>
                </c:pt>
                <c:pt idx="1">
                  <c:v>82289</c:v>
                </c:pt>
                <c:pt idx="2">
                  <c:v>90810</c:v>
                </c:pt>
                <c:pt idx="3">
                  <c:v>67423</c:v>
                </c:pt>
                <c:pt idx="4">
                  <c:v>74158</c:v>
                </c:pt>
              </c:numCache>
            </c:numRef>
          </c:val>
          <c:smooth val="0"/>
          <c:extLst xmlns:c16r2="http://schemas.microsoft.com/office/drawing/2015/06/chart">
            <c:ext xmlns:c16="http://schemas.microsoft.com/office/drawing/2014/chart" uri="{C3380CC4-5D6E-409C-BE32-E72D297353CC}">
              <c16:uniqueId val="{00000001-B340-4591-9554-7804B2A9DA97}"/>
            </c:ext>
          </c:extLst>
        </c:ser>
        <c:dLbls>
          <c:showLegendKey val="0"/>
          <c:showVal val="0"/>
          <c:showCatName val="0"/>
          <c:showSerName val="0"/>
          <c:showPercent val="0"/>
          <c:showBubbleSize val="0"/>
        </c:dLbls>
        <c:marker val="1"/>
        <c:smooth val="0"/>
        <c:axId val="147514496"/>
        <c:axId val="147516416"/>
      </c:lineChart>
      <c:catAx>
        <c:axId val="1475144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7516416"/>
        <c:crosses val="autoZero"/>
        <c:auto val="1"/>
        <c:lblAlgn val="ctr"/>
        <c:lblOffset val="100"/>
        <c:tickLblSkip val="1"/>
        <c:tickMarkSkip val="1"/>
        <c:noMultiLvlLbl val="0"/>
      </c:catAx>
      <c:valAx>
        <c:axId val="14751641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21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75144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1012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9.36</c:v>
                </c:pt>
                <c:pt idx="1">
                  <c:v>8.36</c:v>
                </c:pt>
                <c:pt idx="2">
                  <c:v>8.0399999999999991</c:v>
                </c:pt>
                <c:pt idx="3">
                  <c:v>8.69</c:v>
                </c:pt>
                <c:pt idx="4">
                  <c:v>8.89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28.74</c:v>
                </c:pt>
                <c:pt idx="1">
                  <c:v>28.43</c:v>
                </c:pt>
                <c:pt idx="2">
                  <c:v>26.83</c:v>
                </c:pt>
                <c:pt idx="3">
                  <c:v>28.82</c:v>
                </c:pt>
                <c:pt idx="4">
                  <c:v>29.37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56480256"/>
        <c:axId val="156482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5.76</c:v>
                </c:pt>
                <c:pt idx="1">
                  <c:v>-0.88</c:v>
                </c:pt>
                <c:pt idx="2">
                  <c:v>-1.02</c:v>
                </c:pt>
                <c:pt idx="3">
                  <c:v>2.39</c:v>
                </c:pt>
                <c:pt idx="4">
                  <c:v>0.22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56480256"/>
        <c:axId val="156482176"/>
      </c:lineChart>
      <c:catAx>
        <c:axId val="156480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6482176"/>
        <c:crosses val="autoZero"/>
        <c:auto val="1"/>
        <c:lblAlgn val="ctr"/>
        <c:lblOffset val="100"/>
        <c:tickLblSkip val="1"/>
        <c:tickMarkSkip val="1"/>
        <c:noMultiLvlLbl val="0"/>
      </c:catAx>
      <c:valAx>
        <c:axId val="156482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480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8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0.14000000000000001</c:v>
                </c:pt>
                <c:pt idx="2">
                  <c:v>#N/A</c:v>
                </c:pt>
                <c:pt idx="3">
                  <c:v>0.1</c:v>
                </c:pt>
                <c:pt idx="4">
                  <c:v>#N/A</c:v>
                </c:pt>
                <c:pt idx="5">
                  <c:v>7.0000000000000007E-2</c:v>
                </c:pt>
                <c:pt idx="6">
                  <c:v>#N/A</c:v>
                </c:pt>
                <c:pt idx="7">
                  <c:v>0.16</c:v>
                </c:pt>
                <c:pt idx="8">
                  <c:v>#N/A</c:v>
                </c:pt>
                <c:pt idx="9">
                  <c:v>0.02</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介護予防支援事業特別会計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0.05</c:v>
                </c:pt>
                <c:pt idx="2">
                  <c:v>#N/A</c:v>
                </c:pt>
                <c:pt idx="3">
                  <c:v>7.0000000000000007E-2</c:v>
                </c:pt>
                <c:pt idx="4">
                  <c:v>#N/A</c:v>
                </c:pt>
                <c:pt idx="5">
                  <c:v>0.06</c:v>
                </c:pt>
                <c:pt idx="6">
                  <c:v>#N/A</c:v>
                </c:pt>
                <c:pt idx="7">
                  <c:v>0.06</c:v>
                </c:pt>
                <c:pt idx="8">
                  <c:v>#N/A</c:v>
                </c:pt>
                <c:pt idx="9">
                  <c:v>0.06</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0.09</c:v>
                </c:pt>
                <c:pt idx="2">
                  <c:v>#N/A</c:v>
                </c:pt>
                <c:pt idx="3">
                  <c:v>0.09</c:v>
                </c:pt>
                <c:pt idx="4">
                  <c:v>#N/A</c:v>
                </c:pt>
                <c:pt idx="5">
                  <c:v>0.1</c:v>
                </c:pt>
                <c:pt idx="6">
                  <c:v>#N/A</c:v>
                </c:pt>
                <c:pt idx="7">
                  <c:v>0.1</c:v>
                </c:pt>
                <c:pt idx="8">
                  <c:v>#N/A</c:v>
                </c:pt>
                <c:pt idx="9">
                  <c:v>0.11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c:v>
                </c:pt>
                <c:pt idx="2">
                  <c:v>#N/A</c:v>
                </c:pt>
                <c:pt idx="3">
                  <c:v>0.21</c:v>
                </c:pt>
                <c:pt idx="4">
                  <c:v>#N/A</c:v>
                </c:pt>
                <c:pt idx="5">
                  <c:v>0.22</c:v>
                </c:pt>
                <c:pt idx="6">
                  <c:v>#N/A</c:v>
                </c:pt>
                <c:pt idx="7">
                  <c:v>0.24</c:v>
                </c:pt>
                <c:pt idx="8">
                  <c:v>#N/A</c:v>
                </c:pt>
                <c:pt idx="9">
                  <c:v>0.26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0.17</c:v>
                </c:pt>
                <c:pt idx="2">
                  <c:v>#N/A</c:v>
                </c:pt>
                <c:pt idx="3">
                  <c:v>7.0000000000000007E-2</c:v>
                </c:pt>
                <c:pt idx="4">
                  <c:v>#N/A</c:v>
                </c:pt>
                <c:pt idx="5">
                  <c:v>0.17</c:v>
                </c:pt>
                <c:pt idx="6">
                  <c:v>#N/A</c:v>
                </c:pt>
                <c:pt idx="7">
                  <c:v>0.49</c:v>
                </c:pt>
                <c:pt idx="8">
                  <c:v>#N/A</c:v>
                </c:pt>
                <c:pt idx="9">
                  <c:v>0.99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1.1200000000000001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1.79</c:v>
                </c:pt>
                <c:pt idx="2">
                  <c:v>#N/A</c:v>
                </c:pt>
                <c:pt idx="3">
                  <c:v>1.74</c:v>
                </c:pt>
                <c:pt idx="4">
                  <c:v>#N/A</c:v>
                </c:pt>
                <c:pt idx="5">
                  <c:v>1.45</c:v>
                </c:pt>
                <c:pt idx="6">
                  <c:v>#N/A</c:v>
                </c:pt>
                <c:pt idx="7">
                  <c:v>1.08</c:v>
                </c:pt>
                <c:pt idx="8">
                  <c:v>#N/A</c:v>
                </c:pt>
                <c:pt idx="9">
                  <c:v>1.49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3.24</c:v>
                </c:pt>
                <c:pt idx="2">
                  <c:v>#N/A</c:v>
                </c:pt>
                <c:pt idx="3">
                  <c:v>3.3</c:v>
                </c:pt>
                <c:pt idx="4">
                  <c:v>#N/A</c:v>
                </c:pt>
                <c:pt idx="5">
                  <c:v>3.34</c:v>
                </c:pt>
                <c:pt idx="6">
                  <c:v>#N/A</c:v>
                </c:pt>
                <c:pt idx="7">
                  <c:v>3.77</c:v>
                </c:pt>
                <c:pt idx="8">
                  <c:v>#N/A</c:v>
                </c:pt>
                <c:pt idx="9">
                  <c:v>4.58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9.25</c:v>
                </c:pt>
                <c:pt idx="2">
                  <c:v>#N/A</c:v>
                </c:pt>
                <c:pt idx="3">
                  <c:v>8.31</c:v>
                </c:pt>
                <c:pt idx="4">
                  <c:v>#N/A</c:v>
                </c:pt>
                <c:pt idx="5">
                  <c:v>7.98</c:v>
                </c:pt>
                <c:pt idx="6">
                  <c:v>#N/A</c:v>
                </c:pt>
                <c:pt idx="7">
                  <c:v>8.67</c:v>
                </c:pt>
                <c:pt idx="8">
                  <c:v>#N/A</c:v>
                </c:pt>
                <c:pt idx="9">
                  <c:v>8.8699999999999992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57391488"/>
        <c:axId val="157401472"/>
      </c:barChart>
      <c:catAx>
        <c:axId val="157391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7401472"/>
        <c:crosses val="autoZero"/>
        <c:auto val="1"/>
        <c:lblAlgn val="ctr"/>
        <c:lblOffset val="100"/>
        <c:tickLblSkip val="1"/>
        <c:tickMarkSkip val="1"/>
        <c:noMultiLvlLbl val="0"/>
      </c:catAx>
      <c:valAx>
        <c:axId val="157401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3914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14E-2"/>
          <c:y val="8.7976539589442848E-2"/>
          <c:w val="0.90356317136844033"/>
          <c:h val="0.639296187683286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8420</c:v>
                </c:pt>
                <c:pt idx="5">
                  <c:v>8641</c:v>
                </c:pt>
                <c:pt idx="8">
                  <c:v>9057</c:v>
                </c:pt>
                <c:pt idx="11">
                  <c:v>9357</c:v>
                </c:pt>
                <c:pt idx="14">
                  <c:v>9716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81</c:v>
                </c:pt>
                <c:pt idx="3">
                  <c:v>77</c:v>
                </c:pt>
                <c:pt idx="6">
                  <c:v>71</c:v>
                </c:pt>
                <c:pt idx="9">
                  <c:v>69</c:v>
                </c:pt>
                <c:pt idx="12">
                  <c:v>66</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2900</c:v>
                </c:pt>
                <c:pt idx="3">
                  <c:v>2861</c:v>
                </c:pt>
                <c:pt idx="6">
                  <c:v>2835</c:v>
                </c:pt>
                <c:pt idx="9">
                  <c:v>2970</c:v>
                </c:pt>
                <c:pt idx="12">
                  <c:v>2654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10861</c:v>
                </c:pt>
                <c:pt idx="3">
                  <c:v>10707</c:v>
                </c:pt>
                <c:pt idx="6">
                  <c:v>10916</c:v>
                </c:pt>
                <c:pt idx="9">
                  <c:v>11504</c:v>
                </c:pt>
                <c:pt idx="12">
                  <c:v>11672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57071232"/>
        <c:axId val="157073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5422</c:v>
                </c:pt>
                <c:pt idx="2">
                  <c:v>#N/A</c:v>
                </c:pt>
                <c:pt idx="3">
                  <c:v>#N/A</c:v>
                </c:pt>
                <c:pt idx="4">
                  <c:v>5004</c:v>
                </c:pt>
                <c:pt idx="5">
                  <c:v>#N/A</c:v>
                </c:pt>
                <c:pt idx="6">
                  <c:v>#N/A</c:v>
                </c:pt>
                <c:pt idx="7">
                  <c:v>4765</c:v>
                </c:pt>
                <c:pt idx="8">
                  <c:v>#N/A</c:v>
                </c:pt>
                <c:pt idx="9">
                  <c:v>#N/A</c:v>
                </c:pt>
                <c:pt idx="10">
                  <c:v>5186</c:v>
                </c:pt>
                <c:pt idx="11">
                  <c:v>#N/A</c:v>
                </c:pt>
                <c:pt idx="12">
                  <c:v>#N/A</c:v>
                </c:pt>
                <c:pt idx="13">
                  <c:v>4676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57071232"/>
        <c:axId val="157073408"/>
      </c:lineChart>
      <c:catAx>
        <c:axId val="157071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7073408"/>
        <c:crosses val="autoZero"/>
        <c:auto val="1"/>
        <c:lblAlgn val="ctr"/>
        <c:lblOffset val="100"/>
        <c:tickLblSkip val="1"/>
        <c:tickMarkSkip val="1"/>
        <c:noMultiLvlLbl val="0"/>
      </c:catAx>
      <c:valAx>
        <c:axId val="157073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071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884"/>
          <c:h val="0.589182127738551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83736</c:v>
                </c:pt>
                <c:pt idx="5">
                  <c:v>87073</c:v>
                </c:pt>
                <c:pt idx="8">
                  <c:v>89781</c:v>
                </c:pt>
                <c:pt idx="11">
                  <c:v>91087</c:v>
                </c:pt>
                <c:pt idx="14">
                  <c:v>87522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5744</c:v>
                </c:pt>
                <c:pt idx="5">
                  <c:v>5477</c:v>
                </c:pt>
                <c:pt idx="8">
                  <c:v>4812</c:v>
                </c:pt>
                <c:pt idx="11">
                  <c:v>4865</c:v>
                </c:pt>
                <c:pt idx="14">
                  <c:v>2630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22069</c:v>
                </c:pt>
                <c:pt idx="5">
                  <c:v>25062</c:v>
                </c:pt>
                <c:pt idx="8">
                  <c:v>25013</c:v>
                </c:pt>
                <c:pt idx="11">
                  <c:v>27495</c:v>
                </c:pt>
                <c:pt idx="14">
                  <c:v>26998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13209</c:v>
                </c:pt>
                <c:pt idx="3">
                  <c:v>12252</c:v>
                </c:pt>
                <c:pt idx="6">
                  <c:v>11205</c:v>
                </c:pt>
                <c:pt idx="9">
                  <c:v>11167</c:v>
                </c:pt>
                <c:pt idx="12">
                  <c:v>10675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33815</c:v>
                </c:pt>
                <c:pt idx="3">
                  <c:v>31975</c:v>
                </c:pt>
                <c:pt idx="6">
                  <c:v>30490</c:v>
                </c:pt>
                <c:pt idx="9">
                  <c:v>29106</c:v>
                </c:pt>
                <c:pt idx="12">
                  <c:v>26166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3717</c:v>
                </c:pt>
                <c:pt idx="3">
                  <c:v>3653</c:v>
                </c:pt>
                <c:pt idx="6">
                  <c:v>3594</c:v>
                </c:pt>
                <c:pt idx="9">
                  <c:v>3535</c:v>
                </c:pt>
                <c:pt idx="12">
                  <c:v>1149</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85250</c:v>
                </c:pt>
                <c:pt idx="3">
                  <c:v>87934</c:v>
                </c:pt>
                <c:pt idx="6">
                  <c:v>90110</c:v>
                </c:pt>
                <c:pt idx="9">
                  <c:v>88978</c:v>
                </c:pt>
                <c:pt idx="12">
                  <c:v>85709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5742592"/>
        <c:axId val="135744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24442</c:v>
                </c:pt>
                <c:pt idx="2">
                  <c:v>#N/A</c:v>
                </c:pt>
                <c:pt idx="3">
                  <c:v>#N/A</c:v>
                </c:pt>
                <c:pt idx="4">
                  <c:v>18204</c:v>
                </c:pt>
                <c:pt idx="5">
                  <c:v>#N/A</c:v>
                </c:pt>
                <c:pt idx="6">
                  <c:v>#N/A</c:v>
                </c:pt>
                <c:pt idx="7">
                  <c:v>15792</c:v>
                </c:pt>
                <c:pt idx="8">
                  <c:v>#N/A</c:v>
                </c:pt>
                <c:pt idx="9">
                  <c:v>#N/A</c:v>
                </c:pt>
                <c:pt idx="10">
                  <c:v>9338</c:v>
                </c:pt>
                <c:pt idx="11">
                  <c:v>#N/A</c:v>
                </c:pt>
                <c:pt idx="12">
                  <c:v>#N/A</c:v>
                </c:pt>
                <c:pt idx="13">
                  <c:v>6548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5742592"/>
        <c:axId val="135744512"/>
      </c:lineChart>
      <c:catAx>
        <c:axId val="135742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5744512"/>
        <c:crosses val="autoZero"/>
        <c:auto val="1"/>
        <c:lblAlgn val="ctr"/>
        <c:lblOffset val="100"/>
        <c:tickLblSkip val="1"/>
        <c:tickMarkSkip val="1"/>
        <c:noMultiLvlLbl val="0"/>
      </c:catAx>
      <c:valAx>
        <c:axId val="135744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742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{BCD82C1C-0BC5-404F-9E86-944FDC3279CF}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0BDF-445F-BD8C-D49A750498EF}"/>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{D842E9E1-FEB6-43A0-85A6-A1A7D83FFAD3}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0BDF-445F-BD8C-D49A750498EF}"/>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{7DCEA2D9-6849-4A92-B39C-D04261A3C96F}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0BDF-445F-BD8C-D49A750498EF}"/>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{EAB46D31-AA30-4CD0-AF63-13E151A0576D}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0BDF-445F-BD8C-D49A750498EF}"/>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{C81A4F56-1894-4EBD-95AA-CD49668CACF3}</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0BDF-445F-BD8C-D49A750498E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0BDF-445F-BD8C-D49A750498EF}"/>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{FA0F2C5B-F897-4179-A2BB-61E21CEBE4EE}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0BDF-445F-BD8C-D49A750498EF}"/>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{5CEACC8E-C095-4BCE-954D-5379CE7EEC61}</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0BDF-445F-BD8C-D49A750498EF}"/>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{DD4372A6-1149-44EA-B9B3-06A7D20DD22F}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0BDF-445F-BD8C-D49A750498EF}"/>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{93578C44-E970-415F-BB69-AE4C0A4AA693}</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0BDF-445F-BD8C-D49A750498EF}"/>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{CA2AA915-EC37-44DF-BA81-D5B4AC59F73E}</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0BDF-445F-BD8C-D49A750498E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0BDF-445F-BD8C-D49A750498EF}"/>
            </c:ext>
          </c:extLst>
        </c:ser>
        <c:dLbls>
          <c:showLegendKey val="0"/>
          <c:showVal val="0"/>
          <c:showCatName val="0"/>
          <c:showSerName val="0"/>
          <c:showPercent val="0"/>
          <c:showBubbleSize val="0"/>
        </c:dLbls>
        <c:axId val="157730304"/>
        <c:axId val="157732224"/>
      </c:scatterChart>
      <c:valAx>
        <c:axId val="1577303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7732224"/>
        <c:crosses val="autoZero"/>
        <c:crossBetween val="midCat"/>
      </c:valAx>
      <c:valAx>
        <c:axId val="15773222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77303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{F3B4A983-36B7-4AC2-94A1-AC783A7235BE}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BA30-4A50-B3FA-B2A5C39F96F2}"/>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{ECC62AF1-1E90-4E2D-BB2B-87A1164D559C}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BA30-4A50-B3FA-B2A5C39F96F2}"/>
                </c:ext>
              </c:extLst>
            </c:dLbl>
            <c:dLbl>
              <c:idx val="2"/>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{8EE803A4-074D-4917-8AA7-D300E74D50DD}</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BA30-4A50-B3FA-B2A5C39F96F2}"/>
                </c:ext>
              </c:extLst>
            </c:dLbl>
            <c:dLbl>
              <c:idx val="3"/>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{1CDA7069-770A-4FFC-A1FF-F21E9CEABB78}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BA30-4A50-B3FA-B2A5C39F96F2}"/>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{FC1A72EF-0FF8-4ED3-8DE1-BA2E0786C6ED}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BA30-4A50-B3FA-B2A5C39F96F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14.2</c:v>
                </c:pt>
                <c:pt idx="1">
                  <c:v>13.9</c:v>
                </c:pt>
                <c:pt idx="2">
                  <c:v>13</c:v>
                </c:pt>
                <c:pt idx="3">
                  <c:v>12.8</c:v>
                </c:pt>
                <c:pt idx="4">
                  <c:v>12.6</c:v>
                </c:pt>
              </c:numCache>
            </c:numRef>
          </c:xVal>
          <c:yVal>
            <c:numRef>
              <c:f>公会計指標分析・財政指標組合せ分析表!$K$73:$O$73</c:f>
              <c:numCache>
                <c:formatCode>#,##0.0;"▲ "#,##0.0</c:formatCode>
                <c:ptCount val="5"/>
                <c:pt idx="0">
                  <c:v>63.7</c:v>
                </c:pt>
                <c:pt idx="1">
                  <c:v>47.1</c:v>
                </c:pt>
                <c:pt idx="2">
                  <c:v>40.200000000000003</c:v>
                </c:pt>
                <c:pt idx="3">
                  <c:v>24.2</c:v>
                </c:pt>
                <c:pt idx="4">
                  <c:v>17.399999999999999</c:v>
                </c:pt>
              </c:numCache>
            </c:numRef>
          </c:yVal>
          <c:smooth val="0"/>
          <c:extLst xmlns:c16r2="http://schemas.microsoft.com/office/drawing/2015/06/chart">
            <c:ext xmlns:c16="http://schemas.microsoft.com/office/drawing/2014/chart" uri="{C3380CC4-5D6E-409C-BE32-E72D297353CC}">
              <c16:uniqueId val="{00000005-BA30-4A50-B3FA-B2A5C39F96F2}"/>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{9BDCA0AF-34CB-4748-8CE8-31EF51D1ACB7}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BA30-4A50-B3FA-B2A5C39F96F2}"/>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{282E81B8-5C0C-41CE-BAF5-FB0321821A1A}</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BA30-4A50-B3FA-B2A5C39F96F2}"/>
                </c:ext>
              </c:extLst>
            </c:dLbl>
            <c:dLbl>
              <c:idx val="2"/>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{33AF4014-2536-4C0F-9CF9-866A894D9604}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BA30-4A50-B3FA-B2A5C39F96F2}"/>
                </c:ext>
              </c:extLst>
            </c:dLbl>
            <c:dLbl>
              <c:idx val="3"/>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{3B63425D-1BA7-41A3-90A5-BFDCBE519A28}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BA30-4A50-B3FA-B2A5C39F96F2}"/>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{CB053ED9-A47F-4C76-96BF-698AB737E75F}</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BA30-4A50-B3FA-B2A5C39F96F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6.8</c:v>
                </c:pt>
                <c:pt idx="1">
                  <c:v>5.9</c:v>
                </c:pt>
                <c:pt idx="2">
                  <c:v>5.2</c:v>
                </c:pt>
                <c:pt idx="3">
                  <c:v>5.8</c:v>
                </c:pt>
                <c:pt idx="4">
                  <c:v>6</c:v>
                </c:pt>
              </c:numCache>
            </c:numRef>
          </c:xVal>
          <c:yVal>
            <c:numRef>
              <c:f>公会計指標分析・財政指標組合せ分析表!$K$77:$O$77</c:f>
              <c:numCache>
                <c:formatCode>#,##0.0;"▲ "#,##0.0</c:formatCode>
                <c:ptCount val="5"/>
                <c:pt idx="0">
                  <c:v>42</c:v>
                </c:pt>
                <c:pt idx="1">
                  <c:v>32.6</c:v>
                </c:pt>
                <c:pt idx="2">
                  <c:v>30.5</c:v>
                </c:pt>
                <c:pt idx="3">
                  <c:v>13.7</c:v>
                </c:pt>
                <c:pt idx="4">
                  <c:v>24.1</c:v>
                </c:pt>
              </c:numCache>
            </c:numRef>
          </c:yVal>
          <c:smooth val="0"/>
          <c:extLst xmlns:c16r2="http://schemas.microsoft.com/office/drawing/2015/06/chart">
            <c:ext xmlns:c16="http://schemas.microsoft.com/office/drawing/2014/chart" uri="{C3380CC4-5D6E-409C-BE32-E72D297353CC}">
              <c16:uniqueId val="{0000000B-BA30-4A50-B3FA-B2A5C39F96F2}"/>
            </c:ext>
          </c:extLst>
        </c:ser>
        <c:dLbls>
          <c:showLegendKey val="0"/>
          <c:showVal val="0"/>
          <c:showCatName val="0"/>
          <c:showSerName val="0"/>
          <c:showPercent val="0"/>
          <c:showBubbleSize val="0"/>
        </c:dLbls>
        <c:axId val="157808128"/>
        <c:axId val="157810048"/>
      </c:scatterChart>
      <c:valAx>
        <c:axId val="157808128"/>
        <c:scaling>
          <c:orientation val="minMax"/>
          <c:max val="15"/>
          <c:min val="4.599999999999999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7810048"/>
        <c:crosses val="autoZero"/>
        <c:crossBetween val="midCat"/>
      </c:valAx>
      <c:valAx>
        <c:axId val="157810048"/>
        <c:scaling>
          <c:orientation val="minMax"/>
          <c:max val="73"/>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780812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愛媛県今治市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latin typeface="+mj-ea"/>
              <a:ea typeface="+mj-ea"/>
              <a:cs typeface="+mn-cs"/>
            </a:rPr>
            <a:t>　</a:t>
          </a:r>
          <a:r>
            <a:rPr kumimoji="1" lang="ja-JP" altLang="ja-JP" sz="1300">
              <a:solidFill>
                <a:schemeClr val="dk1"/>
              </a:solidFill>
              <a:latin typeface="+mj-ea"/>
              <a:ea typeface="+mj-ea"/>
              <a:cs typeface="+mn-cs"/>
            </a:rPr>
            <a:t>近年、合併に伴い必要となった施設の統合整備等を集中的に実施した結果、地方債の発行額が高い水準で推移し、また、その償還期間を比較的短期に設定していることから、</a:t>
          </a:r>
          <a:r>
            <a:rPr kumimoji="1" lang="ja-JP" altLang="en-US" sz="1300">
              <a:solidFill>
                <a:schemeClr val="dk1"/>
              </a:solidFill>
              <a:latin typeface="+mj-ea"/>
              <a:ea typeface="+mj-ea"/>
              <a:cs typeface="+mn-cs"/>
            </a:rPr>
            <a:t>単年度の元利償還金の額は増加傾向にある。しかしながら、新たに発行する地方債の多くを基準財政需要額への算入率が高い合併特例事業債や臨時財政対策債等が占めることから算入公債費等の額は増加し、結果、実質公債費比率の分子の数値は、前年度から</a:t>
          </a:r>
          <a:r>
            <a:rPr kumimoji="1" lang="en-US" altLang="ja-JP" sz="1300">
              <a:solidFill>
                <a:schemeClr val="dk1"/>
              </a:solidFill>
              <a:latin typeface="+mj-ea"/>
              <a:ea typeface="+mj-ea"/>
              <a:cs typeface="+mn-cs"/>
            </a:rPr>
            <a:t>510</a:t>
          </a:r>
          <a:r>
            <a:rPr kumimoji="1" lang="ja-JP" altLang="en-US" sz="1300">
              <a:solidFill>
                <a:schemeClr val="dk1"/>
              </a:solidFill>
              <a:latin typeface="+mj-ea"/>
              <a:ea typeface="+mj-ea"/>
              <a:cs typeface="+mn-cs"/>
            </a:rPr>
            <a:t>百万円減少した。</a:t>
          </a:r>
          <a:endParaRPr kumimoji="1" lang="ja-JP" altLang="en-US" sz="1300">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愛媛県今治市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mj-ea"/>
              <a:ea typeface="+mj-ea"/>
            </a:rPr>
            <a:t>　近年、地方債の発行額が高い水準で推移していたものの、その償還期間を比較的短期間に設定していることから、一般会計等に係る地方債の現在高は、平成</a:t>
          </a:r>
          <a:r>
            <a:rPr kumimoji="1" lang="en-US" altLang="ja-JP" sz="1300">
              <a:latin typeface="+mj-ea"/>
              <a:ea typeface="+mj-ea"/>
            </a:rPr>
            <a:t>27</a:t>
          </a:r>
          <a:r>
            <a:rPr kumimoji="1" lang="ja-JP" altLang="en-US" sz="1300">
              <a:latin typeface="+mj-ea"/>
              <a:ea typeface="+mj-ea"/>
            </a:rPr>
            <a:t>年度以降、減少に転じている。また、</a:t>
          </a:r>
          <a:r>
            <a:rPr kumimoji="1" lang="ja-JP" altLang="ja-JP" sz="1300">
              <a:solidFill>
                <a:schemeClr val="dk1"/>
              </a:solidFill>
              <a:latin typeface="+mj-ea"/>
              <a:ea typeface="+mj-ea"/>
              <a:cs typeface="+mn-cs"/>
            </a:rPr>
            <a:t>公営企業債等繰入見込額</a:t>
          </a:r>
          <a:r>
            <a:rPr kumimoji="1" lang="ja-JP" altLang="en-US" sz="1300">
              <a:solidFill>
                <a:schemeClr val="dk1"/>
              </a:solidFill>
              <a:latin typeface="+mj-ea"/>
              <a:ea typeface="+mj-ea"/>
              <a:cs typeface="+mn-cs"/>
            </a:rPr>
            <a:t>については、</a:t>
          </a:r>
          <a:r>
            <a:rPr kumimoji="1" lang="ja-JP" altLang="ja-JP" sz="1300">
              <a:solidFill>
                <a:schemeClr val="dk1"/>
              </a:solidFill>
              <a:latin typeface="+mj-ea"/>
              <a:ea typeface="+mj-ea"/>
              <a:cs typeface="+mn-cs"/>
            </a:rPr>
            <a:t>公営企業等の地方債残高</a:t>
          </a:r>
          <a:r>
            <a:rPr kumimoji="1" lang="ja-JP" altLang="en-US" sz="1300">
              <a:solidFill>
                <a:schemeClr val="dk1"/>
              </a:solidFill>
              <a:latin typeface="+mj-ea"/>
              <a:ea typeface="+mj-ea"/>
              <a:cs typeface="+mn-cs"/>
            </a:rPr>
            <a:t>の</a:t>
          </a:r>
          <a:r>
            <a:rPr kumimoji="1" lang="ja-JP" altLang="ja-JP" sz="1300">
              <a:solidFill>
                <a:schemeClr val="dk1"/>
              </a:solidFill>
              <a:latin typeface="+mj-ea"/>
              <a:ea typeface="+mj-ea"/>
              <a:cs typeface="+mn-cs"/>
            </a:rPr>
            <a:t>減少</a:t>
          </a:r>
          <a:r>
            <a:rPr kumimoji="1" lang="ja-JP" altLang="en-US" sz="1300">
              <a:solidFill>
                <a:schemeClr val="dk1"/>
              </a:solidFill>
              <a:latin typeface="+mj-ea"/>
              <a:ea typeface="+mj-ea"/>
              <a:cs typeface="+mn-cs"/>
            </a:rPr>
            <a:t>によって</a:t>
          </a:r>
          <a:r>
            <a:rPr kumimoji="1" lang="ja-JP" altLang="ja-JP" sz="1300">
              <a:solidFill>
                <a:schemeClr val="dk1"/>
              </a:solidFill>
              <a:latin typeface="+mj-ea"/>
              <a:ea typeface="+mj-ea"/>
              <a:cs typeface="+mn-cs"/>
            </a:rPr>
            <a:t>、</a:t>
          </a:r>
          <a:r>
            <a:rPr kumimoji="1" lang="ja-JP" altLang="en-US" sz="1300">
              <a:latin typeface="+mj-ea"/>
              <a:ea typeface="+mj-ea"/>
            </a:rPr>
            <a:t>退職手当負担見込額については、定員適正化計画に基づく人員削減によって、それぞれ減少したことから、将来負担比率の分子の数値は</a:t>
          </a:r>
          <a:r>
            <a:rPr kumimoji="1" lang="ja-JP" altLang="en-US" sz="1300">
              <a:solidFill>
                <a:schemeClr val="dk1"/>
              </a:solidFill>
              <a:latin typeface="+mj-ea"/>
              <a:ea typeface="+mj-ea"/>
              <a:cs typeface="+mn-cs"/>
            </a:rPr>
            <a:t>　前年度と比べて</a:t>
          </a:r>
          <a:r>
            <a:rPr kumimoji="1" lang="en-US" altLang="ja-JP" sz="1300">
              <a:solidFill>
                <a:schemeClr val="dk1"/>
              </a:solidFill>
              <a:latin typeface="+mj-ea"/>
              <a:ea typeface="+mj-ea"/>
              <a:cs typeface="+mn-cs"/>
            </a:rPr>
            <a:t>2,790</a:t>
          </a:r>
          <a:r>
            <a:rPr kumimoji="1" lang="ja-JP" altLang="en-US" sz="1300">
              <a:solidFill>
                <a:schemeClr val="dk1"/>
              </a:solidFill>
              <a:latin typeface="+mj-ea"/>
              <a:ea typeface="+mj-ea"/>
              <a:cs typeface="+mn-cs"/>
            </a:rPr>
            <a:t>百万円減少した。</a:t>
          </a:r>
          <a:endParaRPr kumimoji="1" lang="en-US" altLang="ja-JP" sz="1300">
            <a:solidFill>
              <a:schemeClr val="dk1"/>
            </a:solidFill>
            <a:latin typeface="+mj-ea"/>
            <a:ea typeface="+mj-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mj-ea"/>
              <a:ea typeface="+mj-ea"/>
              <a:cs typeface="+mn-cs"/>
            </a:rPr>
            <a:t>　なお、</a:t>
          </a:r>
          <a:r>
            <a:rPr kumimoji="1" lang="ja-JP" altLang="ja-JP" sz="1300">
              <a:solidFill>
                <a:schemeClr val="dk1"/>
              </a:solidFill>
              <a:latin typeface="+mj-ea"/>
              <a:ea typeface="+mj-ea"/>
              <a:cs typeface="+mn-cs"/>
            </a:rPr>
            <a:t>平成</a:t>
          </a:r>
          <a:r>
            <a:rPr kumimoji="1" lang="en-US" altLang="ja-JP" sz="1300">
              <a:solidFill>
                <a:schemeClr val="dk1"/>
              </a:solidFill>
              <a:latin typeface="+mj-ea"/>
              <a:ea typeface="+mj-ea"/>
              <a:cs typeface="+mn-cs"/>
            </a:rPr>
            <a:t>28</a:t>
          </a:r>
          <a:r>
            <a:rPr kumimoji="1" lang="ja-JP" altLang="ja-JP" sz="1300">
              <a:solidFill>
                <a:schemeClr val="dk1"/>
              </a:solidFill>
              <a:latin typeface="+mj-ea"/>
              <a:ea typeface="+mj-ea"/>
              <a:cs typeface="+mn-cs"/>
            </a:rPr>
            <a:t>年度中に土地開発公社から土地を買い戻したこと</a:t>
          </a:r>
          <a:r>
            <a:rPr kumimoji="1" lang="ja-JP" altLang="en-US" sz="1300">
              <a:solidFill>
                <a:schemeClr val="dk1"/>
              </a:solidFill>
              <a:latin typeface="+mj-ea"/>
              <a:ea typeface="+mj-ea"/>
              <a:cs typeface="+mn-cs"/>
            </a:rPr>
            <a:t>から</a:t>
          </a:r>
          <a:r>
            <a:rPr kumimoji="1" lang="ja-JP" altLang="ja-JP" sz="1300">
              <a:solidFill>
                <a:schemeClr val="dk1"/>
              </a:solidFill>
              <a:latin typeface="+mj-ea"/>
              <a:ea typeface="+mj-ea"/>
              <a:cs typeface="+mn-cs"/>
            </a:rPr>
            <a:t>、債務負担行為に基づく支出予定額も減少しているが、</a:t>
          </a:r>
          <a:r>
            <a:rPr kumimoji="1" lang="ja-JP" altLang="en-US" sz="1300">
              <a:latin typeface="+mj-ea"/>
              <a:ea typeface="+mj-ea"/>
            </a:rPr>
            <a:t>同時に土地開発公社から貸付金の返済を受けたため、控除費目である充当可能特定歳入が同額減少し、将来負担比率の分子の数値の減少には影響していない。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愛媛県今治市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163,481
160,585
419.14
82,523,802
77,892,409
4,178,311
47,015,260
85,722,674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17.4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愛媛県今治市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163,481
160,585
419.14
82,523,802
77,892,409
4,178,311
47,015,260
85,722,674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17.4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愛媛県今治市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163,481
160,585
419.14
82,523,802
77,892,409
4,178,311
47,015,260
85,722,674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17.4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愛媛県今治市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163,481
160,585
419.14
82,523,802
77,892,409
4,178,311
47,015,260
85,722,674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17.4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前年度数値と変わらず、類似団体と比較してもその平均を大きく下回っている。引き続き、職員適正化計画に基づく定員管理を通じた人件費の抑制や、公の施設の統廃合による管理経費の削減に取り組み、歳出規模の縮減に努めるとともに、地方税の徴収強化等の取り組みを通じて自主財源の確保に努め、財政基盤の強化を図りたい。</a:t>
          </a:r>
          <a:endParaRPr kumimoji="1" lang="en-US" altLang="ja-JP" sz="11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44</xdr:row>
      <xdr:rowOff>96157</xdr:rowOff>
    </xdr:to>
    <xdr:cxnSp macro="">
      <xdr:nvCxnSpPr>
        <xdr:cNvPr id="65" name="直線コネクタ 64"/>
        <xdr:cNvCxnSpPr/>
      </xdr:nvCxnSpPr>
      <xdr:spPr>
        <a:xfrm flipV="1">
          <a:off x="4953000" y="6347278"/>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6"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7" name="直線コネクタ 66"/>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8"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9" name="直線コネクタ 68"/>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9978</xdr:rowOff>
    </xdr:from>
    <xdr:to>
      <xdr:col>7</xdr:col>
      <xdr:colOff>152400</xdr:colOff>
      <xdr:row>44</xdr:row>
      <xdr:rowOff>9978</xdr:rowOff>
    </xdr:to>
    <xdr:cxnSp macro="">
      <xdr:nvCxnSpPr>
        <xdr:cNvPr id="70" name="直線コネクタ 69"/>
        <xdr:cNvCxnSpPr/>
      </xdr:nvCxnSpPr>
      <xdr:spPr>
        <a:xfrm>
          <a:off x="4114800" y="75537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1"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2" name="フローチャート : 判断 71"/>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164193</xdr:rowOff>
    </xdr:from>
    <xdr:to>
      <xdr:col>6</xdr:col>
      <xdr:colOff>0</xdr:colOff>
      <xdr:row>44</xdr:row>
      <xdr:rowOff>9978</xdr:rowOff>
    </xdr:to>
    <xdr:cxnSp macro="">
      <xdr:nvCxnSpPr>
        <xdr:cNvPr id="73" name="直線コネクタ 72"/>
        <xdr:cNvCxnSpPr/>
      </xdr:nvCxnSpPr>
      <xdr:spPr>
        <a:xfrm>
          <a:off x="3225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4" name="フローチャート : 判断 73"/>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5" name="テキスト ボックス 74"/>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164193</xdr:rowOff>
    </xdr:from>
    <xdr:to>
      <xdr:col>4</xdr:col>
      <xdr:colOff>482600</xdr:colOff>
      <xdr:row>43</xdr:row>
      <xdr:rowOff>164193</xdr:rowOff>
    </xdr:to>
    <xdr:cxnSp macro="">
      <xdr:nvCxnSpPr>
        <xdr:cNvPr id="76" name="直線コネクタ 75"/>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42635</xdr:rowOff>
    </xdr:from>
    <xdr:to>
      <xdr:col>4</xdr:col>
      <xdr:colOff>533400</xdr:colOff>
      <xdr:row>41</xdr:row>
      <xdr:rowOff>144235</xdr:rowOff>
    </xdr:to>
    <xdr:sp macro="" textlink="">
      <xdr:nvSpPr>
        <xdr:cNvPr id="77" name="フローチャート :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154412</xdr:rowOff>
    </xdr:from>
    <xdr:ext cx="762000" cy="259045"/>
    <xdr:sp macro="" textlink="">
      <xdr:nvSpPr>
        <xdr:cNvPr id="78" name="テキスト ボックス 77"/>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164193</xdr:rowOff>
    </xdr:from>
    <xdr:to>
      <xdr:col>3</xdr:col>
      <xdr:colOff>279400</xdr:colOff>
      <xdr:row>43</xdr:row>
      <xdr:rowOff>164193</xdr:rowOff>
    </xdr:to>
    <xdr:cxnSp macro="">
      <xdr:nvCxnSpPr>
        <xdr:cNvPr id="79" name="直線コネクタ 78"/>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42635</xdr:rowOff>
    </xdr:from>
    <xdr:to>
      <xdr:col>3</xdr:col>
      <xdr:colOff>330200</xdr:colOff>
      <xdr:row>41</xdr:row>
      <xdr:rowOff>144235</xdr:rowOff>
    </xdr:to>
    <xdr:sp macro="" textlink="">
      <xdr:nvSpPr>
        <xdr:cNvPr id="80" name="フローチャート : 判断 79"/>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154412</xdr:rowOff>
    </xdr:from>
    <xdr:ext cx="762000" cy="259045"/>
    <xdr:sp macro="" textlink="">
      <xdr:nvSpPr>
        <xdr:cNvPr id="81" name="テキスト ボックス 80"/>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82" name="フローチャート : 判断 81"/>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154412</xdr:rowOff>
    </xdr:from>
    <xdr:ext cx="762000" cy="259045"/>
    <xdr:sp macro="" textlink="">
      <xdr:nvSpPr>
        <xdr:cNvPr id="83" name="テキスト ボックス 82"/>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89" name="円/楕円 88"/>
        <xdr:cNvSpPr/>
      </xdr:nvSpPr>
      <xdr:spPr>
        <a:xfrm>
          <a:off x="49022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26505</xdr:rowOff>
    </xdr:from>
    <xdr:ext cx="762000" cy="259045"/>
    <xdr:sp macro="" textlink="">
      <xdr:nvSpPr>
        <xdr:cNvPr id="90" name="財政力該当値テキスト"/>
        <xdr:cNvSpPr txBox="1"/>
      </xdr:nvSpPr>
      <xdr:spPr>
        <a:xfrm>
          <a:off x="5041900" y="739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130628</xdr:rowOff>
    </xdr:from>
    <xdr:to>
      <xdr:col>6</xdr:col>
      <xdr:colOff>50800</xdr:colOff>
      <xdr:row>44</xdr:row>
      <xdr:rowOff>60778</xdr:rowOff>
    </xdr:to>
    <xdr:sp macro="" textlink="">
      <xdr:nvSpPr>
        <xdr:cNvPr id="91" name="円/楕円 90"/>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45555</xdr:rowOff>
    </xdr:from>
    <xdr:ext cx="736600" cy="259045"/>
    <xdr:sp macro="" textlink="">
      <xdr:nvSpPr>
        <xdr:cNvPr id="92" name="テキスト ボックス 91"/>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113393</xdr:rowOff>
    </xdr:from>
    <xdr:to>
      <xdr:col>4</xdr:col>
      <xdr:colOff>533400</xdr:colOff>
      <xdr:row>44</xdr:row>
      <xdr:rowOff>43543</xdr:rowOff>
    </xdr:to>
    <xdr:sp macro="" textlink="">
      <xdr:nvSpPr>
        <xdr:cNvPr id="93" name="円/楕円 92"/>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28320</xdr:rowOff>
    </xdr:from>
    <xdr:ext cx="762000" cy="259045"/>
    <xdr:sp macro="" textlink="">
      <xdr:nvSpPr>
        <xdr:cNvPr id="94" name="テキスト ボックス 93"/>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113393</xdr:rowOff>
    </xdr:from>
    <xdr:to>
      <xdr:col>3</xdr:col>
      <xdr:colOff>330200</xdr:colOff>
      <xdr:row>44</xdr:row>
      <xdr:rowOff>43543</xdr:rowOff>
    </xdr:to>
    <xdr:sp macro="" textlink="">
      <xdr:nvSpPr>
        <xdr:cNvPr id="95" name="円/楕円 94"/>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28320</xdr:rowOff>
    </xdr:from>
    <xdr:ext cx="762000" cy="259045"/>
    <xdr:sp macro="" textlink="">
      <xdr:nvSpPr>
        <xdr:cNvPr id="96" name="テキスト ボックス 95"/>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97" name="円/楕円 96"/>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28320</xdr:rowOff>
    </xdr:from>
    <xdr:ext cx="762000" cy="259045"/>
    <xdr:sp macro="" textlink="">
      <xdr:nvSpPr>
        <xdr:cNvPr id="98" name="テキスト ボックス 97"/>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latin typeface="+mj-ea"/>
              <a:ea typeface="+mj-ea"/>
              <a:cs typeface="+mn-cs"/>
            </a:rPr>
            <a:t>　分子である経常経費充当一般財源、分母である経常一般財源ともに前年度より減少となったが、特に経常一般財源においての普通交付税や地方消費税交付金、臨時財政対策債発行額等の減少による影響が大きかったため、前年度数値と比較して</a:t>
          </a:r>
          <a:r>
            <a:rPr kumimoji="1" lang="en-US" altLang="ja-JP" sz="1100">
              <a:solidFill>
                <a:schemeClr val="dk1"/>
              </a:solidFill>
              <a:latin typeface="+mj-ea"/>
              <a:ea typeface="+mj-ea"/>
              <a:cs typeface="+mn-cs"/>
            </a:rPr>
            <a:t>2.7</a:t>
          </a:r>
          <a:r>
            <a:rPr kumimoji="1" lang="ja-JP" altLang="ja-JP" sz="1100">
              <a:solidFill>
                <a:schemeClr val="dk1"/>
              </a:solidFill>
              <a:latin typeface="+mj-ea"/>
              <a:ea typeface="+mj-ea"/>
              <a:cs typeface="+mn-cs"/>
            </a:rPr>
            <a:t>ポイント増加することとなった。類似団体の平均と比較しても高く、財政構造の弾力性が低い結果となっており、引き続き、職員適正化計画に基づく定員管理を通じた人件費の抑制や、公の施設の統廃合による管理経費の削減に取り組み、歳出規模の縮減に努めるとともに、地方税の徴収強化等の取り組みを通じて自主財源の確保に努め、財政基盤の強化を図りたい。</a:t>
          </a:r>
          <a:endParaRPr kumimoji="1" lang="en-US" altLang="ja-JP" sz="1100">
            <a:solidFill>
              <a:schemeClr val="dk1"/>
            </a:solidFill>
            <a:latin typeface="+mj-ea"/>
            <a:ea typeface="+mj-ea"/>
            <a:cs typeface="+mn-cs"/>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92287</xdr:rowOff>
    </xdr:from>
    <xdr:to>
      <xdr:col>7</xdr:col>
      <xdr:colOff>152400</xdr:colOff>
      <xdr:row>67</xdr:row>
      <xdr:rowOff>168487</xdr:rowOff>
    </xdr:to>
    <xdr:cxnSp macro="">
      <xdr:nvCxnSpPr>
        <xdr:cNvPr id="128" name="直線コネクタ 127"/>
        <xdr:cNvCxnSpPr/>
      </xdr:nvCxnSpPr>
      <xdr:spPr>
        <a:xfrm flipV="1">
          <a:off x="4953000" y="1020783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140564</xdr:rowOff>
    </xdr:from>
    <xdr:ext cx="762000" cy="259045"/>
    <xdr:sp macro="" textlink="">
      <xdr:nvSpPr>
        <xdr:cNvPr id="129" name="財政構造の弾力性最小値テキスト"/>
        <xdr:cNvSpPr txBox="1"/>
      </xdr:nvSpPr>
      <xdr:spPr>
        <a:xfrm>
          <a:off x="5041900" y="1162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67</xdr:row>
      <xdr:rowOff>168487</xdr:rowOff>
    </xdr:from>
    <xdr:to>
      <xdr:col>7</xdr:col>
      <xdr:colOff>241300</xdr:colOff>
      <xdr:row>67</xdr:row>
      <xdr:rowOff>168487</xdr:rowOff>
    </xdr:to>
    <xdr:cxnSp macro="">
      <xdr:nvCxnSpPr>
        <xdr:cNvPr id="130" name="直線コネクタ 129"/>
        <xdr:cNvCxnSpPr/>
      </xdr:nvCxnSpPr>
      <xdr:spPr>
        <a:xfrm>
          <a:off x="4864100" y="1165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7214</xdr:rowOff>
    </xdr:from>
    <xdr:ext cx="762000" cy="259045"/>
    <xdr:sp macro="" textlink="">
      <xdr:nvSpPr>
        <xdr:cNvPr id="131" name="財政構造の弾力性最大値テキスト"/>
        <xdr:cNvSpPr txBox="1"/>
      </xdr:nvSpPr>
      <xdr:spPr>
        <a:xfrm>
          <a:off x="5041900" y="995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7</xdr:col>
      <xdr:colOff>63500</xdr:colOff>
      <xdr:row>59</xdr:row>
      <xdr:rowOff>92287</xdr:rowOff>
    </xdr:from>
    <xdr:to>
      <xdr:col>7</xdr:col>
      <xdr:colOff>241300</xdr:colOff>
      <xdr:row>59</xdr:row>
      <xdr:rowOff>92287</xdr:rowOff>
    </xdr:to>
    <xdr:cxnSp macro="">
      <xdr:nvCxnSpPr>
        <xdr:cNvPr id="132" name="直線コネクタ 131"/>
        <xdr:cNvCxnSpPr/>
      </xdr:nvCxnSpPr>
      <xdr:spPr>
        <a:xfrm>
          <a:off x="4864100" y="1020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160020</xdr:rowOff>
    </xdr:from>
    <xdr:to>
      <xdr:col>7</xdr:col>
      <xdr:colOff>152400</xdr:colOff>
      <xdr:row>66</xdr:row>
      <xdr:rowOff>34290</xdr:rowOff>
    </xdr:to>
    <xdr:cxnSp macro="">
      <xdr:nvCxnSpPr>
        <xdr:cNvPr id="133" name="直線コネクタ 132"/>
        <xdr:cNvCxnSpPr/>
      </xdr:nvCxnSpPr>
      <xdr:spPr>
        <a:xfrm>
          <a:off x="4114800" y="1113282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157921</xdr:rowOff>
    </xdr:from>
    <xdr:ext cx="762000" cy="259045"/>
    <xdr:sp macro="" textlink="">
      <xdr:nvSpPr>
        <xdr:cNvPr id="134" name="財政構造の弾力性平均値テキスト"/>
        <xdr:cNvSpPr txBox="1"/>
      </xdr:nvSpPr>
      <xdr:spPr>
        <a:xfrm>
          <a:off x="5041900" y="109592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141394</xdr:rowOff>
    </xdr:from>
    <xdr:to>
      <xdr:col>7</xdr:col>
      <xdr:colOff>203200</xdr:colOff>
      <xdr:row>65</xdr:row>
      <xdr:rowOff>71544</xdr:rowOff>
    </xdr:to>
    <xdr:sp macro="" textlink="">
      <xdr:nvSpPr>
        <xdr:cNvPr id="135" name="フローチャート : 判断 134"/>
        <xdr:cNvSpPr/>
      </xdr:nvSpPr>
      <xdr:spPr>
        <a:xfrm>
          <a:off x="4902200" y="111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160020</xdr:rowOff>
    </xdr:from>
    <xdr:to>
      <xdr:col>6</xdr:col>
      <xdr:colOff>0</xdr:colOff>
      <xdr:row>65</xdr:row>
      <xdr:rowOff>117263</xdr:rowOff>
    </xdr:to>
    <xdr:cxnSp macro="">
      <xdr:nvCxnSpPr>
        <xdr:cNvPr id="136" name="直線コネクタ 135"/>
        <xdr:cNvCxnSpPr/>
      </xdr:nvCxnSpPr>
      <xdr:spPr>
        <a:xfrm flipV="1">
          <a:off x="3225800" y="1113282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63500</xdr:rowOff>
    </xdr:from>
    <xdr:to>
      <xdr:col>6</xdr:col>
      <xdr:colOff>50800</xdr:colOff>
      <xdr:row>63</xdr:row>
      <xdr:rowOff>165100</xdr:rowOff>
    </xdr:to>
    <xdr:sp macro="" textlink="">
      <xdr:nvSpPr>
        <xdr:cNvPr id="137" name="フローチャート : 判断 136"/>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3827</xdr:rowOff>
    </xdr:from>
    <xdr:ext cx="736600" cy="259045"/>
    <xdr:sp macro="" textlink="">
      <xdr:nvSpPr>
        <xdr:cNvPr id="138" name="テキスト ボックス 137"/>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98213</xdr:rowOff>
    </xdr:from>
    <xdr:to>
      <xdr:col>4</xdr:col>
      <xdr:colOff>482600</xdr:colOff>
      <xdr:row>65</xdr:row>
      <xdr:rowOff>117263</xdr:rowOff>
    </xdr:to>
    <xdr:cxnSp macro="">
      <xdr:nvCxnSpPr>
        <xdr:cNvPr id="139" name="直線コネクタ 138"/>
        <xdr:cNvCxnSpPr/>
      </xdr:nvCxnSpPr>
      <xdr:spPr>
        <a:xfrm>
          <a:off x="2336800" y="10899563"/>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90594</xdr:rowOff>
    </xdr:from>
    <xdr:to>
      <xdr:col>4</xdr:col>
      <xdr:colOff>533400</xdr:colOff>
      <xdr:row>66</xdr:row>
      <xdr:rowOff>20744</xdr:rowOff>
    </xdr:to>
    <xdr:sp macro="" textlink="">
      <xdr:nvSpPr>
        <xdr:cNvPr id="140" name="フローチャート : 判断 139"/>
        <xdr:cNvSpPr/>
      </xdr:nvSpPr>
      <xdr:spPr>
        <a:xfrm>
          <a:off x="3175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5521</xdr:rowOff>
    </xdr:from>
    <xdr:ext cx="762000" cy="259045"/>
    <xdr:sp macro="" textlink="">
      <xdr:nvSpPr>
        <xdr:cNvPr id="141" name="テキスト ボックス 140"/>
        <xdr:cNvSpPr txBox="1"/>
      </xdr:nvSpPr>
      <xdr:spPr>
        <a:xfrm>
          <a:off x="2844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98213</xdr:rowOff>
    </xdr:from>
    <xdr:to>
      <xdr:col>3</xdr:col>
      <xdr:colOff>279400</xdr:colOff>
      <xdr:row>65</xdr:row>
      <xdr:rowOff>133350</xdr:rowOff>
    </xdr:to>
    <xdr:cxnSp macro="">
      <xdr:nvCxnSpPr>
        <xdr:cNvPr id="142" name="直線コネクタ 141"/>
        <xdr:cNvCxnSpPr/>
      </xdr:nvCxnSpPr>
      <xdr:spPr>
        <a:xfrm flipV="1">
          <a:off x="1447800" y="10899563"/>
          <a:ext cx="889000" cy="37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2117</xdr:rowOff>
    </xdr:from>
    <xdr:to>
      <xdr:col>3</xdr:col>
      <xdr:colOff>330200</xdr:colOff>
      <xdr:row>65</xdr:row>
      <xdr:rowOff>103717</xdr:rowOff>
    </xdr:to>
    <xdr:sp macro="" textlink="">
      <xdr:nvSpPr>
        <xdr:cNvPr id="143" name="フローチャート : 判断 142"/>
        <xdr:cNvSpPr/>
      </xdr:nvSpPr>
      <xdr:spPr>
        <a:xfrm>
          <a:off x="22860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88494</xdr:rowOff>
    </xdr:from>
    <xdr:ext cx="762000" cy="259045"/>
    <xdr:sp macro="" textlink="">
      <xdr:nvSpPr>
        <xdr:cNvPr id="144" name="テキスト ボックス 143"/>
        <xdr:cNvSpPr txBox="1"/>
      </xdr:nvSpPr>
      <xdr:spPr>
        <a:xfrm>
          <a:off x="1955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66463</xdr:rowOff>
    </xdr:from>
    <xdr:to>
      <xdr:col>2</xdr:col>
      <xdr:colOff>127000</xdr:colOff>
      <xdr:row>65</xdr:row>
      <xdr:rowOff>168063</xdr:rowOff>
    </xdr:to>
    <xdr:sp macro="" textlink="">
      <xdr:nvSpPr>
        <xdr:cNvPr id="145" name="フローチャート : 判断 144"/>
        <xdr:cNvSpPr/>
      </xdr:nvSpPr>
      <xdr:spPr>
        <a:xfrm>
          <a:off x="1397000" y="112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6790</xdr:rowOff>
    </xdr:from>
    <xdr:ext cx="762000" cy="259045"/>
    <xdr:sp macro="" textlink="">
      <xdr:nvSpPr>
        <xdr:cNvPr id="146" name="テキスト ボックス 145"/>
        <xdr:cNvSpPr txBox="1"/>
      </xdr:nvSpPr>
      <xdr:spPr>
        <a:xfrm>
          <a:off x="1066800" y="1097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154940</xdr:rowOff>
    </xdr:from>
    <xdr:to>
      <xdr:col>7</xdr:col>
      <xdr:colOff>203200</xdr:colOff>
      <xdr:row>66</xdr:row>
      <xdr:rowOff>85090</xdr:rowOff>
    </xdr:to>
    <xdr:sp macro="" textlink="">
      <xdr:nvSpPr>
        <xdr:cNvPr id="152" name="円/楕円 151"/>
        <xdr:cNvSpPr/>
      </xdr:nvSpPr>
      <xdr:spPr>
        <a:xfrm>
          <a:off x="49022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127017</xdr:rowOff>
    </xdr:from>
    <xdr:ext cx="762000" cy="259045"/>
    <xdr:sp macro="" textlink="">
      <xdr:nvSpPr>
        <xdr:cNvPr id="153" name="財政構造の弾力性該当値テキスト"/>
        <xdr:cNvSpPr txBox="1"/>
      </xdr:nvSpPr>
      <xdr:spPr>
        <a:xfrm>
          <a:off x="5041900" y="1127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109220</xdr:rowOff>
    </xdr:from>
    <xdr:to>
      <xdr:col>6</xdr:col>
      <xdr:colOff>50800</xdr:colOff>
      <xdr:row>65</xdr:row>
      <xdr:rowOff>39370</xdr:rowOff>
    </xdr:to>
    <xdr:sp macro="" textlink="">
      <xdr:nvSpPr>
        <xdr:cNvPr id="154" name="円/楕円 153"/>
        <xdr:cNvSpPr/>
      </xdr:nvSpPr>
      <xdr:spPr>
        <a:xfrm>
          <a:off x="4064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24147</xdr:rowOff>
    </xdr:from>
    <xdr:ext cx="736600" cy="259045"/>
    <xdr:sp macro="" textlink="">
      <xdr:nvSpPr>
        <xdr:cNvPr id="155" name="テキスト ボックス 154"/>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66463</xdr:rowOff>
    </xdr:from>
    <xdr:to>
      <xdr:col>4</xdr:col>
      <xdr:colOff>533400</xdr:colOff>
      <xdr:row>65</xdr:row>
      <xdr:rowOff>168063</xdr:rowOff>
    </xdr:to>
    <xdr:sp macro="" textlink="">
      <xdr:nvSpPr>
        <xdr:cNvPr id="156" name="円/楕円 155"/>
        <xdr:cNvSpPr/>
      </xdr:nvSpPr>
      <xdr:spPr>
        <a:xfrm>
          <a:off x="3175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6790</xdr:rowOff>
    </xdr:from>
    <xdr:ext cx="762000" cy="259045"/>
    <xdr:sp macro="" textlink="">
      <xdr:nvSpPr>
        <xdr:cNvPr id="157" name="テキスト ボックス 156"/>
        <xdr:cNvSpPr txBox="1"/>
      </xdr:nvSpPr>
      <xdr:spPr>
        <a:xfrm>
          <a:off x="2844800" y="1097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47413</xdr:rowOff>
    </xdr:from>
    <xdr:to>
      <xdr:col>3</xdr:col>
      <xdr:colOff>330200</xdr:colOff>
      <xdr:row>63</xdr:row>
      <xdr:rowOff>149013</xdr:rowOff>
    </xdr:to>
    <xdr:sp macro="" textlink="">
      <xdr:nvSpPr>
        <xdr:cNvPr id="158" name="円/楕円 157"/>
        <xdr:cNvSpPr/>
      </xdr:nvSpPr>
      <xdr:spPr>
        <a:xfrm>
          <a:off x="2286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159190</xdr:rowOff>
    </xdr:from>
    <xdr:ext cx="762000" cy="259045"/>
    <xdr:sp macro="" textlink="">
      <xdr:nvSpPr>
        <xdr:cNvPr id="159" name="テキスト ボックス 158"/>
        <xdr:cNvSpPr txBox="1"/>
      </xdr:nvSpPr>
      <xdr:spPr>
        <a:xfrm>
          <a:off x="1955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82550</xdr:rowOff>
    </xdr:from>
    <xdr:to>
      <xdr:col>2</xdr:col>
      <xdr:colOff>127000</xdr:colOff>
      <xdr:row>66</xdr:row>
      <xdr:rowOff>12700</xdr:rowOff>
    </xdr:to>
    <xdr:sp macro="" textlink="">
      <xdr:nvSpPr>
        <xdr:cNvPr id="160" name="円/楕円 159"/>
        <xdr:cNvSpPr/>
      </xdr:nvSpPr>
      <xdr:spPr>
        <a:xfrm>
          <a:off x="1397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168927</xdr:rowOff>
    </xdr:from>
    <xdr:ext cx="762000" cy="259045"/>
    <xdr:sp macro="" textlink="">
      <xdr:nvSpPr>
        <xdr:cNvPr id="161" name="テキスト ボックス 160"/>
        <xdr:cNvSpPr txBox="1"/>
      </xdr:nvSpPr>
      <xdr:spPr>
        <a:xfrm>
          <a:off x="1066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[130,806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124,606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j-ea"/>
              <a:ea typeface="+mj-ea"/>
              <a:cs typeface="+mn-cs"/>
            </a:rPr>
            <a:t>　昨年度と比較して</a:t>
          </a:r>
          <a:r>
            <a:rPr kumimoji="1" lang="en-US" altLang="ja-JP" sz="1100">
              <a:solidFill>
                <a:schemeClr val="dk1"/>
              </a:solidFill>
              <a:latin typeface="+mj-ea"/>
              <a:ea typeface="+mj-ea"/>
              <a:cs typeface="+mn-cs"/>
            </a:rPr>
            <a:t>2,821</a:t>
          </a:r>
          <a:r>
            <a:rPr kumimoji="1" lang="ja-JP" altLang="ja-JP" sz="1100">
              <a:solidFill>
                <a:schemeClr val="dk1"/>
              </a:solidFill>
              <a:latin typeface="+mj-ea"/>
              <a:ea typeface="+mj-ea"/>
              <a:cs typeface="+mn-cs"/>
            </a:rPr>
            <a:t>円増加しており、引き続き、類似団体の平均よりも高い数値となっている。合併により多くの公共施設を抱えることとなったことや、島しょ部地域を抱えるという本市の特殊な地理的要因による影響も考えられるが、引き続き職員適正化計画に基づく定員管理を通じた人件費の抑制や、公の施設の統廃合による管理経費の削減により、物件費等の削減に努めたい。</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105136</xdr:rowOff>
    </xdr:from>
    <xdr:to>
      <xdr:col>7</xdr:col>
      <xdr:colOff>152400</xdr:colOff>
      <xdr:row>88</xdr:row>
      <xdr:rowOff>19448</xdr:rowOff>
    </xdr:to>
    <xdr:cxnSp macro="">
      <xdr:nvCxnSpPr>
        <xdr:cNvPr id="189" name="直線コネクタ 188"/>
        <xdr:cNvCxnSpPr/>
      </xdr:nvCxnSpPr>
      <xdr:spPr>
        <a:xfrm flipV="1">
          <a:off x="4953000" y="13821136"/>
          <a:ext cx="0" cy="12859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162975</xdr:rowOff>
    </xdr:from>
    <xdr:ext cx="762000" cy="259045"/>
    <xdr:sp macro="" textlink="">
      <xdr:nvSpPr>
        <xdr:cNvPr id="190" name="人件費・物件費等の状況最小値テキスト"/>
        <xdr:cNvSpPr txBox="1"/>
      </xdr:nvSpPr>
      <xdr:spPr>
        <a:xfrm>
          <a:off x="5041900" y="15079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130,806</a:t>
          </a:r>
          <a:endParaRPr kumimoji="1" lang="ja-JP" altLang="en-US" sz="1000" b="1">
            <a:latin typeface="ＭＳ Ｐゴシック"/>
          </a:endParaRPr>
        </a:p>
      </xdr:txBody>
    </xdr:sp>
    <xdr:clientData/>
  </xdr:oneCellAnchor>
  <xdr:twoCellAnchor>
    <xdr:from>
      <xdr:col>7</xdr:col>
      <xdr:colOff>63500</xdr:colOff>
      <xdr:row>88</xdr:row>
      <xdr:rowOff>19448</xdr:rowOff>
    </xdr:from>
    <xdr:to>
      <xdr:col>7</xdr:col>
      <xdr:colOff>241300</xdr:colOff>
      <xdr:row>88</xdr:row>
      <xdr:rowOff>19448</xdr:rowOff>
    </xdr:to>
    <xdr:cxnSp macro="">
      <xdr:nvCxnSpPr>
        <xdr:cNvPr id="191" name="直線コネクタ 190"/>
        <xdr:cNvCxnSpPr/>
      </xdr:nvCxnSpPr>
      <xdr:spPr>
        <a:xfrm>
          <a:off x="4864100" y="15107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20063</xdr:rowOff>
    </xdr:from>
    <xdr:ext cx="762000" cy="259045"/>
    <xdr:sp macro="" textlink="">
      <xdr:nvSpPr>
        <xdr:cNvPr id="192" name="人件費・物件費等の状況最大値テキスト"/>
        <xdr:cNvSpPr txBox="1"/>
      </xdr:nvSpPr>
      <xdr:spPr>
        <a:xfrm>
          <a:off x="5041900" y="1356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77,515</a:t>
          </a:r>
          <a:endParaRPr kumimoji="1" lang="ja-JP" altLang="en-US" sz="1000" b="1">
            <a:latin typeface="ＭＳ Ｐゴシック"/>
          </a:endParaRPr>
        </a:p>
      </xdr:txBody>
    </xdr:sp>
    <xdr:clientData/>
  </xdr:oneCellAnchor>
  <xdr:twoCellAnchor>
    <xdr:from>
      <xdr:col>7</xdr:col>
      <xdr:colOff>63500</xdr:colOff>
      <xdr:row>80</xdr:row>
      <xdr:rowOff>105136</xdr:rowOff>
    </xdr:from>
    <xdr:to>
      <xdr:col>7</xdr:col>
      <xdr:colOff>241300</xdr:colOff>
      <xdr:row>80</xdr:row>
      <xdr:rowOff>105136</xdr:rowOff>
    </xdr:to>
    <xdr:cxnSp macro="">
      <xdr:nvCxnSpPr>
        <xdr:cNvPr id="193" name="直線コネクタ 192"/>
        <xdr:cNvCxnSpPr/>
      </xdr:nvCxnSpPr>
      <xdr:spPr>
        <a:xfrm>
          <a:off x="4864100" y="1382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122828</xdr:rowOff>
    </xdr:from>
    <xdr:to>
      <xdr:col>7</xdr:col>
      <xdr:colOff>152400</xdr:colOff>
      <xdr:row>88</xdr:row>
      <xdr:rowOff>19448</xdr:rowOff>
    </xdr:to>
    <xdr:cxnSp macro="">
      <xdr:nvCxnSpPr>
        <xdr:cNvPr id="194" name="直線コネクタ 193"/>
        <xdr:cNvCxnSpPr/>
      </xdr:nvCxnSpPr>
      <xdr:spPr>
        <a:xfrm>
          <a:off x="4114800" y="15038978"/>
          <a:ext cx="838200" cy="6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15260</xdr:rowOff>
    </xdr:from>
    <xdr:ext cx="762000" cy="259045"/>
    <xdr:sp macro="" textlink="">
      <xdr:nvSpPr>
        <xdr:cNvPr id="195" name="人件費・物件費等の状況平均値テキスト"/>
        <xdr:cNvSpPr txBox="1"/>
      </xdr:nvSpPr>
      <xdr:spPr>
        <a:xfrm>
          <a:off x="5041900" y="14417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110,737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170183</xdr:rowOff>
    </xdr:from>
    <xdr:to>
      <xdr:col>7</xdr:col>
      <xdr:colOff>203200</xdr:colOff>
      <xdr:row>85</xdr:row>
      <xdr:rowOff>100333</xdr:rowOff>
    </xdr:to>
    <xdr:sp macro="" textlink="">
      <xdr:nvSpPr>
        <xdr:cNvPr id="196" name="フローチャート : 判断 195"/>
        <xdr:cNvSpPr/>
      </xdr:nvSpPr>
      <xdr:spPr>
        <a:xfrm>
          <a:off x="4902200" y="14571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122828</xdr:rowOff>
    </xdr:from>
    <xdr:to>
      <xdr:col>6</xdr:col>
      <xdr:colOff>0</xdr:colOff>
      <xdr:row>87</xdr:row>
      <xdr:rowOff>129367</xdr:rowOff>
    </xdr:to>
    <xdr:cxnSp macro="">
      <xdr:nvCxnSpPr>
        <xdr:cNvPr id="197" name="直線コネクタ 196"/>
        <xdr:cNvCxnSpPr/>
      </xdr:nvCxnSpPr>
      <xdr:spPr>
        <a:xfrm flipV="1">
          <a:off x="3225800" y="15038978"/>
          <a:ext cx="889000" cy="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121369</xdr:rowOff>
    </xdr:from>
    <xdr:to>
      <xdr:col>6</xdr:col>
      <xdr:colOff>50800</xdr:colOff>
      <xdr:row>85</xdr:row>
      <xdr:rowOff>51519</xdr:rowOff>
    </xdr:to>
    <xdr:sp macro="" textlink="">
      <xdr:nvSpPr>
        <xdr:cNvPr id="198" name="フローチャート : 判断 197"/>
        <xdr:cNvSpPr/>
      </xdr:nvSpPr>
      <xdr:spPr>
        <a:xfrm>
          <a:off x="4064000" y="1452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61696</xdr:rowOff>
    </xdr:from>
    <xdr:ext cx="736600" cy="259045"/>
    <xdr:sp macro="" textlink="">
      <xdr:nvSpPr>
        <xdr:cNvPr id="199" name="テキスト ボックス 198"/>
        <xdr:cNvSpPr txBox="1"/>
      </xdr:nvSpPr>
      <xdr:spPr>
        <a:xfrm>
          <a:off x="3733800" y="14292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108,714</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56373</xdr:rowOff>
    </xdr:from>
    <xdr:to>
      <xdr:col>4</xdr:col>
      <xdr:colOff>482600</xdr:colOff>
      <xdr:row>87</xdr:row>
      <xdr:rowOff>129367</xdr:rowOff>
    </xdr:to>
    <xdr:cxnSp macro="">
      <xdr:nvCxnSpPr>
        <xdr:cNvPr id="200" name="直線コネクタ 199"/>
        <xdr:cNvCxnSpPr/>
      </xdr:nvCxnSpPr>
      <xdr:spPr>
        <a:xfrm>
          <a:off x="2336800" y="14972523"/>
          <a:ext cx="889000" cy="7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14804</xdr:rowOff>
    </xdr:from>
    <xdr:to>
      <xdr:col>4</xdr:col>
      <xdr:colOff>533400</xdr:colOff>
      <xdr:row>85</xdr:row>
      <xdr:rowOff>116404</xdr:rowOff>
    </xdr:to>
    <xdr:sp macro="" textlink="">
      <xdr:nvSpPr>
        <xdr:cNvPr id="201" name="フローチャート : 判断 200"/>
        <xdr:cNvSpPr/>
      </xdr:nvSpPr>
      <xdr:spPr>
        <a:xfrm>
          <a:off x="3175000" y="145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126581</xdr:rowOff>
    </xdr:from>
    <xdr:ext cx="762000" cy="259045"/>
    <xdr:sp macro="" textlink="">
      <xdr:nvSpPr>
        <xdr:cNvPr id="202" name="テキスト ボックス 201"/>
        <xdr:cNvSpPr txBox="1"/>
      </xdr:nvSpPr>
      <xdr:spPr>
        <a:xfrm>
          <a:off x="2844800" y="1435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15667</xdr:rowOff>
    </xdr:from>
    <xdr:to>
      <xdr:col>3</xdr:col>
      <xdr:colOff>279400</xdr:colOff>
      <xdr:row>87</xdr:row>
      <xdr:rowOff>56373</xdr:rowOff>
    </xdr:to>
    <xdr:cxnSp macro="">
      <xdr:nvCxnSpPr>
        <xdr:cNvPr id="203" name="直線コネクタ 202"/>
        <xdr:cNvCxnSpPr/>
      </xdr:nvCxnSpPr>
      <xdr:spPr>
        <a:xfrm>
          <a:off x="1447800" y="14931817"/>
          <a:ext cx="889000" cy="4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94295</xdr:rowOff>
    </xdr:from>
    <xdr:to>
      <xdr:col>3</xdr:col>
      <xdr:colOff>330200</xdr:colOff>
      <xdr:row>85</xdr:row>
      <xdr:rowOff>24445</xdr:rowOff>
    </xdr:to>
    <xdr:sp macro="" textlink="">
      <xdr:nvSpPr>
        <xdr:cNvPr id="204" name="フローチャート : 判断 203"/>
        <xdr:cNvSpPr/>
      </xdr:nvSpPr>
      <xdr:spPr>
        <a:xfrm>
          <a:off x="2286000" y="144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34622</xdr:rowOff>
    </xdr:from>
    <xdr:ext cx="762000" cy="259045"/>
    <xdr:sp macro="" textlink="">
      <xdr:nvSpPr>
        <xdr:cNvPr id="205" name="テキスト ボックス 204"/>
        <xdr:cNvSpPr txBox="1"/>
      </xdr:nvSpPr>
      <xdr:spPr>
        <a:xfrm>
          <a:off x="1955800" y="1426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57907</xdr:rowOff>
    </xdr:from>
    <xdr:to>
      <xdr:col>2</xdr:col>
      <xdr:colOff>127000</xdr:colOff>
      <xdr:row>84</xdr:row>
      <xdr:rowOff>159507</xdr:rowOff>
    </xdr:to>
    <xdr:sp macro="" textlink="">
      <xdr:nvSpPr>
        <xdr:cNvPr id="206" name="フローチャート : 判断 205"/>
        <xdr:cNvSpPr/>
      </xdr:nvSpPr>
      <xdr:spPr>
        <a:xfrm>
          <a:off x="1397000" y="1445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169684</xdr:rowOff>
    </xdr:from>
    <xdr:ext cx="762000" cy="259045"/>
    <xdr:sp macro="" textlink="">
      <xdr:nvSpPr>
        <xdr:cNvPr id="207" name="テキスト ボックス 206"/>
        <xdr:cNvSpPr txBox="1"/>
      </xdr:nvSpPr>
      <xdr:spPr>
        <a:xfrm>
          <a:off x="1066800" y="14228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87</xdr:row>
      <xdr:rowOff>140098</xdr:rowOff>
    </xdr:from>
    <xdr:to>
      <xdr:col>7</xdr:col>
      <xdr:colOff>203200</xdr:colOff>
      <xdr:row>88</xdr:row>
      <xdr:rowOff>70248</xdr:rowOff>
    </xdr:to>
    <xdr:sp macro="" textlink="">
      <xdr:nvSpPr>
        <xdr:cNvPr id="213" name="円/楕円 212"/>
        <xdr:cNvSpPr/>
      </xdr:nvSpPr>
      <xdr:spPr>
        <a:xfrm>
          <a:off x="4902200" y="1505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35975</xdr:rowOff>
    </xdr:from>
    <xdr:ext cx="762000" cy="259045"/>
    <xdr:sp macro="" textlink="">
      <xdr:nvSpPr>
        <xdr:cNvPr id="214" name="人件費・物件費等の状況該当値テキスト"/>
        <xdr:cNvSpPr txBox="1"/>
      </xdr:nvSpPr>
      <xdr:spPr>
        <a:xfrm>
          <a:off x="5041900" y="1495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130,806</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72028</xdr:rowOff>
    </xdr:from>
    <xdr:to>
      <xdr:col>6</xdr:col>
      <xdr:colOff>50800</xdr:colOff>
      <xdr:row>88</xdr:row>
      <xdr:rowOff>2178</xdr:rowOff>
    </xdr:to>
    <xdr:sp macro="" textlink="">
      <xdr:nvSpPr>
        <xdr:cNvPr id="215" name="円/楕円 214"/>
        <xdr:cNvSpPr/>
      </xdr:nvSpPr>
      <xdr:spPr>
        <a:xfrm>
          <a:off x="4064000" y="1498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158405</xdr:rowOff>
    </xdr:from>
    <xdr:ext cx="736600" cy="259045"/>
    <xdr:sp macro="" textlink="">
      <xdr:nvSpPr>
        <xdr:cNvPr id="216" name="テキスト ボックス 215"/>
        <xdr:cNvSpPr txBox="1"/>
      </xdr:nvSpPr>
      <xdr:spPr>
        <a:xfrm>
          <a:off x="3733800" y="15074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127,985</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78567</xdr:rowOff>
    </xdr:from>
    <xdr:to>
      <xdr:col>4</xdr:col>
      <xdr:colOff>533400</xdr:colOff>
      <xdr:row>88</xdr:row>
      <xdr:rowOff>8717</xdr:rowOff>
    </xdr:to>
    <xdr:sp macro="" textlink="">
      <xdr:nvSpPr>
        <xdr:cNvPr id="217" name="円/楕円 216"/>
        <xdr:cNvSpPr/>
      </xdr:nvSpPr>
      <xdr:spPr>
        <a:xfrm>
          <a:off x="3175000" y="1499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164944</xdr:rowOff>
    </xdr:from>
    <xdr:ext cx="762000" cy="259045"/>
    <xdr:sp macro="" textlink="">
      <xdr:nvSpPr>
        <xdr:cNvPr id="218" name="テキスト ボックス 217"/>
        <xdr:cNvSpPr txBox="1"/>
      </xdr:nvSpPr>
      <xdr:spPr>
        <a:xfrm>
          <a:off x="2844800" y="1508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128,256</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5573</xdr:rowOff>
    </xdr:from>
    <xdr:to>
      <xdr:col>3</xdr:col>
      <xdr:colOff>330200</xdr:colOff>
      <xdr:row>87</xdr:row>
      <xdr:rowOff>107173</xdr:rowOff>
    </xdr:to>
    <xdr:sp macro="" textlink="">
      <xdr:nvSpPr>
        <xdr:cNvPr id="219" name="円/楕円 218"/>
        <xdr:cNvSpPr/>
      </xdr:nvSpPr>
      <xdr:spPr>
        <a:xfrm>
          <a:off x="2286000" y="1492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91950</xdr:rowOff>
    </xdr:from>
    <xdr:ext cx="762000" cy="259045"/>
    <xdr:sp macro="" textlink="">
      <xdr:nvSpPr>
        <xdr:cNvPr id="220" name="テキスト ボックス 219"/>
        <xdr:cNvSpPr txBox="1"/>
      </xdr:nvSpPr>
      <xdr:spPr>
        <a:xfrm>
          <a:off x="1955800" y="15008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125,231</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136317</xdr:rowOff>
    </xdr:from>
    <xdr:to>
      <xdr:col>2</xdr:col>
      <xdr:colOff>127000</xdr:colOff>
      <xdr:row>87</xdr:row>
      <xdr:rowOff>66467</xdr:rowOff>
    </xdr:to>
    <xdr:sp macro="" textlink="">
      <xdr:nvSpPr>
        <xdr:cNvPr id="221" name="円/楕円 220"/>
        <xdr:cNvSpPr/>
      </xdr:nvSpPr>
      <xdr:spPr>
        <a:xfrm>
          <a:off x="1397000" y="1488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51244</xdr:rowOff>
    </xdr:from>
    <xdr:ext cx="762000" cy="259045"/>
    <xdr:sp macro="" textlink="">
      <xdr:nvSpPr>
        <xdr:cNvPr id="222" name="テキスト ボックス 221"/>
        <xdr:cNvSpPr txBox="1"/>
      </xdr:nvSpPr>
      <xdr:spPr>
        <a:xfrm>
          <a:off x="1066800" y="14967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123,544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en-US" altLang="ja-JP" sz="1100" b="0" i="0" baseline="0">
              <a:solidFill>
                <a:schemeClr val="dk1"/>
              </a:solidFill>
              <a:latin typeface="+mj-ea"/>
              <a:ea typeface="+mj-ea"/>
              <a:cs typeface="+mn-cs"/>
            </a:rPr>
            <a:t>   </a:t>
          </a:r>
          <a:r>
            <a:rPr lang="ja-JP" altLang="ja-JP" sz="1100" b="0" i="0" baseline="0">
              <a:solidFill>
                <a:schemeClr val="dk1"/>
              </a:solidFill>
              <a:latin typeface="+mj-ea"/>
              <a:ea typeface="+mj-ea"/>
              <a:cs typeface="+mn-cs"/>
            </a:rPr>
            <a:t>前年度数値と比べて</a:t>
          </a:r>
          <a:r>
            <a:rPr lang="en-US" altLang="ja-JP" sz="1100" b="0" i="0" baseline="0">
              <a:solidFill>
                <a:schemeClr val="dk1"/>
              </a:solidFill>
              <a:latin typeface="+mj-ea"/>
              <a:ea typeface="+mj-ea"/>
              <a:cs typeface="+mn-cs"/>
            </a:rPr>
            <a:t>0.2</a:t>
          </a:r>
          <a:r>
            <a:rPr lang="ja-JP" altLang="ja-JP" sz="1100" b="0" i="0" baseline="0">
              <a:solidFill>
                <a:schemeClr val="dk1"/>
              </a:solidFill>
              <a:latin typeface="+mj-ea"/>
              <a:ea typeface="+mj-ea"/>
              <a:cs typeface="+mn-cs"/>
            </a:rPr>
            <a:t>ポイント改善したが、依然として類似団体の中では最低水準にある。国に準じて給与の総合的見直しや高齢者層職員の昇給抑制などを実施しており、今後も給与の適正化に努めたい。</a:t>
          </a:r>
          <a:endParaRPr lang="en-US" altLang="ja-JP" sz="1100" b="0" i="0" baseline="0">
            <a:solidFill>
              <a:schemeClr val="dk1"/>
            </a:solidFill>
            <a:latin typeface="+mj-ea"/>
            <a:ea typeface="+mj-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62593</xdr:rowOff>
    </xdr:from>
    <xdr:to>
      <xdr:col>24</xdr:col>
      <xdr:colOff>558800</xdr:colOff>
      <xdr:row>86</xdr:row>
      <xdr:rowOff>32657</xdr:rowOff>
    </xdr:to>
    <xdr:cxnSp macro="">
      <xdr:nvCxnSpPr>
        <xdr:cNvPr id="253" name="直線コネクタ 252"/>
        <xdr:cNvCxnSpPr/>
      </xdr:nvCxnSpPr>
      <xdr:spPr>
        <a:xfrm flipV="1">
          <a:off x="17018000" y="13950043"/>
          <a:ext cx="0" cy="8273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4734</xdr:rowOff>
    </xdr:from>
    <xdr:ext cx="762000" cy="259045"/>
    <xdr:sp macro="" textlink="">
      <xdr:nvSpPr>
        <xdr:cNvPr id="254" name="給与水準   （国との比較）最小値テキスト"/>
        <xdr:cNvSpPr txBox="1"/>
      </xdr:nvSpPr>
      <xdr:spPr>
        <a:xfrm>
          <a:off x="17106900" y="147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102.0</a:t>
          </a:r>
          <a:endParaRPr kumimoji="1" lang="ja-JP" altLang="en-US" sz="1000" b="1">
            <a:latin typeface="ＭＳ Ｐゴシック"/>
          </a:endParaRPr>
        </a:p>
      </xdr:txBody>
    </xdr:sp>
    <xdr:clientData/>
  </xdr:oneCellAnchor>
  <xdr:twoCellAnchor>
    <xdr:from>
      <xdr:col>24</xdr:col>
      <xdr:colOff>469900</xdr:colOff>
      <xdr:row>86</xdr:row>
      <xdr:rowOff>32657</xdr:rowOff>
    </xdr:from>
    <xdr:to>
      <xdr:col>24</xdr:col>
      <xdr:colOff>647700</xdr:colOff>
      <xdr:row>86</xdr:row>
      <xdr:rowOff>32657</xdr:rowOff>
    </xdr:to>
    <xdr:cxnSp macro="">
      <xdr:nvCxnSpPr>
        <xdr:cNvPr id="255" name="直線コネクタ 254"/>
        <xdr:cNvCxnSpPr/>
      </xdr:nvCxnSpPr>
      <xdr:spPr>
        <a:xfrm>
          <a:off x="16929100" y="1477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148970</xdr:rowOff>
    </xdr:from>
    <xdr:ext cx="762000" cy="259045"/>
    <xdr:sp macro="" textlink="">
      <xdr:nvSpPr>
        <xdr:cNvPr id="256"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94.8</a:t>
          </a:r>
          <a:endParaRPr kumimoji="1" lang="ja-JP" altLang="en-US" sz="1000" b="1">
            <a:latin typeface="ＭＳ Ｐゴシック"/>
          </a:endParaRPr>
        </a:p>
      </xdr:txBody>
    </xdr:sp>
    <xdr:clientData/>
  </xdr:oneCellAnchor>
  <xdr:twoCellAnchor>
    <xdr:from>
      <xdr:col>24</xdr:col>
      <xdr:colOff>469900</xdr:colOff>
      <xdr:row>81</xdr:row>
      <xdr:rowOff>62593</xdr:rowOff>
    </xdr:from>
    <xdr:to>
      <xdr:col>24</xdr:col>
      <xdr:colOff>647700</xdr:colOff>
      <xdr:row>81</xdr:row>
      <xdr:rowOff>62593</xdr:rowOff>
    </xdr:to>
    <xdr:cxnSp macro="">
      <xdr:nvCxnSpPr>
        <xdr:cNvPr id="257" name="直線コネクタ 256"/>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39612</xdr:rowOff>
    </xdr:from>
    <xdr:to>
      <xdr:col>24</xdr:col>
      <xdr:colOff>558800</xdr:colOff>
      <xdr:row>81</xdr:row>
      <xdr:rowOff>62593</xdr:rowOff>
    </xdr:to>
    <xdr:cxnSp macro="">
      <xdr:nvCxnSpPr>
        <xdr:cNvPr id="258" name="直線コネクタ 257"/>
        <xdr:cNvCxnSpPr/>
      </xdr:nvCxnSpPr>
      <xdr:spPr>
        <a:xfrm>
          <a:off x="16179800" y="13927062"/>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9572</xdr:rowOff>
    </xdr:from>
    <xdr:ext cx="762000" cy="259045"/>
    <xdr:sp macro="" textlink="">
      <xdr:nvSpPr>
        <xdr:cNvPr id="259" name="給与水準   （国との比較）平均値テキスト"/>
        <xdr:cNvSpPr txBox="1"/>
      </xdr:nvSpPr>
      <xdr:spPr>
        <a:xfrm>
          <a:off x="17106900" y="1441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37495</xdr:rowOff>
    </xdr:from>
    <xdr:to>
      <xdr:col>24</xdr:col>
      <xdr:colOff>609600</xdr:colOff>
      <xdr:row>84</xdr:row>
      <xdr:rowOff>139095</xdr:rowOff>
    </xdr:to>
    <xdr:sp macro="" textlink="">
      <xdr:nvSpPr>
        <xdr:cNvPr id="260" name="フローチャート : 判断 259"/>
        <xdr:cNvSpPr/>
      </xdr:nvSpPr>
      <xdr:spPr>
        <a:xfrm>
          <a:off x="16967200" y="1443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119138</xdr:rowOff>
    </xdr:from>
    <xdr:to>
      <xdr:col>23</xdr:col>
      <xdr:colOff>406400</xdr:colOff>
      <xdr:row>81</xdr:row>
      <xdr:rowOff>39612</xdr:rowOff>
    </xdr:to>
    <xdr:cxnSp macro="">
      <xdr:nvCxnSpPr>
        <xdr:cNvPr id="261" name="直線コネクタ 260"/>
        <xdr:cNvCxnSpPr/>
      </xdr:nvCxnSpPr>
      <xdr:spPr>
        <a:xfrm>
          <a:off x="15290800" y="13835138"/>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14514</xdr:rowOff>
    </xdr:from>
    <xdr:to>
      <xdr:col>23</xdr:col>
      <xdr:colOff>457200</xdr:colOff>
      <xdr:row>84</xdr:row>
      <xdr:rowOff>116114</xdr:rowOff>
    </xdr:to>
    <xdr:sp macro="" textlink="">
      <xdr:nvSpPr>
        <xdr:cNvPr id="262" name="フローチャート : 判断 261"/>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100891</xdr:rowOff>
    </xdr:from>
    <xdr:ext cx="736600" cy="259045"/>
    <xdr:sp macro="" textlink="">
      <xdr:nvSpPr>
        <xdr:cNvPr id="263" name="テキスト ボックス 262"/>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119138</xdr:rowOff>
    </xdr:from>
    <xdr:to>
      <xdr:col>22</xdr:col>
      <xdr:colOff>203200</xdr:colOff>
      <xdr:row>81</xdr:row>
      <xdr:rowOff>16632</xdr:rowOff>
    </xdr:to>
    <xdr:cxnSp macro="">
      <xdr:nvCxnSpPr>
        <xdr:cNvPr id="264" name="直線コネクタ 263"/>
        <xdr:cNvCxnSpPr/>
      </xdr:nvCxnSpPr>
      <xdr:spPr>
        <a:xfrm flipV="1">
          <a:off x="14401800" y="1383513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83457</xdr:rowOff>
    </xdr:from>
    <xdr:to>
      <xdr:col>22</xdr:col>
      <xdr:colOff>254000</xdr:colOff>
      <xdr:row>85</xdr:row>
      <xdr:rowOff>13607</xdr:rowOff>
    </xdr:to>
    <xdr:sp macro="" textlink="">
      <xdr:nvSpPr>
        <xdr:cNvPr id="265" name="フローチャート : 判断 264"/>
        <xdr:cNvSpPr/>
      </xdr:nvSpPr>
      <xdr:spPr>
        <a:xfrm>
          <a:off x="15240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169834</xdr:rowOff>
    </xdr:from>
    <xdr:ext cx="762000" cy="259045"/>
    <xdr:sp macro="" textlink="">
      <xdr:nvSpPr>
        <xdr:cNvPr id="266" name="テキスト ボックス 265"/>
        <xdr:cNvSpPr txBox="1"/>
      </xdr:nvSpPr>
      <xdr:spPr>
        <a:xfrm>
          <a:off x="14909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16632</xdr:rowOff>
    </xdr:from>
    <xdr:to>
      <xdr:col>21</xdr:col>
      <xdr:colOff>0</xdr:colOff>
      <xdr:row>86</xdr:row>
      <xdr:rowOff>21166</xdr:rowOff>
    </xdr:to>
    <xdr:cxnSp macro="">
      <xdr:nvCxnSpPr>
        <xdr:cNvPr id="267" name="直線コネクタ 266"/>
        <xdr:cNvCxnSpPr/>
      </xdr:nvCxnSpPr>
      <xdr:spPr>
        <a:xfrm flipV="1">
          <a:off x="13512800" y="13904082"/>
          <a:ext cx="889000" cy="86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94948</xdr:rowOff>
    </xdr:from>
    <xdr:to>
      <xdr:col>21</xdr:col>
      <xdr:colOff>50800</xdr:colOff>
      <xdr:row>85</xdr:row>
      <xdr:rowOff>25098</xdr:rowOff>
    </xdr:to>
    <xdr:sp macro="" textlink="">
      <xdr:nvSpPr>
        <xdr:cNvPr id="268" name="フローチャート : 判断 267"/>
        <xdr:cNvSpPr/>
      </xdr:nvSpPr>
      <xdr:spPr>
        <a:xfrm>
          <a:off x="14351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9875</xdr:rowOff>
    </xdr:from>
    <xdr:ext cx="762000" cy="259045"/>
    <xdr:sp macro="" textlink="">
      <xdr:nvSpPr>
        <xdr:cNvPr id="269" name="テキスト ボックス 268"/>
        <xdr:cNvSpPr txBox="1"/>
      </xdr:nvSpPr>
      <xdr:spPr>
        <a:xfrm>
          <a:off x="14020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19957</xdr:rowOff>
    </xdr:from>
    <xdr:to>
      <xdr:col>19</xdr:col>
      <xdr:colOff>533400</xdr:colOff>
      <xdr:row>90</xdr:row>
      <xdr:rowOff>121557</xdr:rowOff>
    </xdr:to>
    <xdr:sp macro="" textlink="">
      <xdr:nvSpPr>
        <xdr:cNvPr id="270" name="フローチャート : 判断 269"/>
        <xdr:cNvSpPr/>
      </xdr:nvSpPr>
      <xdr:spPr>
        <a:xfrm>
          <a:off x="13462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106334</xdr:rowOff>
    </xdr:from>
    <xdr:ext cx="762000" cy="259045"/>
    <xdr:sp macro="" textlink="">
      <xdr:nvSpPr>
        <xdr:cNvPr id="271" name="テキスト ボックス 270"/>
        <xdr:cNvSpPr txBox="1"/>
      </xdr:nvSpPr>
      <xdr:spPr>
        <a:xfrm>
          <a:off x="13131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11793</xdr:rowOff>
    </xdr:from>
    <xdr:to>
      <xdr:col>24</xdr:col>
      <xdr:colOff>609600</xdr:colOff>
      <xdr:row>81</xdr:row>
      <xdr:rowOff>113393</xdr:rowOff>
    </xdr:to>
    <xdr:sp macro="" textlink="">
      <xdr:nvSpPr>
        <xdr:cNvPr id="277" name="円/楕円 276"/>
        <xdr:cNvSpPr/>
      </xdr:nvSpPr>
      <xdr:spPr>
        <a:xfrm>
          <a:off x="169672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104520</xdr:rowOff>
    </xdr:from>
    <xdr:ext cx="762000" cy="259045"/>
    <xdr:sp macro="" textlink="">
      <xdr:nvSpPr>
        <xdr:cNvPr id="278" name="給与水準   （国との比較）該当値テキスト"/>
        <xdr:cNvSpPr txBox="1"/>
      </xdr:nvSpPr>
      <xdr:spPr>
        <a:xfrm>
          <a:off x="17106900" y="138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160262</xdr:rowOff>
    </xdr:from>
    <xdr:to>
      <xdr:col>23</xdr:col>
      <xdr:colOff>457200</xdr:colOff>
      <xdr:row>81</xdr:row>
      <xdr:rowOff>90412</xdr:rowOff>
    </xdr:to>
    <xdr:sp macro="" textlink="">
      <xdr:nvSpPr>
        <xdr:cNvPr id="279" name="円/楕円 278"/>
        <xdr:cNvSpPr/>
      </xdr:nvSpPr>
      <xdr:spPr>
        <a:xfrm>
          <a:off x="16129000" y="1387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100589</xdr:rowOff>
    </xdr:from>
    <xdr:ext cx="736600" cy="259045"/>
    <xdr:sp macro="" textlink="">
      <xdr:nvSpPr>
        <xdr:cNvPr id="280" name="テキスト ボックス 279"/>
        <xdr:cNvSpPr txBox="1"/>
      </xdr:nvSpPr>
      <xdr:spPr>
        <a:xfrm>
          <a:off x="15798800" y="13645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68338</xdr:rowOff>
    </xdr:from>
    <xdr:to>
      <xdr:col>22</xdr:col>
      <xdr:colOff>254000</xdr:colOff>
      <xdr:row>80</xdr:row>
      <xdr:rowOff>169938</xdr:rowOff>
    </xdr:to>
    <xdr:sp macro="" textlink="">
      <xdr:nvSpPr>
        <xdr:cNvPr id="281" name="円/楕円 280"/>
        <xdr:cNvSpPr/>
      </xdr:nvSpPr>
      <xdr:spPr>
        <a:xfrm>
          <a:off x="15240000" y="1378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8665</xdr:rowOff>
    </xdr:from>
    <xdr:ext cx="762000" cy="259045"/>
    <xdr:sp macro="" textlink="">
      <xdr:nvSpPr>
        <xdr:cNvPr id="282" name="テキスト ボックス 281"/>
        <xdr:cNvSpPr txBox="1"/>
      </xdr:nvSpPr>
      <xdr:spPr>
        <a:xfrm>
          <a:off x="14909800" y="1355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137282</xdr:rowOff>
    </xdr:from>
    <xdr:to>
      <xdr:col>21</xdr:col>
      <xdr:colOff>50800</xdr:colOff>
      <xdr:row>81</xdr:row>
      <xdr:rowOff>67432</xdr:rowOff>
    </xdr:to>
    <xdr:sp macro="" textlink="">
      <xdr:nvSpPr>
        <xdr:cNvPr id="283" name="円/楕円 282"/>
        <xdr:cNvSpPr/>
      </xdr:nvSpPr>
      <xdr:spPr>
        <a:xfrm>
          <a:off x="14351000" y="1385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77609</xdr:rowOff>
    </xdr:from>
    <xdr:ext cx="762000" cy="259045"/>
    <xdr:sp macro="" textlink="">
      <xdr:nvSpPr>
        <xdr:cNvPr id="284" name="テキスト ボックス 283"/>
        <xdr:cNvSpPr txBox="1"/>
      </xdr:nvSpPr>
      <xdr:spPr>
        <a:xfrm>
          <a:off x="14020800" y="13622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141816</xdr:rowOff>
    </xdr:from>
    <xdr:to>
      <xdr:col>19</xdr:col>
      <xdr:colOff>533400</xdr:colOff>
      <xdr:row>86</xdr:row>
      <xdr:rowOff>71966</xdr:rowOff>
    </xdr:to>
    <xdr:sp macro="" textlink="">
      <xdr:nvSpPr>
        <xdr:cNvPr id="285" name="円/楕円 284"/>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82143</xdr:rowOff>
    </xdr:from>
    <xdr:ext cx="762000" cy="259045"/>
    <xdr:sp macro="" textlink="">
      <xdr:nvSpPr>
        <xdr:cNvPr id="286" name="テキスト ボックス 285"/>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j-ea"/>
              <a:ea typeface="+mj-ea"/>
              <a:cs typeface="+mn-cs"/>
            </a:rPr>
            <a:t>　平成</a:t>
          </a:r>
          <a:r>
            <a:rPr lang="en-US" altLang="ja-JP" sz="1100" b="0" i="0" baseline="0">
              <a:solidFill>
                <a:schemeClr val="dk1"/>
              </a:solidFill>
              <a:latin typeface="+mj-ea"/>
              <a:ea typeface="+mj-ea"/>
              <a:cs typeface="+mn-cs"/>
            </a:rPr>
            <a:t>17</a:t>
          </a:r>
          <a:r>
            <a:rPr lang="ja-JP" altLang="ja-JP" sz="1100" b="0" i="0" baseline="0">
              <a:solidFill>
                <a:schemeClr val="dk1"/>
              </a:solidFill>
              <a:latin typeface="+mj-ea"/>
              <a:ea typeface="+mj-ea"/>
              <a:cs typeface="+mn-cs"/>
            </a:rPr>
            <a:t>年</a:t>
          </a:r>
          <a:r>
            <a:rPr lang="en-US" altLang="ja-JP" sz="1100" b="0" i="0" baseline="0">
              <a:solidFill>
                <a:schemeClr val="dk1"/>
              </a:solidFill>
              <a:latin typeface="+mj-ea"/>
              <a:ea typeface="+mj-ea"/>
              <a:cs typeface="+mn-cs"/>
            </a:rPr>
            <a:t>1</a:t>
          </a:r>
          <a:r>
            <a:rPr lang="ja-JP" altLang="ja-JP" sz="1100" b="0" i="0" baseline="0">
              <a:solidFill>
                <a:schemeClr val="dk1"/>
              </a:solidFill>
              <a:latin typeface="+mj-ea"/>
              <a:ea typeface="+mj-ea"/>
              <a:cs typeface="+mn-cs"/>
            </a:rPr>
            <a:t>月の広域合併により、職員数が増加したが、平成</a:t>
          </a:r>
          <a:r>
            <a:rPr lang="en-US" altLang="ja-JP" sz="1100" b="0" i="0" baseline="0">
              <a:solidFill>
                <a:schemeClr val="dk1"/>
              </a:solidFill>
              <a:latin typeface="+mj-ea"/>
              <a:ea typeface="+mj-ea"/>
              <a:cs typeface="+mn-cs"/>
            </a:rPr>
            <a:t>19</a:t>
          </a:r>
          <a:r>
            <a:rPr lang="ja-JP" altLang="ja-JP" sz="1100" b="0" i="0" baseline="0">
              <a:solidFill>
                <a:schemeClr val="dk1"/>
              </a:solidFill>
              <a:latin typeface="+mj-ea"/>
              <a:ea typeface="+mj-ea"/>
              <a:cs typeface="+mn-cs"/>
            </a:rPr>
            <a:t>年</a:t>
          </a:r>
          <a:r>
            <a:rPr lang="en-US" altLang="ja-JP" sz="1100" b="0" i="0" baseline="0">
              <a:solidFill>
                <a:schemeClr val="dk1"/>
              </a:solidFill>
              <a:latin typeface="+mj-ea"/>
              <a:ea typeface="+mj-ea"/>
              <a:cs typeface="+mn-cs"/>
            </a:rPr>
            <a:t>2</a:t>
          </a:r>
          <a:r>
            <a:rPr lang="ja-JP" altLang="ja-JP" sz="1100" b="0" i="0" baseline="0">
              <a:solidFill>
                <a:schemeClr val="dk1"/>
              </a:solidFill>
              <a:latin typeface="+mj-ea"/>
              <a:ea typeface="+mj-ea"/>
              <a:cs typeface="+mn-cs"/>
            </a:rPr>
            <a:t>月に第</a:t>
          </a:r>
          <a:r>
            <a:rPr lang="en-US" altLang="ja-JP" sz="1100" b="0" i="0" baseline="0">
              <a:solidFill>
                <a:schemeClr val="dk1"/>
              </a:solidFill>
              <a:latin typeface="+mj-ea"/>
              <a:ea typeface="+mj-ea"/>
              <a:cs typeface="+mn-cs"/>
            </a:rPr>
            <a:t>1</a:t>
          </a:r>
          <a:r>
            <a:rPr lang="ja-JP" altLang="ja-JP" sz="1100" b="0" i="0" baseline="0">
              <a:solidFill>
                <a:schemeClr val="dk1"/>
              </a:solidFill>
              <a:latin typeface="+mj-ea"/>
              <a:ea typeface="+mj-ea"/>
              <a:cs typeface="+mn-cs"/>
            </a:rPr>
            <a:t>次定員適正化計画を、平成</a:t>
          </a:r>
          <a:r>
            <a:rPr lang="en-US" altLang="ja-JP" sz="1100" b="0" i="0" baseline="0">
              <a:solidFill>
                <a:schemeClr val="dk1"/>
              </a:solidFill>
              <a:latin typeface="+mj-ea"/>
              <a:ea typeface="+mj-ea"/>
              <a:cs typeface="+mn-cs"/>
            </a:rPr>
            <a:t>22</a:t>
          </a:r>
          <a:r>
            <a:rPr lang="ja-JP" altLang="ja-JP" sz="1100" b="0" i="0" baseline="0">
              <a:solidFill>
                <a:schemeClr val="dk1"/>
              </a:solidFill>
              <a:latin typeface="+mj-ea"/>
              <a:ea typeface="+mj-ea"/>
              <a:cs typeface="+mn-cs"/>
            </a:rPr>
            <a:t>年</a:t>
          </a:r>
          <a:r>
            <a:rPr lang="en-US" altLang="ja-JP" sz="1100" b="0" i="0" baseline="0">
              <a:solidFill>
                <a:schemeClr val="dk1"/>
              </a:solidFill>
              <a:latin typeface="+mj-ea"/>
              <a:ea typeface="+mj-ea"/>
              <a:cs typeface="+mn-cs"/>
            </a:rPr>
            <a:t>3</a:t>
          </a:r>
          <a:r>
            <a:rPr lang="ja-JP" altLang="ja-JP" sz="1100" b="0" i="0" baseline="0">
              <a:solidFill>
                <a:schemeClr val="dk1"/>
              </a:solidFill>
              <a:latin typeface="+mj-ea"/>
              <a:ea typeface="+mj-ea"/>
              <a:cs typeface="+mn-cs"/>
            </a:rPr>
            <a:t>月に第</a:t>
          </a:r>
          <a:r>
            <a:rPr lang="en-US" altLang="ja-JP" sz="1100" b="0" i="0" baseline="0">
              <a:solidFill>
                <a:schemeClr val="dk1"/>
              </a:solidFill>
              <a:latin typeface="+mj-ea"/>
              <a:ea typeface="+mj-ea"/>
              <a:cs typeface="+mn-cs"/>
            </a:rPr>
            <a:t>2</a:t>
          </a:r>
          <a:r>
            <a:rPr lang="ja-JP" altLang="ja-JP" sz="1100" b="0" i="0" baseline="0">
              <a:solidFill>
                <a:schemeClr val="dk1"/>
              </a:solidFill>
              <a:latin typeface="+mj-ea"/>
              <a:ea typeface="+mj-ea"/>
              <a:cs typeface="+mn-cs"/>
            </a:rPr>
            <a:t>次定員適正化計画を策定し、職員数の削減に取り組んできた結果、合併直後から平成</a:t>
          </a:r>
          <a:r>
            <a:rPr lang="en-US" altLang="ja-JP" sz="1100" b="0" i="0" baseline="0">
              <a:solidFill>
                <a:schemeClr val="dk1"/>
              </a:solidFill>
              <a:latin typeface="+mj-ea"/>
              <a:ea typeface="+mj-ea"/>
              <a:cs typeface="+mn-cs"/>
            </a:rPr>
            <a:t>28</a:t>
          </a:r>
          <a:r>
            <a:rPr lang="ja-JP" altLang="ja-JP" sz="1100" b="0" i="0" baseline="0">
              <a:solidFill>
                <a:schemeClr val="dk1"/>
              </a:solidFill>
              <a:latin typeface="+mj-ea"/>
              <a:ea typeface="+mj-ea"/>
              <a:cs typeface="+mn-cs"/>
            </a:rPr>
            <a:t>年</a:t>
          </a:r>
          <a:r>
            <a:rPr lang="en-US" altLang="ja-JP" sz="1100" b="0" i="0" baseline="0">
              <a:solidFill>
                <a:schemeClr val="dk1"/>
              </a:solidFill>
              <a:latin typeface="+mj-ea"/>
              <a:ea typeface="+mj-ea"/>
              <a:cs typeface="+mn-cs"/>
            </a:rPr>
            <a:t>4</a:t>
          </a:r>
          <a:r>
            <a:rPr lang="ja-JP" altLang="ja-JP" sz="1100" b="0" i="0" baseline="0">
              <a:solidFill>
                <a:schemeClr val="dk1"/>
              </a:solidFill>
              <a:latin typeface="+mj-ea"/>
              <a:ea typeface="+mj-ea"/>
              <a:cs typeface="+mn-cs"/>
            </a:rPr>
            <a:t>月時点までに</a:t>
          </a:r>
          <a:r>
            <a:rPr lang="en-US" altLang="ja-JP" sz="1100" b="0" i="0" baseline="0">
              <a:solidFill>
                <a:schemeClr val="dk1"/>
              </a:solidFill>
              <a:latin typeface="+mj-ea"/>
              <a:ea typeface="+mj-ea"/>
              <a:cs typeface="+mn-cs"/>
            </a:rPr>
            <a:t>444</a:t>
          </a:r>
          <a:r>
            <a:rPr lang="ja-JP" altLang="ja-JP" sz="1100" b="0" i="0" baseline="0">
              <a:solidFill>
                <a:schemeClr val="dk1"/>
              </a:solidFill>
              <a:latin typeface="+mj-ea"/>
              <a:ea typeface="+mj-ea"/>
              <a:cs typeface="+mn-cs"/>
            </a:rPr>
            <a:t>人の職員の削減を達成した。それでもなお、</a:t>
          </a:r>
          <a:r>
            <a:rPr lang="ja-JP" altLang="ja-JP" sz="1100">
              <a:solidFill>
                <a:schemeClr val="dk1"/>
              </a:solidFill>
              <a:latin typeface="+mj-ea"/>
              <a:ea typeface="+mj-ea"/>
              <a:cs typeface="+mn-cs"/>
            </a:rPr>
            <a:t>人口千人当たりの職員数は本市が有する地理的特性を考慮すると単純に比較することはできないものの、類似団体平均を上回わる結果となっている。現在は、平成</a:t>
          </a:r>
          <a:r>
            <a:rPr lang="en-US" altLang="ja-JP" sz="1100">
              <a:solidFill>
                <a:schemeClr val="dk1"/>
              </a:solidFill>
              <a:latin typeface="+mj-ea"/>
              <a:ea typeface="+mj-ea"/>
              <a:cs typeface="+mn-cs"/>
            </a:rPr>
            <a:t>27</a:t>
          </a:r>
          <a:r>
            <a:rPr lang="ja-JP" altLang="ja-JP" sz="1100">
              <a:solidFill>
                <a:schemeClr val="dk1"/>
              </a:solidFill>
              <a:latin typeface="+mj-ea"/>
              <a:ea typeface="+mj-ea"/>
              <a:cs typeface="+mn-cs"/>
            </a:rPr>
            <a:t>年</a:t>
          </a:r>
          <a:r>
            <a:rPr lang="en-US" altLang="ja-JP" sz="1100">
              <a:solidFill>
                <a:schemeClr val="dk1"/>
              </a:solidFill>
              <a:latin typeface="+mj-ea"/>
              <a:ea typeface="+mj-ea"/>
              <a:cs typeface="+mn-cs"/>
            </a:rPr>
            <a:t>1</a:t>
          </a:r>
          <a:r>
            <a:rPr lang="ja-JP" altLang="ja-JP" sz="1100">
              <a:solidFill>
                <a:schemeClr val="dk1"/>
              </a:solidFill>
              <a:latin typeface="+mj-ea"/>
              <a:ea typeface="+mj-ea"/>
              <a:cs typeface="+mn-cs"/>
            </a:rPr>
            <a:t>月に策定した第</a:t>
          </a:r>
          <a:r>
            <a:rPr lang="en-US" altLang="ja-JP" sz="1100">
              <a:solidFill>
                <a:schemeClr val="dk1"/>
              </a:solidFill>
              <a:latin typeface="+mj-ea"/>
              <a:ea typeface="+mj-ea"/>
              <a:cs typeface="+mn-cs"/>
            </a:rPr>
            <a:t>3</a:t>
          </a:r>
          <a:r>
            <a:rPr lang="ja-JP" altLang="ja-JP" sz="1100">
              <a:solidFill>
                <a:schemeClr val="dk1"/>
              </a:solidFill>
              <a:latin typeface="+mj-ea"/>
              <a:ea typeface="+mj-ea"/>
              <a:cs typeface="+mn-cs"/>
            </a:rPr>
            <a:t>次定員適正化計画に基づき、平成</a:t>
          </a:r>
          <a:r>
            <a:rPr lang="en-US" altLang="ja-JP" sz="1100">
              <a:solidFill>
                <a:schemeClr val="dk1"/>
              </a:solidFill>
              <a:latin typeface="+mj-ea"/>
              <a:ea typeface="+mj-ea"/>
              <a:cs typeface="+mn-cs"/>
            </a:rPr>
            <a:t>32</a:t>
          </a:r>
          <a:r>
            <a:rPr lang="ja-JP" altLang="ja-JP" sz="1100">
              <a:solidFill>
                <a:schemeClr val="dk1"/>
              </a:solidFill>
              <a:latin typeface="+mj-ea"/>
              <a:ea typeface="+mj-ea"/>
              <a:cs typeface="+mn-cs"/>
            </a:rPr>
            <a:t>年</a:t>
          </a:r>
          <a:r>
            <a:rPr lang="en-US" altLang="ja-JP" sz="1100">
              <a:solidFill>
                <a:schemeClr val="dk1"/>
              </a:solidFill>
              <a:latin typeface="+mj-ea"/>
              <a:ea typeface="+mj-ea"/>
              <a:cs typeface="+mn-cs"/>
            </a:rPr>
            <a:t>4</a:t>
          </a:r>
          <a:r>
            <a:rPr lang="ja-JP" altLang="ja-JP" sz="1100">
              <a:solidFill>
                <a:schemeClr val="dk1"/>
              </a:solidFill>
              <a:latin typeface="+mj-ea"/>
              <a:ea typeface="+mj-ea"/>
              <a:cs typeface="+mn-cs"/>
            </a:rPr>
            <a:t>月までに新たに</a:t>
          </a:r>
          <a:r>
            <a:rPr lang="en-US" altLang="ja-JP" sz="1100">
              <a:solidFill>
                <a:schemeClr val="dk1"/>
              </a:solidFill>
              <a:latin typeface="+mj-ea"/>
              <a:ea typeface="+mj-ea"/>
              <a:cs typeface="+mn-cs"/>
            </a:rPr>
            <a:t>100</a:t>
          </a:r>
          <a:r>
            <a:rPr lang="ja-JP" altLang="ja-JP" sz="1100">
              <a:solidFill>
                <a:schemeClr val="dk1"/>
              </a:solidFill>
              <a:latin typeface="+mj-ea"/>
              <a:ea typeface="+mj-ea"/>
              <a:cs typeface="+mn-cs"/>
            </a:rPr>
            <a:t>名の削減（平成</a:t>
          </a:r>
          <a:r>
            <a:rPr lang="en-US" altLang="ja-JP" sz="1100">
              <a:solidFill>
                <a:schemeClr val="dk1"/>
              </a:solidFill>
              <a:latin typeface="+mj-ea"/>
              <a:ea typeface="+mj-ea"/>
              <a:cs typeface="+mn-cs"/>
            </a:rPr>
            <a:t>26</a:t>
          </a:r>
          <a:r>
            <a:rPr lang="ja-JP" altLang="ja-JP" sz="1100">
              <a:solidFill>
                <a:schemeClr val="dk1"/>
              </a:solidFill>
              <a:latin typeface="+mj-ea"/>
              <a:ea typeface="+mj-ea"/>
              <a:cs typeface="+mn-cs"/>
            </a:rPr>
            <a:t>年度比）を目指している。</a:t>
          </a:r>
          <a:endParaRPr lang="en-US" altLang="ja-JP" sz="1100" b="0" i="0" baseline="0">
            <a:solidFill>
              <a:schemeClr val="dk1"/>
            </a:solidFill>
            <a:latin typeface="+mj-ea"/>
            <a:ea typeface="+mj-ea"/>
            <a:cs typeface="+mn-cs"/>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112395</xdr:rowOff>
    </xdr:from>
    <xdr:to>
      <xdr:col>24</xdr:col>
      <xdr:colOff>558800</xdr:colOff>
      <xdr:row>66</xdr:row>
      <xdr:rowOff>158962</xdr:rowOff>
    </xdr:to>
    <xdr:cxnSp macro="">
      <xdr:nvCxnSpPr>
        <xdr:cNvPr id="316" name="直線コネクタ 315"/>
        <xdr:cNvCxnSpPr/>
      </xdr:nvCxnSpPr>
      <xdr:spPr>
        <a:xfrm flipV="1">
          <a:off x="17018000" y="10227945"/>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131039</xdr:rowOff>
    </xdr:from>
    <xdr:ext cx="762000" cy="259045"/>
    <xdr:sp macro="" textlink="">
      <xdr:nvSpPr>
        <xdr:cNvPr id="317" name="定員管理の状況最小値テキスト"/>
        <xdr:cNvSpPr txBox="1"/>
      </xdr:nvSpPr>
      <xdr:spPr>
        <a:xfrm>
          <a:off x="17106900" y="11446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7.69</a:t>
          </a:r>
          <a:endParaRPr kumimoji="1" lang="ja-JP" altLang="en-US" sz="1000" b="1">
            <a:latin typeface="ＭＳ Ｐゴシック"/>
          </a:endParaRPr>
        </a:p>
      </xdr:txBody>
    </xdr:sp>
    <xdr:clientData/>
  </xdr:oneCellAnchor>
  <xdr:twoCellAnchor>
    <xdr:from>
      <xdr:col>24</xdr:col>
      <xdr:colOff>469900</xdr:colOff>
      <xdr:row>66</xdr:row>
      <xdr:rowOff>158962</xdr:rowOff>
    </xdr:from>
    <xdr:to>
      <xdr:col>24</xdr:col>
      <xdr:colOff>647700</xdr:colOff>
      <xdr:row>66</xdr:row>
      <xdr:rowOff>158962</xdr:rowOff>
    </xdr:to>
    <xdr:cxnSp macro="">
      <xdr:nvCxnSpPr>
        <xdr:cNvPr id="318" name="直線コネクタ 317"/>
        <xdr:cNvCxnSpPr/>
      </xdr:nvCxnSpPr>
      <xdr:spPr>
        <a:xfrm>
          <a:off x="16929100" y="1147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27322</xdr:rowOff>
    </xdr:from>
    <xdr:ext cx="762000" cy="259045"/>
    <xdr:sp macro="" textlink="">
      <xdr:nvSpPr>
        <xdr:cNvPr id="319" name="定員管理の状況最大値テキスト"/>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4.59</a:t>
          </a:r>
          <a:endParaRPr kumimoji="1" lang="ja-JP" altLang="en-US" sz="1000" b="1">
            <a:latin typeface="ＭＳ Ｐゴシック"/>
          </a:endParaRPr>
        </a:p>
      </xdr:txBody>
    </xdr:sp>
    <xdr:clientData/>
  </xdr:oneCellAnchor>
  <xdr:twoCellAnchor>
    <xdr:from>
      <xdr:col>24</xdr:col>
      <xdr:colOff>469900</xdr:colOff>
      <xdr:row>59</xdr:row>
      <xdr:rowOff>112395</xdr:rowOff>
    </xdr:from>
    <xdr:to>
      <xdr:col>24</xdr:col>
      <xdr:colOff>647700</xdr:colOff>
      <xdr:row>59</xdr:row>
      <xdr:rowOff>112395</xdr:rowOff>
    </xdr:to>
    <xdr:cxnSp macro="">
      <xdr:nvCxnSpPr>
        <xdr:cNvPr id="320" name="直線コネクタ 319"/>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130810</xdr:rowOff>
    </xdr:from>
    <xdr:to>
      <xdr:col>24</xdr:col>
      <xdr:colOff>558800</xdr:colOff>
      <xdr:row>66</xdr:row>
      <xdr:rowOff>142875</xdr:rowOff>
    </xdr:to>
    <xdr:cxnSp macro="">
      <xdr:nvCxnSpPr>
        <xdr:cNvPr id="321" name="直線コネクタ 320"/>
        <xdr:cNvCxnSpPr/>
      </xdr:nvCxnSpPr>
      <xdr:spPr>
        <a:xfrm flipV="1">
          <a:off x="16179800" y="1144651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21183</xdr:rowOff>
    </xdr:from>
    <xdr:ext cx="762000" cy="259045"/>
    <xdr:sp macro="" textlink="">
      <xdr:nvSpPr>
        <xdr:cNvPr id="322" name="定員管理の状況平均値テキスト"/>
        <xdr:cNvSpPr txBox="1"/>
      </xdr:nvSpPr>
      <xdr:spPr>
        <a:xfrm>
          <a:off x="17106900" y="10822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24</xdr:col>
      <xdr:colOff>508000</xdr:colOff>
      <xdr:row>64</xdr:row>
      <xdr:rowOff>4656</xdr:rowOff>
    </xdr:from>
    <xdr:to>
      <xdr:col>24</xdr:col>
      <xdr:colOff>609600</xdr:colOff>
      <xdr:row>64</xdr:row>
      <xdr:rowOff>106256</xdr:rowOff>
    </xdr:to>
    <xdr:sp macro="" textlink="">
      <xdr:nvSpPr>
        <xdr:cNvPr id="323" name="フローチャート : 判断 322"/>
        <xdr:cNvSpPr/>
      </xdr:nvSpPr>
      <xdr:spPr>
        <a:xfrm>
          <a:off x="169672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142875</xdr:rowOff>
    </xdr:from>
    <xdr:to>
      <xdr:col>23</xdr:col>
      <xdr:colOff>406400</xdr:colOff>
      <xdr:row>67</xdr:row>
      <xdr:rowOff>55880</xdr:rowOff>
    </xdr:to>
    <xdr:cxnSp macro="">
      <xdr:nvCxnSpPr>
        <xdr:cNvPr id="324" name="直線コネクタ 323"/>
        <xdr:cNvCxnSpPr/>
      </xdr:nvCxnSpPr>
      <xdr:spPr>
        <a:xfrm flipV="1">
          <a:off x="15290800" y="1145857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135890</xdr:rowOff>
    </xdr:from>
    <xdr:to>
      <xdr:col>23</xdr:col>
      <xdr:colOff>457200</xdr:colOff>
      <xdr:row>64</xdr:row>
      <xdr:rowOff>66040</xdr:rowOff>
    </xdr:to>
    <xdr:sp macro="" textlink="">
      <xdr:nvSpPr>
        <xdr:cNvPr id="325" name="フローチャート : 判断 324"/>
        <xdr:cNvSpPr/>
      </xdr:nvSpPr>
      <xdr:spPr>
        <a:xfrm>
          <a:off x="16129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76217</xdr:rowOff>
    </xdr:from>
    <xdr:ext cx="736600" cy="259045"/>
    <xdr:sp macro="" textlink="">
      <xdr:nvSpPr>
        <xdr:cNvPr id="326" name="テキスト ボックス 325"/>
        <xdr:cNvSpPr txBox="1"/>
      </xdr:nvSpPr>
      <xdr:spPr>
        <a:xfrm>
          <a:off x="15798800" y="1070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twoCellAnchor>
    <xdr:from>
      <xdr:col>21</xdr:col>
      <xdr:colOff>0</xdr:colOff>
      <xdr:row>67</xdr:row>
      <xdr:rowOff>55880</xdr:rowOff>
    </xdr:from>
    <xdr:to>
      <xdr:col>22</xdr:col>
      <xdr:colOff>203200</xdr:colOff>
      <xdr:row>67</xdr:row>
      <xdr:rowOff>80010</xdr:rowOff>
    </xdr:to>
    <xdr:cxnSp macro="">
      <xdr:nvCxnSpPr>
        <xdr:cNvPr id="327" name="直線コネクタ 326"/>
        <xdr:cNvCxnSpPr/>
      </xdr:nvCxnSpPr>
      <xdr:spPr>
        <a:xfrm flipV="1">
          <a:off x="14401800" y="115430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142452</xdr:rowOff>
    </xdr:from>
    <xdr:to>
      <xdr:col>22</xdr:col>
      <xdr:colOff>254000</xdr:colOff>
      <xdr:row>63</xdr:row>
      <xdr:rowOff>72602</xdr:rowOff>
    </xdr:to>
    <xdr:sp macro="" textlink="">
      <xdr:nvSpPr>
        <xdr:cNvPr id="328" name="フローチャート : 判断 327"/>
        <xdr:cNvSpPr/>
      </xdr:nvSpPr>
      <xdr:spPr>
        <a:xfrm>
          <a:off x="15240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82779</xdr:rowOff>
    </xdr:from>
    <xdr:ext cx="762000" cy="259045"/>
    <xdr:sp macro="" textlink="">
      <xdr:nvSpPr>
        <xdr:cNvPr id="329" name="テキスト ボックス 328"/>
        <xdr:cNvSpPr txBox="1"/>
      </xdr:nvSpPr>
      <xdr:spPr>
        <a:xfrm>
          <a:off x="14909800" y="1054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19</xdr:col>
      <xdr:colOff>482600</xdr:colOff>
      <xdr:row>67</xdr:row>
      <xdr:rowOff>80010</xdr:rowOff>
    </xdr:from>
    <xdr:to>
      <xdr:col>21</xdr:col>
      <xdr:colOff>0</xdr:colOff>
      <xdr:row>67</xdr:row>
      <xdr:rowOff>128270</xdr:rowOff>
    </xdr:to>
    <xdr:cxnSp macro="">
      <xdr:nvCxnSpPr>
        <xdr:cNvPr id="330" name="直線コネクタ 329"/>
        <xdr:cNvCxnSpPr/>
      </xdr:nvCxnSpPr>
      <xdr:spPr>
        <a:xfrm flipV="1">
          <a:off x="13512800" y="115671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158538</xdr:rowOff>
    </xdr:from>
    <xdr:to>
      <xdr:col>21</xdr:col>
      <xdr:colOff>50800</xdr:colOff>
      <xdr:row>63</xdr:row>
      <xdr:rowOff>88688</xdr:rowOff>
    </xdr:to>
    <xdr:sp macro="" textlink="">
      <xdr:nvSpPr>
        <xdr:cNvPr id="331" name="フローチャート : 判断 330"/>
        <xdr:cNvSpPr/>
      </xdr:nvSpPr>
      <xdr:spPr>
        <a:xfrm>
          <a:off x="14351000" y="107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98865</xdr:rowOff>
    </xdr:from>
    <xdr:ext cx="762000" cy="259045"/>
    <xdr:sp macro="" textlink="">
      <xdr:nvSpPr>
        <xdr:cNvPr id="332" name="テキスト ボックス 331"/>
        <xdr:cNvSpPr txBox="1"/>
      </xdr:nvSpPr>
      <xdr:spPr>
        <a:xfrm>
          <a:off x="14020800" y="105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3175</xdr:rowOff>
    </xdr:from>
    <xdr:to>
      <xdr:col>19</xdr:col>
      <xdr:colOff>533400</xdr:colOff>
      <xdr:row>63</xdr:row>
      <xdr:rowOff>104775</xdr:rowOff>
    </xdr:to>
    <xdr:sp macro="" textlink="">
      <xdr:nvSpPr>
        <xdr:cNvPr id="333" name="フローチャート : 判断 332"/>
        <xdr:cNvSpPr/>
      </xdr:nvSpPr>
      <xdr:spPr>
        <a:xfrm>
          <a:off x="13462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114952</xdr:rowOff>
    </xdr:from>
    <xdr:ext cx="762000" cy="259045"/>
    <xdr:sp macro="" textlink="">
      <xdr:nvSpPr>
        <xdr:cNvPr id="334" name="テキスト ボックス 333"/>
        <xdr:cNvSpPr txBox="1"/>
      </xdr:nvSpPr>
      <xdr:spPr>
        <a:xfrm>
          <a:off x="13131800" y="1057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66</xdr:row>
      <xdr:rowOff>80010</xdr:rowOff>
    </xdr:from>
    <xdr:to>
      <xdr:col>24</xdr:col>
      <xdr:colOff>609600</xdr:colOff>
      <xdr:row>67</xdr:row>
      <xdr:rowOff>10160</xdr:rowOff>
    </xdr:to>
    <xdr:sp macro="" textlink="">
      <xdr:nvSpPr>
        <xdr:cNvPr id="340" name="円/楕円 339"/>
        <xdr:cNvSpPr/>
      </xdr:nvSpPr>
      <xdr:spPr>
        <a:xfrm>
          <a:off x="169672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147337</xdr:rowOff>
    </xdr:from>
    <xdr:ext cx="762000" cy="259045"/>
    <xdr:sp macro="" textlink="">
      <xdr:nvSpPr>
        <xdr:cNvPr id="341" name="定員管理の状況該当値テキスト"/>
        <xdr:cNvSpPr txBox="1"/>
      </xdr:nvSpPr>
      <xdr:spPr>
        <a:xfrm>
          <a:off x="17106900" y="1129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92075</xdr:rowOff>
    </xdr:from>
    <xdr:to>
      <xdr:col>23</xdr:col>
      <xdr:colOff>457200</xdr:colOff>
      <xdr:row>67</xdr:row>
      <xdr:rowOff>22225</xdr:rowOff>
    </xdr:to>
    <xdr:sp macro="" textlink="">
      <xdr:nvSpPr>
        <xdr:cNvPr id="342" name="円/楕円 341"/>
        <xdr:cNvSpPr/>
      </xdr:nvSpPr>
      <xdr:spPr>
        <a:xfrm>
          <a:off x="16129000" y="1140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7002</xdr:rowOff>
    </xdr:from>
    <xdr:ext cx="736600" cy="259045"/>
    <xdr:sp macro="" textlink="">
      <xdr:nvSpPr>
        <xdr:cNvPr id="343" name="テキスト ボックス 342"/>
        <xdr:cNvSpPr txBox="1"/>
      </xdr:nvSpPr>
      <xdr:spPr>
        <a:xfrm>
          <a:off x="15798800" y="1149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22</xdr:col>
      <xdr:colOff>152400</xdr:colOff>
      <xdr:row>67</xdr:row>
      <xdr:rowOff>5080</xdr:rowOff>
    </xdr:from>
    <xdr:to>
      <xdr:col>22</xdr:col>
      <xdr:colOff>254000</xdr:colOff>
      <xdr:row>67</xdr:row>
      <xdr:rowOff>106680</xdr:rowOff>
    </xdr:to>
    <xdr:sp macro="" textlink="">
      <xdr:nvSpPr>
        <xdr:cNvPr id="344" name="円/楕円 343"/>
        <xdr:cNvSpPr/>
      </xdr:nvSpPr>
      <xdr:spPr>
        <a:xfrm>
          <a:off x="15240000" y="1149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67</xdr:row>
      <xdr:rowOff>91457</xdr:rowOff>
    </xdr:from>
    <xdr:ext cx="762000" cy="259045"/>
    <xdr:sp macro="" textlink="">
      <xdr:nvSpPr>
        <xdr:cNvPr id="345" name="テキスト ボックス 344"/>
        <xdr:cNvSpPr txBox="1"/>
      </xdr:nvSpPr>
      <xdr:spPr>
        <a:xfrm>
          <a:off x="14909800" y="1157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20</xdr:col>
      <xdr:colOff>635000</xdr:colOff>
      <xdr:row>67</xdr:row>
      <xdr:rowOff>29210</xdr:rowOff>
    </xdr:from>
    <xdr:to>
      <xdr:col>21</xdr:col>
      <xdr:colOff>50800</xdr:colOff>
      <xdr:row>67</xdr:row>
      <xdr:rowOff>130810</xdr:rowOff>
    </xdr:to>
    <xdr:sp macro="" textlink="">
      <xdr:nvSpPr>
        <xdr:cNvPr id="346" name="円/楕円 345"/>
        <xdr:cNvSpPr/>
      </xdr:nvSpPr>
      <xdr:spPr>
        <a:xfrm>
          <a:off x="14351000" y="115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115587</xdr:rowOff>
    </xdr:from>
    <xdr:ext cx="762000" cy="259045"/>
    <xdr:sp macro="" textlink="">
      <xdr:nvSpPr>
        <xdr:cNvPr id="347" name="テキスト ボックス 346"/>
        <xdr:cNvSpPr txBox="1"/>
      </xdr:nvSpPr>
      <xdr:spPr>
        <a:xfrm>
          <a:off x="14020800" y="1160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19</xdr:col>
      <xdr:colOff>431800</xdr:colOff>
      <xdr:row>67</xdr:row>
      <xdr:rowOff>77470</xdr:rowOff>
    </xdr:from>
    <xdr:to>
      <xdr:col>19</xdr:col>
      <xdr:colOff>533400</xdr:colOff>
      <xdr:row>68</xdr:row>
      <xdr:rowOff>7620</xdr:rowOff>
    </xdr:to>
    <xdr:sp macro="" textlink="">
      <xdr:nvSpPr>
        <xdr:cNvPr id="348" name="円/楕円 347"/>
        <xdr:cNvSpPr/>
      </xdr:nvSpPr>
      <xdr:spPr>
        <a:xfrm>
          <a:off x="13462000" y="1156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163847</xdr:rowOff>
    </xdr:from>
    <xdr:ext cx="762000" cy="259045"/>
    <xdr:sp macro="" textlink="">
      <xdr:nvSpPr>
        <xdr:cNvPr id="349" name="テキスト ボックス 348"/>
        <xdr:cNvSpPr txBox="1"/>
      </xdr:nvSpPr>
      <xdr:spPr>
        <a:xfrm>
          <a:off x="13131800" y="1165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mj-ea"/>
              <a:ea typeface="+mj-ea"/>
            </a:rPr>
            <a:t>　元利償還金の額の増加や、合併算定替による加算額の縮減による普通交付税額、臨時財政対策債発行可能額の減少などが上昇要因となったものの、算入公債費等の額の増加、また、公営企業に要する経費の財源とする地方債の償還に充てたと認められた繰入金の額などが減少したことことで平成</a:t>
          </a:r>
          <a:r>
            <a:rPr kumimoji="1" lang="en-US" altLang="ja-JP" sz="1000">
              <a:latin typeface="+mj-ea"/>
              <a:ea typeface="+mj-ea"/>
            </a:rPr>
            <a:t>28</a:t>
          </a:r>
          <a:r>
            <a:rPr kumimoji="1" lang="ja-JP" altLang="en-US" sz="1000">
              <a:latin typeface="+mj-ea"/>
              <a:ea typeface="+mj-ea"/>
            </a:rPr>
            <a:t>年度単年度における実質公債費比率は減少し、</a:t>
          </a:r>
          <a:r>
            <a:rPr kumimoji="1" lang="en-US" altLang="ja-JP" sz="1000">
              <a:latin typeface="+mj-ea"/>
              <a:ea typeface="+mj-ea"/>
            </a:rPr>
            <a:t>3</a:t>
          </a:r>
          <a:r>
            <a:rPr kumimoji="1" lang="ja-JP" altLang="en-US" sz="1000">
              <a:latin typeface="+mj-ea"/>
              <a:ea typeface="+mj-ea"/>
            </a:rPr>
            <a:t>ヵ年平均の同比率も前年度比</a:t>
          </a:r>
          <a:r>
            <a:rPr kumimoji="1" lang="en-US" altLang="ja-JP" sz="1000">
              <a:latin typeface="+mj-ea"/>
              <a:ea typeface="+mj-ea"/>
            </a:rPr>
            <a:t>0.2</a:t>
          </a:r>
          <a:r>
            <a:rPr kumimoji="1" lang="ja-JP" altLang="en-US" sz="1000">
              <a:latin typeface="+mj-ea"/>
              <a:ea typeface="+mj-ea"/>
            </a:rPr>
            <a:t>ポイント低下した。しかしながら、依然として類似団体平均の数値を大きく上回っているが、これは近年、合併に伴い必要となった施設の統合整備等を集中的に実施した結果、地方債の発行額が高い水準で推移し、また、その償還期間を比較的短期に設定していることから、</a:t>
          </a:r>
          <a:r>
            <a:rPr kumimoji="1" lang="ja-JP" altLang="ja-JP" sz="1000">
              <a:solidFill>
                <a:schemeClr val="dk1"/>
              </a:solidFill>
              <a:latin typeface="+mj-ea"/>
              <a:ea typeface="+mj-ea"/>
              <a:cs typeface="+mn-cs"/>
            </a:rPr>
            <a:t>標準財政規模に対する元利償還金の額の割合が、類似団体</a:t>
          </a:r>
          <a:r>
            <a:rPr kumimoji="1" lang="ja-JP" altLang="en-US" sz="1000">
              <a:solidFill>
                <a:schemeClr val="dk1"/>
              </a:solidFill>
              <a:latin typeface="+mj-ea"/>
              <a:ea typeface="+mj-ea"/>
              <a:cs typeface="+mn-cs"/>
            </a:rPr>
            <a:t>よりも大きくなっているためである。発行した地方債の大部分は、基準財政需要額への算入率の高い合併特例事業債や臨時財政対策債などであり、実質公債費比率の上昇抑制に努めているが、今後も同</a:t>
          </a:r>
          <a:r>
            <a:rPr lang="ja-JP" altLang="ja-JP" sz="1000" b="0" i="0" baseline="0">
              <a:solidFill>
                <a:schemeClr val="dk1"/>
              </a:solidFill>
              <a:latin typeface="+mj-ea"/>
              <a:ea typeface="+mj-ea"/>
              <a:cs typeface="+mn-cs"/>
            </a:rPr>
            <a:t>比率が</a:t>
          </a:r>
          <a:r>
            <a:rPr lang="en-US" altLang="ja-JP" sz="1000" b="0" i="0" baseline="0">
              <a:solidFill>
                <a:schemeClr val="dk1"/>
              </a:solidFill>
              <a:latin typeface="+mj-ea"/>
              <a:ea typeface="+mj-ea"/>
              <a:cs typeface="+mn-cs"/>
            </a:rPr>
            <a:t>18</a:t>
          </a:r>
          <a:r>
            <a:rPr lang="ja-JP" altLang="ja-JP" sz="1000" b="0" i="0" baseline="0">
              <a:solidFill>
                <a:schemeClr val="dk1"/>
              </a:solidFill>
              <a:latin typeface="+mj-ea"/>
              <a:ea typeface="+mj-ea"/>
              <a:cs typeface="+mn-cs"/>
            </a:rPr>
            <a:t>％を超えることがないよう計画的な財政運営に努めてまいりたい。</a:t>
          </a:r>
          <a:r>
            <a:rPr kumimoji="1" lang="ja-JP" altLang="en-US" sz="1000">
              <a:solidFill>
                <a:schemeClr val="dk1"/>
              </a:solidFill>
              <a:latin typeface="+mj-ea"/>
              <a:ea typeface="+mj-ea"/>
              <a:cs typeface="+mn-cs"/>
            </a:rPr>
            <a:t>　</a:t>
          </a:r>
          <a:endParaRPr kumimoji="1" lang="en-US" altLang="ja-JP" sz="1000">
            <a:latin typeface="+mj-ea"/>
            <a:ea typeface="+mj-ea"/>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91440</xdr:rowOff>
    </xdr:from>
    <xdr:to>
      <xdr:col>24</xdr:col>
      <xdr:colOff>558800</xdr:colOff>
      <xdr:row>44</xdr:row>
      <xdr:rowOff>20320</xdr:rowOff>
    </xdr:to>
    <xdr:cxnSp macro="">
      <xdr:nvCxnSpPr>
        <xdr:cNvPr id="378" name="直線コネクタ 377"/>
        <xdr:cNvCxnSpPr/>
      </xdr:nvCxnSpPr>
      <xdr:spPr>
        <a:xfrm flipV="1">
          <a:off x="17018000" y="609219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163847</xdr:rowOff>
    </xdr:from>
    <xdr:ext cx="762000" cy="259045"/>
    <xdr:sp macro="" textlink="">
      <xdr:nvSpPr>
        <xdr:cNvPr id="379" name="公債費負担の状況最小値テキスト"/>
        <xdr:cNvSpPr txBox="1"/>
      </xdr:nvSpPr>
      <xdr:spPr>
        <a:xfrm>
          <a:off x="17106900" y="753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20320</xdr:rowOff>
    </xdr:from>
    <xdr:to>
      <xdr:col>24</xdr:col>
      <xdr:colOff>647700</xdr:colOff>
      <xdr:row>44</xdr:row>
      <xdr:rowOff>20320</xdr:rowOff>
    </xdr:to>
    <xdr:cxnSp macro="">
      <xdr:nvCxnSpPr>
        <xdr:cNvPr id="380" name="直線コネクタ 379"/>
        <xdr:cNvCxnSpPr/>
      </xdr:nvCxnSpPr>
      <xdr:spPr>
        <a:xfrm>
          <a:off x="16929100" y="756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6367</xdr:rowOff>
    </xdr:from>
    <xdr:ext cx="762000" cy="259045"/>
    <xdr:sp macro="" textlink="">
      <xdr:nvSpPr>
        <xdr:cNvPr id="381" name="公債費負担の状況最大値テキスト"/>
        <xdr:cNvSpPr txBox="1"/>
      </xdr:nvSpPr>
      <xdr:spPr>
        <a:xfrm>
          <a:off x="17106900" y="583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35</xdr:row>
      <xdr:rowOff>91440</xdr:rowOff>
    </xdr:from>
    <xdr:to>
      <xdr:col>24</xdr:col>
      <xdr:colOff>647700</xdr:colOff>
      <xdr:row>35</xdr:row>
      <xdr:rowOff>91440</xdr:rowOff>
    </xdr:to>
    <xdr:cxnSp macro="">
      <xdr:nvCxnSpPr>
        <xdr:cNvPr id="382" name="直線コネクタ 381"/>
        <xdr:cNvCxnSpPr/>
      </xdr:nvCxnSpPr>
      <xdr:spPr>
        <a:xfrm>
          <a:off x="16929100" y="609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164677</xdr:rowOff>
    </xdr:from>
    <xdr:to>
      <xdr:col>24</xdr:col>
      <xdr:colOff>558800</xdr:colOff>
      <xdr:row>42</xdr:row>
      <xdr:rowOff>9313</xdr:rowOff>
    </xdr:to>
    <xdr:cxnSp macro="">
      <xdr:nvCxnSpPr>
        <xdr:cNvPr id="383" name="直線コネクタ 382"/>
        <xdr:cNvCxnSpPr/>
      </xdr:nvCxnSpPr>
      <xdr:spPr>
        <a:xfrm flipV="1">
          <a:off x="16179800" y="719412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113894</xdr:rowOff>
    </xdr:from>
    <xdr:ext cx="762000" cy="259045"/>
    <xdr:sp macro="" textlink="">
      <xdr:nvSpPr>
        <xdr:cNvPr id="384" name="公債費負担の状況平均値テキスト"/>
        <xdr:cNvSpPr txBox="1"/>
      </xdr:nvSpPr>
      <xdr:spPr>
        <a:xfrm>
          <a:off x="17106900" y="645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97367</xdr:rowOff>
    </xdr:from>
    <xdr:to>
      <xdr:col>24</xdr:col>
      <xdr:colOff>609600</xdr:colOff>
      <xdr:row>39</xdr:row>
      <xdr:rowOff>27517</xdr:rowOff>
    </xdr:to>
    <xdr:sp macro="" textlink="">
      <xdr:nvSpPr>
        <xdr:cNvPr id="385" name="フローチャート : 判断 384"/>
        <xdr:cNvSpPr/>
      </xdr:nvSpPr>
      <xdr:spPr>
        <a:xfrm>
          <a:off x="16967200" y="661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9313</xdr:rowOff>
    </xdr:from>
    <xdr:to>
      <xdr:col>23</xdr:col>
      <xdr:colOff>406400</xdr:colOff>
      <xdr:row>42</xdr:row>
      <xdr:rowOff>25400</xdr:rowOff>
    </xdr:to>
    <xdr:cxnSp macro="">
      <xdr:nvCxnSpPr>
        <xdr:cNvPr id="386" name="直線コネクタ 385"/>
        <xdr:cNvCxnSpPr/>
      </xdr:nvCxnSpPr>
      <xdr:spPr>
        <a:xfrm flipV="1">
          <a:off x="15290800" y="72102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81280</xdr:rowOff>
    </xdr:from>
    <xdr:to>
      <xdr:col>23</xdr:col>
      <xdr:colOff>457200</xdr:colOff>
      <xdr:row>39</xdr:row>
      <xdr:rowOff>11430</xdr:rowOff>
    </xdr:to>
    <xdr:sp macro="" textlink="">
      <xdr:nvSpPr>
        <xdr:cNvPr id="387" name="フローチャート : 判断 386"/>
        <xdr:cNvSpPr/>
      </xdr:nvSpPr>
      <xdr:spPr>
        <a:xfrm>
          <a:off x="161290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21607</xdr:rowOff>
    </xdr:from>
    <xdr:ext cx="736600" cy="259045"/>
    <xdr:sp macro="" textlink="">
      <xdr:nvSpPr>
        <xdr:cNvPr id="388" name="テキスト ボックス 387"/>
        <xdr:cNvSpPr txBox="1"/>
      </xdr:nvSpPr>
      <xdr:spPr>
        <a:xfrm>
          <a:off x="15798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25400</xdr:rowOff>
    </xdr:from>
    <xdr:to>
      <xdr:col>22</xdr:col>
      <xdr:colOff>203200</xdr:colOff>
      <xdr:row>42</xdr:row>
      <xdr:rowOff>97790</xdr:rowOff>
    </xdr:to>
    <xdr:cxnSp macro="">
      <xdr:nvCxnSpPr>
        <xdr:cNvPr id="389" name="直線コネクタ 388"/>
        <xdr:cNvCxnSpPr/>
      </xdr:nvCxnSpPr>
      <xdr:spPr>
        <a:xfrm flipV="1">
          <a:off x="14401800" y="72263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0" name="フローチャート : 判断 389"/>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144797</xdr:rowOff>
    </xdr:from>
    <xdr:ext cx="762000" cy="259045"/>
    <xdr:sp macro="" textlink="">
      <xdr:nvSpPr>
        <xdr:cNvPr id="391" name="テキスト ボックス 390"/>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97790</xdr:rowOff>
    </xdr:from>
    <xdr:to>
      <xdr:col>21</xdr:col>
      <xdr:colOff>0</xdr:colOff>
      <xdr:row>42</xdr:row>
      <xdr:rowOff>121920</xdr:rowOff>
    </xdr:to>
    <xdr:cxnSp macro="">
      <xdr:nvCxnSpPr>
        <xdr:cNvPr id="392" name="直線コネクタ 391"/>
        <xdr:cNvCxnSpPr/>
      </xdr:nvCxnSpPr>
      <xdr:spPr>
        <a:xfrm flipV="1">
          <a:off x="13512800" y="72986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89323</xdr:rowOff>
    </xdr:from>
    <xdr:to>
      <xdr:col>21</xdr:col>
      <xdr:colOff>50800</xdr:colOff>
      <xdr:row>39</xdr:row>
      <xdr:rowOff>19473</xdr:rowOff>
    </xdr:to>
    <xdr:sp macro="" textlink="">
      <xdr:nvSpPr>
        <xdr:cNvPr id="393" name="フローチャート : 判断 392"/>
        <xdr:cNvSpPr/>
      </xdr:nvSpPr>
      <xdr:spPr>
        <a:xfrm>
          <a:off x="14351000" y="660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29650</xdr:rowOff>
    </xdr:from>
    <xdr:ext cx="762000" cy="259045"/>
    <xdr:sp macro="" textlink="">
      <xdr:nvSpPr>
        <xdr:cNvPr id="394" name="テキスト ボックス 393"/>
        <xdr:cNvSpPr txBox="1"/>
      </xdr:nvSpPr>
      <xdr:spPr>
        <a:xfrm>
          <a:off x="14020800" y="637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161713</xdr:rowOff>
    </xdr:from>
    <xdr:to>
      <xdr:col>19</xdr:col>
      <xdr:colOff>533400</xdr:colOff>
      <xdr:row>39</xdr:row>
      <xdr:rowOff>91863</xdr:rowOff>
    </xdr:to>
    <xdr:sp macro="" textlink="">
      <xdr:nvSpPr>
        <xdr:cNvPr id="395" name="フローチャート : 判断 394"/>
        <xdr:cNvSpPr/>
      </xdr:nvSpPr>
      <xdr:spPr>
        <a:xfrm>
          <a:off x="13462000" y="667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102040</xdr:rowOff>
    </xdr:from>
    <xdr:ext cx="762000" cy="259045"/>
    <xdr:sp macro="" textlink="">
      <xdr:nvSpPr>
        <xdr:cNvPr id="396" name="テキスト ボックス 395"/>
        <xdr:cNvSpPr txBox="1"/>
      </xdr:nvSpPr>
      <xdr:spPr>
        <a:xfrm>
          <a:off x="13131800" y="644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113877</xdr:rowOff>
    </xdr:from>
    <xdr:to>
      <xdr:col>24</xdr:col>
      <xdr:colOff>609600</xdr:colOff>
      <xdr:row>42</xdr:row>
      <xdr:rowOff>44027</xdr:rowOff>
    </xdr:to>
    <xdr:sp macro="" textlink="">
      <xdr:nvSpPr>
        <xdr:cNvPr id="402" name="円/楕円 401"/>
        <xdr:cNvSpPr/>
      </xdr:nvSpPr>
      <xdr:spPr>
        <a:xfrm>
          <a:off x="169672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85954</xdr:rowOff>
    </xdr:from>
    <xdr:ext cx="762000" cy="259045"/>
    <xdr:sp macro="" textlink="">
      <xdr:nvSpPr>
        <xdr:cNvPr id="403" name="公債費負担の状況該当値テキスト"/>
        <xdr:cNvSpPr txBox="1"/>
      </xdr:nvSpPr>
      <xdr:spPr>
        <a:xfrm>
          <a:off x="17106900" y="711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129963</xdr:rowOff>
    </xdr:from>
    <xdr:to>
      <xdr:col>23</xdr:col>
      <xdr:colOff>457200</xdr:colOff>
      <xdr:row>42</xdr:row>
      <xdr:rowOff>60113</xdr:rowOff>
    </xdr:to>
    <xdr:sp macro="" textlink="">
      <xdr:nvSpPr>
        <xdr:cNvPr id="404" name="円/楕円 403"/>
        <xdr:cNvSpPr/>
      </xdr:nvSpPr>
      <xdr:spPr>
        <a:xfrm>
          <a:off x="16129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44890</xdr:rowOff>
    </xdr:from>
    <xdr:ext cx="736600" cy="259045"/>
    <xdr:sp macro="" textlink="">
      <xdr:nvSpPr>
        <xdr:cNvPr id="405" name="テキスト ボックス 404"/>
        <xdr:cNvSpPr txBox="1"/>
      </xdr:nvSpPr>
      <xdr:spPr>
        <a:xfrm>
          <a:off x="15798800" y="724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146050</xdr:rowOff>
    </xdr:from>
    <xdr:to>
      <xdr:col>22</xdr:col>
      <xdr:colOff>254000</xdr:colOff>
      <xdr:row>42</xdr:row>
      <xdr:rowOff>76200</xdr:rowOff>
    </xdr:to>
    <xdr:sp macro="" textlink="">
      <xdr:nvSpPr>
        <xdr:cNvPr id="406" name="円/楕円 405"/>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60977</xdr:rowOff>
    </xdr:from>
    <xdr:ext cx="762000" cy="259045"/>
    <xdr:sp macro="" textlink="">
      <xdr:nvSpPr>
        <xdr:cNvPr id="407" name="テキスト ボックス 406"/>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46990</xdr:rowOff>
    </xdr:from>
    <xdr:to>
      <xdr:col>21</xdr:col>
      <xdr:colOff>50800</xdr:colOff>
      <xdr:row>42</xdr:row>
      <xdr:rowOff>148590</xdr:rowOff>
    </xdr:to>
    <xdr:sp macro="" textlink="">
      <xdr:nvSpPr>
        <xdr:cNvPr id="408" name="円/楕円 407"/>
        <xdr:cNvSpPr/>
      </xdr:nvSpPr>
      <xdr:spPr>
        <a:xfrm>
          <a:off x="14351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133367</xdr:rowOff>
    </xdr:from>
    <xdr:ext cx="762000" cy="259045"/>
    <xdr:sp macro="" textlink="">
      <xdr:nvSpPr>
        <xdr:cNvPr id="409" name="テキスト ボックス 408"/>
        <xdr:cNvSpPr txBox="1"/>
      </xdr:nvSpPr>
      <xdr:spPr>
        <a:xfrm>
          <a:off x="14020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71120</xdr:rowOff>
    </xdr:from>
    <xdr:to>
      <xdr:col>19</xdr:col>
      <xdr:colOff>533400</xdr:colOff>
      <xdr:row>43</xdr:row>
      <xdr:rowOff>1270</xdr:rowOff>
    </xdr:to>
    <xdr:sp macro="" textlink="">
      <xdr:nvSpPr>
        <xdr:cNvPr id="410" name="円/楕円 409"/>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157497</xdr:rowOff>
    </xdr:from>
    <xdr:ext cx="762000" cy="259045"/>
    <xdr:sp macro="" textlink="">
      <xdr:nvSpPr>
        <xdr:cNvPr id="411" name="テキスト ボックス 410"/>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標準財政規模の減少や算入公債費等の額の増加などの上昇要因はあったものの、</a:t>
          </a:r>
          <a:r>
            <a:rPr kumimoji="1" lang="ja-JP" altLang="ja-JP" sz="1100">
              <a:solidFill>
                <a:schemeClr val="dk1"/>
              </a:solidFill>
              <a:latin typeface="+mn-lt"/>
              <a:ea typeface="+mn-ea"/>
              <a:cs typeface="+mn-cs"/>
            </a:rPr>
            <a:t>一般会計等において</a:t>
          </a:r>
          <a:r>
            <a:rPr kumimoji="1" lang="ja-JP" altLang="en-US" sz="1100">
              <a:solidFill>
                <a:schemeClr val="dk1"/>
              </a:solidFill>
              <a:latin typeface="+mn-lt"/>
              <a:ea typeface="+mn-ea"/>
              <a:cs typeface="+mn-cs"/>
            </a:rPr>
            <a:t>、</a:t>
          </a:r>
          <a:r>
            <a:rPr kumimoji="1" lang="ja-JP" altLang="en-US" sz="1100">
              <a:latin typeface="ＭＳ Ｐゴシック"/>
            </a:rPr>
            <a:t>平成</a:t>
          </a:r>
          <a:r>
            <a:rPr kumimoji="1" lang="en-US" altLang="ja-JP" sz="1100">
              <a:latin typeface="ＭＳ Ｐゴシック"/>
            </a:rPr>
            <a:t>27</a:t>
          </a:r>
          <a:r>
            <a:rPr kumimoji="1" lang="ja-JP" altLang="en-US" sz="1100">
              <a:latin typeface="ＭＳ Ｐゴシック"/>
            </a:rPr>
            <a:t>年度以降、単年度の</a:t>
          </a:r>
          <a:r>
            <a:rPr kumimoji="1" lang="ja-JP" altLang="ja-JP" sz="1100">
              <a:solidFill>
                <a:schemeClr val="dk1"/>
              </a:solidFill>
              <a:latin typeface="+mn-lt"/>
              <a:ea typeface="+mn-ea"/>
              <a:cs typeface="+mn-cs"/>
            </a:rPr>
            <a:t>元利償還金の額</a:t>
          </a:r>
          <a:r>
            <a:rPr kumimoji="1" lang="ja-JP" altLang="en-US" sz="1100">
              <a:solidFill>
                <a:schemeClr val="dk1"/>
              </a:solidFill>
              <a:latin typeface="+mn-lt"/>
              <a:ea typeface="+mn-ea"/>
              <a:cs typeface="+mn-cs"/>
            </a:rPr>
            <a:t>が</a:t>
          </a:r>
          <a:r>
            <a:rPr kumimoji="1" lang="ja-JP" altLang="en-US" sz="1100">
              <a:latin typeface="ＭＳ Ｐゴシック"/>
            </a:rPr>
            <a:t>地方債の発行額を上回る状況にあって、地方債の現在高が減少するとともに、公営企業債繰入見込額も減少したことから将来負担額が大きく減少し、将来負担比率は、前年度比</a:t>
          </a:r>
          <a:r>
            <a:rPr kumimoji="1" lang="en-US" altLang="ja-JP" sz="1100">
              <a:latin typeface="ＭＳ Ｐゴシック"/>
            </a:rPr>
            <a:t>6.8</a:t>
          </a:r>
          <a:r>
            <a:rPr kumimoji="1" lang="ja-JP" altLang="en-US" sz="1100">
              <a:latin typeface="ＭＳ Ｐゴシック"/>
            </a:rPr>
            <a:t>ポイント低下している。また、これにより、類似団体平均の数値を</a:t>
          </a:r>
          <a:r>
            <a:rPr kumimoji="1" lang="en-US" altLang="ja-JP" sz="1100">
              <a:latin typeface="ＭＳ Ｐゴシック"/>
            </a:rPr>
            <a:t>6.7</a:t>
          </a:r>
          <a:r>
            <a:rPr kumimoji="1" lang="ja-JP" altLang="en-US" sz="1100">
              <a:latin typeface="ＭＳ Ｐゴシック"/>
            </a:rPr>
            <a:t>ポイント下回ることとなった。</a:t>
          </a:r>
          <a:endParaRPr kumimoji="1" lang="en-US" altLang="ja-JP" sz="1100">
            <a:latin typeface="ＭＳ Ｐゴシック"/>
          </a:endParaRPr>
        </a:p>
        <a:p>
          <a:r>
            <a:rPr kumimoji="1" lang="ja-JP" altLang="en-US" sz="1100">
              <a:latin typeface="ＭＳ Ｐゴシック"/>
            </a:rPr>
            <a:t>　今後、合併算定替による加算額の更なる縮減によって普通交付税や臨時財政対策債が減少し、標準財政規模が減少するとともに、収支不足等に対応するため、充当可能基金の取り崩し等を行うことで、将来負担比率の上昇が見込まれるが、定員適正化計画に基づく人員の削減や</a:t>
          </a:r>
          <a:r>
            <a:rPr lang="ja-JP" altLang="ja-JP" sz="1100" b="0" i="0" baseline="0">
              <a:solidFill>
                <a:schemeClr val="dk1"/>
              </a:solidFill>
              <a:latin typeface="+mn-lt"/>
              <a:ea typeface="+mn-ea"/>
              <a:cs typeface="+mn-cs"/>
            </a:rPr>
            <a:t>投資的経費の</a:t>
          </a:r>
          <a:r>
            <a:rPr lang="ja-JP" altLang="en-US" sz="1100" b="0" i="0" baseline="0">
              <a:solidFill>
                <a:schemeClr val="dk1"/>
              </a:solidFill>
              <a:latin typeface="+mn-lt"/>
              <a:ea typeface="+mn-ea"/>
              <a:cs typeface="+mn-cs"/>
            </a:rPr>
            <a:t>見直しなどにより、数値の上昇抑制に努めたい。</a:t>
          </a:r>
          <a:endParaRPr kumimoji="1" lang="ja-JP" altLang="en-US" sz="11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40132</xdr:rowOff>
    </xdr:to>
    <xdr:cxnSp macro="">
      <xdr:nvCxnSpPr>
        <xdr:cNvPr id="440" name="直線コネクタ 439"/>
        <xdr:cNvCxnSpPr/>
      </xdr:nvCxnSpPr>
      <xdr:spPr>
        <a:xfrm flipV="1">
          <a:off x="17018000" y="2370667"/>
          <a:ext cx="0" cy="14413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12209</xdr:rowOff>
    </xdr:from>
    <xdr:ext cx="762000" cy="259045"/>
    <xdr:sp macro="" textlink="">
      <xdr:nvSpPr>
        <xdr:cNvPr id="441" name="将来負担の状況最小値テキスト"/>
        <xdr:cNvSpPr txBox="1"/>
      </xdr:nvSpPr>
      <xdr:spPr>
        <a:xfrm>
          <a:off x="17106900" y="37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24</xdr:col>
      <xdr:colOff>469900</xdr:colOff>
      <xdr:row>22</xdr:row>
      <xdr:rowOff>40132</xdr:rowOff>
    </xdr:from>
    <xdr:to>
      <xdr:col>24</xdr:col>
      <xdr:colOff>647700</xdr:colOff>
      <xdr:row>22</xdr:row>
      <xdr:rowOff>40132</xdr:rowOff>
    </xdr:to>
    <xdr:cxnSp macro="">
      <xdr:nvCxnSpPr>
        <xdr:cNvPr id="442" name="直線コネクタ 441"/>
        <xdr:cNvCxnSpPr/>
      </xdr:nvCxnSpPr>
      <xdr:spPr>
        <a:xfrm>
          <a:off x="16929100" y="38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110321</xdr:rowOff>
    </xdr:from>
    <xdr:to>
      <xdr:col>24</xdr:col>
      <xdr:colOff>558800</xdr:colOff>
      <xdr:row>14</xdr:row>
      <xdr:rowOff>165015</xdr:rowOff>
    </xdr:to>
    <xdr:cxnSp macro="">
      <xdr:nvCxnSpPr>
        <xdr:cNvPr id="445" name="直線コネクタ 444"/>
        <xdr:cNvCxnSpPr/>
      </xdr:nvCxnSpPr>
      <xdr:spPr>
        <a:xfrm flipV="1">
          <a:off x="16179800" y="2510621"/>
          <a:ext cx="838200" cy="5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85488</xdr:rowOff>
    </xdr:from>
    <xdr:ext cx="762000" cy="259045"/>
    <xdr:sp macro="" textlink="">
      <xdr:nvSpPr>
        <xdr:cNvPr id="446" name="将来負担の状況平均値テキスト"/>
        <xdr:cNvSpPr txBox="1"/>
      </xdr:nvSpPr>
      <xdr:spPr>
        <a:xfrm>
          <a:off x="17106900" y="2485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113411</xdr:rowOff>
    </xdr:from>
    <xdr:to>
      <xdr:col>24</xdr:col>
      <xdr:colOff>609600</xdr:colOff>
      <xdr:row>15</xdr:row>
      <xdr:rowOff>43561</xdr:rowOff>
    </xdr:to>
    <xdr:sp macro="" textlink="">
      <xdr:nvSpPr>
        <xdr:cNvPr id="447" name="フローチャート : 判断 446"/>
        <xdr:cNvSpPr/>
      </xdr:nvSpPr>
      <xdr:spPr>
        <a:xfrm>
          <a:off x="169672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165015</xdr:rowOff>
    </xdr:from>
    <xdr:to>
      <xdr:col>23</xdr:col>
      <xdr:colOff>406400</xdr:colOff>
      <xdr:row>15</xdr:row>
      <xdr:rowOff>122259</xdr:rowOff>
    </xdr:to>
    <xdr:cxnSp macro="">
      <xdr:nvCxnSpPr>
        <xdr:cNvPr id="448" name="直線コネクタ 447"/>
        <xdr:cNvCxnSpPr/>
      </xdr:nvCxnSpPr>
      <xdr:spPr>
        <a:xfrm flipV="1">
          <a:off x="15290800" y="2565315"/>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29760</xdr:rowOff>
    </xdr:from>
    <xdr:to>
      <xdr:col>23</xdr:col>
      <xdr:colOff>457200</xdr:colOff>
      <xdr:row>14</xdr:row>
      <xdr:rowOff>131360</xdr:rowOff>
    </xdr:to>
    <xdr:sp macro="" textlink="">
      <xdr:nvSpPr>
        <xdr:cNvPr id="449" name="フローチャート : 判断 448"/>
        <xdr:cNvSpPr/>
      </xdr:nvSpPr>
      <xdr:spPr>
        <a:xfrm>
          <a:off x="161290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141537</xdr:rowOff>
    </xdr:from>
    <xdr:ext cx="736600" cy="259045"/>
    <xdr:sp macro="" textlink="">
      <xdr:nvSpPr>
        <xdr:cNvPr id="450" name="テキスト ボックス 449"/>
        <xdr:cNvSpPr txBox="1"/>
      </xdr:nvSpPr>
      <xdr:spPr>
        <a:xfrm>
          <a:off x="15798800" y="2198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122259</xdr:rowOff>
    </xdr:from>
    <xdr:to>
      <xdr:col>22</xdr:col>
      <xdr:colOff>203200</xdr:colOff>
      <xdr:row>16</xdr:row>
      <xdr:rowOff>6308</xdr:rowOff>
    </xdr:to>
    <xdr:cxnSp macro="">
      <xdr:nvCxnSpPr>
        <xdr:cNvPr id="451" name="直線コネクタ 450"/>
        <xdr:cNvCxnSpPr/>
      </xdr:nvCxnSpPr>
      <xdr:spPr>
        <a:xfrm flipV="1">
          <a:off x="14401800" y="2694009"/>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164888</xdr:rowOff>
    </xdr:from>
    <xdr:to>
      <xdr:col>22</xdr:col>
      <xdr:colOff>254000</xdr:colOff>
      <xdr:row>15</xdr:row>
      <xdr:rowOff>95038</xdr:rowOff>
    </xdr:to>
    <xdr:sp macro="" textlink="">
      <xdr:nvSpPr>
        <xdr:cNvPr id="452" name="フローチャート : 判断 451"/>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105215</xdr:rowOff>
    </xdr:from>
    <xdr:ext cx="762000" cy="259045"/>
    <xdr:sp macro="" textlink="">
      <xdr:nvSpPr>
        <xdr:cNvPr id="453" name="テキスト ボックス 452"/>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6308</xdr:rowOff>
    </xdr:from>
    <xdr:to>
      <xdr:col>21</xdr:col>
      <xdr:colOff>0</xdr:colOff>
      <xdr:row>16</xdr:row>
      <xdr:rowOff>139827</xdr:rowOff>
    </xdr:to>
    <xdr:cxnSp macro="">
      <xdr:nvCxnSpPr>
        <xdr:cNvPr id="454" name="直線コネクタ 453"/>
        <xdr:cNvCxnSpPr/>
      </xdr:nvCxnSpPr>
      <xdr:spPr>
        <a:xfrm flipV="1">
          <a:off x="13512800" y="2749508"/>
          <a:ext cx="889000" cy="13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10329</xdr:rowOff>
    </xdr:from>
    <xdr:to>
      <xdr:col>21</xdr:col>
      <xdr:colOff>50800</xdr:colOff>
      <xdr:row>15</xdr:row>
      <xdr:rowOff>111929</xdr:rowOff>
    </xdr:to>
    <xdr:sp macro="" textlink="">
      <xdr:nvSpPr>
        <xdr:cNvPr id="455" name="フローチャート : 判断 454"/>
        <xdr:cNvSpPr/>
      </xdr:nvSpPr>
      <xdr:spPr>
        <a:xfrm>
          <a:off x="14351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122106</xdr:rowOff>
    </xdr:from>
    <xdr:ext cx="762000" cy="259045"/>
    <xdr:sp macro="" textlink="">
      <xdr:nvSpPr>
        <xdr:cNvPr id="456" name="テキスト ボックス 455"/>
        <xdr:cNvSpPr txBox="1"/>
      </xdr:nvSpPr>
      <xdr:spPr>
        <a:xfrm>
          <a:off x="14020800" y="235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85937</xdr:rowOff>
    </xdr:from>
    <xdr:to>
      <xdr:col>19</xdr:col>
      <xdr:colOff>533400</xdr:colOff>
      <xdr:row>16</xdr:row>
      <xdr:rowOff>16087</xdr:rowOff>
    </xdr:to>
    <xdr:sp macro="" textlink="">
      <xdr:nvSpPr>
        <xdr:cNvPr id="457" name="フローチャート : 判断 456"/>
        <xdr:cNvSpPr/>
      </xdr:nvSpPr>
      <xdr:spPr>
        <a:xfrm>
          <a:off x="13462000" y="265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26264</xdr:rowOff>
    </xdr:from>
    <xdr:ext cx="762000" cy="259045"/>
    <xdr:sp macro="" textlink="">
      <xdr:nvSpPr>
        <xdr:cNvPr id="458" name="テキスト ボックス 457"/>
        <xdr:cNvSpPr txBox="1"/>
      </xdr:nvSpPr>
      <xdr:spPr>
        <a:xfrm>
          <a:off x="13131800" y="242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59521</xdr:rowOff>
    </xdr:from>
    <xdr:to>
      <xdr:col>24</xdr:col>
      <xdr:colOff>609600</xdr:colOff>
      <xdr:row>14</xdr:row>
      <xdr:rowOff>161121</xdr:rowOff>
    </xdr:to>
    <xdr:sp macro="" textlink="">
      <xdr:nvSpPr>
        <xdr:cNvPr id="464" name="円/楕円 463"/>
        <xdr:cNvSpPr/>
      </xdr:nvSpPr>
      <xdr:spPr>
        <a:xfrm>
          <a:off x="16967200" y="245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76048</xdr:rowOff>
    </xdr:from>
    <xdr:ext cx="762000" cy="259045"/>
    <xdr:sp macro="" textlink="">
      <xdr:nvSpPr>
        <xdr:cNvPr id="465" name="将来負担の状況該当値テキスト"/>
        <xdr:cNvSpPr txBox="1"/>
      </xdr:nvSpPr>
      <xdr:spPr>
        <a:xfrm>
          <a:off x="17106900" y="2304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114215</xdr:rowOff>
    </xdr:from>
    <xdr:to>
      <xdr:col>23</xdr:col>
      <xdr:colOff>457200</xdr:colOff>
      <xdr:row>15</xdr:row>
      <xdr:rowOff>44365</xdr:rowOff>
    </xdr:to>
    <xdr:sp macro="" textlink="">
      <xdr:nvSpPr>
        <xdr:cNvPr id="466" name="円/楕円 465"/>
        <xdr:cNvSpPr/>
      </xdr:nvSpPr>
      <xdr:spPr>
        <a:xfrm>
          <a:off x="16129000" y="251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29142</xdr:rowOff>
    </xdr:from>
    <xdr:ext cx="736600" cy="259045"/>
    <xdr:sp macro="" textlink="">
      <xdr:nvSpPr>
        <xdr:cNvPr id="467" name="テキスト ボックス 466"/>
        <xdr:cNvSpPr txBox="1"/>
      </xdr:nvSpPr>
      <xdr:spPr>
        <a:xfrm>
          <a:off x="15798800" y="2600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71459</xdr:rowOff>
    </xdr:from>
    <xdr:to>
      <xdr:col>22</xdr:col>
      <xdr:colOff>254000</xdr:colOff>
      <xdr:row>16</xdr:row>
      <xdr:rowOff>1609</xdr:rowOff>
    </xdr:to>
    <xdr:sp macro="" textlink="">
      <xdr:nvSpPr>
        <xdr:cNvPr id="468" name="円/楕円 467"/>
        <xdr:cNvSpPr/>
      </xdr:nvSpPr>
      <xdr:spPr>
        <a:xfrm>
          <a:off x="15240000" y="264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157836</xdr:rowOff>
    </xdr:from>
    <xdr:ext cx="762000" cy="259045"/>
    <xdr:sp macro="" textlink="">
      <xdr:nvSpPr>
        <xdr:cNvPr id="469" name="テキスト ボックス 468"/>
        <xdr:cNvSpPr txBox="1"/>
      </xdr:nvSpPr>
      <xdr:spPr>
        <a:xfrm>
          <a:off x="14909800" y="272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126958</xdr:rowOff>
    </xdr:from>
    <xdr:to>
      <xdr:col>21</xdr:col>
      <xdr:colOff>50800</xdr:colOff>
      <xdr:row>16</xdr:row>
      <xdr:rowOff>57108</xdr:rowOff>
    </xdr:to>
    <xdr:sp macro="" textlink="">
      <xdr:nvSpPr>
        <xdr:cNvPr id="470" name="円/楕円 469"/>
        <xdr:cNvSpPr/>
      </xdr:nvSpPr>
      <xdr:spPr>
        <a:xfrm>
          <a:off x="14351000" y="269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41885</xdr:rowOff>
    </xdr:from>
    <xdr:ext cx="762000" cy="259045"/>
    <xdr:sp macro="" textlink="">
      <xdr:nvSpPr>
        <xdr:cNvPr id="471" name="テキスト ボックス 470"/>
        <xdr:cNvSpPr txBox="1"/>
      </xdr:nvSpPr>
      <xdr:spPr>
        <a:xfrm>
          <a:off x="14020800" y="2785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89027</xdr:rowOff>
    </xdr:from>
    <xdr:to>
      <xdr:col>19</xdr:col>
      <xdr:colOff>533400</xdr:colOff>
      <xdr:row>17</xdr:row>
      <xdr:rowOff>19177</xdr:rowOff>
    </xdr:to>
    <xdr:sp macro="" textlink="">
      <xdr:nvSpPr>
        <xdr:cNvPr id="472" name="円/楕円 471"/>
        <xdr:cNvSpPr/>
      </xdr:nvSpPr>
      <xdr:spPr>
        <a:xfrm>
          <a:off x="13462000" y="283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3954</xdr:rowOff>
    </xdr:from>
    <xdr:ext cx="762000" cy="259045"/>
    <xdr:sp macro="" textlink="">
      <xdr:nvSpPr>
        <xdr:cNvPr id="473" name="テキスト ボックス 472"/>
        <xdr:cNvSpPr txBox="1"/>
      </xdr:nvSpPr>
      <xdr:spPr>
        <a:xfrm>
          <a:off x="13131800" y="291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愛媛県今治市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163,481
160,585
419.14
82,523,802
77,892,409
4,178,311
47,015,260
85,722,674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17.4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kumimoji="1" lang="ja-JP" altLang="ja-JP" sz="1100">
              <a:solidFill>
                <a:schemeClr val="dk1"/>
              </a:solidFill>
              <a:latin typeface="+mj-ea"/>
              <a:ea typeface="+mj-ea"/>
              <a:cs typeface="+mn-cs"/>
            </a:rPr>
            <a:t>　前年度数値と比較して</a:t>
          </a:r>
          <a:r>
            <a:rPr kumimoji="1" lang="en-US" altLang="ja-JP" sz="1100">
              <a:solidFill>
                <a:schemeClr val="dk1"/>
              </a:solidFill>
              <a:latin typeface="+mj-ea"/>
              <a:ea typeface="+mj-ea"/>
              <a:cs typeface="+mn-cs"/>
            </a:rPr>
            <a:t>0.6</a:t>
          </a:r>
          <a:r>
            <a:rPr kumimoji="1" lang="ja-JP" altLang="ja-JP" sz="1100">
              <a:solidFill>
                <a:schemeClr val="dk1"/>
              </a:solidFill>
              <a:latin typeface="+mj-ea"/>
              <a:ea typeface="+mj-ea"/>
              <a:cs typeface="+mn-cs"/>
            </a:rPr>
            <a:t>ポイント増加したが、引き続き、類似団体の平均を下回っている状況にある。現在、平成</a:t>
          </a:r>
          <a:r>
            <a:rPr kumimoji="1" lang="en-US" altLang="ja-JP" sz="1100">
              <a:solidFill>
                <a:schemeClr val="dk1"/>
              </a:solidFill>
              <a:latin typeface="+mj-ea"/>
              <a:ea typeface="+mj-ea"/>
              <a:cs typeface="+mn-cs"/>
            </a:rPr>
            <a:t>27</a:t>
          </a:r>
          <a:r>
            <a:rPr kumimoji="1" lang="ja-JP" altLang="ja-JP" sz="1100">
              <a:solidFill>
                <a:schemeClr val="dk1"/>
              </a:solidFill>
              <a:latin typeface="+mj-ea"/>
              <a:ea typeface="+mj-ea"/>
              <a:cs typeface="+mn-cs"/>
            </a:rPr>
            <a:t>年</a:t>
          </a:r>
          <a:r>
            <a:rPr kumimoji="1" lang="en-US" altLang="ja-JP" sz="1100">
              <a:solidFill>
                <a:schemeClr val="dk1"/>
              </a:solidFill>
              <a:latin typeface="+mj-ea"/>
              <a:ea typeface="+mj-ea"/>
              <a:cs typeface="+mn-cs"/>
            </a:rPr>
            <a:t>1</a:t>
          </a:r>
          <a:r>
            <a:rPr kumimoji="1" lang="ja-JP" altLang="ja-JP" sz="1100">
              <a:solidFill>
                <a:schemeClr val="dk1"/>
              </a:solidFill>
              <a:latin typeface="+mj-ea"/>
              <a:ea typeface="+mj-ea"/>
              <a:cs typeface="+mn-cs"/>
            </a:rPr>
            <a:t>月に策定した第</a:t>
          </a:r>
          <a:r>
            <a:rPr kumimoji="1" lang="en-US" altLang="ja-JP" sz="1100">
              <a:solidFill>
                <a:schemeClr val="dk1"/>
              </a:solidFill>
              <a:latin typeface="+mj-ea"/>
              <a:ea typeface="+mj-ea"/>
              <a:cs typeface="+mn-cs"/>
            </a:rPr>
            <a:t>3</a:t>
          </a:r>
          <a:r>
            <a:rPr kumimoji="1" lang="ja-JP" altLang="ja-JP" sz="1100">
              <a:solidFill>
                <a:schemeClr val="dk1"/>
              </a:solidFill>
              <a:latin typeface="+mj-ea"/>
              <a:ea typeface="+mj-ea"/>
              <a:cs typeface="+mn-cs"/>
            </a:rPr>
            <a:t>次定員適正化計画に基づき、平成</a:t>
          </a:r>
          <a:r>
            <a:rPr kumimoji="1" lang="en-US" altLang="ja-JP" sz="1100">
              <a:solidFill>
                <a:schemeClr val="dk1"/>
              </a:solidFill>
              <a:latin typeface="+mj-ea"/>
              <a:ea typeface="+mj-ea"/>
              <a:cs typeface="+mn-cs"/>
            </a:rPr>
            <a:t>32</a:t>
          </a:r>
          <a:r>
            <a:rPr kumimoji="1" lang="ja-JP" altLang="ja-JP" sz="1100">
              <a:solidFill>
                <a:schemeClr val="dk1"/>
              </a:solidFill>
              <a:latin typeface="+mj-ea"/>
              <a:ea typeface="+mj-ea"/>
              <a:cs typeface="+mn-cs"/>
            </a:rPr>
            <a:t>年</a:t>
          </a:r>
          <a:r>
            <a:rPr kumimoji="1" lang="en-US" altLang="ja-JP" sz="1100">
              <a:solidFill>
                <a:schemeClr val="dk1"/>
              </a:solidFill>
              <a:latin typeface="+mj-ea"/>
              <a:ea typeface="+mj-ea"/>
              <a:cs typeface="+mn-cs"/>
            </a:rPr>
            <a:t>4</a:t>
          </a:r>
          <a:r>
            <a:rPr kumimoji="1" lang="ja-JP" altLang="ja-JP" sz="1100">
              <a:solidFill>
                <a:schemeClr val="dk1"/>
              </a:solidFill>
              <a:latin typeface="+mj-ea"/>
              <a:ea typeface="+mj-ea"/>
              <a:cs typeface="+mn-cs"/>
            </a:rPr>
            <a:t>月までに新たに</a:t>
          </a:r>
          <a:r>
            <a:rPr lang="en-US" altLang="ja-JP" sz="1100">
              <a:solidFill>
                <a:schemeClr val="dk1"/>
              </a:solidFill>
              <a:latin typeface="+mj-ea"/>
              <a:ea typeface="+mj-ea"/>
              <a:cs typeface="+mn-cs"/>
            </a:rPr>
            <a:t>100</a:t>
          </a:r>
          <a:r>
            <a:rPr lang="ja-JP" altLang="ja-JP" sz="1100">
              <a:solidFill>
                <a:schemeClr val="dk1"/>
              </a:solidFill>
              <a:latin typeface="+mj-ea"/>
              <a:ea typeface="+mj-ea"/>
              <a:cs typeface="+mn-cs"/>
            </a:rPr>
            <a:t>名の削減（平成</a:t>
          </a:r>
          <a:r>
            <a:rPr lang="en-US" altLang="ja-JP" sz="1100">
              <a:solidFill>
                <a:schemeClr val="dk1"/>
              </a:solidFill>
              <a:latin typeface="+mj-ea"/>
              <a:ea typeface="+mj-ea"/>
              <a:cs typeface="+mn-cs"/>
            </a:rPr>
            <a:t>26</a:t>
          </a:r>
          <a:r>
            <a:rPr lang="ja-JP" altLang="ja-JP" sz="1100">
              <a:solidFill>
                <a:schemeClr val="dk1"/>
              </a:solidFill>
              <a:latin typeface="+mj-ea"/>
              <a:ea typeface="+mj-ea"/>
              <a:cs typeface="+mn-cs"/>
            </a:rPr>
            <a:t>年度比）を目指して</a:t>
          </a:r>
          <a:r>
            <a:rPr kumimoji="1" lang="ja-JP" altLang="ja-JP" sz="1100">
              <a:solidFill>
                <a:schemeClr val="dk1"/>
              </a:solidFill>
              <a:latin typeface="+mj-ea"/>
              <a:ea typeface="+mj-ea"/>
              <a:cs typeface="+mn-cs"/>
            </a:rPr>
            <a:t>取り組んでいる。今後も職員採用の抑制や事務事業、組織等の見直し等を行い、人件費の削減に努めたい。</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6350</xdr:rowOff>
    </xdr:from>
    <xdr:to>
      <xdr:col>7</xdr:col>
      <xdr:colOff>15875</xdr:colOff>
      <xdr:row>42</xdr:row>
      <xdr:rowOff>38100</xdr:rowOff>
    </xdr:to>
    <xdr:cxnSp macro="">
      <xdr:nvCxnSpPr>
        <xdr:cNvPr id="61" name="直線コネクタ 60"/>
        <xdr:cNvCxnSpPr/>
      </xdr:nvCxnSpPr>
      <xdr:spPr>
        <a:xfrm flipV="1">
          <a:off x="4826000" y="56642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92727</xdr:rowOff>
    </xdr:from>
    <xdr:ext cx="762000" cy="259045"/>
    <xdr:sp macro="" textlink="">
      <xdr:nvSpPr>
        <xdr:cNvPr id="64" name="人件費最大値テキスト"/>
        <xdr:cNvSpPr txBox="1"/>
      </xdr:nvSpPr>
      <xdr:spPr>
        <a:xfrm>
          <a:off x="49149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6</xdr:col>
      <xdr:colOff>612775</xdr:colOff>
      <xdr:row>33</xdr:row>
      <xdr:rowOff>6350</xdr:rowOff>
    </xdr:from>
    <xdr:to>
      <xdr:col>7</xdr:col>
      <xdr:colOff>104775</xdr:colOff>
      <xdr:row>33</xdr:row>
      <xdr:rowOff>6350</xdr:rowOff>
    </xdr:to>
    <xdr:cxnSp macro="">
      <xdr:nvCxnSpPr>
        <xdr:cNvPr id="65" name="直線コネクタ 64"/>
        <xdr:cNvCxnSpPr/>
      </xdr:nvCxnSpPr>
      <xdr:spPr>
        <a:xfrm>
          <a:off x="4737100" y="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50800</xdr:rowOff>
    </xdr:from>
    <xdr:to>
      <xdr:col>7</xdr:col>
      <xdr:colOff>15875</xdr:colOff>
      <xdr:row>36</xdr:row>
      <xdr:rowOff>127000</xdr:rowOff>
    </xdr:to>
    <xdr:cxnSp macro="">
      <xdr:nvCxnSpPr>
        <xdr:cNvPr id="66" name="直線コネクタ 65"/>
        <xdr:cNvCxnSpPr/>
      </xdr:nvCxnSpPr>
      <xdr:spPr>
        <a:xfrm>
          <a:off x="3987800" y="6223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16527</xdr:rowOff>
    </xdr:from>
    <xdr:ext cx="762000" cy="259045"/>
    <xdr:sp macro="" textlink="">
      <xdr:nvSpPr>
        <xdr:cNvPr id="67" name="人件費平均値テキスト"/>
        <xdr:cNvSpPr txBox="1"/>
      </xdr:nvSpPr>
      <xdr:spPr>
        <a:xfrm>
          <a:off x="4914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44450</xdr:rowOff>
    </xdr:from>
    <xdr:to>
      <xdr:col>7</xdr:col>
      <xdr:colOff>66675</xdr:colOff>
      <xdr:row>37</xdr:row>
      <xdr:rowOff>146050</xdr:rowOff>
    </xdr:to>
    <xdr:sp macro="" textlink="">
      <xdr:nvSpPr>
        <xdr:cNvPr id="68" name="フローチャート : 判断 67"/>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50800</xdr:rowOff>
    </xdr:from>
    <xdr:to>
      <xdr:col>5</xdr:col>
      <xdr:colOff>549275</xdr:colOff>
      <xdr:row>37</xdr:row>
      <xdr:rowOff>95250</xdr:rowOff>
    </xdr:to>
    <xdr:cxnSp macro="">
      <xdr:nvCxnSpPr>
        <xdr:cNvPr id="69" name="直線コネクタ 68"/>
        <xdr:cNvCxnSpPr/>
      </xdr:nvCxnSpPr>
      <xdr:spPr>
        <a:xfrm flipV="1">
          <a:off x="3098800" y="62230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70" name="フローチャート :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88900</xdr:rowOff>
    </xdr:from>
    <xdr:to>
      <xdr:col>4</xdr:col>
      <xdr:colOff>346075</xdr:colOff>
      <xdr:row>37</xdr:row>
      <xdr:rowOff>95250</xdr:rowOff>
    </xdr:to>
    <xdr:cxnSp macro="">
      <xdr:nvCxnSpPr>
        <xdr:cNvPr id="72" name="直線コネクタ 71"/>
        <xdr:cNvCxnSpPr/>
      </xdr:nvCxnSpPr>
      <xdr:spPr>
        <a:xfrm>
          <a:off x="2209800" y="62611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25400</xdr:rowOff>
    </xdr:from>
    <xdr:to>
      <xdr:col>4</xdr:col>
      <xdr:colOff>396875</xdr:colOff>
      <xdr:row>38</xdr:row>
      <xdr:rowOff>127000</xdr:rowOff>
    </xdr:to>
    <xdr:sp macro="" textlink="">
      <xdr:nvSpPr>
        <xdr:cNvPr id="73" name="フローチャート : 判断 72"/>
        <xdr:cNvSpPr/>
      </xdr:nvSpPr>
      <xdr:spPr>
        <a:xfrm>
          <a:off x="3048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111777</xdr:rowOff>
    </xdr:from>
    <xdr:ext cx="762000" cy="259045"/>
    <xdr:sp macro="" textlink="">
      <xdr:nvSpPr>
        <xdr:cNvPr id="74" name="テキスト ボックス 73"/>
        <xdr:cNvSpPr txBox="1"/>
      </xdr:nvSpPr>
      <xdr:spPr>
        <a:xfrm>
          <a:off x="2717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88900</xdr:rowOff>
    </xdr:from>
    <xdr:to>
      <xdr:col>3</xdr:col>
      <xdr:colOff>142875</xdr:colOff>
      <xdr:row>37</xdr:row>
      <xdr:rowOff>133350</xdr:rowOff>
    </xdr:to>
    <xdr:cxnSp macro="">
      <xdr:nvCxnSpPr>
        <xdr:cNvPr id="75" name="直線コネクタ 74"/>
        <xdr:cNvCxnSpPr/>
      </xdr:nvCxnSpPr>
      <xdr:spPr>
        <a:xfrm flipV="1">
          <a:off x="1320800" y="62611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12700</xdr:rowOff>
    </xdr:from>
    <xdr:to>
      <xdr:col>3</xdr:col>
      <xdr:colOff>193675</xdr:colOff>
      <xdr:row>38</xdr:row>
      <xdr:rowOff>114300</xdr:rowOff>
    </xdr:to>
    <xdr:sp macro="" textlink="">
      <xdr:nvSpPr>
        <xdr:cNvPr id="76" name="フローチャート : 判断 75"/>
        <xdr:cNvSpPr/>
      </xdr:nvSpPr>
      <xdr:spPr>
        <a:xfrm>
          <a:off x="2159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99077</xdr:rowOff>
    </xdr:from>
    <xdr:ext cx="762000" cy="259045"/>
    <xdr:sp macro="" textlink="">
      <xdr:nvSpPr>
        <xdr:cNvPr id="77" name="テキスト ボックス 76"/>
        <xdr:cNvSpPr txBox="1"/>
      </xdr:nvSpPr>
      <xdr:spPr>
        <a:xfrm>
          <a:off x="1828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139700</xdr:rowOff>
    </xdr:from>
    <xdr:to>
      <xdr:col>1</xdr:col>
      <xdr:colOff>676275</xdr:colOff>
      <xdr:row>39</xdr:row>
      <xdr:rowOff>69850</xdr:rowOff>
    </xdr:to>
    <xdr:sp macro="" textlink="">
      <xdr:nvSpPr>
        <xdr:cNvPr id="78" name="フローチャート : 判断 77"/>
        <xdr:cNvSpPr/>
      </xdr:nvSpPr>
      <xdr:spPr>
        <a:xfrm>
          <a:off x="1270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54627</xdr:rowOff>
    </xdr:from>
    <xdr:ext cx="762000" cy="259045"/>
    <xdr:sp macro="" textlink="">
      <xdr:nvSpPr>
        <xdr:cNvPr id="79" name="テキスト ボックス 78"/>
        <xdr:cNvSpPr txBox="1"/>
      </xdr:nvSpPr>
      <xdr:spPr>
        <a:xfrm>
          <a:off x="939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85" name="円/楕円 84"/>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92727</xdr:rowOff>
    </xdr:from>
    <xdr:ext cx="762000" cy="259045"/>
    <xdr:sp macro="" textlink="">
      <xdr:nvSpPr>
        <xdr:cNvPr id="86" name="人件費該当値テキスト"/>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0</xdr:rowOff>
    </xdr:from>
    <xdr:to>
      <xdr:col>5</xdr:col>
      <xdr:colOff>600075</xdr:colOff>
      <xdr:row>36</xdr:row>
      <xdr:rowOff>101600</xdr:rowOff>
    </xdr:to>
    <xdr:sp macro="" textlink="">
      <xdr:nvSpPr>
        <xdr:cNvPr id="87" name="円/楕円 86"/>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111777</xdr:rowOff>
    </xdr:from>
    <xdr:ext cx="736600" cy="259045"/>
    <xdr:sp macro="" textlink="">
      <xdr:nvSpPr>
        <xdr:cNvPr id="88" name="テキスト ボックス 87"/>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44450</xdr:rowOff>
    </xdr:from>
    <xdr:to>
      <xdr:col>4</xdr:col>
      <xdr:colOff>396875</xdr:colOff>
      <xdr:row>37</xdr:row>
      <xdr:rowOff>146050</xdr:rowOff>
    </xdr:to>
    <xdr:sp macro="" textlink="">
      <xdr:nvSpPr>
        <xdr:cNvPr id="89" name="円/楕円 88"/>
        <xdr:cNvSpPr/>
      </xdr:nvSpPr>
      <xdr:spPr>
        <a:xfrm>
          <a:off x="3048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156227</xdr:rowOff>
    </xdr:from>
    <xdr:ext cx="762000" cy="259045"/>
    <xdr:sp macro="" textlink="">
      <xdr:nvSpPr>
        <xdr:cNvPr id="90" name="テキスト ボックス 89"/>
        <xdr:cNvSpPr txBox="1"/>
      </xdr:nvSpPr>
      <xdr:spPr>
        <a:xfrm>
          <a:off x="2717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38100</xdr:rowOff>
    </xdr:from>
    <xdr:to>
      <xdr:col>3</xdr:col>
      <xdr:colOff>193675</xdr:colOff>
      <xdr:row>36</xdr:row>
      <xdr:rowOff>139700</xdr:rowOff>
    </xdr:to>
    <xdr:sp macro="" textlink="">
      <xdr:nvSpPr>
        <xdr:cNvPr id="91" name="円/楕円 90"/>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149877</xdr:rowOff>
    </xdr:from>
    <xdr:ext cx="762000" cy="259045"/>
    <xdr:sp macro="" textlink="">
      <xdr:nvSpPr>
        <xdr:cNvPr id="92" name="テキスト ボックス 91"/>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82550</xdr:rowOff>
    </xdr:from>
    <xdr:to>
      <xdr:col>1</xdr:col>
      <xdr:colOff>676275</xdr:colOff>
      <xdr:row>38</xdr:row>
      <xdr:rowOff>12700</xdr:rowOff>
    </xdr:to>
    <xdr:sp macro="" textlink="">
      <xdr:nvSpPr>
        <xdr:cNvPr id="93" name="円/楕円 92"/>
        <xdr:cNvSpPr/>
      </xdr:nvSpPr>
      <xdr:spPr>
        <a:xfrm>
          <a:off x="12700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22877</xdr:rowOff>
    </xdr:from>
    <xdr:ext cx="762000" cy="259045"/>
    <xdr:sp macro="" textlink="">
      <xdr:nvSpPr>
        <xdr:cNvPr id="94" name="テキスト ボックス 93"/>
        <xdr:cNvSpPr txBox="1"/>
      </xdr:nvSpPr>
      <xdr:spPr>
        <a:xfrm>
          <a:off x="939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j-ea"/>
              <a:ea typeface="+mj-ea"/>
              <a:cs typeface="+mn-cs"/>
            </a:rPr>
            <a:t>　前年度数値と比較して</a:t>
          </a:r>
          <a:r>
            <a:rPr kumimoji="1" lang="en-US" altLang="ja-JP" sz="1100">
              <a:solidFill>
                <a:schemeClr val="dk1"/>
              </a:solidFill>
              <a:latin typeface="+mj-ea"/>
              <a:ea typeface="+mj-ea"/>
              <a:cs typeface="+mn-cs"/>
            </a:rPr>
            <a:t>0.6</a:t>
          </a:r>
          <a:r>
            <a:rPr kumimoji="1" lang="ja-JP" altLang="ja-JP" sz="1100">
              <a:solidFill>
                <a:schemeClr val="dk1"/>
              </a:solidFill>
              <a:latin typeface="+mj-ea"/>
              <a:ea typeface="+mj-ea"/>
              <a:cs typeface="+mn-cs"/>
            </a:rPr>
            <a:t>ポイント増加したが、類似団体の平均とはほぼ同じ水準である。前年度と比較すると、分子である物件費に充当した一般財源額は増加し、分母である経常一般財源額は、市税収入が増加したものの地方交付税や地方消費税交付金、臨時財政対策債発行額の減少が大きかった結果、全体として減少となったため、当該経常収支比率は増加したものである。物件費の主要な部分を占める施設の管理経費については、</a:t>
          </a:r>
          <a:r>
            <a:rPr lang="ja-JP" altLang="ja-JP" sz="1100">
              <a:solidFill>
                <a:schemeClr val="dk1"/>
              </a:solidFill>
              <a:latin typeface="+mj-ea"/>
              <a:ea typeface="+mj-ea"/>
              <a:cs typeface="+mn-cs"/>
            </a:rPr>
            <a:t>平成</a:t>
          </a:r>
          <a:r>
            <a:rPr lang="en-US" altLang="ja-JP" sz="1100">
              <a:solidFill>
                <a:schemeClr val="dk1"/>
              </a:solidFill>
              <a:latin typeface="+mj-ea"/>
              <a:ea typeface="+mj-ea"/>
              <a:cs typeface="+mn-cs"/>
            </a:rPr>
            <a:t>26</a:t>
          </a:r>
          <a:r>
            <a:rPr lang="ja-JP" altLang="ja-JP" sz="1100">
              <a:solidFill>
                <a:schemeClr val="dk1"/>
              </a:solidFill>
              <a:latin typeface="+mj-ea"/>
              <a:ea typeface="+mj-ea"/>
              <a:cs typeface="+mn-cs"/>
            </a:rPr>
            <a:t>年</a:t>
          </a:r>
          <a:r>
            <a:rPr lang="en-US" altLang="ja-JP" sz="1100">
              <a:solidFill>
                <a:schemeClr val="dk1"/>
              </a:solidFill>
              <a:latin typeface="+mj-ea"/>
              <a:ea typeface="+mj-ea"/>
              <a:cs typeface="+mn-cs"/>
            </a:rPr>
            <a:t>3</a:t>
          </a:r>
          <a:r>
            <a:rPr lang="ja-JP" altLang="ja-JP" sz="1100">
              <a:solidFill>
                <a:schemeClr val="dk1"/>
              </a:solidFill>
              <a:latin typeface="+mj-ea"/>
              <a:ea typeface="+mj-ea"/>
              <a:cs typeface="+mn-cs"/>
            </a:rPr>
            <a:t>月に策定した「公の施設等評価及びあり方方針」のもと、施設の集約化や複合化による総量削減に取り組んでいるところであり</a:t>
          </a:r>
          <a:r>
            <a:rPr kumimoji="1" lang="ja-JP" altLang="ja-JP" sz="1100">
              <a:solidFill>
                <a:schemeClr val="dk1"/>
              </a:solidFill>
              <a:latin typeface="+mj-ea"/>
              <a:ea typeface="+mj-ea"/>
              <a:cs typeface="+mn-cs"/>
            </a:rPr>
            <a:t>、この取り組みを更に推し進めることで、施設の維持管理コストの縮減を図り、物件費の削減に努めたい。</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135164</xdr:rowOff>
    </xdr:from>
    <xdr:to>
      <xdr:col>24</xdr:col>
      <xdr:colOff>31750</xdr:colOff>
      <xdr:row>20</xdr:row>
      <xdr:rowOff>159657</xdr:rowOff>
    </xdr:to>
    <xdr:cxnSp macro="">
      <xdr:nvCxnSpPr>
        <xdr:cNvPr id="124" name="直線コネクタ 123"/>
        <xdr:cNvCxnSpPr/>
      </xdr:nvCxnSpPr>
      <xdr:spPr>
        <a:xfrm flipV="1">
          <a:off x="16510000" y="2364014"/>
          <a:ext cx="0" cy="1224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131734</xdr:rowOff>
    </xdr:from>
    <xdr:ext cx="762000" cy="259045"/>
    <xdr:sp macro="" textlink="">
      <xdr:nvSpPr>
        <xdr:cNvPr id="125" name="物件費最小値テキスト"/>
        <xdr:cNvSpPr txBox="1"/>
      </xdr:nvSpPr>
      <xdr:spPr>
        <a:xfrm>
          <a:off x="16598900" y="356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18.7</a:t>
          </a:r>
          <a:endParaRPr kumimoji="1" lang="ja-JP" altLang="en-US" sz="1000" b="1">
            <a:latin typeface="ＭＳ Ｐゴシック"/>
          </a:endParaRPr>
        </a:p>
      </xdr:txBody>
    </xdr:sp>
    <xdr:clientData/>
  </xdr:oneCellAnchor>
  <xdr:twoCellAnchor>
    <xdr:from>
      <xdr:col>23</xdr:col>
      <xdr:colOff>628650</xdr:colOff>
      <xdr:row>20</xdr:row>
      <xdr:rowOff>159657</xdr:rowOff>
    </xdr:from>
    <xdr:to>
      <xdr:col>24</xdr:col>
      <xdr:colOff>120650</xdr:colOff>
      <xdr:row>20</xdr:row>
      <xdr:rowOff>159657</xdr:rowOff>
    </xdr:to>
    <xdr:cxnSp macro="">
      <xdr:nvCxnSpPr>
        <xdr:cNvPr id="126" name="直線コネクタ 125"/>
        <xdr:cNvCxnSpPr/>
      </xdr:nvCxnSpPr>
      <xdr:spPr>
        <a:xfrm>
          <a:off x="16421100" y="3588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50091</xdr:rowOff>
    </xdr:from>
    <xdr:ext cx="762000" cy="259045"/>
    <xdr:sp macro="" textlink="">
      <xdr:nvSpPr>
        <xdr:cNvPr id="127"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23</xdr:col>
      <xdr:colOff>628650</xdr:colOff>
      <xdr:row>13</xdr:row>
      <xdr:rowOff>135164</xdr:rowOff>
    </xdr:from>
    <xdr:to>
      <xdr:col>24</xdr:col>
      <xdr:colOff>120650</xdr:colOff>
      <xdr:row>13</xdr:row>
      <xdr:rowOff>135164</xdr:rowOff>
    </xdr:to>
    <xdr:cxnSp macro="">
      <xdr:nvCxnSpPr>
        <xdr:cNvPr id="128" name="直線コネクタ 127"/>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167821</xdr:rowOff>
    </xdr:from>
    <xdr:to>
      <xdr:col>24</xdr:col>
      <xdr:colOff>31750</xdr:colOff>
      <xdr:row>18</xdr:row>
      <xdr:rowOff>94343</xdr:rowOff>
    </xdr:to>
    <xdr:cxnSp macro="">
      <xdr:nvCxnSpPr>
        <xdr:cNvPr id="129" name="直線コネクタ 128"/>
        <xdr:cNvCxnSpPr/>
      </xdr:nvCxnSpPr>
      <xdr:spPr>
        <a:xfrm>
          <a:off x="15671800" y="3082471"/>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149877</xdr:rowOff>
    </xdr:from>
    <xdr:ext cx="762000" cy="259045"/>
    <xdr:sp macro="" textlink="">
      <xdr:nvSpPr>
        <xdr:cNvPr id="130"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133350</xdr:rowOff>
    </xdr:from>
    <xdr:to>
      <xdr:col>24</xdr:col>
      <xdr:colOff>82550</xdr:colOff>
      <xdr:row>18</xdr:row>
      <xdr:rowOff>63500</xdr:rowOff>
    </xdr:to>
    <xdr:sp macro="" textlink="">
      <xdr:nvSpPr>
        <xdr:cNvPr id="131" name="フローチャート : 判断 130"/>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167821</xdr:rowOff>
    </xdr:from>
    <xdr:to>
      <xdr:col>22</xdr:col>
      <xdr:colOff>565150</xdr:colOff>
      <xdr:row>18</xdr:row>
      <xdr:rowOff>45357</xdr:rowOff>
    </xdr:to>
    <xdr:cxnSp macro="">
      <xdr:nvCxnSpPr>
        <xdr:cNvPr id="132" name="直線コネクタ 131"/>
        <xdr:cNvCxnSpPr/>
      </xdr:nvCxnSpPr>
      <xdr:spPr>
        <a:xfrm flipV="1">
          <a:off x="14782800" y="308247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35379</xdr:rowOff>
    </xdr:from>
    <xdr:to>
      <xdr:col>22</xdr:col>
      <xdr:colOff>615950</xdr:colOff>
      <xdr:row>17</xdr:row>
      <xdr:rowOff>136979</xdr:rowOff>
    </xdr:to>
    <xdr:sp macro="" textlink="">
      <xdr:nvSpPr>
        <xdr:cNvPr id="133" name="フローチャート : 判断 132"/>
        <xdr:cNvSpPr/>
      </xdr:nvSpPr>
      <xdr:spPr>
        <a:xfrm>
          <a:off x="156210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147156</xdr:rowOff>
    </xdr:from>
    <xdr:ext cx="736600" cy="259045"/>
    <xdr:sp macro="" textlink="">
      <xdr:nvSpPr>
        <xdr:cNvPr id="134" name="テキスト ボックス 133"/>
        <xdr:cNvSpPr txBox="1"/>
      </xdr:nvSpPr>
      <xdr:spPr>
        <a:xfrm>
          <a:off x="15290800" y="2718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86179</xdr:rowOff>
    </xdr:from>
    <xdr:to>
      <xdr:col>21</xdr:col>
      <xdr:colOff>361950</xdr:colOff>
      <xdr:row>18</xdr:row>
      <xdr:rowOff>45357</xdr:rowOff>
    </xdr:to>
    <xdr:cxnSp macro="">
      <xdr:nvCxnSpPr>
        <xdr:cNvPr id="135" name="直線コネクタ 134"/>
        <xdr:cNvCxnSpPr/>
      </xdr:nvCxnSpPr>
      <xdr:spPr>
        <a:xfrm>
          <a:off x="13893800" y="300082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43543</xdr:rowOff>
    </xdr:from>
    <xdr:to>
      <xdr:col>21</xdr:col>
      <xdr:colOff>412750</xdr:colOff>
      <xdr:row>18</xdr:row>
      <xdr:rowOff>145143</xdr:rowOff>
    </xdr:to>
    <xdr:sp macro="" textlink="">
      <xdr:nvSpPr>
        <xdr:cNvPr id="136" name="フローチャート : 判断 135"/>
        <xdr:cNvSpPr/>
      </xdr:nvSpPr>
      <xdr:spPr>
        <a:xfrm>
          <a:off x="14732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129920</xdr:rowOff>
    </xdr:from>
    <xdr:ext cx="762000" cy="259045"/>
    <xdr:sp macro="" textlink="">
      <xdr:nvSpPr>
        <xdr:cNvPr id="137" name="テキスト ボックス 136"/>
        <xdr:cNvSpPr txBox="1"/>
      </xdr:nvSpPr>
      <xdr:spPr>
        <a:xfrm>
          <a:off x="14401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86179</xdr:rowOff>
    </xdr:from>
    <xdr:to>
      <xdr:col>20</xdr:col>
      <xdr:colOff>158750</xdr:colOff>
      <xdr:row>17</xdr:row>
      <xdr:rowOff>151493</xdr:rowOff>
    </xdr:to>
    <xdr:cxnSp macro="">
      <xdr:nvCxnSpPr>
        <xdr:cNvPr id="138" name="直線コネクタ 137"/>
        <xdr:cNvCxnSpPr/>
      </xdr:nvCxnSpPr>
      <xdr:spPr>
        <a:xfrm flipV="1">
          <a:off x="13004800" y="30008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149679</xdr:rowOff>
    </xdr:from>
    <xdr:to>
      <xdr:col>20</xdr:col>
      <xdr:colOff>209550</xdr:colOff>
      <xdr:row>18</xdr:row>
      <xdr:rowOff>79829</xdr:rowOff>
    </xdr:to>
    <xdr:sp macro="" textlink="">
      <xdr:nvSpPr>
        <xdr:cNvPr id="139" name="フローチャート : 判断 138"/>
        <xdr:cNvSpPr/>
      </xdr:nvSpPr>
      <xdr:spPr>
        <a:xfrm>
          <a:off x="13843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64606</xdr:rowOff>
    </xdr:from>
    <xdr:ext cx="762000" cy="259045"/>
    <xdr:sp macro="" textlink="">
      <xdr:nvSpPr>
        <xdr:cNvPr id="140" name="テキスト ボックス 139"/>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68036</xdr:rowOff>
    </xdr:from>
    <xdr:to>
      <xdr:col>19</xdr:col>
      <xdr:colOff>6350</xdr:colOff>
      <xdr:row>17</xdr:row>
      <xdr:rowOff>169636</xdr:rowOff>
    </xdr:to>
    <xdr:sp macro="" textlink="">
      <xdr:nvSpPr>
        <xdr:cNvPr id="141" name="フローチャート : 判断 140"/>
        <xdr:cNvSpPr/>
      </xdr:nvSpPr>
      <xdr:spPr>
        <a:xfrm>
          <a:off x="12954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8363</xdr:rowOff>
    </xdr:from>
    <xdr:ext cx="762000" cy="259045"/>
    <xdr:sp macro="" textlink="">
      <xdr:nvSpPr>
        <xdr:cNvPr id="142" name="テキスト ボックス 141"/>
        <xdr:cNvSpPr txBox="1"/>
      </xdr:nvSpPr>
      <xdr:spPr>
        <a:xfrm>
          <a:off x="12623800" y="275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43543</xdr:rowOff>
    </xdr:from>
    <xdr:to>
      <xdr:col>24</xdr:col>
      <xdr:colOff>82550</xdr:colOff>
      <xdr:row>18</xdr:row>
      <xdr:rowOff>145143</xdr:rowOff>
    </xdr:to>
    <xdr:sp macro="" textlink="">
      <xdr:nvSpPr>
        <xdr:cNvPr id="148" name="円/楕円 147"/>
        <xdr:cNvSpPr/>
      </xdr:nvSpPr>
      <xdr:spPr>
        <a:xfrm>
          <a:off x="164592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15620</xdr:rowOff>
    </xdr:from>
    <xdr:ext cx="762000" cy="259045"/>
    <xdr:sp macro="" textlink="">
      <xdr:nvSpPr>
        <xdr:cNvPr id="149" name="物件費該当値テキスト"/>
        <xdr:cNvSpPr txBox="1"/>
      </xdr:nvSpPr>
      <xdr:spPr>
        <a:xfrm>
          <a:off x="16598900" y="31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117021</xdr:rowOff>
    </xdr:from>
    <xdr:to>
      <xdr:col>22</xdr:col>
      <xdr:colOff>615950</xdr:colOff>
      <xdr:row>18</xdr:row>
      <xdr:rowOff>47171</xdr:rowOff>
    </xdr:to>
    <xdr:sp macro="" textlink="">
      <xdr:nvSpPr>
        <xdr:cNvPr id="150" name="円/楕円 149"/>
        <xdr:cNvSpPr/>
      </xdr:nvSpPr>
      <xdr:spPr>
        <a:xfrm>
          <a:off x="15621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31948</xdr:rowOff>
    </xdr:from>
    <xdr:ext cx="736600" cy="259045"/>
    <xdr:sp macro="" textlink="">
      <xdr:nvSpPr>
        <xdr:cNvPr id="151" name="テキスト ボックス 150"/>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166007</xdr:rowOff>
    </xdr:from>
    <xdr:to>
      <xdr:col>21</xdr:col>
      <xdr:colOff>412750</xdr:colOff>
      <xdr:row>18</xdr:row>
      <xdr:rowOff>96157</xdr:rowOff>
    </xdr:to>
    <xdr:sp macro="" textlink="">
      <xdr:nvSpPr>
        <xdr:cNvPr id="152" name="円/楕円 151"/>
        <xdr:cNvSpPr/>
      </xdr:nvSpPr>
      <xdr:spPr>
        <a:xfrm>
          <a:off x="14732000" y="308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106334</xdr:rowOff>
    </xdr:from>
    <xdr:ext cx="762000" cy="259045"/>
    <xdr:sp macro="" textlink="">
      <xdr:nvSpPr>
        <xdr:cNvPr id="153" name="テキスト ボックス 152"/>
        <xdr:cNvSpPr txBox="1"/>
      </xdr:nvSpPr>
      <xdr:spPr>
        <a:xfrm>
          <a:off x="14401800" y="284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35379</xdr:rowOff>
    </xdr:from>
    <xdr:to>
      <xdr:col>20</xdr:col>
      <xdr:colOff>209550</xdr:colOff>
      <xdr:row>17</xdr:row>
      <xdr:rowOff>136979</xdr:rowOff>
    </xdr:to>
    <xdr:sp macro="" textlink="">
      <xdr:nvSpPr>
        <xdr:cNvPr id="154" name="円/楕円 153"/>
        <xdr:cNvSpPr/>
      </xdr:nvSpPr>
      <xdr:spPr>
        <a:xfrm>
          <a:off x="13843000" y="295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147156</xdr:rowOff>
    </xdr:from>
    <xdr:ext cx="762000" cy="259045"/>
    <xdr:sp macro="" textlink="">
      <xdr:nvSpPr>
        <xdr:cNvPr id="155" name="テキスト ボックス 154"/>
        <xdr:cNvSpPr txBox="1"/>
      </xdr:nvSpPr>
      <xdr:spPr>
        <a:xfrm>
          <a:off x="13512800" y="271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100693</xdr:rowOff>
    </xdr:from>
    <xdr:to>
      <xdr:col>19</xdr:col>
      <xdr:colOff>6350</xdr:colOff>
      <xdr:row>18</xdr:row>
      <xdr:rowOff>30843</xdr:rowOff>
    </xdr:to>
    <xdr:sp macro="" textlink="">
      <xdr:nvSpPr>
        <xdr:cNvPr id="156" name="円/楕円 155"/>
        <xdr:cNvSpPr/>
      </xdr:nvSpPr>
      <xdr:spPr>
        <a:xfrm>
          <a:off x="12954000" y="301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15620</xdr:rowOff>
    </xdr:from>
    <xdr:ext cx="762000" cy="259045"/>
    <xdr:sp macro="" textlink="">
      <xdr:nvSpPr>
        <xdr:cNvPr id="157" name="テキスト ボックス 156"/>
        <xdr:cNvSpPr txBox="1"/>
      </xdr:nvSpPr>
      <xdr:spPr>
        <a:xfrm>
          <a:off x="12623800" y="31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j-ea"/>
              <a:ea typeface="+mj-ea"/>
              <a:cs typeface="+mn-cs"/>
            </a:rPr>
            <a:t>　前年度数値と比較して</a:t>
          </a:r>
          <a:r>
            <a:rPr kumimoji="1" lang="en-US" altLang="ja-JP" sz="1100">
              <a:solidFill>
                <a:schemeClr val="dk1"/>
              </a:solidFill>
              <a:latin typeface="+mj-ea"/>
              <a:ea typeface="+mj-ea"/>
              <a:cs typeface="+mn-cs"/>
            </a:rPr>
            <a:t>0.7</a:t>
          </a:r>
          <a:r>
            <a:rPr kumimoji="1" lang="ja-JP" altLang="ja-JP" sz="1100">
              <a:solidFill>
                <a:schemeClr val="dk1"/>
              </a:solidFill>
              <a:latin typeface="+mj-ea"/>
              <a:ea typeface="+mj-ea"/>
              <a:cs typeface="+mn-cs"/>
            </a:rPr>
            <a:t>ポイント増加しているものの、引き続き、類似団体の平均を下回っている状況にある。前年度と比較すると、生活保護扶助費や障害福祉サービス費、施設型給付費等に充当した一般財源額が伸びている。これらを含めた社会保障関係経費については、今後も増加することが見込まれているため、更なる適正な執行に取り組み、上昇率の抑制に努めたい。</a:t>
          </a:r>
          <a:endParaRPr lang="ja-JP" altLang="ja-JP" sz="1400">
            <a:latin typeface="+mj-ea"/>
            <a:ea typeface="+mj-ea"/>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60</xdr:row>
      <xdr:rowOff>107950</xdr:rowOff>
    </xdr:to>
    <xdr:cxnSp macro="">
      <xdr:nvCxnSpPr>
        <xdr:cNvPr id="185" name="直線コネクタ 184"/>
        <xdr:cNvCxnSpPr/>
      </xdr:nvCxnSpPr>
      <xdr:spPr>
        <a:xfrm flipV="1">
          <a:off x="4826000" y="92138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80027</xdr:rowOff>
    </xdr:from>
    <xdr:ext cx="762000" cy="259045"/>
    <xdr:sp macro="" textlink="">
      <xdr:nvSpPr>
        <xdr:cNvPr id="186"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6</xdr:col>
      <xdr:colOff>612775</xdr:colOff>
      <xdr:row>60</xdr:row>
      <xdr:rowOff>107950</xdr:rowOff>
    </xdr:from>
    <xdr:to>
      <xdr:col>7</xdr:col>
      <xdr:colOff>104775</xdr:colOff>
      <xdr:row>60</xdr:row>
      <xdr:rowOff>107950</xdr:rowOff>
    </xdr:to>
    <xdr:cxnSp macro="">
      <xdr:nvCxnSpPr>
        <xdr:cNvPr id="187" name="直線コネクタ 186"/>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146050</xdr:rowOff>
    </xdr:to>
    <xdr:cxnSp macro="">
      <xdr:nvCxnSpPr>
        <xdr:cNvPr id="190" name="直線コネクタ 189"/>
        <xdr:cNvCxnSpPr/>
      </xdr:nvCxnSpPr>
      <xdr:spPr>
        <a:xfrm>
          <a:off x="3987800" y="92710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92" name="フローチャート :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127000</xdr:rowOff>
    </xdr:from>
    <xdr:to>
      <xdr:col>5</xdr:col>
      <xdr:colOff>549275</xdr:colOff>
      <xdr:row>54</xdr:row>
      <xdr:rowOff>12700</xdr:rowOff>
    </xdr:to>
    <xdr:cxnSp macro="">
      <xdr:nvCxnSpPr>
        <xdr:cNvPr id="193" name="直線コネクタ 192"/>
        <xdr:cNvCxnSpPr/>
      </xdr:nvCxnSpPr>
      <xdr:spPr>
        <a:xfrm>
          <a:off x="3098800" y="9213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76200</xdr:rowOff>
    </xdr:from>
    <xdr:to>
      <xdr:col>5</xdr:col>
      <xdr:colOff>600075</xdr:colOff>
      <xdr:row>56</xdr:row>
      <xdr:rowOff>6350</xdr:rowOff>
    </xdr:to>
    <xdr:sp macro="" textlink="">
      <xdr:nvSpPr>
        <xdr:cNvPr id="194" name="フローチャート : 判断 193"/>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162577</xdr:rowOff>
    </xdr:from>
    <xdr:ext cx="736600" cy="259045"/>
    <xdr:sp macro="" textlink="">
      <xdr:nvSpPr>
        <xdr:cNvPr id="195" name="テキスト ボックス 194"/>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50800</xdr:rowOff>
    </xdr:from>
    <xdr:to>
      <xdr:col>4</xdr:col>
      <xdr:colOff>346075</xdr:colOff>
      <xdr:row>53</xdr:row>
      <xdr:rowOff>127000</xdr:rowOff>
    </xdr:to>
    <xdr:cxnSp macro="">
      <xdr:nvCxnSpPr>
        <xdr:cNvPr id="196" name="直線コネクタ 195"/>
        <xdr:cNvCxnSpPr/>
      </xdr:nvCxnSpPr>
      <xdr:spPr>
        <a:xfrm>
          <a:off x="2209800" y="9137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133350</xdr:rowOff>
    </xdr:from>
    <xdr:to>
      <xdr:col>4</xdr:col>
      <xdr:colOff>396875</xdr:colOff>
      <xdr:row>58</xdr:row>
      <xdr:rowOff>63500</xdr:rowOff>
    </xdr:to>
    <xdr:sp macro="" textlink="">
      <xdr:nvSpPr>
        <xdr:cNvPr id="197" name="フローチャート : 判断 196"/>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48277</xdr:rowOff>
    </xdr:from>
    <xdr:ext cx="762000" cy="259045"/>
    <xdr:sp macro="" textlink="">
      <xdr:nvSpPr>
        <xdr:cNvPr id="198" name="テキスト ボックス 197"/>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50800</xdr:rowOff>
    </xdr:from>
    <xdr:to>
      <xdr:col>3</xdr:col>
      <xdr:colOff>142875</xdr:colOff>
      <xdr:row>53</xdr:row>
      <xdr:rowOff>107950</xdr:rowOff>
    </xdr:to>
    <xdr:cxnSp macro="">
      <xdr:nvCxnSpPr>
        <xdr:cNvPr id="199" name="直線コネクタ 198"/>
        <xdr:cNvCxnSpPr/>
      </xdr:nvCxnSpPr>
      <xdr:spPr>
        <a:xfrm flipV="1">
          <a:off x="1320800" y="9137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19050</xdr:rowOff>
    </xdr:from>
    <xdr:to>
      <xdr:col>3</xdr:col>
      <xdr:colOff>193675</xdr:colOff>
      <xdr:row>57</xdr:row>
      <xdr:rowOff>120650</xdr:rowOff>
    </xdr:to>
    <xdr:sp macro="" textlink="">
      <xdr:nvSpPr>
        <xdr:cNvPr id="200" name="フローチャート : 判断 199"/>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201" name="テキスト ボックス 200"/>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19050</xdr:rowOff>
    </xdr:from>
    <xdr:to>
      <xdr:col>1</xdr:col>
      <xdr:colOff>676275</xdr:colOff>
      <xdr:row>57</xdr:row>
      <xdr:rowOff>120650</xdr:rowOff>
    </xdr:to>
    <xdr:sp macro="" textlink="">
      <xdr:nvSpPr>
        <xdr:cNvPr id="202" name="フローチャート :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105427</xdr:rowOff>
    </xdr:from>
    <xdr:ext cx="762000" cy="259045"/>
    <xdr:sp macro="" textlink="">
      <xdr:nvSpPr>
        <xdr:cNvPr id="203" name="テキスト ボックス 202"/>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95250</xdr:rowOff>
    </xdr:from>
    <xdr:to>
      <xdr:col>7</xdr:col>
      <xdr:colOff>66675</xdr:colOff>
      <xdr:row>55</xdr:row>
      <xdr:rowOff>25400</xdr:rowOff>
    </xdr:to>
    <xdr:sp macro="" textlink="">
      <xdr:nvSpPr>
        <xdr:cNvPr id="209" name="円/楕円 208"/>
        <xdr:cNvSpPr/>
      </xdr:nvSpPr>
      <xdr:spPr>
        <a:xfrm>
          <a:off x="4775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111777</xdr:rowOff>
    </xdr:from>
    <xdr:ext cx="762000" cy="259045"/>
    <xdr:sp macro="" textlink="">
      <xdr:nvSpPr>
        <xdr:cNvPr id="210" name="扶助費該当値テキスト"/>
        <xdr:cNvSpPr txBox="1"/>
      </xdr:nvSpPr>
      <xdr:spPr>
        <a:xfrm>
          <a:off x="49149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11" name="円/楕円 210"/>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12" name="テキスト ボックス 211"/>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76200</xdr:rowOff>
    </xdr:from>
    <xdr:to>
      <xdr:col>4</xdr:col>
      <xdr:colOff>396875</xdr:colOff>
      <xdr:row>54</xdr:row>
      <xdr:rowOff>6350</xdr:rowOff>
    </xdr:to>
    <xdr:sp macro="" textlink="">
      <xdr:nvSpPr>
        <xdr:cNvPr id="213" name="円/楕円 212"/>
        <xdr:cNvSpPr/>
      </xdr:nvSpPr>
      <xdr:spPr>
        <a:xfrm>
          <a:off x="3048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16527</xdr:rowOff>
    </xdr:from>
    <xdr:ext cx="762000" cy="259045"/>
    <xdr:sp macro="" textlink="">
      <xdr:nvSpPr>
        <xdr:cNvPr id="214" name="テキスト ボックス 213"/>
        <xdr:cNvSpPr txBox="1"/>
      </xdr:nvSpPr>
      <xdr:spPr>
        <a:xfrm>
          <a:off x="2717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0</xdr:rowOff>
    </xdr:from>
    <xdr:to>
      <xdr:col>3</xdr:col>
      <xdr:colOff>193675</xdr:colOff>
      <xdr:row>53</xdr:row>
      <xdr:rowOff>101600</xdr:rowOff>
    </xdr:to>
    <xdr:sp macro="" textlink="">
      <xdr:nvSpPr>
        <xdr:cNvPr id="215" name="円/楕円 214"/>
        <xdr:cNvSpPr/>
      </xdr:nvSpPr>
      <xdr:spPr>
        <a:xfrm>
          <a:off x="2159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111777</xdr:rowOff>
    </xdr:from>
    <xdr:ext cx="762000" cy="259045"/>
    <xdr:sp macro="" textlink="">
      <xdr:nvSpPr>
        <xdr:cNvPr id="216" name="テキスト ボックス 215"/>
        <xdr:cNvSpPr txBox="1"/>
      </xdr:nvSpPr>
      <xdr:spPr>
        <a:xfrm>
          <a:off x="1828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57150</xdr:rowOff>
    </xdr:from>
    <xdr:to>
      <xdr:col>1</xdr:col>
      <xdr:colOff>676275</xdr:colOff>
      <xdr:row>53</xdr:row>
      <xdr:rowOff>158750</xdr:rowOff>
    </xdr:to>
    <xdr:sp macro="" textlink="">
      <xdr:nvSpPr>
        <xdr:cNvPr id="217" name="円/楕円 216"/>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168927</xdr:rowOff>
    </xdr:from>
    <xdr:ext cx="762000" cy="259045"/>
    <xdr:sp macro="" textlink="">
      <xdr:nvSpPr>
        <xdr:cNvPr id="218" name="テキスト ボックス 217"/>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j-ea"/>
              <a:ea typeface="+mj-ea"/>
              <a:cs typeface="+mn-cs"/>
            </a:rPr>
            <a:t>　大部分を占める繰出金について、下水道事業の法</a:t>
          </a:r>
          <a:r>
            <a:rPr kumimoji="1" lang="ja-JP" altLang="en-US" sz="1100">
              <a:solidFill>
                <a:schemeClr val="dk1"/>
              </a:solidFill>
              <a:latin typeface="+mj-ea"/>
              <a:ea typeface="+mj-ea"/>
              <a:cs typeface="+mn-cs"/>
            </a:rPr>
            <a:t>適</a:t>
          </a:r>
          <a:r>
            <a:rPr kumimoji="1" lang="ja-JP" altLang="ja-JP" sz="1100">
              <a:solidFill>
                <a:schemeClr val="dk1"/>
              </a:solidFill>
              <a:latin typeface="+mj-ea"/>
              <a:ea typeface="+mj-ea"/>
              <a:cs typeface="+mn-cs"/>
            </a:rPr>
            <a:t>化に伴い、一般会計からの繰出金の一部が補助費等に分類されることとなったため、前年度数値と比較して</a:t>
          </a:r>
          <a:r>
            <a:rPr kumimoji="1" lang="en-US" altLang="ja-JP" sz="1100">
              <a:solidFill>
                <a:schemeClr val="dk1"/>
              </a:solidFill>
              <a:latin typeface="+mj-ea"/>
              <a:ea typeface="+mj-ea"/>
              <a:cs typeface="+mn-cs"/>
            </a:rPr>
            <a:t>4.4</a:t>
          </a:r>
          <a:r>
            <a:rPr kumimoji="1" lang="ja-JP" altLang="ja-JP" sz="1100">
              <a:solidFill>
                <a:schemeClr val="dk1"/>
              </a:solidFill>
              <a:latin typeface="+mj-ea"/>
              <a:ea typeface="+mj-ea"/>
              <a:cs typeface="+mn-cs"/>
            </a:rPr>
            <a:t>ポイントの減少となっている。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84138</xdr:rowOff>
    </xdr:from>
    <xdr:to>
      <xdr:col>24</xdr:col>
      <xdr:colOff>31750</xdr:colOff>
      <xdr:row>61</xdr:row>
      <xdr:rowOff>41275</xdr:rowOff>
    </xdr:to>
    <xdr:cxnSp macro="">
      <xdr:nvCxnSpPr>
        <xdr:cNvPr id="250" name="直線コネクタ 249"/>
        <xdr:cNvCxnSpPr/>
      </xdr:nvCxnSpPr>
      <xdr:spPr>
        <a:xfrm flipV="1">
          <a:off x="16510000" y="9170988"/>
          <a:ext cx="0" cy="1328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23</xdr:col>
      <xdr:colOff>628650</xdr:colOff>
      <xdr:row>61</xdr:row>
      <xdr:rowOff>41275</xdr:rowOff>
    </xdr:from>
    <xdr:to>
      <xdr:col>24</xdr:col>
      <xdr:colOff>120650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170515</xdr:rowOff>
    </xdr:from>
    <xdr:ext cx="762000" cy="259045"/>
    <xdr:sp macro="" textlink="">
      <xdr:nvSpPr>
        <xdr:cNvPr id="253" name="その他最大値テキスト"/>
        <xdr:cNvSpPr txBox="1"/>
      </xdr:nvSpPr>
      <xdr:spPr>
        <a:xfrm>
          <a:off x="16598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53</xdr:row>
      <xdr:rowOff>84138</xdr:rowOff>
    </xdr:from>
    <xdr:to>
      <xdr:col>24</xdr:col>
      <xdr:colOff>120650</xdr:colOff>
      <xdr:row>53</xdr:row>
      <xdr:rowOff>84138</xdr:rowOff>
    </xdr:to>
    <xdr:cxnSp macro="">
      <xdr:nvCxnSpPr>
        <xdr:cNvPr id="254" name="直線コネクタ 253"/>
        <xdr:cNvCxnSpPr/>
      </xdr:nvCxnSpPr>
      <xdr:spPr>
        <a:xfrm>
          <a:off x="16421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69850</xdr:rowOff>
    </xdr:from>
    <xdr:to>
      <xdr:col>24</xdr:col>
      <xdr:colOff>31750</xdr:colOff>
      <xdr:row>59</xdr:row>
      <xdr:rowOff>12700</xdr:rowOff>
    </xdr:to>
    <xdr:cxnSp macro="">
      <xdr:nvCxnSpPr>
        <xdr:cNvPr id="255" name="直線コネクタ 254"/>
        <xdr:cNvCxnSpPr/>
      </xdr:nvCxnSpPr>
      <xdr:spPr>
        <a:xfrm flipV="1">
          <a:off x="15671800" y="9499600"/>
          <a:ext cx="838200" cy="62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148290</xdr:rowOff>
    </xdr:from>
    <xdr:ext cx="762000" cy="259045"/>
    <xdr:sp macro="" textlink="">
      <xdr:nvSpPr>
        <xdr:cNvPr id="256" name="その他平均値テキスト"/>
        <xdr:cNvSpPr txBox="1"/>
      </xdr:nvSpPr>
      <xdr:spPr>
        <a:xfrm>
          <a:off x="16598900" y="9749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4763</xdr:rowOff>
    </xdr:from>
    <xdr:to>
      <xdr:col>24</xdr:col>
      <xdr:colOff>82550</xdr:colOff>
      <xdr:row>57</xdr:row>
      <xdr:rowOff>106363</xdr:rowOff>
    </xdr:to>
    <xdr:sp macro="" textlink="">
      <xdr:nvSpPr>
        <xdr:cNvPr id="257" name="フローチャート : 判断 256"/>
        <xdr:cNvSpPr/>
      </xdr:nvSpPr>
      <xdr:spPr>
        <a:xfrm>
          <a:off x="164592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12700</xdr:rowOff>
    </xdr:from>
    <xdr:to>
      <xdr:col>22</xdr:col>
      <xdr:colOff>565150</xdr:colOff>
      <xdr:row>59</xdr:row>
      <xdr:rowOff>12700</xdr:rowOff>
    </xdr:to>
    <xdr:cxnSp macro="">
      <xdr:nvCxnSpPr>
        <xdr:cNvPr id="258" name="直線コネクタ 257"/>
        <xdr:cNvCxnSpPr/>
      </xdr:nvCxnSpPr>
      <xdr:spPr>
        <a:xfrm>
          <a:off x="14782800" y="1012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161925</xdr:rowOff>
    </xdr:from>
    <xdr:to>
      <xdr:col>22</xdr:col>
      <xdr:colOff>615950</xdr:colOff>
      <xdr:row>57</xdr:row>
      <xdr:rowOff>92075</xdr:rowOff>
    </xdr:to>
    <xdr:sp macro="" textlink="">
      <xdr:nvSpPr>
        <xdr:cNvPr id="259" name="フローチャート : 判断 258"/>
        <xdr:cNvSpPr/>
      </xdr:nvSpPr>
      <xdr:spPr>
        <a:xfrm>
          <a:off x="15621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102252</xdr:rowOff>
    </xdr:from>
    <xdr:ext cx="736600" cy="259045"/>
    <xdr:sp macro="" textlink="">
      <xdr:nvSpPr>
        <xdr:cNvPr id="260" name="テキスト ボックス 259"/>
        <xdr:cNvSpPr txBox="1"/>
      </xdr:nvSpPr>
      <xdr:spPr>
        <a:xfrm>
          <a:off x="15290800" y="9532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112713</xdr:rowOff>
    </xdr:from>
    <xdr:to>
      <xdr:col>21</xdr:col>
      <xdr:colOff>361950</xdr:colOff>
      <xdr:row>59</xdr:row>
      <xdr:rowOff>12700</xdr:rowOff>
    </xdr:to>
    <xdr:cxnSp macro="">
      <xdr:nvCxnSpPr>
        <xdr:cNvPr id="261" name="直線コネクタ 260"/>
        <xdr:cNvCxnSpPr/>
      </xdr:nvCxnSpPr>
      <xdr:spPr>
        <a:xfrm>
          <a:off x="13893800" y="10056813"/>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104775</xdr:rowOff>
    </xdr:from>
    <xdr:to>
      <xdr:col>21</xdr:col>
      <xdr:colOff>412750</xdr:colOff>
      <xdr:row>57</xdr:row>
      <xdr:rowOff>34925</xdr:rowOff>
    </xdr:to>
    <xdr:sp macro="" textlink="">
      <xdr:nvSpPr>
        <xdr:cNvPr id="262" name="フローチャート : 判断 261"/>
        <xdr:cNvSpPr/>
      </xdr:nvSpPr>
      <xdr:spPr>
        <a:xfrm>
          <a:off x="14732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45102</xdr:rowOff>
    </xdr:from>
    <xdr:ext cx="762000" cy="259045"/>
    <xdr:sp macro="" textlink="">
      <xdr:nvSpPr>
        <xdr:cNvPr id="263" name="テキスト ボックス 262"/>
        <xdr:cNvSpPr txBox="1"/>
      </xdr:nvSpPr>
      <xdr:spPr>
        <a:xfrm>
          <a:off x="14401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112713</xdr:rowOff>
    </xdr:from>
    <xdr:to>
      <xdr:col>20</xdr:col>
      <xdr:colOff>158750</xdr:colOff>
      <xdr:row>59</xdr:row>
      <xdr:rowOff>26988</xdr:rowOff>
    </xdr:to>
    <xdr:cxnSp macro="">
      <xdr:nvCxnSpPr>
        <xdr:cNvPr id="264" name="直線コネクタ 263"/>
        <xdr:cNvCxnSpPr/>
      </xdr:nvCxnSpPr>
      <xdr:spPr>
        <a:xfrm flipV="1">
          <a:off x="13004800" y="10056813"/>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33338</xdr:rowOff>
    </xdr:from>
    <xdr:to>
      <xdr:col>20</xdr:col>
      <xdr:colOff>209550</xdr:colOff>
      <xdr:row>56</xdr:row>
      <xdr:rowOff>134938</xdr:rowOff>
    </xdr:to>
    <xdr:sp macro="" textlink="">
      <xdr:nvSpPr>
        <xdr:cNvPr id="265" name="フローチャート : 判断 264"/>
        <xdr:cNvSpPr/>
      </xdr:nvSpPr>
      <xdr:spPr>
        <a:xfrm>
          <a:off x="13843000" y="963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145115</xdr:rowOff>
    </xdr:from>
    <xdr:ext cx="762000" cy="259045"/>
    <xdr:sp macro="" textlink="">
      <xdr:nvSpPr>
        <xdr:cNvPr id="266" name="テキスト ボックス 265"/>
        <xdr:cNvSpPr txBox="1"/>
      </xdr:nvSpPr>
      <xdr:spPr>
        <a:xfrm>
          <a:off x="13512800" y="940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4763</xdr:rowOff>
    </xdr:from>
    <xdr:to>
      <xdr:col>19</xdr:col>
      <xdr:colOff>6350</xdr:colOff>
      <xdr:row>56</xdr:row>
      <xdr:rowOff>106363</xdr:rowOff>
    </xdr:to>
    <xdr:sp macro="" textlink="">
      <xdr:nvSpPr>
        <xdr:cNvPr id="267" name="フローチャート : 判断 266"/>
        <xdr:cNvSpPr/>
      </xdr:nvSpPr>
      <xdr:spPr>
        <a:xfrm>
          <a:off x="12954000" y="96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116540</xdr:rowOff>
    </xdr:from>
    <xdr:ext cx="762000" cy="259045"/>
    <xdr:sp macro="" textlink="">
      <xdr:nvSpPr>
        <xdr:cNvPr id="268" name="テキスト ボックス 267"/>
        <xdr:cNvSpPr txBox="1"/>
      </xdr:nvSpPr>
      <xdr:spPr>
        <a:xfrm>
          <a:off x="12623800" y="937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19050</xdr:rowOff>
    </xdr:from>
    <xdr:to>
      <xdr:col>24</xdr:col>
      <xdr:colOff>82550</xdr:colOff>
      <xdr:row>55</xdr:row>
      <xdr:rowOff>120650</xdr:rowOff>
    </xdr:to>
    <xdr:sp macro="" textlink="">
      <xdr:nvSpPr>
        <xdr:cNvPr id="274" name="円/楕円 273"/>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35577</xdr:rowOff>
    </xdr:from>
    <xdr:ext cx="762000" cy="259045"/>
    <xdr:sp macro="" textlink="">
      <xdr:nvSpPr>
        <xdr:cNvPr id="275" name="その他該当値テキスト"/>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133350</xdr:rowOff>
    </xdr:from>
    <xdr:to>
      <xdr:col>22</xdr:col>
      <xdr:colOff>615950</xdr:colOff>
      <xdr:row>59</xdr:row>
      <xdr:rowOff>63500</xdr:rowOff>
    </xdr:to>
    <xdr:sp macro="" textlink="">
      <xdr:nvSpPr>
        <xdr:cNvPr id="276" name="円/楕円 275"/>
        <xdr:cNvSpPr/>
      </xdr:nvSpPr>
      <xdr:spPr>
        <a:xfrm>
          <a:off x="15621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48277</xdr:rowOff>
    </xdr:from>
    <xdr:ext cx="736600" cy="259045"/>
    <xdr:sp macro="" textlink="">
      <xdr:nvSpPr>
        <xdr:cNvPr id="277" name="テキスト ボックス 276"/>
        <xdr:cNvSpPr txBox="1"/>
      </xdr:nvSpPr>
      <xdr:spPr>
        <a:xfrm>
          <a:off x="15290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133350</xdr:rowOff>
    </xdr:from>
    <xdr:to>
      <xdr:col>21</xdr:col>
      <xdr:colOff>412750</xdr:colOff>
      <xdr:row>59</xdr:row>
      <xdr:rowOff>63500</xdr:rowOff>
    </xdr:to>
    <xdr:sp macro="" textlink="">
      <xdr:nvSpPr>
        <xdr:cNvPr id="278" name="円/楕円 277"/>
        <xdr:cNvSpPr/>
      </xdr:nvSpPr>
      <xdr:spPr>
        <a:xfrm>
          <a:off x="14732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48277</xdr:rowOff>
    </xdr:from>
    <xdr:ext cx="762000" cy="259045"/>
    <xdr:sp macro="" textlink="">
      <xdr:nvSpPr>
        <xdr:cNvPr id="279" name="テキスト ボックス 278"/>
        <xdr:cNvSpPr txBox="1"/>
      </xdr:nvSpPr>
      <xdr:spPr>
        <a:xfrm>
          <a:off x="14401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61913</xdr:rowOff>
    </xdr:from>
    <xdr:to>
      <xdr:col>20</xdr:col>
      <xdr:colOff>209550</xdr:colOff>
      <xdr:row>58</xdr:row>
      <xdr:rowOff>163513</xdr:rowOff>
    </xdr:to>
    <xdr:sp macro="" textlink="">
      <xdr:nvSpPr>
        <xdr:cNvPr id="280" name="円/楕円 279"/>
        <xdr:cNvSpPr/>
      </xdr:nvSpPr>
      <xdr:spPr>
        <a:xfrm>
          <a:off x="13843000" y="1000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148290</xdr:rowOff>
    </xdr:from>
    <xdr:ext cx="762000" cy="259045"/>
    <xdr:sp macro="" textlink="">
      <xdr:nvSpPr>
        <xdr:cNvPr id="281" name="テキスト ボックス 280"/>
        <xdr:cNvSpPr txBox="1"/>
      </xdr:nvSpPr>
      <xdr:spPr>
        <a:xfrm>
          <a:off x="13512800" y="1009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147638</xdr:rowOff>
    </xdr:from>
    <xdr:to>
      <xdr:col>19</xdr:col>
      <xdr:colOff>6350</xdr:colOff>
      <xdr:row>59</xdr:row>
      <xdr:rowOff>77788</xdr:rowOff>
    </xdr:to>
    <xdr:sp macro="" textlink="">
      <xdr:nvSpPr>
        <xdr:cNvPr id="282" name="円/楕円 281"/>
        <xdr:cNvSpPr/>
      </xdr:nvSpPr>
      <xdr:spPr>
        <a:xfrm>
          <a:off x="12954000" y="1009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62565</xdr:rowOff>
    </xdr:from>
    <xdr:ext cx="762000" cy="259045"/>
    <xdr:sp macro="" textlink="">
      <xdr:nvSpPr>
        <xdr:cNvPr id="283" name="テキスト ボックス 282"/>
        <xdr:cNvSpPr txBox="1"/>
      </xdr:nvSpPr>
      <xdr:spPr>
        <a:xfrm>
          <a:off x="12623800" y="1017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j-ea"/>
              <a:ea typeface="+mj-ea"/>
              <a:cs typeface="+mn-cs"/>
            </a:rPr>
            <a:t>　前年度数値と比較して</a:t>
          </a:r>
          <a:r>
            <a:rPr kumimoji="1" lang="en-US" altLang="ja-JP" sz="1100">
              <a:solidFill>
                <a:schemeClr val="dk1"/>
              </a:solidFill>
              <a:latin typeface="+mj-ea"/>
              <a:ea typeface="+mj-ea"/>
              <a:cs typeface="+mn-cs"/>
            </a:rPr>
            <a:t>4.0</a:t>
          </a:r>
          <a:r>
            <a:rPr kumimoji="1" lang="ja-JP" altLang="ja-JP" sz="1100">
              <a:solidFill>
                <a:schemeClr val="dk1"/>
              </a:solidFill>
              <a:latin typeface="+mj-ea"/>
              <a:ea typeface="+mj-ea"/>
              <a:cs typeface="+mn-cs"/>
            </a:rPr>
            <a:t>ポイントの増加であるが、類似団体の平均は下回っている。平成</a:t>
          </a:r>
          <a:r>
            <a:rPr kumimoji="1" lang="en-US" altLang="ja-JP" sz="1100">
              <a:solidFill>
                <a:schemeClr val="dk1"/>
              </a:solidFill>
              <a:latin typeface="+mj-ea"/>
              <a:ea typeface="+mj-ea"/>
              <a:cs typeface="+mn-cs"/>
            </a:rPr>
            <a:t>28</a:t>
          </a:r>
          <a:r>
            <a:rPr kumimoji="1" lang="ja-JP" altLang="ja-JP" sz="1100">
              <a:solidFill>
                <a:schemeClr val="dk1"/>
              </a:solidFill>
              <a:latin typeface="+mj-ea"/>
              <a:ea typeface="+mj-ea"/>
              <a:cs typeface="+mn-cs"/>
            </a:rPr>
            <a:t>年度より、下水道事業の法的化に伴い、一般会計からの繰出金の一部が補助費等に分類されることとなったのが、主な要因である。これまでも、財政的援助団体への補助金額の見直しを行うなど、経費の削減に取り組んできたが、これらの取組を継続し、引き続き経費の削減に努めたい。</a:t>
          </a:r>
          <a:endParaRPr lang="ja-JP" altLang="ja-JP" sz="1400">
            <a:latin typeface="+mj-ea"/>
            <a:ea typeface="+mj-ea"/>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78014</xdr:rowOff>
    </xdr:from>
    <xdr:to>
      <xdr:col>24</xdr:col>
      <xdr:colOff>31750</xdr:colOff>
      <xdr:row>41</xdr:row>
      <xdr:rowOff>48078</xdr:rowOff>
    </xdr:to>
    <xdr:cxnSp macro="">
      <xdr:nvCxnSpPr>
        <xdr:cNvPr id="313" name="直線コネクタ 312"/>
        <xdr:cNvCxnSpPr/>
      </xdr:nvCxnSpPr>
      <xdr:spPr>
        <a:xfrm flipV="1">
          <a:off x="16510000" y="5564414"/>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20155</xdr:rowOff>
    </xdr:from>
    <xdr:ext cx="762000" cy="259045"/>
    <xdr:sp macro="" textlink="">
      <xdr:nvSpPr>
        <xdr:cNvPr id="314" name="補助費等最小値テキスト"/>
        <xdr:cNvSpPr txBox="1"/>
      </xdr:nvSpPr>
      <xdr:spPr>
        <a:xfrm>
          <a:off x="16598900" y="704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23</xdr:col>
      <xdr:colOff>628650</xdr:colOff>
      <xdr:row>41</xdr:row>
      <xdr:rowOff>48078</xdr:rowOff>
    </xdr:from>
    <xdr:to>
      <xdr:col>24</xdr:col>
      <xdr:colOff>120650</xdr:colOff>
      <xdr:row>41</xdr:row>
      <xdr:rowOff>48078</xdr:rowOff>
    </xdr:to>
    <xdr:cxnSp macro="">
      <xdr:nvCxnSpPr>
        <xdr:cNvPr id="315" name="直線コネクタ 314"/>
        <xdr:cNvCxnSpPr/>
      </xdr:nvCxnSpPr>
      <xdr:spPr>
        <a:xfrm>
          <a:off x="16421100" y="707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164391</xdr:rowOff>
    </xdr:from>
    <xdr:ext cx="762000" cy="259045"/>
    <xdr:sp macro="" textlink="">
      <xdr:nvSpPr>
        <xdr:cNvPr id="316" name="補助費等最大値テキスト"/>
        <xdr:cNvSpPr txBox="1"/>
      </xdr:nvSpPr>
      <xdr:spPr>
        <a:xfrm>
          <a:off x="16598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32</xdr:row>
      <xdr:rowOff>78014</xdr:rowOff>
    </xdr:from>
    <xdr:to>
      <xdr:col>24</xdr:col>
      <xdr:colOff>120650</xdr:colOff>
      <xdr:row>32</xdr:row>
      <xdr:rowOff>78014</xdr:rowOff>
    </xdr:to>
    <xdr:cxnSp macro="">
      <xdr:nvCxnSpPr>
        <xdr:cNvPr id="317" name="直線コネクタ 316"/>
        <xdr:cNvCxnSpPr/>
      </xdr:nvCxnSpPr>
      <xdr:spPr>
        <a:xfrm>
          <a:off x="16421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154214</xdr:rowOff>
    </xdr:from>
    <xdr:to>
      <xdr:col>24</xdr:col>
      <xdr:colOff>31750</xdr:colOff>
      <xdr:row>35</xdr:row>
      <xdr:rowOff>75293</xdr:rowOff>
    </xdr:to>
    <xdr:cxnSp macro="">
      <xdr:nvCxnSpPr>
        <xdr:cNvPr id="318" name="直線コネクタ 317"/>
        <xdr:cNvCxnSpPr/>
      </xdr:nvCxnSpPr>
      <xdr:spPr>
        <a:xfrm>
          <a:off x="15671800" y="5640614"/>
          <a:ext cx="838200" cy="43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83655</xdr:rowOff>
    </xdr:from>
    <xdr:ext cx="762000" cy="259045"/>
    <xdr:sp macro="" textlink="">
      <xdr:nvSpPr>
        <xdr:cNvPr id="319" name="補助費等平均値テキスト"/>
        <xdr:cNvSpPr txBox="1"/>
      </xdr:nvSpPr>
      <xdr:spPr>
        <a:xfrm>
          <a:off x="16598900" y="608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111578</xdr:rowOff>
    </xdr:from>
    <xdr:to>
      <xdr:col>24</xdr:col>
      <xdr:colOff>82550</xdr:colOff>
      <xdr:row>36</xdr:row>
      <xdr:rowOff>41728</xdr:rowOff>
    </xdr:to>
    <xdr:sp macro="" textlink="">
      <xdr:nvSpPr>
        <xdr:cNvPr id="320" name="フローチャート : 判断 319"/>
        <xdr:cNvSpPr/>
      </xdr:nvSpPr>
      <xdr:spPr>
        <a:xfrm>
          <a:off x="164592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154214</xdr:rowOff>
    </xdr:from>
    <xdr:to>
      <xdr:col>22</xdr:col>
      <xdr:colOff>565150</xdr:colOff>
      <xdr:row>33</xdr:row>
      <xdr:rowOff>15422</xdr:rowOff>
    </xdr:to>
    <xdr:cxnSp macro="">
      <xdr:nvCxnSpPr>
        <xdr:cNvPr id="321" name="直線コネクタ 320"/>
        <xdr:cNvCxnSpPr/>
      </xdr:nvCxnSpPr>
      <xdr:spPr>
        <a:xfrm flipV="1">
          <a:off x="14782800" y="56406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133350</xdr:rowOff>
    </xdr:from>
    <xdr:to>
      <xdr:col>22</xdr:col>
      <xdr:colOff>615950</xdr:colOff>
      <xdr:row>36</xdr:row>
      <xdr:rowOff>63500</xdr:rowOff>
    </xdr:to>
    <xdr:sp macro="" textlink="">
      <xdr:nvSpPr>
        <xdr:cNvPr id="322" name="フローチャート : 判断 321"/>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48277</xdr:rowOff>
    </xdr:from>
    <xdr:ext cx="736600" cy="259045"/>
    <xdr:sp macro="" textlink="">
      <xdr:nvSpPr>
        <xdr:cNvPr id="323" name="テキスト ボックス 322"/>
        <xdr:cNvSpPr txBox="1"/>
      </xdr:nvSpPr>
      <xdr:spPr>
        <a:xfrm>
          <a:off x="15290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15422</xdr:rowOff>
    </xdr:from>
    <xdr:to>
      <xdr:col>21</xdr:col>
      <xdr:colOff>361950</xdr:colOff>
      <xdr:row>33</xdr:row>
      <xdr:rowOff>15422</xdr:rowOff>
    </xdr:to>
    <xdr:cxnSp macro="">
      <xdr:nvCxnSpPr>
        <xdr:cNvPr id="324" name="直線コネクタ 323"/>
        <xdr:cNvCxnSpPr/>
      </xdr:nvCxnSpPr>
      <xdr:spPr>
        <a:xfrm>
          <a:off x="13893800" y="5673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133350</xdr:rowOff>
    </xdr:from>
    <xdr:to>
      <xdr:col>21</xdr:col>
      <xdr:colOff>412750</xdr:colOff>
      <xdr:row>36</xdr:row>
      <xdr:rowOff>63500</xdr:rowOff>
    </xdr:to>
    <xdr:sp macro="" textlink="">
      <xdr:nvSpPr>
        <xdr:cNvPr id="325" name="フローチャート : 判断 324"/>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48277</xdr:rowOff>
    </xdr:from>
    <xdr:ext cx="762000" cy="259045"/>
    <xdr:sp macro="" textlink="">
      <xdr:nvSpPr>
        <xdr:cNvPr id="326" name="テキスト ボックス 325"/>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15422</xdr:rowOff>
    </xdr:from>
    <xdr:to>
      <xdr:col>20</xdr:col>
      <xdr:colOff>158750</xdr:colOff>
      <xdr:row>33</xdr:row>
      <xdr:rowOff>69850</xdr:rowOff>
    </xdr:to>
    <xdr:cxnSp macro="">
      <xdr:nvCxnSpPr>
        <xdr:cNvPr id="327" name="直線コネクタ 326"/>
        <xdr:cNvCxnSpPr/>
      </xdr:nvCxnSpPr>
      <xdr:spPr>
        <a:xfrm flipV="1">
          <a:off x="13004800" y="56732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155122</xdr:rowOff>
    </xdr:from>
    <xdr:to>
      <xdr:col>20</xdr:col>
      <xdr:colOff>209550</xdr:colOff>
      <xdr:row>36</xdr:row>
      <xdr:rowOff>85272</xdr:rowOff>
    </xdr:to>
    <xdr:sp macro="" textlink="">
      <xdr:nvSpPr>
        <xdr:cNvPr id="328" name="フローチャート : 判断 327"/>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70049</xdr:rowOff>
    </xdr:from>
    <xdr:ext cx="762000" cy="259045"/>
    <xdr:sp macro="" textlink="">
      <xdr:nvSpPr>
        <xdr:cNvPr id="329" name="テキスト ボックス 328"/>
        <xdr:cNvSpPr txBox="1"/>
      </xdr:nvSpPr>
      <xdr:spPr>
        <a:xfrm>
          <a:off x="13512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155122</xdr:rowOff>
    </xdr:from>
    <xdr:to>
      <xdr:col>19</xdr:col>
      <xdr:colOff>6350</xdr:colOff>
      <xdr:row>36</xdr:row>
      <xdr:rowOff>85272</xdr:rowOff>
    </xdr:to>
    <xdr:sp macro="" textlink="">
      <xdr:nvSpPr>
        <xdr:cNvPr id="330" name="フローチャート : 判断 329"/>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70049</xdr:rowOff>
    </xdr:from>
    <xdr:ext cx="762000" cy="259045"/>
    <xdr:sp macro="" textlink="">
      <xdr:nvSpPr>
        <xdr:cNvPr id="331" name="テキスト ボックス 330"/>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24493</xdr:rowOff>
    </xdr:from>
    <xdr:to>
      <xdr:col>24</xdr:col>
      <xdr:colOff>82550</xdr:colOff>
      <xdr:row>35</xdr:row>
      <xdr:rowOff>126093</xdr:rowOff>
    </xdr:to>
    <xdr:sp macro="" textlink="">
      <xdr:nvSpPr>
        <xdr:cNvPr id="337" name="円/楕円 336"/>
        <xdr:cNvSpPr/>
      </xdr:nvSpPr>
      <xdr:spPr>
        <a:xfrm>
          <a:off x="164592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41020</xdr:rowOff>
    </xdr:from>
    <xdr:ext cx="762000" cy="259045"/>
    <xdr:sp macro="" textlink="">
      <xdr:nvSpPr>
        <xdr:cNvPr id="338" name="補助費等該当値テキスト"/>
        <xdr:cNvSpPr txBox="1"/>
      </xdr:nvSpPr>
      <xdr:spPr>
        <a:xfrm>
          <a:off x="165989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103414</xdr:rowOff>
    </xdr:from>
    <xdr:to>
      <xdr:col>22</xdr:col>
      <xdr:colOff>615950</xdr:colOff>
      <xdr:row>33</xdr:row>
      <xdr:rowOff>33564</xdr:rowOff>
    </xdr:to>
    <xdr:sp macro="" textlink="">
      <xdr:nvSpPr>
        <xdr:cNvPr id="339" name="円/楕円 338"/>
        <xdr:cNvSpPr/>
      </xdr:nvSpPr>
      <xdr:spPr>
        <a:xfrm>
          <a:off x="15621000" y="55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43741</xdr:rowOff>
    </xdr:from>
    <xdr:ext cx="736600" cy="259045"/>
    <xdr:sp macro="" textlink="">
      <xdr:nvSpPr>
        <xdr:cNvPr id="340" name="テキスト ボックス 339"/>
        <xdr:cNvSpPr txBox="1"/>
      </xdr:nvSpPr>
      <xdr:spPr>
        <a:xfrm>
          <a:off x="15290800" y="535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136072</xdr:rowOff>
    </xdr:from>
    <xdr:to>
      <xdr:col>21</xdr:col>
      <xdr:colOff>412750</xdr:colOff>
      <xdr:row>33</xdr:row>
      <xdr:rowOff>66222</xdr:rowOff>
    </xdr:to>
    <xdr:sp macro="" textlink="">
      <xdr:nvSpPr>
        <xdr:cNvPr id="341" name="円/楕円 340"/>
        <xdr:cNvSpPr/>
      </xdr:nvSpPr>
      <xdr:spPr>
        <a:xfrm>
          <a:off x="14732000" y="56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76399</xdr:rowOff>
    </xdr:from>
    <xdr:ext cx="762000" cy="259045"/>
    <xdr:sp macro="" textlink="">
      <xdr:nvSpPr>
        <xdr:cNvPr id="342" name="テキスト ボックス 341"/>
        <xdr:cNvSpPr txBox="1"/>
      </xdr:nvSpPr>
      <xdr:spPr>
        <a:xfrm>
          <a:off x="14401800" y="539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136072</xdr:rowOff>
    </xdr:from>
    <xdr:to>
      <xdr:col>20</xdr:col>
      <xdr:colOff>209550</xdr:colOff>
      <xdr:row>33</xdr:row>
      <xdr:rowOff>66222</xdr:rowOff>
    </xdr:to>
    <xdr:sp macro="" textlink="">
      <xdr:nvSpPr>
        <xdr:cNvPr id="343" name="円/楕円 342"/>
        <xdr:cNvSpPr/>
      </xdr:nvSpPr>
      <xdr:spPr>
        <a:xfrm>
          <a:off x="13843000" y="56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76399</xdr:rowOff>
    </xdr:from>
    <xdr:ext cx="762000" cy="259045"/>
    <xdr:sp macro="" textlink="">
      <xdr:nvSpPr>
        <xdr:cNvPr id="344" name="テキスト ボックス 343"/>
        <xdr:cNvSpPr txBox="1"/>
      </xdr:nvSpPr>
      <xdr:spPr>
        <a:xfrm>
          <a:off x="13512800" y="539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19050</xdr:rowOff>
    </xdr:from>
    <xdr:to>
      <xdr:col>19</xdr:col>
      <xdr:colOff>6350</xdr:colOff>
      <xdr:row>33</xdr:row>
      <xdr:rowOff>120650</xdr:rowOff>
    </xdr:to>
    <xdr:sp macro="" textlink="">
      <xdr:nvSpPr>
        <xdr:cNvPr id="345" name="円/楕円 344"/>
        <xdr:cNvSpPr/>
      </xdr:nvSpPr>
      <xdr:spPr>
        <a:xfrm>
          <a:off x="12954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130827</xdr:rowOff>
    </xdr:from>
    <xdr:ext cx="762000" cy="259045"/>
    <xdr:sp macro="" textlink="">
      <xdr:nvSpPr>
        <xdr:cNvPr id="346" name="テキスト ボックス 345"/>
        <xdr:cNvSpPr txBox="1"/>
      </xdr:nvSpPr>
      <xdr:spPr>
        <a:xfrm>
          <a:off x="12623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j-ea"/>
              <a:ea typeface="+mj-ea"/>
              <a:cs typeface="+mn-cs"/>
            </a:rPr>
            <a:t>　前年度数値と比較して</a:t>
          </a:r>
          <a:r>
            <a:rPr kumimoji="1" lang="en-US" altLang="ja-JP" sz="1100">
              <a:solidFill>
                <a:schemeClr val="dk1"/>
              </a:solidFill>
              <a:latin typeface="+mj-ea"/>
              <a:ea typeface="+mj-ea"/>
              <a:cs typeface="+mn-cs"/>
            </a:rPr>
            <a:t>1.2</a:t>
          </a:r>
          <a:r>
            <a:rPr kumimoji="1" lang="ja-JP" altLang="ja-JP" sz="1100">
              <a:solidFill>
                <a:schemeClr val="dk1"/>
              </a:solidFill>
              <a:latin typeface="+mj-ea"/>
              <a:ea typeface="+mj-ea"/>
              <a:cs typeface="+mn-cs"/>
            </a:rPr>
            <a:t>ポイント増加し、類似団体と比較しても高い状況にある。合併に伴う施設の統廃合や国体関連施設の整備、大型事業を集中して実施したことと、その財源として借り入れた合併特例債について、償還期間を</a:t>
          </a:r>
          <a:r>
            <a:rPr kumimoji="1" lang="en-US" altLang="ja-JP" sz="1100">
              <a:solidFill>
                <a:schemeClr val="dk1"/>
              </a:solidFill>
              <a:latin typeface="+mj-ea"/>
              <a:ea typeface="+mj-ea"/>
              <a:cs typeface="+mn-cs"/>
            </a:rPr>
            <a:t>10</a:t>
          </a:r>
          <a:r>
            <a:rPr kumimoji="1" lang="ja-JP" altLang="ja-JP" sz="1100">
              <a:solidFill>
                <a:schemeClr val="dk1"/>
              </a:solidFill>
              <a:latin typeface="+mj-ea"/>
              <a:ea typeface="+mj-ea"/>
              <a:cs typeface="+mn-cs"/>
            </a:rPr>
            <a:t>年間と比較的短期に設定したことによることが主な要因である。平成</a:t>
          </a:r>
          <a:r>
            <a:rPr kumimoji="1" lang="en-US" altLang="ja-JP" sz="1100">
              <a:solidFill>
                <a:schemeClr val="dk1"/>
              </a:solidFill>
              <a:latin typeface="+mj-ea"/>
              <a:ea typeface="+mj-ea"/>
              <a:cs typeface="+mn-cs"/>
            </a:rPr>
            <a:t>28</a:t>
          </a:r>
          <a:r>
            <a:rPr kumimoji="1" lang="ja-JP" altLang="ja-JP" sz="1100">
              <a:solidFill>
                <a:schemeClr val="dk1"/>
              </a:solidFill>
              <a:latin typeface="+mj-ea"/>
              <a:ea typeface="+mj-ea"/>
              <a:cs typeface="+mn-cs"/>
            </a:rPr>
            <a:t>年度より、大型事業のうちごみ処理施設の建設については、合併特例債の借入期間を施設の管理運営の委託期間に合わせた</a:t>
          </a:r>
          <a:r>
            <a:rPr kumimoji="1" lang="en-US" altLang="ja-JP" sz="1100">
              <a:solidFill>
                <a:schemeClr val="dk1"/>
              </a:solidFill>
              <a:latin typeface="+mj-ea"/>
              <a:ea typeface="+mj-ea"/>
              <a:cs typeface="+mn-cs"/>
            </a:rPr>
            <a:t>20</a:t>
          </a:r>
          <a:r>
            <a:rPr kumimoji="1" lang="ja-JP" altLang="ja-JP" sz="1100">
              <a:solidFill>
                <a:schemeClr val="dk1"/>
              </a:solidFill>
              <a:latin typeface="+mj-ea"/>
              <a:ea typeface="+mj-ea"/>
              <a:cs typeface="+mn-cs"/>
            </a:rPr>
            <a:t>年間とするなど、単年度の元利償還金支払額が平準化するよう必要な見直しを行っている。今後も、将来負担比率など主要な指標に留意しつつ、計画に基づく適切な事業の実施を推進し、健全な財政運営に努めたい。</a:t>
          </a:r>
          <a:endParaRPr lang="ja-JP" altLang="ja-JP" sz="1400">
            <a:latin typeface="+mj-ea"/>
            <a:ea typeface="+mj-ea"/>
          </a:endParaRPr>
        </a:p>
      </xdr:txBody>
    </xdr:sp>
    <xdr:clientData/>
  </xdr:twoCellAnchor>
  <xdr:oneCellAnchor>
    <xdr:from>
      <xdr:col>1</xdr:col>
      <xdr:colOff>28575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61" name="直線コネクタ 36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62" name="テキスト ボックス 36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3" name="直線コネクタ 36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4" name="テキスト ボックス 36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5" name="直線コネクタ 36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6" name="テキスト ボックス 36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7" name="直線コネクタ 36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8" name="テキスト ボックス 36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10414</xdr:rowOff>
    </xdr:from>
    <xdr:to>
      <xdr:col>7</xdr:col>
      <xdr:colOff>15875</xdr:colOff>
      <xdr:row>80</xdr:row>
      <xdr:rowOff>113285</xdr:rowOff>
    </xdr:to>
    <xdr:cxnSp macro="">
      <xdr:nvCxnSpPr>
        <xdr:cNvPr id="371" name="直線コネクタ 370"/>
        <xdr:cNvCxnSpPr/>
      </xdr:nvCxnSpPr>
      <xdr:spPr>
        <a:xfrm flipV="1">
          <a:off x="4826000" y="12869164"/>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85362</xdr:rowOff>
    </xdr:from>
    <xdr:ext cx="762000" cy="259045"/>
    <xdr:sp macro="" textlink="">
      <xdr:nvSpPr>
        <xdr:cNvPr id="372" name="公債費最小値テキスト"/>
        <xdr:cNvSpPr txBox="1"/>
      </xdr:nvSpPr>
      <xdr:spPr>
        <a:xfrm>
          <a:off x="4914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27.2</a:t>
          </a:r>
          <a:endParaRPr kumimoji="1" lang="ja-JP" altLang="en-US" sz="1000" b="1">
            <a:latin typeface="ＭＳ Ｐゴシック"/>
          </a:endParaRPr>
        </a:p>
      </xdr:txBody>
    </xdr:sp>
    <xdr:clientData/>
  </xdr:oneCellAnchor>
  <xdr:twoCellAnchor>
    <xdr:from>
      <xdr:col>6</xdr:col>
      <xdr:colOff>612775</xdr:colOff>
      <xdr:row>80</xdr:row>
      <xdr:rowOff>113285</xdr:rowOff>
    </xdr:from>
    <xdr:to>
      <xdr:col>7</xdr:col>
      <xdr:colOff>104775</xdr:colOff>
      <xdr:row>80</xdr:row>
      <xdr:rowOff>113285</xdr:rowOff>
    </xdr:to>
    <xdr:cxnSp macro="">
      <xdr:nvCxnSpPr>
        <xdr:cNvPr id="373" name="直線コネクタ 372"/>
        <xdr:cNvCxnSpPr/>
      </xdr:nvCxnSpPr>
      <xdr:spPr>
        <a:xfrm>
          <a:off x="4737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96791</xdr:rowOff>
    </xdr:from>
    <xdr:ext cx="762000" cy="259045"/>
    <xdr:sp macro="" textlink="">
      <xdr:nvSpPr>
        <xdr:cNvPr id="374" name="公債費最大値テキスト"/>
        <xdr:cNvSpPr txBox="1"/>
      </xdr:nvSpPr>
      <xdr:spPr>
        <a:xfrm>
          <a:off x="4914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6</xdr:col>
      <xdr:colOff>612775</xdr:colOff>
      <xdr:row>75</xdr:row>
      <xdr:rowOff>10414</xdr:rowOff>
    </xdr:from>
    <xdr:to>
      <xdr:col>7</xdr:col>
      <xdr:colOff>104775</xdr:colOff>
      <xdr:row>75</xdr:row>
      <xdr:rowOff>10414</xdr:rowOff>
    </xdr:to>
    <xdr:cxnSp macro="">
      <xdr:nvCxnSpPr>
        <xdr:cNvPr id="375" name="直線コネクタ 374"/>
        <xdr:cNvCxnSpPr/>
      </xdr:nvCxnSpPr>
      <xdr:spPr>
        <a:xfrm>
          <a:off x="4737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78994</xdr:rowOff>
    </xdr:from>
    <xdr:to>
      <xdr:col>7</xdr:col>
      <xdr:colOff>15875</xdr:colOff>
      <xdr:row>79</xdr:row>
      <xdr:rowOff>133858</xdr:rowOff>
    </xdr:to>
    <xdr:cxnSp macro="">
      <xdr:nvCxnSpPr>
        <xdr:cNvPr id="376" name="直線コネクタ 375"/>
        <xdr:cNvCxnSpPr/>
      </xdr:nvCxnSpPr>
      <xdr:spPr>
        <a:xfrm>
          <a:off x="3987800" y="1362354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99585</xdr:rowOff>
    </xdr:from>
    <xdr:ext cx="762000" cy="259045"/>
    <xdr:sp macro="" textlink="">
      <xdr:nvSpPr>
        <xdr:cNvPr id="377" name="公債費平均値テキスト"/>
        <xdr:cNvSpPr txBox="1"/>
      </xdr:nvSpPr>
      <xdr:spPr>
        <a:xfrm>
          <a:off x="4914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78" name="フローチャート : 判断 377"/>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60706</xdr:rowOff>
    </xdr:from>
    <xdr:to>
      <xdr:col>5</xdr:col>
      <xdr:colOff>549275</xdr:colOff>
      <xdr:row>79</xdr:row>
      <xdr:rowOff>78994</xdr:rowOff>
    </xdr:to>
    <xdr:cxnSp macro="">
      <xdr:nvCxnSpPr>
        <xdr:cNvPr id="379" name="直線コネクタ 378"/>
        <xdr:cNvCxnSpPr/>
      </xdr:nvCxnSpPr>
      <xdr:spPr>
        <a:xfrm>
          <a:off x="3098800" y="136052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46482</xdr:rowOff>
    </xdr:from>
    <xdr:to>
      <xdr:col>5</xdr:col>
      <xdr:colOff>600075</xdr:colOff>
      <xdr:row>77</xdr:row>
      <xdr:rowOff>148082</xdr:rowOff>
    </xdr:to>
    <xdr:sp macro="" textlink="">
      <xdr:nvSpPr>
        <xdr:cNvPr id="380" name="フローチャート : 判断 379"/>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158259</xdr:rowOff>
    </xdr:from>
    <xdr:ext cx="736600" cy="259045"/>
    <xdr:sp macro="" textlink="">
      <xdr:nvSpPr>
        <xdr:cNvPr id="381" name="テキスト ボックス 380"/>
        <xdr:cNvSpPr txBox="1"/>
      </xdr:nvSpPr>
      <xdr:spPr>
        <a:xfrm>
          <a:off x="3606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168148</xdr:rowOff>
    </xdr:from>
    <xdr:to>
      <xdr:col>4</xdr:col>
      <xdr:colOff>346075</xdr:colOff>
      <xdr:row>79</xdr:row>
      <xdr:rowOff>60706</xdr:rowOff>
    </xdr:to>
    <xdr:cxnSp macro="">
      <xdr:nvCxnSpPr>
        <xdr:cNvPr id="382" name="直線コネクタ 381"/>
        <xdr:cNvCxnSpPr/>
      </xdr:nvCxnSpPr>
      <xdr:spPr>
        <a:xfrm>
          <a:off x="2209800" y="135412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23622</xdr:rowOff>
    </xdr:from>
    <xdr:to>
      <xdr:col>4</xdr:col>
      <xdr:colOff>396875</xdr:colOff>
      <xdr:row>77</xdr:row>
      <xdr:rowOff>125222</xdr:rowOff>
    </xdr:to>
    <xdr:sp macro="" textlink="">
      <xdr:nvSpPr>
        <xdr:cNvPr id="383" name="フローチャート : 判断 382"/>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135399</xdr:rowOff>
    </xdr:from>
    <xdr:ext cx="762000" cy="259045"/>
    <xdr:sp macro="" textlink="">
      <xdr:nvSpPr>
        <xdr:cNvPr id="384" name="テキスト ボックス 383"/>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168148</xdr:rowOff>
    </xdr:from>
    <xdr:to>
      <xdr:col>3</xdr:col>
      <xdr:colOff>142875</xdr:colOff>
      <xdr:row>79</xdr:row>
      <xdr:rowOff>51563</xdr:rowOff>
    </xdr:to>
    <xdr:cxnSp macro="">
      <xdr:nvCxnSpPr>
        <xdr:cNvPr id="385" name="直線コネクタ 384"/>
        <xdr:cNvCxnSpPr/>
      </xdr:nvCxnSpPr>
      <xdr:spPr>
        <a:xfrm flipV="1">
          <a:off x="1320800" y="13541248"/>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37337</xdr:rowOff>
    </xdr:from>
    <xdr:to>
      <xdr:col>3</xdr:col>
      <xdr:colOff>193675</xdr:colOff>
      <xdr:row>77</xdr:row>
      <xdr:rowOff>138937</xdr:rowOff>
    </xdr:to>
    <xdr:sp macro="" textlink="">
      <xdr:nvSpPr>
        <xdr:cNvPr id="386" name="フローチャート : 判断 385"/>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149114</xdr:rowOff>
    </xdr:from>
    <xdr:ext cx="762000" cy="259045"/>
    <xdr:sp macro="" textlink="">
      <xdr:nvSpPr>
        <xdr:cNvPr id="387" name="テキスト ボックス 386"/>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60198</xdr:rowOff>
    </xdr:from>
    <xdr:to>
      <xdr:col>1</xdr:col>
      <xdr:colOff>676275</xdr:colOff>
      <xdr:row>77</xdr:row>
      <xdr:rowOff>161798</xdr:rowOff>
    </xdr:to>
    <xdr:sp macro="" textlink="">
      <xdr:nvSpPr>
        <xdr:cNvPr id="388" name="フローチャート : 判断 387"/>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525</xdr:rowOff>
    </xdr:from>
    <xdr:ext cx="762000" cy="259045"/>
    <xdr:sp macro="" textlink="">
      <xdr:nvSpPr>
        <xdr:cNvPr id="389" name="テキスト ボックス 388"/>
        <xdr:cNvSpPr txBox="1"/>
      </xdr:nvSpPr>
      <xdr:spPr>
        <a:xfrm>
          <a:off x="939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83058</xdr:rowOff>
    </xdr:from>
    <xdr:to>
      <xdr:col>7</xdr:col>
      <xdr:colOff>66675</xdr:colOff>
      <xdr:row>80</xdr:row>
      <xdr:rowOff>13208</xdr:rowOff>
    </xdr:to>
    <xdr:sp macro="" textlink="">
      <xdr:nvSpPr>
        <xdr:cNvPr id="395" name="円/楕円 394"/>
        <xdr:cNvSpPr/>
      </xdr:nvSpPr>
      <xdr:spPr>
        <a:xfrm>
          <a:off x="47752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55135</xdr:rowOff>
    </xdr:from>
    <xdr:ext cx="762000" cy="259045"/>
    <xdr:sp macro="" textlink="">
      <xdr:nvSpPr>
        <xdr:cNvPr id="396" name="公債費該当値テキスト"/>
        <xdr:cNvSpPr txBox="1"/>
      </xdr:nvSpPr>
      <xdr:spPr>
        <a:xfrm>
          <a:off x="49149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28194</xdr:rowOff>
    </xdr:from>
    <xdr:to>
      <xdr:col>5</xdr:col>
      <xdr:colOff>600075</xdr:colOff>
      <xdr:row>79</xdr:row>
      <xdr:rowOff>129794</xdr:rowOff>
    </xdr:to>
    <xdr:sp macro="" textlink="">
      <xdr:nvSpPr>
        <xdr:cNvPr id="397" name="円/楕円 396"/>
        <xdr:cNvSpPr/>
      </xdr:nvSpPr>
      <xdr:spPr>
        <a:xfrm>
          <a:off x="3937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114571</xdr:rowOff>
    </xdr:from>
    <xdr:ext cx="736600" cy="259045"/>
    <xdr:sp macro="" textlink="">
      <xdr:nvSpPr>
        <xdr:cNvPr id="398" name="テキスト ボックス 397"/>
        <xdr:cNvSpPr txBox="1"/>
      </xdr:nvSpPr>
      <xdr:spPr>
        <a:xfrm>
          <a:off x="3606800" y="13659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9906</xdr:rowOff>
    </xdr:from>
    <xdr:to>
      <xdr:col>4</xdr:col>
      <xdr:colOff>396875</xdr:colOff>
      <xdr:row>79</xdr:row>
      <xdr:rowOff>111506</xdr:rowOff>
    </xdr:to>
    <xdr:sp macro="" textlink="">
      <xdr:nvSpPr>
        <xdr:cNvPr id="399" name="円/楕円 398"/>
        <xdr:cNvSpPr/>
      </xdr:nvSpPr>
      <xdr:spPr>
        <a:xfrm>
          <a:off x="3048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96283</xdr:rowOff>
    </xdr:from>
    <xdr:ext cx="762000" cy="259045"/>
    <xdr:sp macro="" textlink="">
      <xdr:nvSpPr>
        <xdr:cNvPr id="400" name="テキスト ボックス 399"/>
        <xdr:cNvSpPr txBox="1"/>
      </xdr:nvSpPr>
      <xdr:spPr>
        <a:xfrm>
          <a:off x="2717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117348</xdr:rowOff>
    </xdr:from>
    <xdr:to>
      <xdr:col>3</xdr:col>
      <xdr:colOff>193675</xdr:colOff>
      <xdr:row>79</xdr:row>
      <xdr:rowOff>47498</xdr:rowOff>
    </xdr:to>
    <xdr:sp macro="" textlink="">
      <xdr:nvSpPr>
        <xdr:cNvPr id="401" name="円/楕円 400"/>
        <xdr:cNvSpPr/>
      </xdr:nvSpPr>
      <xdr:spPr>
        <a:xfrm>
          <a:off x="2159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32275</xdr:rowOff>
    </xdr:from>
    <xdr:ext cx="762000" cy="259045"/>
    <xdr:sp macro="" textlink="">
      <xdr:nvSpPr>
        <xdr:cNvPr id="402" name="テキスト ボックス 401"/>
        <xdr:cNvSpPr txBox="1"/>
      </xdr:nvSpPr>
      <xdr:spPr>
        <a:xfrm>
          <a:off x="1828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763</xdr:rowOff>
    </xdr:from>
    <xdr:to>
      <xdr:col>1</xdr:col>
      <xdr:colOff>676275</xdr:colOff>
      <xdr:row>79</xdr:row>
      <xdr:rowOff>102363</xdr:rowOff>
    </xdr:to>
    <xdr:sp macro="" textlink="">
      <xdr:nvSpPr>
        <xdr:cNvPr id="403" name="円/楕円 402"/>
        <xdr:cNvSpPr/>
      </xdr:nvSpPr>
      <xdr:spPr>
        <a:xfrm>
          <a:off x="1270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87140</xdr:rowOff>
    </xdr:from>
    <xdr:ext cx="762000" cy="259045"/>
    <xdr:sp macro="" textlink="">
      <xdr:nvSpPr>
        <xdr:cNvPr id="404" name="テキスト ボックス 403"/>
        <xdr:cNvSpPr txBox="1"/>
      </xdr:nvSpPr>
      <xdr:spPr>
        <a:xfrm>
          <a:off x="939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j-ea"/>
              <a:ea typeface="+mj-ea"/>
              <a:cs typeface="+mn-cs"/>
            </a:rPr>
            <a:t>　前年度と比較して</a:t>
          </a:r>
          <a:r>
            <a:rPr kumimoji="1" lang="en-US" altLang="ja-JP" sz="1100">
              <a:solidFill>
                <a:schemeClr val="dk1"/>
              </a:solidFill>
              <a:latin typeface="+mj-ea"/>
              <a:ea typeface="+mj-ea"/>
              <a:cs typeface="+mn-cs"/>
            </a:rPr>
            <a:t>1.5</a:t>
          </a:r>
          <a:r>
            <a:rPr kumimoji="1" lang="ja-JP" altLang="ja-JP" sz="1100">
              <a:solidFill>
                <a:schemeClr val="dk1"/>
              </a:solidFill>
              <a:latin typeface="+mj-ea"/>
              <a:ea typeface="+mj-ea"/>
              <a:cs typeface="+mn-cs"/>
            </a:rPr>
            <a:t>ポイント増加したが、引き続き、類似団体の平均を下回っている状況である。前年度と比較すると、分子である公債費以外に充当した一般財源額は増加したが、分母である経常一般財源額が、市税収入が増加したものの地方交付税や地方消費税交付金、臨時財政対策債発行額の減少が大きかった結果、全体として減少となったことによるものである。今後も、社会保障関連経費や老朽化が進む公共施設等の維持管理経費等は増加が予想されるため、定員の適正化や事務事業の見直し、公共施設の統廃合等に積極的に取り組み、経費の削減に努めたい。</a:t>
          </a:r>
        </a:p>
      </xdr:txBody>
    </xdr:sp>
    <xdr:clientData/>
  </xdr:twoCellAnchor>
  <xdr:oneCellAnchor>
    <xdr:from>
      <xdr:col>18</xdr:col>
      <xdr:colOff>44450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159004</xdr:rowOff>
    </xdr:from>
    <xdr:to>
      <xdr:col>24</xdr:col>
      <xdr:colOff>31750</xdr:colOff>
      <xdr:row>81</xdr:row>
      <xdr:rowOff>161289</xdr:rowOff>
    </xdr:to>
    <xdr:cxnSp macro="">
      <xdr:nvCxnSpPr>
        <xdr:cNvPr id="430" name="直線コネクタ 429"/>
        <xdr:cNvCxnSpPr/>
      </xdr:nvCxnSpPr>
      <xdr:spPr>
        <a:xfrm flipV="1">
          <a:off x="16510000" y="12503404"/>
          <a:ext cx="0"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133366</xdr:rowOff>
    </xdr:from>
    <xdr:ext cx="762000" cy="259045"/>
    <xdr:sp macro="" textlink="">
      <xdr:nvSpPr>
        <xdr:cNvPr id="431" name="公債費以外最小値テキスト"/>
        <xdr:cNvSpPr txBox="1"/>
      </xdr:nvSpPr>
      <xdr:spPr>
        <a:xfrm>
          <a:off x="16598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81.0</a:t>
          </a:r>
          <a:endParaRPr kumimoji="1" lang="ja-JP" altLang="en-US" sz="1000" b="1">
            <a:latin typeface="ＭＳ Ｐゴシック"/>
          </a:endParaRPr>
        </a:p>
      </xdr:txBody>
    </xdr:sp>
    <xdr:clientData/>
  </xdr:oneCellAnchor>
  <xdr:twoCellAnchor>
    <xdr:from>
      <xdr:col>23</xdr:col>
      <xdr:colOff>628650</xdr:colOff>
      <xdr:row>81</xdr:row>
      <xdr:rowOff>161289</xdr:rowOff>
    </xdr:from>
    <xdr:to>
      <xdr:col>24</xdr:col>
      <xdr:colOff>120650</xdr:colOff>
      <xdr:row>81</xdr:row>
      <xdr:rowOff>161289</xdr:rowOff>
    </xdr:to>
    <xdr:cxnSp macro="">
      <xdr:nvCxnSpPr>
        <xdr:cNvPr id="432" name="直線コネクタ 431"/>
        <xdr:cNvCxnSpPr/>
      </xdr:nvCxnSpPr>
      <xdr:spPr>
        <a:xfrm>
          <a:off x="16421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73931</xdr:rowOff>
    </xdr:from>
    <xdr:ext cx="762000" cy="259045"/>
    <xdr:sp macro="" textlink="">
      <xdr:nvSpPr>
        <xdr:cNvPr id="433" name="公債費以外最大値テキスト"/>
        <xdr:cNvSpPr txBox="1"/>
      </xdr:nvSpPr>
      <xdr:spPr>
        <a:xfrm>
          <a:off x="16598900" y="1224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64.1</a:t>
          </a:r>
          <a:endParaRPr kumimoji="1" lang="ja-JP" altLang="en-US" sz="1000" b="1">
            <a:latin typeface="ＭＳ Ｐゴシック"/>
          </a:endParaRPr>
        </a:p>
      </xdr:txBody>
    </xdr:sp>
    <xdr:clientData/>
  </xdr:oneCellAnchor>
  <xdr:twoCellAnchor>
    <xdr:from>
      <xdr:col>23</xdr:col>
      <xdr:colOff>628650</xdr:colOff>
      <xdr:row>72</xdr:row>
      <xdr:rowOff>159004</xdr:rowOff>
    </xdr:from>
    <xdr:to>
      <xdr:col>24</xdr:col>
      <xdr:colOff>120650</xdr:colOff>
      <xdr:row>72</xdr:row>
      <xdr:rowOff>159004</xdr:rowOff>
    </xdr:to>
    <xdr:cxnSp macro="">
      <xdr:nvCxnSpPr>
        <xdr:cNvPr id="434" name="直線コネクタ 433"/>
        <xdr:cNvCxnSpPr/>
      </xdr:nvCxnSpPr>
      <xdr:spPr>
        <a:xfrm>
          <a:off x="16421100" y="1250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35560</xdr:rowOff>
    </xdr:from>
    <xdr:to>
      <xdr:col>24</xdr:col>
      <xdr:colOff>31750</xdr:colOff>
      <xdr:row>75</xdr:row>
      <xdr:rowOff>1270</xdr:rowOff>
    </xdr:to>
    <xdr:cxnSp macro="">
      <xdr:nvCxnSpPr>
        <xdr:cNvPr id="435" name="直線コネクタ 434"/>
        <xdr:cNvCxnSpPr/>
      </xdr:nvCxnSpPr>
      <xdr:spPr>
        <a:xfrm>
          <a:off x="15671800" y="127228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55135</xdr:rowOff>
    </xdr:from>
    <xdr:ext cx="762000" cy="259045"/>
    <xdr:sp macro="" textlink="">
      <xdr:nvSpPr>
        <xdr:cNvPr id="436" name="公債費以外平均値テキスト"/>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37" name="フローチャート : 判断 436"/>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35560</xdr:rowOff>
    </xdr:from>
    <xdr:to>
      <xdr:col>22</xdr:col>
      <xdr:colOff>565150</xdr:colOff>
      <xdr:row>75</xdr:row>
      <xdr:rowOff>46990</xdr:rowOff>
    </xdr:to>
    <xdr:cxnSp macro="">
      <xdr:nvCxnSpPr>
        <xdr:cNvPr id="438" name="直線コネクタ 437"/>
        <xdr:cNvCxnSpPr/>
      </xdr:nvCxnSpPr>
      <xdr:spPr>
        <a:xfrm flipV="1">
          <a:off x="14782800" y="127228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44196</xdr:rowOff>
    </xdr:from>
    <xdr:to>
      <xdr:col>22</xdr:col>
      <xdr:colOff>615950</xdr:colOff>
      <xdr:row>76</xdr:row>
      <xdr:rowOff>145796</xdr:rowOff>
    </xdr:to>
    <xdr:sp macro="" textlink="">
      <xdr:nvSpPr>
        <xdr:cNvPr id="439" name="フローチャート : 判断 438"/>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130573</xdr:rowOff>
    </xdr:from>
    <xdr:ext cx="736600" cy="259045"/>
    <xdr:sp macro="" textlink="">
      <xdr:nvSpPr>
        <xdr:cNvPr id="440" name="テキスト ボックス 439"/>
        <xdr:cNvSpPr txBox="1"/>
      </xdr:nvSpPr>
      <xdr:spPr>
        <a:xfrm>
          <a:off x="15290800" y="1316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106426</xdr:rowOff>
    </xdr:from>
    <xdr:to>
      <xdr:col>21</xdr:col>
      <xdr:colOff>361950</xdr:colOff>
      <xdr:row>75</xdr:row>
      <xdr:rowOff>46990</xdr:rowOff>
    </xdr:to>
    <xdr:cxnSp macro="">
      <xdr:nvCxnSpPr>
        <xdr:cNvPr id="441" name="直線コネクタ 440"/>
        <xdr:cNvCxnSpPr/>
      </xdr:nvCxnSpPr>
      <xdr:spPr>
        <a:xfrm>
          <a:off x="13893800" y="12622276"/>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167639</xdr:rowOff>
    </xdr:from>
    <xdr:to>
      <xdr:col>21</xdr:col>
      <xdr:colOff>412750</xdr:colOff>
      <xdr:row>79</xdr:row>
      <xdr:rowOff>97789</xdr:rowOff>
    </xdr:to>
    <xdr:sp macro="" textlink="">
      <xdr:nvSpPr>
        <xdr:cNvPr id="442" name="フローチャート : 判断 441"/>
        <xdr:cNvSpPr/>
      </xdr:nvSpPr>
      <xdr:spPr>
        <a:xfrm>
          <a:off x="14732000" y="1354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82566</xdr:rowOff>
    </xdr:from>
    <xdr:ext cx="762000" cy="259045"/>
    <xdr:sp macro="" textlink="">
      <xdr:nvSpPr>
        <xdr:cNvPr id="443" name="テキスト ボックス 442"/>
        <xdr:cNvSpPr txBox="1"/>
      </xdr:nvSpPr>
      <xdr:spPr>
        <a:xfrm>
          <a:off x="14401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106426</xdr:rowOff>
    </xdr:from>
    <xdr:to>
      <xdr:col>20</xdr:col>
      <xdr:colOff>158750</xdr:colOff>
      <xdr:row>75</xdr:row>
      <xdr:rowOff>83566</xdr:rowOff>
    </xdr:to>
    <xdr:cxnSp macro="">
      <xdr:nvCxnSpPr>
        <xdr:cNvPr id="444" name="直線コネクタ 443"/>
        <xdr:cNvCxnSpPr/>
      </xdr:nvCxnSpPr>
      <xdr:spPr>
        <a:xfrm flipV="1">
          <a:off x="13004800" y="12622276"/>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39624</xdr:rowOff>
    </xdr:from>
    <xdr:to>
      <xdr:col>20</xdr:col>
      <xdr:colOff>209550</xdr:colOff>
      <xdr:row>78</xdr:row>
      <xdr:rowOff>141224</xdr:rowOff>
    </xdr:to>
    <xdr:sp macro="" textlink="">
      <xdr:nvSpPr>
        <xdr:cNvPr id="445" name="フローチャート : 判断 444"/>
        <xdr:cNvSpPr/>
      </xdr:nvSpPr>
      <xdr:spPr>
        <a:xfrm>
          <a:off x="13843000" y="1341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126001</xdr:rowOff>
    </xdr:from>
    <xdr:ext cx="762000" cy="259045"/>
    <xdr:sp macro="" textlink="">
      <xdr:nvSpPr>
        <xdr:cNvPr id="446" name="テキスト ボックス 445"/>
        <xdr:cNvSpPr txBox="1"/>
      </xdr:nvSpPr>
      <xdr:spPr>
        <a:xfrm>
          <a:off x="13512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67056</xdr:rowOff>
    </xdr:from>
    <xdr:to>
      <xdr:col>19</xdr:col>
      <xdr:colOff>6350</xdr:colOff>
      <xdr:row>78</xdr:row>
      <xdr:rowOff>168656</xdr:rowOff>
    </xdr:to>
    <xdr:sp macro="" textlink="">
      <xdr:nvSpPr>
        <xdr:cNvPr id="447" name="フローチャート : 判断 446"/>
        <xdr:cNvSpPr/>
      </xdr:nvSpPr>
      <xdr:spPr>
        <a:xfrm>
          <a:off x="129540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153433</xdr:rowOff>
    </xdr:from>
    <xdr:ext cx="762000" cy="259045"/>
    <xdr:sp macro="" textlink="">
      <xdr:nvSpPr>
        <xdr:cNvPr id="448" name="テキスト ボックス 447"/>
        <xdr:cNvSpPr txBox="1"/>
      </xdr:nvSpPr>
      <xdr:spPr>
        <a:xfrm>
          <a:off x="12623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121920</xdr:rowOff>
    </xdr:from>
    <xdr:to>
      <xdr:col>24</xdr:col>
      <xdr:colOff>82550</xdr:colOff>
      <xdr:row>75</xdr:row>
      <xdr:rowOff>52070</xdr:rowOff>
    </xdr:to>
    <xdr:sp macro="" textlink="">
      <xdr:nvSpPr>
        <xdr:cNvPr id="454" name="円/楕円 453"/>
        <xdr:cNvSpPr/>
      </xdr:nvSpPr>
      <xdr:spPr>
        <a:xfrm>
          <a:off x="16459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138447</xdr:rowOff>
    </xdr:from>
    <xdr:ext cx="762000" cy="259045"/>
    <xdr:sp macro="" textlink="">
      <xdr:nvSpPr>
        <xdr:cNvPr id="455" name="公債費以外該当値テキスト"/>
        <xdr:cNvSpPr txBox="1"/>
      </xdr:nvSpPr>
      <xdr:spPr>
        <a:xfrm>
          <a:off x="165989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156210</xdr:rowOff>
    </xdr:from>
    <xdr:to>
      <xdr:col>22</xdr:col>
      <xdr:colOff>615950</xdr:colOff>
      <xdr:row>74</xdr:row>
      <xdr:rowOff>86360</xdr:rowOff>
    </xdr:to>
    <xdr:sp macro="" textlink="">
      <xdr:nvSpPr>
        <xdr:cNvPr id="456" name="円/楕円 455"/>
        <xdr:cNvSpPr/>
      </xdr:nvSpPr>
      <xdr:spPr>
        <a:xfrm>
          <a:off x="15621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96537</xdr:rowOff>
    </xdr:from>
    <xdr:ext cx="736600" cy="259045"/>
    <xdr:sp macro="" textlink="">
      <xdr:nvSpPr>
        <xdr:cNvPr id="457" name="テキスト ボックス 456"/>
        <xdr:cNvSpPr txBox="1"/>
      </xdr:nvSpPr>
      <xdr:spPr>
        <a:xfrm>
          <a:off x="15290800" y="1244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167640</xdr:rowOff>
    </xdr:from>
    <xdr:to>
      <xdr:col>21</xdr:col>
      <xdr:colOff>412750</xdr:colOff>
      <xdr:row>75</xdr:row>
      <xdr:rowOff>97790</xdr:rowOff>
    </xdr:to>
    <xdr:sp macro="" textlink="">
      <xdr:nvSpPr>
        <xdr:cNvPr id="458" name="円/楕円 457"/>
        <xdr:cNvSpPr/>
      </xdr:nvSpPr>
      <xdr:spPr>
        <a:xfrm>
          <a:off x="14732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107967</xdr:rowOff>
    </xdr:from>
    <xdr:ext cx="762000" cy="259045"/>
    <xdr:sp macro="" textlink="">
      <xdr:nvSpPr>
        <xdr:cNvPr id="459" name="テキスト ボックス 458"/>
        <xdr:cNvSpPr txBox="1"/>
      </xdr:nvSpPr>
      <xdr:spPr>
        <a:xfrm>
          <a:off x="14401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55626</xdr:rowOff>
    </xdr:from>
    <xdr:to>
      <xdr:col>20</xdr:col>
      <xdr:colOff>209550</xdr:colOff>
      <xdr:row>73</xdr:row>
      <xdr:rowOff>157226</xdr:rowOff>
    </xdr:to>
    <xdr:sp macro="" textlink="">
      <xdr:nvSpPr>
        <xdr:cNvPr id="460" name="円/楕円 459"/>
        <xdr:cNvSpPr/>
      </xdr:nvSpPr>
      <xdr:spPr>
        <a:xfrm>
          <a:off x="13843000" y="1257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167403</xdr:rowOff>
    </xdr:from>
    <xdr:ext cx="762000" cy="259045"/>
    <xdr:sp macro="" textlink="">
      <xdr:nvSpPr>
        <xdr:cNvPr id="461" name="テキスト ボックス 460"/>
        <xdr:cNvSpPr txBox="1"/>
      </xdr:nvSpPr>
      <xdr:spPr>
        <a:xfrm>
          <a:off x="13512800" y="1234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32766</xdr:rowOff>
    </xdr:from>
    <xdr:to>
      <xdr:col>19</xdr:col>
      <xdr:colOff>6350</xdr:colOff>
      <xdr:row>75</xdr:row>
      <xdr:rowOff>134366</xdr:rowOff>
    </xdr:to>
    <xdr:sp macro="" textlink="">
      <xdr:nvSpPr>
        <xdr:cNvPr id="462" name="円/楕円 461"/>
        <xdr:cNvSpPr/>
      </xdr:nvSpPr>
      <xdr:spPr>
        <a:xfrm>
          <a:off x="12954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144543</xdr:rowOff>
    </xdr:from>
    <xdr:ext cx="762000" cy="259045"/>
    <xdr:sp macro="" textlink="">
      <xdr:nvSpPr>
        <xdr:cNvPr id="463" name="テキスト ボックス 462"/>
        <xdr:cNvSpPr txBox="1"/>
      </xdr:nvSpPr>
      <xdr:spPr>
        <a:xfrm>
          <a:off x="12623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愛媛県今治市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144084</xdr:rowOff>
    </xdr:from>
    <xdr:to>
      <xdr:col>4</xdr:col>
      <xdr:colOff>1117600</xdr:colOff>
      <xdr:row>20</xdr:row>
      <xdr:rowOff>51455</xdr:rowOff>
    </xdr:to>
    <xdr:cxnSp macro="">
      <xdr:nvCxnSpPr>
        <xdr:cNvPr id="43" name="直線コネクタ 42"/>
        <xdr:cNvCxnSpPr/>
      </xdr:nvCxnSpPr>
      <xdr:spPr bwMode="auto">
        <a:xfrm flipV="1">
          <a:off x="5651500" y="2249109"/>
          <a:ext cx="0" cy="12789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23532</xdr:rowOff>
    </xdr:from>
    <xdr:ext cx="762000" cy="259045"/>
    <xdr:sp macro="" textlink="">
      <xdr:nvSpPr>
        <xdr:cNvPr id="44" name="人口1人当たり決算額の推移最小値テキスト130"/>
        <xdr:cNvSpPr txBox="1"/>
      </xdr:nvSpPr>
      <xdr:spPr>
        <a:xfrm>
          <a:off x="5740400" y="35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48,944</a:t>
          </a:r>
          <a:endParaRPr kumimoji="1" lang="ja-JP" altLang="en-US" sz="1000" b="1">
            <a:latin typeface="ＭＳ Ｐゴシック"/>
          </a:endParaRPr>
        </a:p>
      </xdr:txBody>
    </xdr:sp>
    <xdr:clientData/>
  </xdr:oneCellAnchor>
  <xdr:twoCellAnchor>
    <xdr:from>
      <xdr:col>4</xdr:col>
      <xdr:colOff>1028700</xdr:colOff>
      <xdr:row>20</xdr:row>
      <xdr:rowOff>51455</xdr:rowOff>
    </xdr:from>
    <xdr:to>
      <xdr:col>5</xdr:col>
      <xdr:colOff>73025</xdr:colOff>
      <xdr:row>20</xdr:row>
      <xdr:rowOff>51455</xdr:rowOff>
    </xdr:to>
    <xdr:cxnSp macro="">
      <xdr:nvCxnSpPr>
        <xdr:cNvPr id="45" name="直線コネクタ 44"/>
        <xdr:cNvCxnSpPr/>
      </xdr:nvCxnSpPr>
      <xdr:spPr bwMode="auto">
        <a:xfrm>
          <a:off x="5562600" y="35280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59011</xdr:rowOff>
    </xdr:from>
    <xdr:ext cx="762000" cy="259045"/>
    <xdr:sp macro="" textlink="">
      <xdr:nvSpPr>
        <xdr:cNvPr id="46" name="人口1人当たり決算額の推移最大値テキスト130"/>
        <xdr:cNvSpPr txBox="1"/>
      </xdr:nvSpPr>
      <xdr:spPr>
        <a:xfrm>
          <a:off x="5740400" y="199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76,918</a:t>
          </a:r>
          <a:endParaRPr kumimoji="1" lang="ja-JP" altLang="en-US" sz="1000" b="1">
            <a:latin typeface="ＭＳ Ｐゴシック"/>
          </a:endParaRPr>
        </a:p>
      </xdr:txBody>
    </xdr:sp>
    <xdr:clientData/>
  </xdr:oneCellAnchor>
  <xdr:twoCellAnchor>
    <xdr:from>
      <xdr:col>4</xdr:col>
      <xdr:colOff>1028700</xdr:colOff>
      <xdr:row>12</xdr:row>
      <xdr:rowOff>144084</xdr:rowOff>
    </xdr:from>
    <xdr:to>
      <xdr:col>5</xdr:col>
      <xdr:colOff>73025</xdr:colOff>
      <xdr:row>12</xdr:row>
      <xdr:rowOff>144084</xdr:rowOff>
    </xdr:to>
    <xdr:cxnSp macro="">
      <xdr:nvCxnSpPr>
        <xdr:cNvPr id="47" name="直線コネクタ 46"/>
        <xdr:cNvCxnSpPr/>
      </xdr:nvCxnSpPr>
      <xdr:spPr bwMode="auto">
        <a:xfrm>
          <a:off x="5562600" y="2249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110617</xdr:rowOff>
    </xdr:from>
    <xdr:to>
      <xdr:col>4</xdr:col>
      <xdr:colOff>1117600</xdr:colOff>
      <xdr:row>14</xdr:row>
      <xdr:rowOff>13188</xdr:rowOff>
    </xdr:to>
    <xdr:cxnSp macro="">
      <xdr:nvCxnSpPr>
        <xdr:cNvPr id="48" name="直線コネクタ 47"/>
        <xdr:cNvCxnSpPr/>
      </xdr:nvCxnSpPr>
      <xdr:spPr bwMode="auto">
        <a:xfrm>
          <a:off x="5003800" y="2387092"/>
          <a:ext cx="647700" cy="74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154286</xdr:rowOff>
    </xdr:from>
    <xdr:ext cx="762000" cy="259045"/>
    <xdr:sp macro="" textlink="">
      <xdr:nvSpPr>
        <xdr:cNvPr id="49" name="人口1人当たり決算額の推移平均値テキスト130"/>
        <xdr:cNvSpPr txBox="1"/>
      </xdr:nvSpPr>
      <xdr:spPr>
        <a:xfrm>
          <a:off x="5740400" y="2773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63,723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10759</xdr:rowOff>
    </xdr:from>
    <xdr:to>
      <xdr:col>5</xdr:col>
      <xdr:colOff>34925</xdr:colOff>
      <xdr:row>16</xdr:row>
      <xdr:rowOff>112359</xdr:rowOff>
    </xdr:to>
    <xdr:sp macro="" textlink="">
      <xdr:nvSpPr>
        <xdr:cNvPr id="50" name="フローチャート : 判断 49"/>
        <xdr:cNvSpPr/>
      </xdr:nvSpPr>
      <xdr:spPr bwMode="auto">
        <a:xfrm>
          <a:off x="5600700" y="280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33533</xdr:rowOff>
    </xdr:from>
    <xdr:to>
      <xdr:col>4</xdr:col>
      <xdr:colOff>469900</xdr:colOff>
      <xdr:row>13</xdr:row>
      <xdr:rowOff>110617</xdr:rowOff>
    </xdr:to>
    <xdr:cxnSp macro="">
      <xdr:nvCxnSpPr>
        <xdr:cNvPr id="51" name="直線コネクタ 50"/>
        <xdr:cNvCxnSpPr/>
      </xdr:nvCxnSpPr>
      <xdr:spPr bwMode="auto">
        <a:xfrm>
          <a:off x="4305300" y="2310008"/>
          <a:ext cx="698500" cy="77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164379</xdr:rowOff>
    </xdr:from>
    <xdr:to>
      <xdr:col>4</xdr:col>
      <xdr:colOff>520700</xdr:colOff>
      <xdr:row>16</xdr:row>
      <xdr:rowOff>94529</xdr:rowOff>
    </xdr:to>
    <xdr:sp macro="" textlink="">
      <xdr:nvSpPr>
        <xdr:cNvPr id="52" name="フローチャート : 判断 51"/>
        <xdr:cNvSpPr/>
      </xdr:nvSpPr>
      <xdr:spPr bwMode="auto">
        <a:xfrm>
          <a:off x="4953000" y="278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79306</xdr:rowOff>
    </xdr:from>
    <xdr:ext cx="736600" cy="259045"/>
    <xdr:sp macro="" textlink="">
      <xdr:nvSpPr>
        <xdr:cNvPr id="53" name="テキスト ボックス 52"/>
        <xdr:cNvSpPr txBox="1"/>
      </xdr:nvSpPr>
      <xdr:spPr>
        <a:xfrm>
          <a:off x="4622800" y="287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64,113</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33533</xdr:rowOff>
    </xdr:from>
    <xdr:to>
      <xdr:col>3</xdr:col>
      <xdr:colOff>904875</xdr:colOff>
      <xdr:row>13</xdr:row>
      <xdr:rowOff>123693</xdr:rowOff>
    </xdr:to>
    <xdr:cxnSp macro="">
      <xdr:nvCxnSpPr>
        <xdr:cNvPr id="54" name="直線コネクタ 53"/>
        <xdr:cNvCxnSpPr/>
      </xdr:nvCxnSpPr>
      <xdr:spPr bwMode="auto">
        <a:xfrm flipV="1">
          <a:off x="3606800" y="2310008"/>
          <a:ext cx="698500" cy="90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136489</xdr:rowOff>
    </xdr:from>
    <xdr:to>
      <xdr:col>3</xdr:col>
      <xdr:colOff>955675</xdr:colOff>
      <xdr:row>17</xdr:row>
      <xdr:rowOff>66639</xdr:rowOff>
    </xdr:to>
    <xdr:sp macro="" textlink="">
      <xdr:nvSpPr>
        <xdr:cNvPr id="55" name="フローチャート : 判断 54"/>
        <xdr:cNvSpPr/>
      </xdr:nvSpPr>
      <xdr:spPr bwMode="auto">
        <a:xfrm>
          <a:off x="42545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51416</xdr:rowOff>
    </xdr:from>
    <xdr:ext cx="762000" cy="259045"/>
    <xdr:sp macro="" textlink="">
      <xdr:nvSpPr>
        <xdr:cNvPr id="56" name="テキスト ボックス 55"/>
        <xdr:cNvSpPr txBox="1"/>
      </xdr:nvSpPr>
      <xdr:spPr>
        <a:xfrm>
          <a:off x="3924300" y="301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84465</xdr:rowOff>
    </xdr:from>
    <xdr:to>
      <xdr:col>3</xdr:col>
      <xdr:colOff>206375</xdr:colOff>
      <xdr:row>13</xdr:row>
      <xdr:rowOff>123693</xdr:rowOff>
    </xdr:to>
    <xdr:cxnSp macro="">
      <xdr:nvCxnSpPr>
        <xdr:cNvPr id="57" name="直線コネクタ 56"/>
        <xdr:cNvCxnSpPr/>
      </xdr:nvCxnSpPr>
      <xdr:spPr bwMode="auto">
        <a:xfrm>
          <a:off x="2908300" y="2360940"/>
          <a:ext cx="698500" cy="39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139690</xdr:rowOff>
    </xdr:from>
    <xdr:to>
      <xdr:col>3</xdr:col>
      <xdr:colOff>257175</xdr:colOff>
      <xdr:row>17</xdr:row>
      <xdr:rowOff>69840</xdr:rowOff>
    </xdr:to>
    <xdr:sp macro="" textlink="">
      <xdr:nvSpPr>
        <xdr:cNvPr id="58" name="フローチャート : 判断 57"/>
        <xdr:cNvSpPr/>
      </xdr:nvSpPr>
      <xdr:spPr bwMode="auto">
        <a:xfrm>
          <a:off x="35560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54617</xdr:rowOff>
    </xdr:from>
    <xdr:ext cx="762000" cy="259045"/>
    <xdr:sp macro="" textlink="">
      <xdr:nvSpPr>
        <xdr:cNvPr id="59" name="テキスト ボックス 58"/>
        <xdr:cNvSpPr txBox="1"/>
      </xdr:nvSpPr>
      <xdr:spPr>
        <a:xfrm>
          <a:off x="3225800" y="301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94747</xdr:rowOff>
    </xdr:from>
    <xdr:to>
      <xdr:col>2</xdr:col>
      <xdr:colOff>692150</xdr:colOff>
      <xdr:row>17</xdr:row>
      <xdr:rowOff>24897</xdr:rowOff>
    </xdr:to>
    <xdr:sp macro="" textlink="">
      <xdr:nvSpPr>
        <xdr:cNvPr id="60" name="フローチャート : 判断 59"/>
        <xdr:cNvSpPr/>
      </xdr:nvSpPr>
      <xdr:spPr bwMode="auto">
        <a:xfrm>
          <a:off x="2857500" y="2885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9674</xdr:rowOff>
    </xdr:from>
    <xdr:ext cx="762000" cy="259045"/>
    <xdr:sp macro="" textlink="">
      <xdr:nvSpPr>
        <xdr:cNvPr id="61" name="テキスト ボックス 60"/>
        <xdr:cNvSpPr txBox="1"/>
      </xdr:nvSpPr>
      <xdr:spPr>
        <a:xfrm>
          <a:off x="2527300" y="297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133838</xdr:rowOff>
    </xdr:from>
    <xdr:to>
      <xdr:col>5</xdr:col>
      <xdr:colOff>34925</xdr:colOff>
      <xdr:row>14</xdr:row>
      <xdr:rowOff>63988</xdr:rowOff>
    </xdr:to>
    <xdr:sp macro="" textlink="">
      <xdr:nvSpPr>
        <xdr:cNvPr id="67" name="円/楕円 66"/>
        <xdr:cNvSpPr/>
      </xdr:nvSpPr>
      <xdr:spPr bwMode="auto">
        <a:xfrm>
          <a:off x="5600700" y="2410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150365</xdr:rowOff>
    </xdr:from>
    <xdr:ext cx="762000" cy="259045"/>
    <xdr:sp macro="" textlink="">
      <xdr:nvSpPr>
        <xdr:cNvPr id="68" name="人口1人当たり決算額の推移該当値テキスト130"/>
        <xdr:cNvSpPr txBox="1"/>
      </xdr:nvSpPr>
      <xdr:spPr>
        <a:xfrm>
          <a:off x="5740400" y="225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72,281</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59817</xdr:rowOff>
    </xdr:from>
    <xdr:to>
      <xdr:col>4</xdr:col>
      <xdr:colOff>520700</xdr:colOff>
      <xdr:row>13</xdr:row>
      <xdr:rowOff>161417</xdr:rowOff>
    </xdr:to>
    <xdr:sp macro="" textlink="">
      <xdr:nvSpPr>
        <xdr:cNvPr id="69" name="円/楕円 68"/>
        <xdr:cNvSpPr/>
      </xdr:nvSpPr>
      <xdr:spPr bwMode="auto">
        <a:xfrm>
          <a:off x="4953000" y="2336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144</xdr:rowOff>
    </xdr:from>
    <xdr:ext cx="736600" cy="259045"/>
    <xdr:sp macro="" textlink="">
      <xdr:nvSpPr>
        <xdr:cNvPr id="70" name="テキスト ボックス 69"/>
        <xdr:cNvSpPr txBox="1"/>
      </xdr:nvSpPr>
      <xdr:spPr>
        <a:xfrm>
          <a:off x="4622800" y="2105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73,900</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154183</xdr:rowOff>
    </xdr:from>
    <xdr:to>
      <xdr:col>3</xdr:col>
      <xdr:colOff>955675</xdr:colOff>
      <xdr:row>13</xdr:row>
      <xdr:rowOff>84333</xdr:rowOff>
    </xdr:to>
    <xdr:sp macro="" textlink="">
      <xdr:nvSpPr>
        <xdr:cNvPr id="71" name="円/楕円 70"/>
        <xdr:cNvSpPr/>
      </xdr:nvSpPr>
      <xdr:spPr bwMode="auto">
        <a:xfrm>
          <a:off x="4254500" y="2259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94510</xdr:rowOff>
    </xdr:from>
    <xdr:ext cx="762000" cy="259045"/>
    <xdr:sp macro="" textlink="">
      <xdr:nvSpPr>
        <xdr:cNvPr id="72" name="テキスト ボックス 71"/>
        <xdr:cNvSpPr txBox="1"/>
      </xdr:nvSpPr>
      <xdr:spPr>
        <a:xfrm>
          <a:off x="3924300" y="202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75,586</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72893</xdr:rowOff>
    </xdr:from>
    <xdr:to>
      <xdr:col>3</xdr:col>
      <xdr:colOff>257175</xdr:colOff>
      <xdr:row>14</xdr:row>
      <xdr:rowOff>3043</xdr:rowOff>
    </xdr:to>
    <xdr:sp macro="" textlink="">
      <xdr:nvSpPr>
        <xdr:cNvPr id="73" name="円/楕円 72"/>
        <xdr:cNvSpPr/>
      </xdr:nvSpPr>
      <xdr:spPr bwMode="auto">
        <a:xfrm>
          <a:off x="3556000" y="2349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13220</xdr:rowOff>
    </xdr:from>
    <xdr:ext cx="762000" cy="259045"/>
    <xdr:sp macro="" textlink="">
      <xdr:nvSpPr>
        <xdr:cNvPr id="74" name="テキスト ボックス 73"/>
        <xdr:cNvSpPr txBox="1"/>
      </xdr:nvSpPr>
      <xdr:spPr>
        <a:xfrm>
          <a:off x="3225800" y="211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73,614</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33665</xdr:rowOff>
    </xdr:from>
    <xdr:to>
      <xdr:col>2</xdr:col>
      <xdr:colOff>692150</xdr:colOff>
      <xdr:row>13</xdr:row>
      <xdr:rowOff>135265</xdr:rowOff>
    </xdr:to>
    <xdr:sp macro="" textlink="">
      <xdr:nvSpPr>
        <xdr:cNvPr id="75" name="円/楕円 74"/>
        <xdr:cNvSpPr/>
      </xdr:nvSpPr>
      <xdr:spPr bwMode="auto">
        <a:xfrm>
          <a:off x="2857500" y="2310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145442</xdr:rowOff>
    </xdr:from>
    <xdr:ext cx="762000" cy="259045"/>
    <xdr:sp macro="" textlink="">
      <xdr:nvSpPr>
        <xdr:cNvPr id="76" name="テキスト ボックス 75"/>
        <xdr:cNvSpPr txBox="1"/>
      </xdr:nvSpPr>
      <xdr:spPr>
        <a:xfrm>
          <a:off x="2527300" y="20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74,472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246100</xdr:rowOff>
    </xdr:from>
    <xdr:to>
      <xdr:col>4</xdr:col>
      <xdr:colOff>1117600</xdr:colOff>
      <xdr:row>37</xdr:row>
      <xdr:rowOff>265662</xdr:rowOff>
    </xdr:to>
    <xdr:cxnSp macro="">
      <xdr:nvCxnSpPr>
        <xdr:cNvPr id="106" name="直線コネクタ 105"/>
        <xdr:cNvCxnSpPr/>
      </xdr:nvCxnSpPr>
      <xdr:spPr bwMode="auto">
        <a:xfrm flipV="1">
          <a:off x="5651500" y="6170650"/>
          <a:ext cx="0" cy="12197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237739</xdr:rowOff>
    </xdr:from>
    <xdr:ext cx="762000" cy="259045"/>
    <xdr:sp macro="" textlink="">
      <xdr:nvSpPr>
        <xdr:cNvPr id="107" name="人口1人当たり決算額の推移最小値テキスト445"/>
        <xdr:cNvSpPr txBox="1"/>
      </xdr:nvSpPr>
      <xdr:spPr>
        <a:xfrm>
          <a:off x="5740400" y="736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-3,246</a:t>
          </a:r>
          <a:endParaRPr kumimoji="1" lang="ja-JP" altLang="en-US" sz="1000" b="1">
            <a:latin typeface="ＭＳ Ｐゴシック"/>
          </a:endParaRPr>
        </a:p>
      </xdr:txBody>
    </xdr:sp>
    <xdr:clientData/>
  </xdr:oneCellAnchor>
  <xdr:twoCellAnchor>
    <xdr:from>
      <xdr:col>4</xdr:col>
      <xdr:colOff>1028700</xdr:colOff>
      <xdr:row>37</xdr:row>
      <xdr:rowOff>265662</xdr:rowOff>
    </xdr:from>
    <xdr:to>
      <xdr:col>5</xdr:col>
      <xdr:colOff>73025</xdr:colOff>
      <xdr:row>37</xdr:row>
      <xdr:rowOff>265662</xdr:rowOff>
    </xdr:to>
    <xdr:cxnSp macro="">
      <xdr:nvCxnSpPr>
        <xdr:cNvPr id="108" name="直線コネクタ 107"/>
        <xdr:cNvCxnSpPr/>
      </xdr:nvCxnSpPr>
      <xdr:spPr bwMode="auto">
        <a:xfrm>
          <a:off x="5562600" y="73903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161027</xdr:rowOff>
    </xdr:from>
    <xdr:ext cx="762000" cy="259045"/>
    <xdr:sp macro="" textlink="">
      <xdr:nvSpPr>
        <xdr:cNvPr id="109" name="人口1人当たり決算額の推移最大値テキスト445"/>
        <xdr:cNvSpPr txBox="1"/>
      </xdr:nvSpPr>
      <xdr:spPr>
        <a:xfrm>
          <a:off x="5740400" y="591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34,103</a:t>
          </a:r>
          <a:endParaRPr kumimoji="1" lang="ja-JP" altLang="en-US" sz="1000" b="1">
            <a:latin typeface="ＭＳ Ｐゴシック"/>
          </a:endParaRPr>
        </a:p>
      </xdr:txBody>
    </xdr:sp>
    <xdr:clientData/>
  </xdr:oneCellAnchor>
  <xdr:twoCellAnchor>
    <xdr:from>
      <xdr:col>4</xdr:col>
      <xdr:colOff>1028700</xdr:colOff>
      <xdr:row>33</xdr:row>
      <xdr:rowOff>246100</xdr:rowOff>
    </xdr:from>
    <xdr:to>
      <xdr:col>5</xdr:col>
      <xdr:colOff>73025</xdr:colOff>
      <xdr:row>33</xdr:row>
      <xdr:rowOff>246100</xdr:rowOff>
    </xdr:to>
    <xdr:cxnSp macro="">
      <xdr:nvCxnSpPr>
        <xdr:cNvPr id="110" name="直線コネクタ 109"/>
        <xdr:cNvCxnSpPr/>
      </xdr:nvCxnSpPr>
      <xdr:spPr bwMode="auto">
        <a:xfrm>
          <a:off x="5562600" y="6170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331695</xdr:rowOff>
    </xdr:from>
    <xdr:to>
      <xdr:col>4</xdr:col>
      <xdr:colOff>1117600</xdr:colOff>
      <xdr:row>34</xdr:row>
      <xdr:rowOff>82750</xdr:rowOff>
    </xdr:to>
    <xdr:cxnSp macro="">
      <xdr:nvCxnSpPr>
        <xdr:cNvPr id="111" name="直線コネクタ 110"/>
        <xdr:cNvCxnSpPr/>
      </xdr:nvCxnSpPr>
      <xdr:spPr bwMode="auto">
        <a:xfrm>
          <a:off x="5003800" y="6256245"/>
          <a:ext cx="647700" cy="93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249053</xdr:rowOff>
    </xdr:from>
    <xdr:ext cx="762000" cy="259045"/>
    <xdr:sp macro="" textlink="">
      <xdr:nvSpPr>
        <xdr:cNvPr id="112" name="人口1人当たり決算額の推移平均値テキスト445"/>
        <xdr:cNvSpPr txBox="1"/>
      </xdr:nvSpPr>
      <xdr:spPr>
        <a:xfrm>
          <a:off x="5740400" y="6859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276976</xdr:rowOff>
    </xdr:from>
    <xdr:to>
      <xdr:col>5</xdr:col>
      <xdr:colOff>34925</xdr:colOff>
      <xdr:row>36</xdr:row>
      <xdr:rowOff>35676</xdr:rowOff>
    </xdr:to>
    <xdr:sp macro="" textlink="">
      <xdr:nvSpPr>
        <xdr:cNvPr id="113" name="フローチャート : 判断 112"/>
        <xdr:cNvSpPr/>
      </xdr:nvSpPr>
      <xdr:spPr bwMode="auto">
        <a:xfrm>
          <a:off x="5600700" y="6887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331695</xdr:rowOff>
    </xdr:from>
    <xdr:to>
      <xdr:col>4</xdr:col>
      <xdr:colOff>469900</xdr:colOff>
      <xdr:row>34</xdr:row>
      <xdr:rowOff>79713</xdr:rowOff>
    </xdr:to>
    <xdr:cxnSp macro="">
      <xdr:nvCxnSpPr>
        <xdr:cNvPr id="114" name="直線コネクタ 113"/>
        <xdr:cNvCxnSpPr/>
      </xdr:nvCxnSpPr>
      <xdr:spPr bwMode="auto">
        <a:xfrm flipV="1">
          <a:off x="4305300" y="6256245"/>
          <a:ext cx="698500" cy="90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264664</xdr:rowOff>
    </xdr:from>
    <xdr:to>
      <xdr:col>4</xdr:col>
      <xdr:colOff>520700</xdr:colOff>
      <xdr:row>36</xdr:row>
      <xdr:rowOff>23364</xdr:rowOff>
    </xdr:to>
    <xdr:sp macro="" textlink="">
      <xdr:nvSpPr>
        <xdr:cNvPr id="115" name="フローチャート : 判断 114"/>
        <xdr:cNvSpPr/>
      </xdr:nvSpPr>
      <xdr:spPr bwMode="auto">
        <a:xfrm>
          <a:off x="4953000" y="6875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8141</xdr:rowOff>
    </xdr:from>
    <xdr:ext cx="736600" cy="259045"/>
    <xdr:sp macro="" textlink="">
      <xdr:nvSpPr>
        <xdr:cNvPr id="116" name="テキスト ボックス 115"/>
        <xdr:cNvSpPr txBox="1"/>
      </xdr:nvSpPr>
      <xdr:spPr>
        <a:xfrm>
          <a:off x="4622800" y="6961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10,979</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43267</xdr:rowOff>
    </xdr:from>
    <xdr:to>
      <xdr:col>3</xdr:col>
      <xdr:colOff>904875</xdr:colOff>
      <xdr:row>34</xdr:row>
      <xdr:rowOff>79713</xdr:rowOff>
    </xdr:to>
    <xdr:cxnSp macro="">
      <xdr:nvCxnSpPr>
        <xdr:cNvPr id="117" name="直線コネクタ 116"/>
        <xdr:cNvCxnSpPr/>
      </xdr:nvCxnSpPr>
      <xdr:spPr bwMode="auto">
        <a:xfrm>
          <a:off x="3606800" y="6310717"/>
          <a:ext cx="698500" cy="36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23688</xdr:rowOff>
    </xdr:from>
    <xdr:to>
      <xdr:col>3</xdr:col>
      <xdr:colOff>955675</xdr:colOff>
      <xdr:row>36</xdr:row>
      <xdr:rowOff>125288</xdr:rowOff>
    </xdr:to>
    <xdr:sp macro="" textlink="">
      <xdr:nvSpPr>
        <xdr:cNvPr id="118" name="フローチャート : 判断 117"/>
        <xdr:cNvSpPr/>
      </xdr:nvSpPr>
      <xdr:spPr bwMode="auto">
        <a:xfrm>
          <a:off x="4254500" y="6976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110065</xdr:rowOff>
    </xdr:from>
    <xdr:ext cx="762000" cy="259045"/>
    <xdr:sp macro="" textlink="">
      <xdr:nvSpPr>
        <xdr:cNvPr id="119" name="テキスト ボックス 118"/>
        <xdr:cNvSpPr txBox="1"/>
      </xdr:nvSpPr>
      <xdr:spPr>
        <a:xfrm>
          <a:off x="3924300" y="706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311023</xdr:rowOff>
    </xdr:from>
    <xdr:to>
      <xdr:col>3</xdr:col>
      <xdr:colOff>206375</xdr:colOff>
      <xdr:row>34</xdr:row>
      <xdr:rowOff>43267</xdr:rowOff>
    </xdr:to>
    <xdr:cxnSp macro="">
      <xdr:nvCxnSpPr>
        <xdr:cNvPr id="120" name="直線コネクタ 119"/>
        <xdr:cNvCxnSpPr/>
      </xdr:nvCxnSpPr>
      <xdr:spPr bwMode="auto">
        <a:xfrm>
          <a:off x="2908300" y="6235573"/>
          <a:ext cx="698500" cy="75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319659</xdr:rowOff>
    </xdr:from>
    <xdr:to>
      <xdr:col>3</xdr:col>
      <xdr:colOff>257175</xdr:colOff>
      <xdr:row>36</xdr:row>
      <xdr:rowOff>78359</xdr:rowOff>
    </xdr:to>
    <xdr:sp macro="" textlink="">
      <xdr:nvSpPr>
        <xdr:cNvPr id="121" name="フローチャート : 判断 120"/>
        <xdr:cNvSpPr/>
      </xdr:nvSpPr>
      <xdr:spPr bwMode="auto">
        <a:xfrm>
          <a:off x="35560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63136</xdr:rowOff>
    </xdr:from>
    <xdr:ext cx="762000" cy="259045"/>
    <xdr:sp macro="" textlink="">
      <xdr:nvSpPr>
        <xdr:cNvPr id="122" name="テキスト ボックス 121"/>
        <xdr:cNvSpPr txBox="1"/>
      </xdr:nvSpPr>
      <xdr:spPr>
        <a:xfrm>
          <a:off x="3225800" y="701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261921</xdr:rowOff>
    </xdr:from>
    <xdr:to>
      <xdr:col>2</xdr:col>
      <xdr:colOff>692150</xdr:colOff>
      <xdr:row>36</xdr:row>
      <xdr:rowOff>20621</xdr:rowOff>
    </xdr:to>
    <xdr:sp macro="" textlink="">
      <xdr:nvSpPr>
        <xdr:cNvPr id="123" name="フローチャート : 判断 122"/>
        <xdr:cNvSpPr/>
      </xdr:nvSpPr>
      <xdr:spPr bwMode="auto">
        <a:xfrm>
          <a:off x="2857500" y="687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5398</xdr:rowOff>
    </xdr:from>
    <xdr:ext cx="762000" cy="259045"/>
    <xdr:sp macro="" textlink="">
      <xdr:nvSpPr>
        <xdr:cNvPr id="124" name="テキスト ボックス 123"/>
        <xdr:cNvSpPr txBox="1"/>
      </xdr:nvSpPr>
      <xdr:spPr>
        <a:xfrm>
          <a:off x="2527300" y="6958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31950</xdr:rowOff>
    </xdr:from>
    <xdr:to>
      <xdr:col>5</xdr:col>
      <xdr:colOff>34925</xdr:colOff>
      <xdr:row>34</xdr:row>
      <xdr:rowOff>133550</xdr:rowOff>
    </xdr:to>
    <xdr:sp macro="" textlink="">
      <xdr:nvSpPr>
        <xdr:cNvPr id="130" name="円/楕円 129"/>
        <xdr:cNvSpPr/>
      </xdr:nvSpPr>
      <xdr:spPr bwMode="auto">
        <a:xfrm>
          <a:off x="5600700" y="6299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219927</xdr:rowOff>
    </xdr:from>
    <xdr:ext cx="762000" cy="259045"/>
    <xdr:sp macro="" textlink="">
      <xdr:nvSpPr>
        <xdr:cNvPr id="131" name="人口1人当たり決算額の推移該当値テキスト445"/>
        <xdr:cNvSpPr txBox="1"/>
      </xdr:nvSpPr>
      <xdr:spPr>
        <a:xfrm>
          <a:off x="5740400" y="61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28,605</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280895</xdr:rowOff>
    </xdr:from>
    <xdr:to>
      <xdr:col>4</xdr:col>
      <xdr:colOff>520700</xdr:colOff>
      <xdr:row>34</xdr:row>
      <xdr:rowOff>39595</xdr:rowOff>
    </xdr:to>
    <xdr:sp macro="" textlink="">
      <xdr:nvSpPr>
        <xdr:cNvPr id="132" name="円/楕円 131"/>
        <xdr:cNvSpPr/>
      </xdr:nvSpPr>
      <xdr:spPr bwMode="auto">
        <a:xfrm>
          <a:off x="4953000" y="6205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49772</xdr:rowOff>
    </xdr:from>
    <xdr:ext cx="736600" cy="259045"/>
    <xdr:sp macro="" textlink="">
      <xdr:nvSpPr>
        <xdr:cNvPr id="133" name="テキスト ボックス 132"/>
        <xdr:cNvSpPr txBox="1"/>
      </xdr:nvSpPr>
      <xdr:spPr>
        <a:xfrm>
          <a:off x="4622800" y="5974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31,482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28913</xdr:rowOff>
    </xdr:from>
    <xdr:to>
      <xdr:col>3</xdr:col>
      <xdr:colOff>955675</xdr:colOff>
      <xdr:row>34</xdr:row>
      <xdr:rowOff>130513</xdr:rowOff>
    </xdr:to>
    <xdr:sp macro="" textlink="">
      <xdr:nvSpPr>
        <xdr:cNvPr id="134" name="円/楕円 133"/>
        <xdr:cNvSpPr/>
      </xdr:nvSpPr>
      <xdr:spPr bwMode="auto">
        <a:xfrm>
          <a:off x="4254500" y="6296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140690</xdr:rowOff>
    </xdr:from>
    <xdr:ext cx="762000" cy="259045"/>
    <xdr:sp macro="" textlink="">
      <xdr:nvSpPr>
        <xdr:cNvPr id="135" name="テキスト ボックス 134"/>
        <xdr:cNvSpPr txBox="1"/>
      </xdr:nvSpPr>
      <xdr:spPr>
        <a:xfrm>
          <a:off x="3924300" y="606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28,698</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335367</xdr:rowOff>
    </xdr:from>
    <xdr:to>
      <xdr:col>3</xdr:col>
      <xdr:colOff>257175</xdr:colOff>
      <xdr:row>34</xdr:row>
      <xdr:rowOff>94067</xdr:rowOff>
    </xdr:to>
    <xdr:sp macro="" textlink="">
      <xdr:nvSpPr>
        <xdr:cNvPr id="136" name="円/楕円 135"/>
        <xdr:cNvSpPr/>
      </xdr:nvSpPr>
      <xdr:spPr bwMode="auto">
        <a:xfrm>
          <a:off x="3556000" y="6259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104244</xdr:rowOff>
    </xdr:from>
    <xdr:ext cx="762000" cy="259045"/>
    <xdr:sp macro="" textlink="">
      <xdr:nvSpPr>
        <xdr:cNvPr id="137" name="テキスト ボックス 136"/>
        <xdr:cNvSpPr txBox="1"/>
      </xdr:nvSpPr>
      <xdr:spPr>
        <a:xfrm>
          <a:off x="3225800" y="602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29,814</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260223</xdr:rowOff>
    </xdr:from>
    <xdr:to>
      <xdr:col>2</xdr:col>
      <xdr:colOff>692150</xdr:colOff>
      <xdr:row>34</xdr:row>
      <xdr:rowOff>18923</xdr:rowOff>
    </xdr:to>
    <xdr:sp macro="" textlink="">
      <xdr:nvSpPr>
        <xdr:cNvPr id="138" name="円/楕円 137"/>
        <xdr:cNvSpPr/>
      </xdr:nvSpPr>
      <xdr:spPr bwMode="auto">
        <a:xfrm>
          <a:off x="2857500" y="6184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29100</xdr:rowOff>
    </xdr:from>
    <xdr:ext cx="762000" cy="259045"/>
    <xdr:sp macro="" textlink="">
      <xdr:nvSpPr>
        <xdr:cNvPr id="139" name="テキスト ボックス 138"/>
        <xdr:cNvSpPr txBox="1"/>
      </xdr:nvSpPr>
      <xdr:spPr>
        <a:xfrm>
          <a:off x="2527300" y="595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32,115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愛媛県今治市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163,481
160,585
419.14
82,523,802
77,892,409
4,178,311
47,015,260
85,722,674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17.4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67,685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55537</xdr:rowOff>
    </xdr:from>
    <xdr:to>
      <xdr:col>6</xdr:col>
      <xdr:colOff>510540</xdr:colOff>
      <xdr:row>39</xdr:row>
      <xdr:rowOff>55080</xdr:rowOff>
    </xdr:to>
    <xdr:cxnSp macro="">
      <xdr:nvCxnSpPr>
        <xdr:cNvPr id="56" name="直線コネクタ 55"/>
        <xdr:cNvCxnSpPr/>
      </xdr:nvCxnSpPr>
      <xdr:spPr>
        <a:xfrm flipV="1">
          <a:off x="4633595" y="5370487"/>
          <a:ext cx="1270" cy="137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58907</xdr:rowOff>
    </xdr:from>
    <xdr:ext cx="534377" cy="259045"/>
    <xdr:sp macro="" textlink="">
      <xdr:nvSpPr>
        <xdr:cNvPr id="57" name="人件費最小値テキスト"/>
        <xdr:cNvSpPr txBox="1"/>
      </xdr:nvSpPr>
      <xdr:spPr>
        <a:xfrm>
          <a:off x="4686300" y="674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39,721</a:t>
          </a:r>
          <a:endParaRPr kumimoji="1" lang="ja-JP" altLang="en-US" sz="1000" b="1">
            <a:latin typeface="ＭＳ Ｐゴシック"/>
          </a:endParaRPr>
        </a:p>
      </xdr:txBody>
    </xdr:sp>
    <xdr:clientData/>
  </xdr:oneCellAnchor>
  <xdr:twoCellAnchor>
    <xdr:from>
      <xdr:col>6</xdr:col>
      <xdr:colOff>422275</xdr:colOff>
      <xdr:row>39</xdr:row>
      <xdr:rowOff>55080</xdr:rowOff>
    </xdr:from>
    <xdr:to>
      <xdr:col>6</xdr:col>
      <xdr:colOff>600075</xdr:colOff>
      <xdr:row>39</xdr:row>
      <xdr:rowOff>55080</xdr:rowOff>
    </xdr:to>
    <xdr:cxnSp macro="">
      <xdr:nvCxnSpPr>
        <xdr:cNvPr id="58" name="直線コネクタ 57"/>
        <xdr:cNvCxnSpPr/>
      </xdr:nvCxnSpPr>
      <xdr:spPr>
        <a:xfrm>
          <a:off x="4546600" y="6741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2214</xdr:rowOff>
    </xdr:from>
    <xdr:ext cx="534377" cy="259045"/>
    <xdr:sp macro="" textlink="">
      <xdr:nvSpPr>
        <xdr:cNvPr id="59" name="人件費最大値テキスト"/>
        <xdr:cNvSpPr txBox="1"/>
      </xdr:nvSpPr>
      <xdr:spPr>
        <a:xfrm>
          <a:off x="4686300" y="514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75,709</a:t>
          </a:r>
          <a:endParaRPr kumimoji="1" lang="ja-JP" altLang="en-US" sz="1000" b="1">
            <a:latin typeface="ＭＳ Ｐゴシック"/>
          </a:endParaRPr>
        </a:p>
      </xdr:txBody>
    </xdr:sp>
    <xdr:clientData/>
  </xdr:oneCellAnchor>
  <xdr:twoCellAnchor>
    <xdr:from>
      <xdr:col>6</xdr:col>
      <xdr:colOff>422275</xdr:colOff>
      <xdr:row>31</xdr:row>
      <xdr:rowOff>55537</xdr:rowOff>
    </xdr:from>
    <xdr:to>
      <xdr:col>6</xdr:col>
      <xdr:colOff>600075</xdr:colOff>
      <xdr:row>31</xdr:row>
      <xdr:rowOff>55537</xdr:rowOff>
    </xdr:to>
    <xdr:cxnSp macro="">
      <xdr:nvCxnSpPr>
        <xdr:cNvPr id="60" name="直線コネクタ 59"/>
        <xdr:cNvCxnSpPr/>
      </xdr:nvCxnSpPr>
      <xdr:spPr>
        <a:xfrm>
          <a:off x="4546600" y="537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25895</xdr:rowOff>
    </xdr:from>
    <xdr:to>
      <xdr:col>6</xdr:col>
      <xdr:colOff>511175</xdr:colOff>
      <xdr:row>32</xdr:row>
      <xdr:rowOff>42278</xdr:rowOff>
    </xdr:to>
    <xdr:cxnSp macro="">
      <xdr:nvCxnSpPr>
        <xdr:cNvPr id="61" name="直線コネクタ 60"/>
        <xdr:cNvCxnSpPr/>
      </xdr:nvCxnSpPr>
      <xdr:spPr>
        <a:xfrm>
          <a:off x="3797300" y="5512295"/>
          <a:ext cx="8382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100741</xdr:rowOff>
    </xdr:from>
    <xdr:ext cx="534377" cy="259045"/>
    <xdr:sp macro="" textlink="">
      <xdr:nvSpPr>
        <xdr:cNvPr id="62" name="人件費平均値テキスト"/>
        <xdr:cNvSpPr txBox="1"/>
      </xdr:nvSpPr>
      <xdr:spPr>
        <a:xfrm>
          <a:off x="4686300" y="5930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59,123</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122314</xdr:rowOff>
    </xdr:from>
    <xdr:to>
      <xdr:col>6</xdr:col>
      <xdr:colOff>561975</xdr:colOff>
      <xdr:row>35</xdr:row>
      <xdr:rowOff>52464</xdr:rowOff>
    </xdr:to>
    <xdr:sp macro="" textlink="">
      <xdr:nvSpPr>
        <xdr:cNvPr id="63" name="フローチャート : 判断 62"/>
        <xdr:cNvSpPr/>
      </xdr:nvSpPr>
      <xdr:spPr>
        <a:xfrm>
          <a:off x="45847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120078</xdr:rowOff>
    </xdr:from>
    <xdr:to>
      <xdr:col>5</xdr:col>
      <xdr:colOff>358775</xdr:colOff>
      <xdr:row>32</xdr:row>
      <xdr:rowOff>25895</xdr:rowOff>
    </xdr:to>
    <xdr:cxnSp macro="">
      <xdr:nvCxnSpPr>
        <xdr:cNvPr id="64" name="直線コネクタ 63"/>
        <xdr:cNvCxnSpPr/>
      </xdr:nvCxnSpPr>
      <xdr:spPr>
        <a:xfrm>
          <a:off x="2908300" y="5435028"/>
          <a:ext cx="8890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146507</xdr:rowOff>
    </xdr:from>
    <xdr:to>
      <xdr:col>5</xdr:col>
      <xdr:colOff>409575</xdr:colOff>
      <xdr:row>35</xdr:row>
      <xdr:rowOff>76657</xdr:rowOff>
    </xdr:to>
    <xdr:sp macro="" textlink="">
      <xdr:nvSpPr>
        <xdr:cNvPr id="65" name="フローチャート : 判断 64"/>
        <xdr:cNvSpPr/>
      </xdr:nvSpPr>
      <xdr:spPr>
        <a:xfrm>
          <a:off x="3746500" y="59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67784</xdr:rowOff>
    </xdr:from>
    <xdr:ext cx="534377" cy="259045"/>
    <xdr:sp macro="" textlink="">
      <xdr:nvSpPr>
        <xdr:cNvPr id="66" name="テキスト ボックス 65"/>
        <xdr:cNvSpPr txBox="1"/>
      </xdr:nvSpPr>
      <xdr:spPr>
        <a:xfrm>
          <a:off x="3530111" y="606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58,488</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120078</xdr:rowOff>
    </xdr:from>
    <xdr:to>
      <xdr:col>4</xdr:col>
      <xdr:colOff>155575</xdr:colOff>
      <xdr:row>32</xdr:row>
      <xdr:rowOff>65824</xdr:rowOff>
    </xdr:to>
    <xdr:cxnSp macro="">
      <xdr:nvCxnSpPr>
        <xdr:cNvPr id="67" name="直線コネクタ 66"/>
        <xdr:cNvCxnSpPr/>
      </xdr:nvCxnSpPr>
      <xdr:spPr>
        <a:xfrm flipV="1">
          <a:off x="2019300" y="5435028"/>
          <a:ext cx="889000" cy="11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31407</xdr:rowOff>
    </xdr:from>
    <xdr:to>
      <xdr:col>4</xdr:col>
      <xdr:colOff>206375</xdr:colOff>
      <xdr:row>35</xdr:row>
      <xdr:rowOff>133007</xdr:rowOff>
    </xdr:to>
    <xdr:sp macro="" textlink="">
      <xdr:nvSpPr>
        <xdr:cNvPr id="68" name="フローチャート : 判断 67"/>
        <xdr:cNvSpPr/>
      </xdr:nvSpPr>
      <xdr:spPr>
        <a:xfrm>
          <a:off x="2857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124134</xdr:rowOff>
    </xdr:from>
    <xdr:ext cx="534377" cy="259045"/>
    <xdr:sp macro="" textlink="">
      <xdr:nvSpPr>
        <xdr:cNvPr id="69" name="テキスト ボックス 68"/>
        <xdr:cNvSpPr txBox="1"/>
      </xdr:nvSpPr>
      <xdr:spPr>
        <a:xfrm>
          <a:off x="2641111" y="61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44983</xdr:rowOff>
    </xdr:from>
    <xdr:to>
      <xdr:col>2</xdr:col>
      <xdr:colOff>638175</xdr:colOff>
      <xdr:row>32</xdr:row>
      <xdr:rowOff>65824</xdr:rowOff>
    </xdr:to>
    <xdr:cxnSp macro="">
      <xdr:nvCxnSpPr>
        <xdr:cNvPr id="70" name="直線コネクタ 69"/>
        <xdr:cNvCxnSpPr/>
      </xdr:nvCxnSpPr>
      <xdr:spPr>
        <a:xfrm>
          <a:off x="1130300" y="5531383"/>
          <a:ext cx="889000" cy="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20549</xdr:rowOff>
    </xdr:from>
    <xdr:to>
      <xdr:col>3</xdr:col>
      <xdr:colOff>3175</xdr:colOff>
      <xdr:row>35</xdr:row>
      <xdr:rowOff>122149</xdr:rowOff>
    </xdr:to>
    <xdr:sp macro="" textlink="">
      <xdr:nvSpPr>
        <xdr:cNvPr id="71" name="フローチャート : 判断 70"/>
        <xdr:cNvSpPr/>
      </xdr:nvSpPr>
      <xdr:spPr>
        <a:xfrm>
          <a:off x="1968500" y="602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113276</xdr:rowOff>
    </xdr:from>
    <xdr:ext cx="534377" cy="259045"/>
    <xdr:sp macro="" textlink="">
      <xdr:nvSpPr>
        <xdr:cNvPr id="72" name="テキスト ボックス 71"/>
        <xdr:cNvSpPr txBox="1"/>
      </xdr:nvSpPr>
      <xdr:spPr>
        <a:xfrm>
          <a:off x="1752111" y="611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135953</xdr:rowOff>
    </xdr:from>
    <xdr:to>
      <xdr:col>1</xdr:col>
      <xdr:colOff>485775</xdr:colOff>
      <xdr:row>35</xdr:row>
      <xdr:rowOff>66103</xdr:rowOff>
    </xdr:to>
    <xdr:sp macro="" textlink="">
      <xdr:nvSpPr>
        <xdr:cNvPr id="73" name="フローチャート : 判断 72"/>
        <xdr:cNvSpPr/>
      </xdr:nvSpPr>
      <xdr:spPr>
        <a:xfrm>
          <a:off x="1079500" y="596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57230</xdr:rowOff>
    </xdr:from>
    <xdr:ext cx="534377" cy="259045"/>
    <xdr:sp macro="" textlink="">
      <xdr:nvSpPr>
        <xdr:cNvPr id="74" name="テキスト ボックス 73"/>
        <xdr:cNvSpPr txBox="1"/>
      </xdr:nvSpPr>
      <xdr:spPr>
        <a:xfrm>
          <a:off x="863111" y="605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162928</xdr:rowOff>
    </xdr:from>
    <xdr:to>
      <xdr:col>6</xdr:col>
      <xdr:colOff>561975</xdr:colOff>
      <xdr:row>32</xdr:row>
      <xdr:rowOff>93078</xdr:rowOff>
    </xdr:to>
    <xdr:sp macro="" textlink="">
      <xdr:nvSpPr>
        <xdr:cNvPr id="80" name="円/楕円 79"/>
        <xdr:cNvSpPr/>
      </xdr:nvSpPr>
      <xdr:spPr>
        <a:xfrm>
          <a:off x="4584700" y="547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14355</xdr:rowOff>
    </xdr:from>
    <xdr:ext cx="534377" cy="259045"/>
    <xdr:sp macro="" textlink="">
      <xdr:nvSpPr>
        <xdr:cNvPr id="81" name="人件費該当値テキスト"/>
        <xdr:cNvSpPr txBox="1"/>
      </xdr:nvSpPr>
      <xdr:spPr>
        <a:xfrm>
          <a:off x="4686300" y="532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71,557</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146545</xdr:rowOff>
    </xdr:from>
    <xdr:to>
      <xdr:col>5</xdr:col>
      <xdr:colOff>409575</xdr:colOff>
      <xdr:row>32</xdr:row>
      <xdr:rowOff>76695</xdr:rowOff>
    </xdr:to>
    <xdr:sp macro="" textlink="">
      <xdr:nvSpPr>
        <xdr:cNvPr id="82" name="円/楕円 81"/>
        <xdr:cNvSpPr/>
      </xdr:nvSpPr>
      <xdr:spPr>
        <a:xfrm>
          <a:off x="3746500" y="546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93222</xdr:rowOff>
    </xdr:from>
    <xdr:ext cx="534377" cy="259045"/>
    <xdr:sp macro="" textlink="">
      <xdr:nvSpPr>
        <xdr:cNvPr id="83" name="テキスト ボックス 82"/>
        <xdr:cNvSpPr txBox="1"/>
      </xdr:nvSpPr>
      <xdr:spPr>
        <a:xfrm>
          <a:off x="3530111" y="523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71,987</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69278</xdr:rowOff>
    </xdr:from>
    <xdr:to>
      <xdr:col>4</xdr:col>
      <xdr:colOff>206375</xdr:colOff>
      <xdr:row>31</xdr:row>
      <xdr:rowOff>170878</xdr:rowOff>
    </xdr:to>
    <xdr:sp macro="" textlink="">
      <xdr:nvSpPr>
        <xdr:cNvPr id="84" name="円/楕円 83"/>
        <xdr:cNvSpPr/>
      </xdr:nvSpPr>
      <xdr:spPr>
        <a:xfrm>
          <a:off x="2857500" y="538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15955</xdr:rowOff>
    </xdr:from>
    <xdr:ext cx="534377" cy="259045"/>
    <xdr:sp macro="" textlink="">
      <xdr:nvSpPr>
        <xdr:cNvPr id="85" name="テキスト ボックス 84"/>
        <xdr:cNvSpPr txBox="1"/>
      </xdr:nvSpPr>
      <xdr:spPr>
        <a:xfrm>
          <a:off x="2641111" y="515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74,015</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15024</xdr:rowOff>
    </xdr:from>
    <xdr:to>
      <xdr:col>3</xdr:col>
      <xdr:colOff>3175</xdr:colOff>
      <xdr:row>32</xdr:row>
      <xdr:rowOff>116624</xdr:rowOff>
    </xdr:to>
    <xdr:sp macro="" textlink="">
      <xdr:nvSpPr>
        <xdr:cNvPr id="86" name="円/楕円 85"/>
        <xdr:cNvSpPr/>
      </xdr:nvSpPr>
      <xdr:spPr>
        <a:xfrm>
          <a:off x="1968500" y="550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133151</xdr:rowOff>
    </xdr:from>
    <xdr:ext cx="534377" cy="259045"/>
    <xdr:sp macro="" textlink="">
      <xdr:nvSpPr>
        <xdr:cNvPr id="87" name="テキスト ボックス 86"/>
        <xdr:cNvSpPr txBox="1"/>
      </xdr:nvSpPr>
      <xdr:spPr>
        <a:xfrm>
          <a:off x="1752111" y="527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70,939</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165633</xdr:rowOff>
    </xdr:from>
    <xdr:to>
      <xdr:col>1</xdr:col>
      <xdr:colOff>485775</xdr:colOff>
      <xdr:row>32</xdr:row>
      <xdr:rowOff>95783</xdr:rowOff>
    </xdr:to>
    <xdr:sp macro="" textlink="">
      <xdr:nvSpPr>
        <xdr:cNvPr id="88" name="円/楕円 87"/>
        <xdr:cNvSpPr/>
      </xdr:nvSpPr>
      <xdr:spPr>
        <a:xfrm>
          <a:off x="1079500" y="548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112310</xdr:rowOff>
    </xdr:from>
    <xdr:ext cx="534377" cy="259045"/>
    <xdr:sp macro="" textlink="">
      <xdr:nvSpPr>
        <xdr:cNvPr id="89" name="テキスト ボックス 88"/>
        <xdr:cNvSpPr txBox="1"/>
      </xdr:nvSpPr>
      <xdr:spPr>
        <a:xfrm>
          <a:off x="863111" y="525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71,486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95390</xdr:rowOff>
    </xdr:from>
    <xdr:to>
      <xdr:col>6</xdr:col>
      <xdr:colOff>510540</xdr:colOff>
      <xdr:row>58</xdr:row>
      <xdr:rowOff>59347</xdr:rowOff>
    </xdr:to>
    <xdr:cxnSp macro="">
      <xdr:nvCxnSpPr>
        <xdr:cNvPr id="114" name="直線コネクタ 113"/>
        <xdr:cNvCxnSpPr/>
      </xdr:nvCxnSpPr>
      <xdr:spPr>
        <a:xfrm flipV="1">
          <a:off x="4633595" y="8839340"/>
          <a:ext cx="1270" cy="1164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63174</xdr:rowOff>
    </xdr:from>
    <xdr:ext cx="534377" cy="259045"/>
    <xdr:sp macro="" textlink="">
      <xdr:nvSpPr>
        <xdr:cNvPr id="115" name="物件費最小値テキスト"/>
        <xdr:cNvSpPr txBox="1"/>
      </xdr:nvSpPr>
      <xdr:spPr>
        <a:xfrm>
          <a:off x="4686300" y="1000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34,109</a:t>
          </a:r>
          <a:endParaRPr kumimoji="1" lang="ja-JP" altLang="en-US" sz="1000" b="1">
            <a:latin typeface="ＭＳ Ｐゴシック"/>
          </a:endParaRPr>
        </a:p>
      </xdr:txBody>
    </xdr:sp>
    <xdr:clientData/>
  </xdr:oneCellAnchor>
  <xdr:twoCellAnchor>
    <xdr:from>
      <xdr:col>6</xdr:col>
      <xdr:colOff>422275</xdr:colOff>
      <xdr:row>58</xdr:row>
      <xdr:rowOff>59347</xdr:rowOff>
    </xdr:from>
    <xdr:to>
      <xdr:col>6</xdr:col>
      <xdr:colOff>600075</xdr:colOff>
      <xdr:row>58</xdr:row>
      <xdr:rowOff>59347</xdr:rowOff>
    </xdr:to>
    <xdr:cxnSp macro="">
      <xdr:nvCxnSpPr>
        <xdr:cNvPr id="116" name="直線コネクタ 115"/>
        <xdr:cNvCxnSpPr/>
      </xdr:nvCxnSpPr>
      <xdr:spPr>
        <a:xfrm>
          <a:off x="4546600" y="1000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42067</xdr:rowOff>
    </xdr:from>
    <xdr:ext cx="534377" cy="259045"/>
    <xdr:sp macro="" textlink="">
      <xdr:nvSpPr>
        <xdr:cNvPr id="117" name="物件費最大値テキスト"/>
        <xdr:cNvSpPr txBox="1"/>
      </xdr:nvSpPr>
      <xdr:spPr>
        <a:xfrm>
          <a:off x="4686300" y="861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64,663</a:t>
          </a:r>
          <a:endParaRPr kumimoji="1" lang="ja-JP" altLang="en-US" sz="1000" b="1">
            <a:latin typeface="ＭＳ Ｐゴシック"/>
          </a:endParaRPr>
        </a:p>
      </xdr:txBody>
    </xdr:sp>
    <xdr:clientData/>
  </xdr:oneCellAnchor>
  <xdr:twoCellAnchor>
    <xdr:from>
      <xdr:col>6</xdr:col>
      <xdr:colOff>422275</xdr:colOff>
      <xdr:row>51</xdr:row>
      <xdr:rowOff>95390</xdr:rowOff>
    </xdr:from>
    <xdr:to>
      <xdr:col>6</xdr:col>
      <xdr:colOff>600075</xdr:colOff>
      <xdr:row>51</xdr:row>
      <xdr:rowOff>95390</xdr:rowOff>
    </xdr:to>
    <xdr:cxnSp macro="">
      <xdr:nvCxnSpPr>
        <xdr:cNvPr id="118" name="直線コネクタ 117"/>
        <xdr:cNvCxnSpPr/>
      </xdr:nvCxnSpPr>
      <xdr:spPr>
        <a:xfrm>
          <a:off x="4546600" y="88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15837</xdr:rowOff>
    </xdr:from>
    <xdr:to>
      <xdr:col>6</xdr:col>
      <xdr:colOff>511175</xdr:colOff>
      <xdr:row>53</xdr:row>
      <xdr:rowOff>8827</xdr:rowOff>
    </xdr:to>
    <xdr:cxnSp macro="">
      <xdr:nvCxnSpPr>
        <xdr:cNvPr id="119" name="直線コネクタ 118"/>
        <xdr:cNvCxnSpPr/>
      </xdr:nvCxnSpPr>
      <xdr:spPr>
        <a:xfrm flipV="1">
          <a:off x="3797300" y="8931237"/>
          <a:ext cx="838200" cy="16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12158</xdr:rowOff>
    </xdr:from>
    <xdr:ext cx="534377" cy="259045"/>
    <xdr:sp macro="" textlink="">
      <xdr:nvSpPr>
        <xdr:cNvPr id="120" name="物件費平均値テキスト"/>
        <xdr:cNvSpPr txBox="1"/>
      </xdr:nvSpPr>
      <xdr:spPr>
        <a:xfrm>
          <a:off x="4686300" y="92704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51,448</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33731</xdr:rowOff>
    </xdr:from>
    <xdr:to>
      <xdr:col>6</xdr:col>
      <xdr:colOff>561975</xdr:colOff>
      <xdr:row>54</xdr:row>
      <xdr:rowOff>135331</xdr:rowOff>
    </xdr:to>
    <xdr:sp macro="" textlink="">
      <xdr:nvSpPr>
        <xdr:cNvPr id="121" name="フローチャート : 判断 120"/>
        <xdr:cNvSpPr/>
      </xdr:nvSpPr>
      <xdr:spPr>
        <a:xfrm>
          <a:off x="4584700" y="929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8827</xdr:rowOff>
    </xdr:from>
    <xdr:to>
      <xdr:col>5</xdr:col>
      <xdr:colOff>358775</xdr:colOff>
      <xdr:row>53</xdr:row>
      <xdr:rowOff>50508</xdr:rowOff>
    </xdr:to>
    <xdr:cxnSp macro="">
      <xdr:nvCxnSpPr>
        <xdr:cNvPr id="122" name="直線コネクタ 121"/>
        <xdr:cNvCxnSpPr/>
      </xdr:nvCxnSpPr>
      <xdr:spPr>
        <a:xfrm flipV="1">
          <a:off x="2908300" y="9095677"/>
          <a:ext cx="889000" cy="4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56438</xdr:rowOff>
    </xdr:from>
    <xdr:to>
      <xdr:col>5</xdr:col>
      <xdr:colOff>409575</xdr:colOff>
      <xdr:row>54</xdr:row>
      <xdr:rowOff>158038</xdr:rowOff>
    </xdr:to>
    <xdr:sp macro="" textlink="">
      <xdr:nvSpPr>
        <xdr:cNvPr id="123" name="フローチャート : 判断 122"/>
        <xdr:cNvSpPr/>
      </xdr:nvSpPr>
      <xdr:spPr>
        <a:xfrm>
          <a:off x="3746500" y="9314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149165</xdr:rowOff>
    </xdr:from>
    <xdr:ext cx="534377" cy="259045"/>
    <xdr:sp macro="" textlink="">
      <xdr:nvSpPr>
        <xdr:cNvPr id="124" name="テキスト ボックス 123"/>
        <xdr:cNvSpPr txBox="1"/>
      </xdr:nvSpPr>
      <xdr:spPr>
        <a:xfrm>
          <a:off x="3530111" y="940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50,852</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50508</xdr:rowOff>
    </xdr:from>
    <xdr:to>
      <xdr:col>4</xdr:col>
      <xdr:colOff>155575</xdr:colOff>
      <xdr:row>53</xdr:row>
      <xdr:rowOff>113335</xdr:rowOff>
    </xdr:to>
    <xdr:cxnSp macro="">
      <xdr:nvCxnSpPr>
        <xdr:cNvPr id="125" name="直線コネクタ 124"/>
        <xdr:cNvCxnSpPr/>
      </xdr:nvCxnSpPr>
      <xdr:spPr>
        <a:xfrm flipV="1">
          <a:off x="2019300" y="9137358"/>
          <a:ext cx="889000" cy="6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53</xdr:row>
      <xdr:rowOff>63602</xdr:rowOff>
    </xdr:from>
    <xdr:to>
      <xdr:col>4</xdr:col>
      <xdr:colOff>206375</xdr:colOff>
      <xdr:row>53</xdr:row>
      <xdr:rowOff>165202</xdr:rowOff>
    </xdr:to>
    <xdr:sp macro="" textlink="">
      <xdr:nvSpPr>
        <xdr:cNvPr id="126" name="フローチャート : 判断 125"/>
        <xdr:cNvSpPr/>
      </xdr:nvSpPr>
      <xdr:spPr>
        <a:xfrm>
          <a:off x="2857500" y="915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156329</xdr:rowOff>
    </xdr:from>
    <xdr:ext cx="534377" cy="259045"/>
    <xdr:sp macro="" textlink="">
      <xdr:nvSpPr>
        <xdr:cNvPr id="127" name="テキスト ボックス 126"/>
        <xdr:cNvSpPr txBox="1"/>
      </xdr:nvSpPr>
      <xdr:spPr>
        <a:xfrm>
          <a:off x="2641111" y="92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113335</xdr:rowOff>
    </xdr:from>
    <xdr:to>
      <xdr:col>2</xdr:col>
      <xdr:colOff>638175</xdr:colOff>
      <xdr:row>54</xdr:row>
      <xdr:rowOff>28067</xdr:rowOff>
    </xdr:to>
    <xdr:cxnSp macro="">
      <xdr:nvCxnSpPr>
        <xdr:cNvPr id="128" name="直線コネクタ 127"/>
        <xdr:cNvCxnSpPr/>
      </xdr:nvCxnSpPr>
      <xdr:spPr>
        <a:xfrm flipV="1">
          <a:off x="1130300" y="9200185"/>
          <a:ext cx="889000" cy="8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18529</xdr:rowOff>
    </xdr:from>
    <xdr:to>
      <xdr:col>3</xdr:col>
      <xdr:colOff>3175</xdr:colOff>
      <xdr:row>54</xdr:row>
      <xdr:rowOff>120129</xdr:rowOff>
    </xdr:to>
    <xdr:sp macro="" textlink="">
      <xdr:nvSpPr>
        <xdr:cNvPr id="129" name="フローチャート : 判断 128"/>
        <xdr:cNvSpPr/>
      </xdr:nvSpPr>
      <xdr:spPr>
        <a:xfrm>
          <a:off x="1968500" y="92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111256</xdr:rowOff>
    </xdr:from>
    <xdr:ext cx="534377" cy="259045"/>
    <xdr:sp macro="" textlink="">
      <xdr:nvSpPr>
        <xdr:cNvPr id="130" name="テキスト ボックス 129"/>
        <xdr:cNvSpPr txBox="1"/>
      </xdr:nvSpPr>
      <xdr:spPr>
        <a:xfrm>
          <a:off x="1752111" y="936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117437</xdr:rowOff>
    </xdr:from>
    <xdr:to>
      <xdr:col>1</xdr:col>
      <xdr:colOff>485775</xdr:colOff>
      <xdr:row>55</xdr:row>
      <xdr:rowOff>47587</xdr:rowOff>
    </xdr:to>
    <xdr:sp macro="" textlink="">
      <xdr:nvSpPr>
        <xdr:cNvPr id="131" name="フローチャート : 判断 130"/>
        <xdr:cNvSpPr/>
      </xdr:nvSpPr>
      <xdr:spPr>
        <a:xfrm>
          <a:off x="1079500" y="93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38714</xdr:rowOff>
    </xdr:from>
    <xdr:ext cx="534377" cy="259045"/>
    <xdr:sp macro="" textlink="">
      <xdr:nvSpPr>
        <xdr:cNvPr id="132" name="テキスト ボックス 131"/>
        <xdr:cNvSpPr txBox="1"/>
      </xdr:nvSpPr>
      <xdr:spPr>
        <a:xfrm>
          <a:off x="863111" y="946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51</xdr:row>
      <xdr:rowOff>136487</xdr:rowOff>
    </xdr:from>
    <xdr:to>
      <xdr:col>6</xdr:col>
      <xdr:colOff>561975</xdr:colOff>
      <xdr:row>52</xdr:row>
      <xdr:rowOff>66637</xdr:rowOff>
    </xdr:to>
    <xdr:sp macro="" textlink="">
      <xdr:nvSpPr>
        <xdr:cNvPr id="138" name="円/楕円 137"/>
        <xdr:cNvSpPr/>
      </xdr:nvSpPr>
      <xdr:spPr>
        <a:xfrm>
          <a:off x="4584700" y="888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51414</xdr:rowOff>
    </xdr:from>
    <xdr:ext cx="534377" cy="259045"/>
    <xdr:sp macro="" textlink="">
      <xdr:nvSpPr>
        <xdr:cNvPr id="139" name="物件費該当値テキスト"/>
        <xdr:cNvSpPr txBox="1"/>
      </xdr:nvSpPr>
      <xdr:spPr>
        <a:xfrm>
          <a:off x="4686300" y="879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62,251</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129477</xdr:rowOff>
    </xdr:from>
    <xdr:to>
      <xdr:col>5</xdr:col>
      <xdr:colOff>409575</xdr:colOff>
      <xdr:row>53</xdr:row>
      <xdr:rowOff>59627</xdr:rowOff>
    </xdr:to>
    <xdr:sp macro="" textlink="">
      <xdr:nvSpPr>
        <xdr:cNvPr id="140" name="円/楕円 139"/>
        <xdr:cNvSpPr/>
      </xdr:nvSpPr>
      <xdr:spPr>
        <a:xfrm>
          <a:off x="3746500" y="90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51</xdr:row>
      <xdr:rowOff>76154</xdr:rowOff>
    </xdr:from>
    <xdr:ext cx="534377" cy="259045"/>
    <xdr:sp macro="" textlink="">
      <xdr:nvSpPr>
        <xdr:cNvPr id="141" name="テキスト ボックス 140"/>
        <xdr:cNvSpPr txBox="1"/>
      </xdr:nvSpPr>
      <xdr:spPr>
        <a:xfrm>
          <a:off x="3530111" y="882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57,935</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171158</xdr:rowOff>
    </xdr:from>
    <xdr:to>
      <xdr:col>4</xdr:col>
      <xdr:colOff>206375</xdr:colOff>
      <xdr:row>53</xdr:row>
      <xdr:rowOff>101308</xdr:rowOff>
    </xdr:to>
    <xdr:sp macro="" textlink="">
      <xdr:nvSpPr>
        <xdr:cNvPr id="142" name="円/楕円 141"/>
        <xdr:cNvSpPr/>
      </xdr:nvSpPr>
      <xdr:spPr>
        <a:xfrm>
          <a:off x="2857500" y="908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51</xdr:row>
      <xdr:rowOff>117835</xdr:rowOff>
    </xdr:from>
    <xdr:ext cx="534377" cy="259045"/>
    <xdr:sp macro="" textlink="">
      <xdr:nvSpPr>
        <xdr:cNvPr id="143" name="テキスト ボックス 142"/>
        <xdr:cNvSpPr txBox="1"/>
      </xdr:nvSpPr>
      <xdr:spPr>
        <a:xfrm>
          <a:off x="2641111" y="886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56,841</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62535</xdr:rowOff>
    </xdr:from>
    <xdr:to>
      <xdr:col>3</xdr:col>
      <xdr:colOff>3175</xdr:colOff>
      <xdr:row>53</xdr:row>
      <xdr:rowOff>164135</xdr:rowOff>
    </xdr:to>
    <xdr:sp macro="" textlink="">
      <xdr:nvSpPr>
        <xdr:cNvPr id="144" name="円/楕円 143"/>
        <xdr:cNvSpPr/>
      </xdr:nvSpPr>
      <xdr:spPr>
        <a:xfrm>
          <a:off x="1968500" y="914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9212</xdr:rowOff>
    </xdr:from>
    <xdr:ext cx="534377" cy="259045"/>
    <xdr:sp macro="" textlink="">
      <xdr:nvSpPr>
        <xdr:cNvPr id="145" name="テキスト ボックス 144"/>
        <xdr:cNvSpPr txBox="1"/>
      </xdr:nvSpPr>
      <xdr:spPr>
        <a:xfrm>
          <a:off x="1752111" y="892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55,192</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148717</xdr:rowOff>
    </xdr:from>
    <xdr:to>
      <xdr:col>1</xdr:col>
      <xdr:colOff>485775</xdr:colOff>
      <xdr:row>54</xdr:row>
      <xdr:rowOff>78867</xdr:rowOff>
    </xdr:to>
    <xdr:sp macro="" textlink="">
      <xdr:nvSpPr>
        <xdr:cNvPr id="146" name="円/楕円 145"/>
        <xdr:cNvSpPr/>
      </xdr:nvSpPr>
      <xdr:spPr>
        <a:xfrm>
          <a:off x="1079500" y="923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95394</xdr:rowOff>
    </xdr:from>
    <xdr:ext cx="534377" cy="259045"/>
    <xdr:sp macro="" textlink="">
      <xdr:nvSpPr>
        <xdr:cNvPr id="147" name="テキスト ボックス 146"/>
        <xdr:cNvSpPr txBox="1"/>
      </xdr:nvSpPr>
      <xdr:spPr>
        <a:xfrm>
          <a:off x="863111" y="901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69</xdr:row>
      <xdr:rowOff>92727</xdr:rowOff>
    </xdr:from>
    <xdr:ext cx="467179" cy="259045"/>
    <xdr:sp macro="" textlink="">
      <xdr:nvSpPr>
        <xdr:cNvPr id="167" name="テキスト ボックス 166"/>
        <xdr:cNvSpPr txBox="1"/>
      </xdr:nvSpPr>
      <xdr:spPr>
        <a:xfrm>
          <a:off x="294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124269</xdr:rowOff>
    </xdr:from>
    <xdr:to>
      <xdr:col>6</xdr:col>
      <xdr:colOff>510540</xdr:colOff>
      <xdr:row>77</xdr:row>
      <xdr:rowOff>158559</xdr:rowOff>
    </xdr:to>
    <xdr:cxnSp macro="">
      <xdr:nvCxnSpPr>
        <xdr:cNvPr id="171" name="直線コネクタ 170"/>
        <xdr:cNvCxnSpPr/>
      </xdr:nvCxnSpPr>
      <xdr:spPr>
        <a:xfrm flipV="1">
          <a:off x="4633595" y="11954319"/>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162386</xdr:rowOff>
    </xdr:from>
    <xdr:ext cx="469744" cy="259045"/>
    <xdr:sp macro="" textlink="">
      <xdr:nvSpPr>
        <xdr:cNvPr id="172" name="維持補修費最小値テキスト"/>
        <xdr:cNvSpPr txBox="1"/>
      </xdr:nvSpPr>
      <xdr:spPr>
        <a:xfrm>
          <a:off x="4686300" y="1336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a:t>
          </a:r>
          <a:endParaRPr kumimoji="1" lang="ja-JP" altLang="en-US" sz="1000" b="1">
            <a:latin typeface="ＭＳ Ｐゴシック"/>
          </a:endParaRPr>
        </a:p>
      </xdr:txBody>
    </xdr:sp>
    <xdr:clientData/>
  </xdr:oneCellAnchor>
  <xdr:twoCellAnchor>
    <xdr:from>
      <xdr:col>6</xdr:col>
      <xdr:colOff>422275</xdr:colOff>
      <xdr:row>77</xdr:row>
      <xdr:rowOff>158559</xdr:rowOff>
    </xdr:from>
    <xdr:to>
      <xdr:col>6</xdr:col>
      <xdr:colOff>600075</xdr:colOff>
      <xdr:row>77</xdr:row>
      <xdr:rowOff>158559</xdr:rowOff>
    </xdr:to>
    <xdr:cxnSp macro="">
      <xdr:nvCxnSpPr>
        <xdr:cNvPr id="173" name="直線コネクタ 172"/>
        <xdr:cNvCxnSpPr/>
      </xdr:nvCxnSpPr>
      <xdr:spPr>
        <a:xfrm>
          <a:off x="4546600" y="13360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70946</xdr:rowOff>
    </xdr:from>
    <xdr:ext cx="469744" cy="259045"/>
    <xdr:sp macro="" textlink="">
      <xdr:nvSpPr>
        <xdr:cNvPr id="174" name="維持補修費最大値テキスト"/>
        <xdr:cNvSpPr txBox="1"/>
      </xdr:nvSpPr>
      <xdr:spPr>
        <a:xfrm>
          <a:off x="4686300" y="1172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8,581</a:t>
          </a:r>
          <a:endParaRPr kumimoji="1" lang="ja-JP" altLang="en-US" sz="1000" b="1">
            <a:latin typeface="ＭＳ Ｐゴシック"/>
          </a:endParaRPr>
        </a:p>
      </xdr:txBody>
    </xdr:sp>
    <xdr:clientData/>
  </xdr:oneCellAnchor>
  <xdr:twoCellAnchor>
    <xdr:from>
      <xdr:col>6</xdr:col>
      <xdr:colOff>422275</xdr:colOff>
      <xdr:row>69</xdr:row>
      <xdr:rowOff>124269</xdr:rowOff>
    </xdr:from>
    <xdr:to>
      <xdr:col>6</xdr:col>
      <xdr:colOff>600075</xdr:colOff>
      <xdr:row>69</xdr:row>
      <xdr:rowOff>124269</xdr:rowOff>
    </xdr:to>
    <xdr:cxnSp macro="">
      <xdr:nvCxnSpPr>
        <xdr:cNvPr id="175" name="直線コネクタ 174"/>
        <xdr:cNvCxnSpPr/>
      </xdr:nvCxnSpPr>
      <xdr:spPr>
        <a:xfrm>
          <a:off x="4546600" y="1195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82931</xdr:rowOff>
    </xdr:from>
    <xdr:to>
      <xdr:col>6</xdr:col>
      <xdr:colOff>511175</xdr:colOff>
      <xdr:row>73</xdr:row>
      <xdr:rowOff>123507</xdr:rowOff>
    </xdr:to>
    <xdr:cxnSp macro="">
      <xdr:nvCxnSpPr>
        <xdr:cNvPr id="176" name="直線コネクタ 175"/>
        <xdr:cNvCxnSpPr/>
      </xdr:nvCxnSpPr>
      <xdr:spPr>
        <a:xfrm flipV="1">
          <a:off x="3797300" y="12598781"/>
          <a:ext cx="8382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23512</xdr:rowOff>
    </xdr:from>
    <xdr:ext cx="469744" cy="259045"/>
    <xdr:sp macro="" textlink="">
      <xdr:nvSpPr>
        <xdr:cNvPr id="177" name="維持補修費平均値テキスト"/>
        <xdr:cNvSpPr txBox="1"/>
      </xdr:nvSpPr>
      <xdr:spPr>
        <a:xfrm>
          <a:off x="4686300" y="12710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45085</xdr:rowOff>
    </xdr:from>
    <xdr:to>
      <xdr:col>6</xdr:col>
      <xdr:colOff>561975</xdr:colOff>
      <xdr:row>74</xdr:row>
      <xdr:rowOff>146685</xdr:rowOff>
    </xdr:to>
    <xdr:sp macro="" textlink="">
      <xdr:nvSpPr>
        <xdr:cNvPr id="178" name="フローチャート : 判断 177"/>
        <xdr:cNvSpPr/>
      </xdr:nvSpPr>
      <xdr:spPr>
        <a:xfrm>
          <a:off x="4584700" y="1273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123507</xdr:rowOff>
    </xdr:from>
    <xdr:to>
      <xdr:col>5</xdr:col>
      <xdr:colOff>358775</xdr:colOff>
      <xdr:row>73</xdr:row>
      <xdr:rowOff>147130</xdr:rowOff>
    </xdr:to>
    <xdr:cxnSp macro="">
      <xdr:nvCxnSpPr>
        <xdr:cNvPr id="179" name="直線コネクタ 178"/>
        <xdr:cNvCxnSpPr/>
      </xdr:nvCxnSpPr>
      <xdr:spPr>
        <a:xfrm flipV="1">
          <a:off x="2908300" y="12639357"/>
          <a:ext cx="889000" cy="2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128143</xdr:rowOff>
    </xdr:from>
    <xdr:to>
      <xdr:col>5</xdr:col>
      <xdr:colOff>409575</xdr:colOff>
      <xdr:row>75</xdr:row>
      <xdr:rowOff>58293</xdr:rowOff>
    </xdr:to>
    <xdr:sp macro="" textlink="">
      <xdr:nvSpPr>
        <xdr:cNvPr id="180" name="フローチャート : 判断 179"/>
        <xdr:cNvSpPr/>
      </xdr:nvSpPr>
      <xdr:spPr>
        <a:xfrm>
          <a:off x="3746500" y="12815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49420</xdr:rowOff>
    </xdr:from>
    <xdr:ext cx="469744" cy="259045"/>
    <xdr:sp macro="" textlink="">
      <xdr:nvSpPr>
        <xdr:cNvPr id="181" name="テキスト ボックス 180"/>
        <xdr:cNvSpPr txBox="1"/>
      </xdr:nvSpPr>
      <xdr:spPr>
        <a:xfrm>
          <a:off x="3562427" y="12908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49594</xdr:rowOff>
    </xdr:from>
    <xdr:to>
      <xdr:col>4</xdr:col>
      <xdr:colOff>155575</xdr:colOff>
      <xdr:row>73</xdr:row>
      <xdr:rowOff>147130</xdr:rowOff>
    </xdr:to>
    <xdr:cxnSp macro="">
      <xdr:nvCxnSpPr>
        <xdr:cNvPr id="182" name="直線コネクタ 181"/>
        <xdr:cNvCxnSpPr/>
      </xdr:nvCxnSpPr>
      <xdr:spPr>
        <a:xfrm>
          <a:off x="2019300" y="12565444"/>
          <a:ext cx="889000" cy="9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19368</xdr:rowOff>
    </xdr:from>
    <xdr:to>
      <xdr:col>4</xdr:col>
      <xdr:colOff>206375</xdr:colOff>
      <xdr:row>75</xdr:row>
      <xdr:rowOff>120968</xdr:rowOff>
    </xdr:to>
    <xdr:sp macro="" textlink="">
      <xdr:nvSpPr>
        <xdr:cNvPr id="183" name="フローチャート : 判断 182"/>
        <xdr:cNvSpPr/>
      </xdr:nvSpPr>
      <xdr:spPr>
        <a:xfrm>
          <a:off x="2857500" y="1287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112095</xdr:rowOff>
    </xdr:from>
    <xdr:ext cx="469744" cy="259045"/>
    <xdr:sp macro="" textlink="">
      <xdr:nvSpPr>
        <xdr:cNvPr id="184" name="テキスト ボックス 183"/>
        <xdr:cNvSpPr txBox="1"/>
      </xdr:nvSpPr>
      <xdr:spPr>
        <a:xfrm>
          <a:off x="2673427" y="1297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49594</xdr:rowOff>
    </xdr:from>
    <xdr:to>
      <xdr:col>2</xdr:col>
      <xdr:colOff>638175</xdr:colOff>
      <xdr:row>73</xdr:row>
      <xdr:rowOff>117411</xdr:rowOff>
    </xdr:to>
    <xdr:cxnSp macro="">
      <xdr:nvCxnSpPr>
        <xdr:cNvPr id="185" name="直線コネクタ 184"/>
        <xdr:cNvCxnSpPr/>
      </xdr:nvCxnSpPr>
      <xdr:spPr>
        <a:xfrm flipV="1">
          <a:off x="1130300" y="12565444"/>
          <a:ext cx="889000" cy="6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29464</xdr:rowOff>
    </xdr:from>
    <xdr:to>
      <xdr:col>3</xdr:col>
      <xdr:colOff>3175</xdr:colOff>
      <xdr:row>75</xdr:row>
      <xdr:rowOff>131064</xdr:rowOff>
    </xdr:to>
    <xdr:sp macro="" textlink="">
      <xdr:nvSpPr>
        <xdr:cNvPr id="186" name="フローチャート : 判断 185"/>
        <xdr:cNvSpPr/>
      </xdr:nvSpPr>
      <xdr:spPr>
        <a:xfrm>
          <a:off x="1968500" y="12888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122190</xdr:rowOff>
    </xdr:from>
    <xdr:ext cx="469744" cy="259045"/>
    <xdr:sp macro="" textlink="">
      <xdr:nvSpPr>
        <xdr:cNvPr id="187" name="テキスト ボックス 186"/>
        <xdr:cNvSpPr txBox="1"/>
      </xdr:nvSpPr>
      <xdr:spPr>
        <a:xfrm>
          <a:off x="1784427" y="12980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38036</xdr:rowOff>
    </xdr:from>
    <xdr:to>
      <xdr:col>1</xdr:col>
      <xdr:colOff>485775</xdr:colOff>
      <xdr:row>75</xdr:row>
      <xdr:rowOff>139636</xdr:rowOff>
    </xdr:to>
    <xdr:sp macro="" textlink="">
      <xdr:nvSpPr>
        <xdr:cNvPr id="188" name="フローチャート : 判断 187"/>
        <xdr:cNvSpPr/>
      </xdr:nvSpPr>
      <xdr:spPr>
        <a:xfrm>
          <a:off x="1079500" y="1289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130763</xdr:rowOff>
    </xdr:from>
    <xdr:ext cx="469744" cy="259045"/>
    <xdr:sp macro="" textlink="">
      <xdr:nvSpPr>
        <xdr:cNvPr id="189" name="テキスト ボックス 188"/>
        <xdr:cNvSpPr txBox="1"/>
      </xdr:nvSpPr>
      <xdr:spPr>
        <a:xfrm>
          <a:off x="895427" y="1298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32131</xdr:rowOff>
    </xdr:from>
    <xdr:to>
      <xdr:col>6</xdr:col>
      <xdr:colOff>561975</xdr:colOff>
      <xdr:row>73</xdr:row>
      <xdr:rowOff>133731</xdr:rowOff>
    </xdr:to>
    <xdr:sp macro="" textlink="">
      <xdr:nvSpPr>
        <xdr:cNvPr id="195" name="円/楕円 194"/>
        <xdr:cNvSpPr/>
      </xdr:nvSpPr>
      <xdr:spPr>
        <a:xfrm>
          <a:off x="4584700" y="1254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55008</xdr:rowOff>
    </xdr:from>
    <xdr:ext cx="469744" cy="259045"/>
    <xdr:sp macro="" textlink="">
      <xdr:nvSpPr>
        <xdr:cNvPr id="196" name="維持補修費該当値テキスト"/>
        <xdr:cNvSpPr txBox="1"/>
      </xdr:nvSpPr>
      <xdr:spPr>
        <a:xfrm>
          <a:off x="4686300" y="1239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5,198</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72707</xdr:rowOff>
    </xdr:from>
    <xdr:to>
      <xdr:col>5</xdr:col>
      <xdr:colOff>409575</xdr:colOff>
      <xdr:row>74</xdr:row>
      <xdr:rowOff>2857</xdr:rowOff>
    </xdr:to>
    <xdr:sp macro="" textlink="">
      <xdr:nvSpPr>
        <xdr:cNvPr id="197" name="円/楕円 196"/>
        <xdr:cNvSpPr/>
      </xdr:nvSpPr>
      <xdr:spPr>
        <a:xfrm>
          <a:off x="3746500" y="1258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72</xdr:row>
      <xdr:rowOff>19384</xdr:rowOff>
    </xdr:from>
    <xdr:ext cx="469744" cy="259045"/>
    <xdr:sp macro="" textlink="">
      <xdr:nvSpPr>
        <xdr:cNvPr id="198" name="テキスト ボックス 197"/>
        <xdr:cNvSpPr txBox="1"/>
      </xdr:nvSpPr>
      <xdr:spPr>
        <a:xfrm>
          <a:off x="3562427" y="1236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4,985</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96330</xdr:rowOff>
    </xdr:from>
    <xdr:to>
      <xdr:col>4</xdr:col>
      <xdr:colOff>206375</xdr:colOff>
      <xdr:row>74</xdr:row>
      <xdr:rowOff>26480</xdr:rowOff>
    </xdr:to>
    <xdr:sp macro="" textlink="">
      <xdr:nvSpPr>
        <xdr:cNvPr id="199" name="円/楕円 198"/>
        <xdr:cNvSpPr/>
      </xdr:nvSpPr>
      <xdr:spPr>
        <a:xfrm>
          <a:off x="2857500" y="126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72</xdr:row>
      <xdr:rowOff>43007</xdr:rowOff>
    </xdr:from>
    <xdr:ext cx="469744" cy="259045"/>
    <xdr:sp macro="" textlink="">
      <xdr:nvSpPr>
        <xdr:cNvPr id="200" name="テキスト ボックス 199"/>
        <xdr:cNvSpPr txBox="1"/>
      </xdr:nvSpPr>
      <xdr:spPr>
        <a:xfrm>
          <a:off x="2673427" y="1238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4,861</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170244</xdr:rowOff>
    </xdr:from>
    <xdr:to>
      <xdr:col>3</xdr:col>
      <xdr:colOff>3175</xdr:colOff>
      <xdr:row>73</xdr:row>
      <xdr:rowOff>100394</xdr:rowOff>
    </xdr:to>
    <xdr:sp macro="" textlink="">
      <xdr:nvSpPr>
        <xdr:cNvPr id="201" name="円/楕円 200"/>
        <xdr:cNvSpPr/>
      </xdr:nvSpPr>
      <xdr:spPr>
        <a:xfrm>
          <a:off x="1968500" y="125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71</xdr:row>
      <xdr:rowOff>116921</xdr:rowOff>
    </xdr:from>
    <xdr:ext cx="469744" cy="259045"/>
    <xdr:sp macro="" textlink="">
      <xdr:nvSpPr>
        <xdr:cNvPr id="202" name="テキスト ボックス 201"/>
        <xdr:cNvSpPr txBox="1"/>
      </xdr:nvSpPr>
      <xdr:spPr>
        <a:xfrm>
          <a:off x="1784427" y="1228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5,373</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66611</xdr:rowOff>
    </xdr:from>
    <xdr:to>
      <xdr:col>1</xdr:col>
      <xdr:colOff>485775</xdr:colOff>
      <xdr:row>73</xdr:row>
      <xdr:rowOff>168211</xdr:rowOff>
    </xdr:to>
    <xdr:sp macro="" textlink="">
      <xdr:nvSpPr>
        <xdr:cNvPr id="203" name="円/楕円 202"/>
        <xdr:cNvSpPr/>
      </xdr:nvSpPr>
      <xdr:spPr>
        <a:xfrm>
          <a:off x="1079500" y="1258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72</xdr:row>
      <xdr:rowOff>13288</xdr:rowOff>
    </xdr:from>
    <xdr:ext cx="469744" cy="259045"/>
    <xdr:sp macro="" textlink="">
      <xdr:nvSpPr>
        <xdr:cNvPr id="204" name="テキスト ボックス 203"/>
        <xdr:cNvSpPr txBox="1"/>
      </xdr:nvSpPr>
      <xdr:spPr>
        <a:xfrm>
          <a:off x="895427" y="1235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96,557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78130</xdr:rowOff>
    </xdr:from>
    <xdr:to>
      <xdr:col>6</xdr:col>
      <xdr:colOff>510540</xdr:colOff>
      <xdr:row>97</xdr:row>
      <xdr:rowOff>155130</xdr:rowOff>
    </xdr:to>
    <xdr:cxnSp macro="">
      <xdr:nvCxnSpPr>
        <xdr:cNvPr id="229" name="直線コネクタ 228"/>
        <xdr:cNvCxnSpPr/>
      </xdr:nvCxnSpPr>
      <xdr:spPr>
        <a:xfrm flipV="1">
          <a:off x="4633595" y="15680080"/>
          <a:ext cx="1270" cy="110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158957</xdr:rowOff>
    </xdr:from>
    <xdr:ext cx="534377" cy="259045"/>
    <xdr:sp macro="" textlink="">
      <xdr:nvSpPr>
        <xdr:cNvPr id="230" name="扶助費最小値テキスト"/>
        <xdr:cNvSpPr txBox="1"/>
      </xdr:nvSpPr>
      <xdr:spPr>
        <a:xfrm>
          <a:off x="4686300" y="1678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66,095</a:t>
          </a:r>
          <a:endParaRPr kumimoji="1" lang="ja-JP" altLang="en-US" sz="1000" b="1">
            <a:latin typeface="ＭＳ Ｐゴシック"/>
          </a:endParaRPr>
        </a:p>
      </xdr:txBody>
    </xdr:sp>
    <xdr:clientData/>
  </xdr:oneCellAnchor>
  <xdr:twoCellAnchor>
    <xdr:from>
      <xdr:col>6</xdr:col>
      <xdr:colOff>422275</xdr:colOff>
      <xdr:row>97</xdr:row>
      <xdr:rowOff>155130</xdr:rowOff>
    </xdr:from>
    <xdr:to>
      <xdr:col>6</xdr:col>
      <xdr:colOff>600075</xdr:colOff>
      <xdr:row>97</xdr:row>
      <xdr:rowOff>155130</xdr:rowOff>
    </xdr:to>
    <xdr:cxnSp macro="">
      <xdr:nvCxnSpPr>
        <xdr:cNvPr id="231" name="直線コネクタ 230"/>
        <xdr:cNvCxnSpPr/>
      </xdr:nvCxnSpPr>
      <xdr:spPr>
        <a:xfrm>
          <a:off x="4546600" y="16785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24807</xdr:rowOff>
    </xdr:from>
    <xdr:ext cx="534377" cy="259045"/>
    <xdr:sp macro="" textlink="">
      <xdr:nvSpPr>
        <xdr:cNvPr id="232" name="扶助費最大値テキスト"/>
        <xdr:cNvSpPr txBox="1"/>
      </xdr:nvSpPr>
      <xdr:spPr>
        <a:xfrm>
          <a:off x="4686300" y="15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95,116</a:t>
          </a:r>
          <a:endParaRPr kumimoji="1" lang="ja-JP" altLang="en-US" sz="1000" b="1">
            <a:latin typeface="ＭＳ Ｐゴシック"/>
          </a:endParaRPr>
        </a:p>
      </xdr:txBody>
    </xdr:sp>
    <xdr:clientData/>
  </xdr:oneCellAnchor>
  <xdr:twoCellAnchor>
    <xdr:from>
      <xdr:col>6</xdr:col>
      <xdr:colOff>422275</xdr:colOff>
      <xdr:row>91</xdr:row>
      <xdr:rowOff>78130</xdr:rowOff>
    </xdr:from>
    <xdr:to>
      <xdr:col>6</xdr:col>
      <xdr:colOff>600075</xdr:colOff>
      <xdr:row>91</xdr:row>
      <xdr:rowOff>78130</xdr:rowOff>
    </xdr:to>
    <xdr:cxnSp macro="">
      <xdr:nvCxnSpPr>
        <xdr:cNvPr id="233" name="直線コネクタ 232"/>
        <xdr:cNvCxnSpPr/>
      </xdr:nvCxnSpPr>
      <xdr:spPr>
        <a:xfrm>
          <a:off x="4546600" y="15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43498</xdr:rowOff>
    </xdr:from>
    <xdr:to>
      <xdr:col>6</xdr:col>
      <xdr:colOff>511175</xdr:colOff>
      <xdr:row>94</xdr:row>
      <xdr:rowOff>8713</xdr:rowOff>
    </xdr:to>
    <xdr:cxnSp macro="">
      <xdr:nvCxnSpPr>
        <xdr:cNvPr id="234" name="直線コネクタ 233"/>
        <xdr:cNvCxnSpPr/>
      </xdr:nvCxnSpPr>
      <xdr:spPr>
        <a:xfrm flipV="1">
          <a:off x="3797300" y="15816898"/>
          <a:ext cx="838200" cy="30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112285</xdr:rowOff>
    </xdr:from>
    <xdr:ext cx="534377" cy="259045"/>
    <xdr:sp macro="" textlink="">
      <xdr:nvSpPr>
        <xdr:cNvPr id="235" name="扶助費平均値テキスト"/>
        <xdr:cNvSpPr txBox="1"/>
      </xdr:nvSpPr>
      <xdr:spPr>
        <a:xfrm>
          <a:off x="4686300" y="16228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78,820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133858</xdr:rowOff>
    </xdr:from>
    <xdr:to>
      <xdr:col>6</xdr:col>
      <xdr:colOff>561975</xdr:colOff>
      <xdr:row>95</xdr:row>
      <xdr:rowOff>64008</xdr:rowOff>
    </xdr:to>
    <xdr:sp macro="" textlink="">
      <xdr:nvSpPr>
        <xdr:cNvPr id="236" name="フローチャート : 判断 235"/>
        <xdr:cNvSpPr/>
      </xdr:nvSpPr>
      <xdr:spPr>
        <a:xfrm>
          <a:off x="4584700" y="1625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8713</xdr:rowOff>
    </xdr:from>
    <xdr:to>
      <xdr:col>5</xdr:col>
      <xdr:colOff>358775</xdr:colOff>
      <xdr:row>94</xdr:row>
      <xdr:rowOff>68490</xdr:rowOff>
    </xdr:to>
    <xdr:cxnSp macro="">
      <xdr:nvCxnSpPr>
        <xdr:cNvPr id="237" name="直線コネクタ 236"/>
        <xdr:cNvCxnSpPr/>
      </xdr:nvCxnSpPr>
      <xdr:spPr>
        <a:xfrm flipV="1">
          <a:off x="2908300" y="16125013"/>
          <a:ext cx="889000" cy="5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43484</xdr:rowOff>
    </xdr:from>
    <xdr:to>
      <xdr:col>5</xdr:col>
      <xdr:colOff>409575</xdr:colOff>
      <xdr:row>96</xdr:row>
      <xdr:rowOff>145084</xdr:rowOff>
    </xdr:to>
    <xdr:sp macro="" textlink="">
      <xdr:nvSpPr>
        <xdr:cNvPr id="238" name="フローチャート : 判断 237"/>
        <xdr:cNvSpPr/>
      </xdr:nvSpPr>
      <xdr:spPr>
        <a:xfrm>
          <a:off x="3746500" y="1650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136211</xdr:rowOff>
    </xdr:from>
    <xdr:ext cx="534377" cy="259045"/>
    <xdr:sp macro="" textlink="">
      <xdr:nvSpPr>
        <xdr:cNvPr id="239" name="テキスト ボックス 238"/>
        <xdr:cNvSpPr txBox="1"/>
      </xdr:nvSpPr>
      <xdr:spPr>
        <a:xfrm>
          <a:off x="3530111" y="1659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72,192</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68490</xdr:rowOff>
    </xdr:from>
    <xdr:to>
      <xdr:col>4</xdr:col>
      <xdr:colOff>155575</xdr:colOff>
      <xdr:row>95</xdr:row>
      <xdr:rowOff>104076</xdr:rowOff>
    </xdr:to>
    <xdr:cxnSp macro="">
      <xdr:nvCxnSpPr>
        <xdr:cNvPr id="240" name="直線コネクタ 239"/>
        <xdr:cNvCxnSpPr/>
      </xdr:nvCxnSpPr>
      <xdr:spPr>
        <a:xfrm flipV="1">
          <a:off x="2019300" y="16184790"/>
          <a:ext cx="889000" cy="20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92</xdr:row>
      <xdr:rowOff>132372</xdr:rowOff>
    </xdr:from>
    <xdr:to>
      <xdr:col>4</xdr:col>
      <xdr:colOff>206375</xdr:colOff>
      <xdr:row>93</xdr:row>
      <xdr:rowOff>62522</xdr:rowOff>
    </xdr:to>
    <xdr:sp macro="" textlink="">
      <xdr:nvSpPr>
        <xdr:cNvPr id="241" name="フローチャート : 判断 240"/>
        <xdr:cNvSpPr/>
      </xdr:nvSpPr>
      <xdr:spPr>
        <a:xfrm>
          <a:off x="2857500" y="1590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79049</xdr:rowOff>
    </xdr:from>
    <xdr:ext cx="534377" cy="259045"/>
    <xdr:sp macro="" textlink="">
      <xdr:nvSpPr>
        <xdr:cNvPr id="242" name="テキスト ボックス 241"/>
        <xdr:cNvSpPr txBox="1"/>
      </xdr:nvSpPr>
      <xdr:spPr>
        <a:xfrm>
          <a:off x="2641111" y="1568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104076</xdr:rowOff>
    </xdr:from>
    <xdr:to>
      <xdr:col>2</xdr:col>
      <xdr:colOff>638175</xdr:colOff>
      <xdr:row>95</xdr:row>
      <xdr:rowOff>147510</xdr:rowOff>
    </xdr:to>
    <xdr:cxnSp macro="">
      <xdr:nvCxnSpPr>
        <xdr:cNvPr id="243" name="直線コネクタ 242"/>
        <xdr:cNvCxnSpPr/>
      </xdr:nvCxnSpPr>
      <xdr:spPr>
        <a:xfrm flipV="1">
          <a:off x="1130300" y="1639182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93</xdr:row>
      <xdr:rowOff>161519</xdr:rowOff>
    </xdr:from>
    <xdr:to>
      <xdr:col>3</xdr:col>
      <xdr:colOff>3175</xdr:colOff>
      <xdr:row>94</xdr:row>
      <xdr:rowOff>91669</xdr:rowOff>
    </xdr:to>
    <xdr:sp macro="" textlink="">
      <xdr:nvSpPr>
        <xdr:cNvPr id="244" name="フローチャート : 判断 243"/>
        <xdr:cNvSpPr/>
      </xdr:nvSpPr>
      <xdr:spPr>
        <a:xfrm>
          <a:off x="1968500" y="161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108196</xdr:rowOff>
    </xdr:from>
    <xdr:ext cx="534377" cy="259045"/>
    <xdr:sp macro="" textlink="">
      <xdr:nvSpPr>
        <xdr:cNvPr id="245" name="テキスト ボックス 244"/>
        <xdr:cNvSpPr txBox="1"/>
      </xdr:nvSpPr>
      <xdr:spPr>
        <a:xfrm>
          <a:off x="1752111" y="1588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384175</xdr:colOff>
      <xdr:row>93</xdr:row>
      <xdr:rowOff>166281</xdr:rowOff>
    </xdr:from>
    <xdr:to>
      <xdr:col>1</xdr:col>
      <xdr:colOff>485775</xdr:colOff>
      <xdr:row>94</xdr:row>
      <xdr:rowOff>96431</xdr:rowOff>
    </xdr:to>
    <xdr:sp macro="" textlink="">
      <xdr:nvSpPr>
        <xdr:cNvPr id="246" name="フローチャート : 判断 245"/>
        <xdr:cNvSpPr/>
      </xdr:nvSpPr>
      <xdr:spPr>
        <a:xfrm>
          <a:off x="1079500" y="1611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112958</xdr:rowOff>
    </xdr:from>
    <xdr:ext cx="534377" cy="259045"/>
    <xdr:sp macro="" textlink="">
      <xdr:nvSpPr>
        <xdr:cNvPr id="247" name="テキスト ボックス 246"/>
        <xdr:cNvSpPr txBox="1"/>
      </xdr:nvSpPr>
      <xdr:spPr>
        <a:xfrm>
          <a:off x="863111" y="1588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164148</xdr:rowOff>
    </xdr:from>
    <xdr:to>
      <xdr:col>6</xdr:col>
      <xdr:colOff>561975</xdr:colOff>
      <xdr:row>92</xdr:row>
      <xdr:rowOff>94298</xdr:rowOff>
    </xdr:to>
    <xdr:sp macro="" textlink="">
      <xdr:nvSpPr>
        <xdr:cNvPr id="253" name="円/楕円 252"/>
        <xdr:cNvSpPr/>
      </xdr:nvSpPr>
      <xdr:spPr>
        <a:xfrm>
          <a:off x="4584700" y="1576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15575</xdr:rowOff>
    </xdr:from>
    <xdr:ext cx="534377" cy="259045"/>
    <xdr:sp macro="" textlink="">
      <xdr:nvSpPr>
        <xdr:cNvPr id="254" name="扶助費該当値テキスト"/>
        <xdr:cNvSpPr txBox="1"/>
      </xdr:nvSpPr>
      <xdr:spPr>
        <a:xfrm>
          <a:off x="4686300" y="1561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91,525</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129363</xdr:rowOff>
    </xdr:from>
    <xdr:to>
      <xdr:col>5</xdr:col>
      <xdr:colOff>409575</xdr:colOff>
      <xdr:row>94</xdr:row>
      <xdr:rowOff>59513</xdr:rowOff>
    </xdr:to>
    <xdr:sp macro="" textlink="">
      <xdr:nvSpPr>
        <xdr:cNvPr id="255" name="円/楕円 254"/>
        <xdr:cNvSpPr/>
      </xdr:nvSpPr>
      <xdr:spPr>
        <a:xfrm>
          <a:off x="3746500" y="1607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76040</xdr:rowOff>
    </xdr:from>
    <xdr:ext cx="534377" cy="259045"/>
    <xdr:sp macro="" textlink="">
      <xdr:nvSpPr>
        <xdr:cNvPr id="256" name="テキスト ボックス 255"/>
        <xdr:cNvSpPr txBox="1"/>
      </xdr:nvSpPr>
      <xdr:spPr>
        <a:xfrm>
          <a:off x="3530111" y="1584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83,438</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17690</xdr:rowOff>
    </xdr:from>
    <xdr:to>
      <xdr:col>4</xdr:col>
      <xdr:colOff>206375</xdr:colOff>
      <xdr:row>94</xdr:row>
      <xdr:rowOff>119290</xdr:rowOff>
    </xdr:to>
    <xdr:sp macro="" textlink="">
      <xdr:nvSpPr>
        <xdr:cNvPr id="257" name="円/楕円 256"/>
        <xdr:cNvSpPr/>
      </xdr:nvSpPr>
      <xdr:spPr>
        <a:xfrm>
          <a:off x="2857500" y="161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110417</xdr:rowOff>
    </xdr:from>
    <xdr:ext cx="534377" cy="259045"/>
    <xdr:sp macro="" textlink="">
      <xdr:nvSpPr>
        <xdr:cNvPr id="258" name="テキスト ボックス 257"/>
        <xdr:cNvSpPr txBox="1"/>
      </xdr:nvSpPr>
      <xdr:spPr>
        <a:xfrm>
          <a:off x="2641111" y="162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81,869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53276</xdr:rowOff>
    </xdr:from>
    <xdr:to>
      <xdr:col>3</xdr:col>
      <xdr:colOff>3175</xdr:colOff>
      <xdr:row>95</xdr:row>
      <xdr:rowOff>154876</xdr:rowOff>
    </xdr:to>
    <xdr:sp macro="" textlink="">
      <xdr:nvSpPr>
        <xdr:cNvPr id="259" name="円/楕円 258"/>
        <xdr:cNvSpPr/>
      </xdr:nvSpPr>
      <xdr:spPr>
        <a:xfrm>
          <a:off x="1968500" y="1634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146003</xdr:rowOff>
    </xdr:from>
    <xdr:ext cx="534377" cy="259045"/>
    <xdr:sp macro="" textlink="">
      <xdr:nvSpPr>
        <xdr:cNvPr id="260" name="テキスト ボックス 259"/>
        <xdr:cNvSpPr txBox="1"/>
      </xdr:nvSpPr>
      <xdr:spPr>
        <a:xfrm>
          <a:off x="1752111" y="1643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76,435</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96710</xdr:rowOff>
    </xdr:from>
    <xdr:to>
      <xdr:col>1</xdr:col>
      <xdr:colOff>485775</xdr:colOff>
      <xdr:row>96</xdr:row>
      <xdr:rowOff>26860</xdr:rowOff>
    </xdr:to>
    <xdr:sp macro="" textlink="">
      <xdr:nvSpPr>
        <xdr:cNvPr id="261" name="円/楕円 260"/>
        <xdr:cNvSpPr/>
      </xdr:nvSpPr>
      <xdr:spPr>
        <a:xfrm>
          <a:off x="1079500" y="1638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17987</xdr:rowOff>
    </xdr:from>
    <xdr:ext cx="534377" cy="259045"/>
    <xdr:sp macro="" textlink="">
      <xdr:nvSpPr>
        <xdr:cNvPr id="262" name="テキスト ボックス 261"/>
        <xdr:cNvSpPr txBox="1"/>
      </xdr:nvSpPr>
      <xdr:spPr>
        <a:xfrm>
          <a:off x="863111" y="1647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75,295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147206</xdr:rowOff>
    </xdr:from>
    <xdr:to>
      <xdr:col>15</xdr:col>
      <xdr:colOff>180340</xdr:colOff>
      <xdr:row>37</xdr:row>
      <xdr:rowOff>127737</xdr:rowOff>
    </xdr:to>
    <xdr:cxnSp macro="">
      <xdr:nvCxnSpPr>
        <xdr:cNvPr id="286" name="直線コネクタ 285"/>
        <xdr:cNvCxnSpPr/>
      </xdr:nvCxnSpPr>
      <xdr:spPr>
        <a:xfrm flipV="1">
          <a:off x="10475595" y="5462156"/>
          <a:ext cx="1270" cy="100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131563</xdr:rowOff>
    </xdr:from>
    <xdr:ext cx="534377" cy="259045"/>
    <xdr:sp macro="" textlink="">
      <xdr:nvSpPr>
        <xdr:cNvPr id="287" name="補助費等最小値テキスト"/>
        <xdr:cNvSpPr txBox="1"/>
      </xdr:nvSpPr>
      <xdr:spPr>
        <a:xfrm>
          <a:off x="10528300" y="647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13,628</a:t>
          </a:r>
          <a:endParaRPr kumimoji="1" lang="ja-JP" altLang="en-US" sz="1000" b="1">
            <a:latin typeface="ＭＳ Ｐゴシック"/>
          </a:endParaRPr>
        </a:p>
      </xdr:txBody>
    </xdr:sp>
    <xdr:clientData/>
  </xdr:oneCellAnchor>
  <xdr:twoCellAnchor>
    <xdr:from>
      <xdr:col>15</xdr:col>
      <xdr:colOff>92075</xdr:colOff>
      <xdr:row>37</xdr:row>
      <xdr:rowOff>127737</xdr:rowOff>
    </xdr:from>
    <xdr:to>
      <xdr:col>15</xdr:col>
      <xdr:colOff>269875</xdr:colOff>
      <xdr:row>37</xdr:row>
      <xdr:rowOff>127737</xdr:rowOff>
    </xdr:to>
    <xdr:cxnSp macro="">
      <xdr:nvCxnSpPr>
        <xdr:cNvPr id="288" name="直線コネクタ 287"/>
        <xdr:cNvCxnSpPr/>
      </xdr:nvCxnSpPr>
      <xdr:spPr>
        <a:xfrm>
          <a:off x="10388600" y="647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93883</xdr:rowOff>
    </xdr:from>
    <xdr:ext cx="534377" cy="259045"/>
    <xdr:sp macro="" textlink="">
      <xdr:nvSpPr>
        <xdr:cNvPr id="289" name="補助費等最大値テキスト"/>
        <xdr:cNvSpPr txBox="1"/>
      </xdr:nvSpPr>
      <xdr:spPr>
        <a:xfrm>
          <a:off x="10528300" y="523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66,606</a:t>
          </a:r>
          <a:endParaRPr kumimoji="1" lang="ja-JP" altLang="en-US" sz="1000" b="1">
            <a:latin typeface="ＭＳ Ｐゴシック"/>
          </a:endParaRPr>
        </a:p>
      </xdr:txBody>
    </xdr:sp>
    <xdr:clientData/>
  </xdr:oneCellAnchor>
  <xdr:twoCellAnchor>
    <xdr:from>
      <xdr:col>15</xdr:col>
      <xdr:colOff>92075</xdr:colOff>
      <xdr:row>31</xdr:row>
      <xdr:rowOff>147206</xdr:rowOff>
    </xdr:from>
    <xdr:to>
      <xdr:col>15</xdr:col>
      <xdr:colOff>269875</xdr:colOff>
      <xdr:row>31</xdr:row>
      <xdr:rowOff>147206</xdr:rowOff>
    </xdr:to>
    <xdr:cxnSp macro="">
      <xdr:nvCxnSpPr>
        <xdr:cNvPr id="290" name="直線コネクタ 289"/>
        <xdr:cNvCxnSpPr/>
      </xdr:nvCxnSpPr>
      <xdr:spPr>
        <a:xfrm>
          <a:off x="10388600" y="5462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48794</xdr:rowOff>
    </xdr:from>
    <xdr:to>
      <xdr:col>15</xdr:col>
      <xdr:colOff>180975</xdr:colOff>
      <xdr:row>36</xdr:row>
      <xdr:rowOff>139205</xdr:rowOff>
    </xdr:to>
    <xdr:cxnSp macro="">
      <xdr:nvCxnSpPr>
        <xdr:cNvPr id="291" name="直線コネクタ 290"/>
        <xdr:cNvCxnSpPr/>
      </xdr:nvCxnSpPr>
      <xdr:spPr>
        <a:xfrm flipV="1">
          <a:off x="9639300" y="6049544"/>
          <a:ext cx="838200" cy="26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57002</xdr:rowOff>
    </xdr:from>
    <xdr:ext cx="534377" cy="259045"/>
    <xdr:sp macro="" textlink="">
      <xdr:nvSpPr>
        <xdr:cNvPr id="292" name="補助費等平均値テキスト"/>
        <xdr:cNvSpPr txBox="1"/>
      </xdr:nvSpPr>
      <xdr:spPr>
        <a:xfrm>
          <a:off x="10528300" y="6057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31,542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78575</xdr:rowOff>
    </xdr:from>
    <xdr:to>
      <xdr:col>15</xdr:col>
      <xdr:colOff>231775</xdr:colOff>
      <xdr:row>36</xdr:row>
      <xdr:rowOff>8725</xdr:rowOff>
    </xdr:to>
    <xdr:sp macro="" textlink="">
      <xdr:nvSpPr>
        <xdr:cNvPr id="293" name="フローチャート : 判断 292"/>
        <xdr:cNvSpPr/>
      </xdr:nvSpPr>
      <xdr:spPr>
        <a:xfrm>
          <a:off x="10426700" y="607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139205</xdr:rowOff>
    </xdr:from>
    <xdr:to>
      <xdr:col>14</xdr:col>
      <xdr:colOff>28575</xdr:colOff>
      <xdr:row>36</xdr:row>
      <xdr:rowOff>153340</xdr:rowOff>
    </xdr:to>
    <xdr:cxnSp macro="">
      <xdr:nvCxnSpPr>
        <xdr:cNvPr id="294" name="直線コネクタ 293"/>
        <xdr:cNvCxnSpPr/>
      </xdr:nvCxnSpPr>
      <xdr:spPr>
        <a:xfrm flipV="1">
          <a:off x="8750300" y="6311405"/>
          <a:ext cx="889000" cy="1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47238</xdr:rowOff>
    </xdr:from>
    <xdr:to>
      <xdr:col>14</xdr:col>
      <xdr:colOff>79375</xdr:colOff>
      <xdr:row>35</xdr:row>
      <xdr:rowOff>148838</xdr:rowOff>
    </xdr:to>
    <xdr:sp macro="" textlink="">
      <xdr:nvSpPr>
        <xdr:cNvPr id="295" name="フローチャート : 判断 294"/>
        <xdr:cNvSpPr/>
      </xdr:nvSpPr>
      <xdr:spPr>
        <a:xfrm>
          <a:off x="9588500" y="60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165365</xdr:rowOff>
    </xdr:from>
    <xdr:ext cx="534377" cy="259045"/>
    <xdr:sp macro="" textlink="">
      <xdr:nvSpPr>
        <xdr:cNvPr id="296" name="テキスト ボックス 295"/>
        <xdr:cNvSpPr txBox="1"/>
      </xdr:nvSpPr>
      <xdr:spPr>
        <a:xfrm>
          <a:off x="9372111" y="582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33,187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153340</xdr:rowOff>
    </xdr:from>
    <xdr:to>
      <xdr:col>12</xdr:col>
      <xdr:colOff>511175</xdr:colOff>
      <xdr:row>36</xdr:row>
      <xdr:rowOff>161703</xdr:rowOff>
    </xdr:to>
    <xdr:cxnSp macro="">
      <xdr:nvCxnSpPr>
        <xdr:cNvPr id="297" name="直線コネクタ 296"/>
        <xdr:cNvCxnSpPr/>
      </xdr:nvCxnSpPr>
      <xdr:spPr>
        <a:xfrm flipV="1">
          <a:off x="7861300" y="6325540"/>
          <a:ext cx="889000" cy="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162719</xdr:rowOff>
    </xdr:from>
    <xdr:to>
      <xdr:col>12</xdr:col>
      <xdr:colOff>561975</xdr:colOff>
      <xdr:row>36</xdr:row>
      <xdr:rowOff>92869</xdr:rowOff>
    </xdr:to>
    <xdr:sp macro="" textlink="">
      <xdr:nvSpPr>
        <xdr:cNvPr id="298" name="フローチャート : 判断 297"/>
        <xdr:cNvSpPr/>
      </xdr:nvSpPr>
      <xdr:spPr>
        <a:xfrm>
          <a:off x="8699500" y="616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109396</xdr:rowOff>
    </xdr:from>
    <xdr:ext cx="534377" cy="259045"/>
    <xdr:sp macro="" textlink="">
      <xdr:nvSpPr>
        <xdr:cNvPr id="299" name="テキスト ボックス 298"/>
        <xdr:cNvSpPr txBox="1"/>
      </xdr:nvSpPr>
      <xdr:spPr>
        <a:xfrm>
          <a:off x="8483111" y="593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161703</xdr:rowOff>
    </xdr:from>
    <xdr:to>
      <xdr:col>11</xdr:col>
      <xdr:colOff>307975</xdr:colOff>
      <xdr:row>37</xdr:row>
      <xdr:rowOff>16770</xdr:rowOff>
    </xdr:to>
    <xdr:cxnSp macro="">
      <xdr:nvCxnSpPr>
        <xdr:cNvPr id="300" name="直線コネクタ 299"/>
        <xdr:cNvCxnSpPr/>
      </xdr:nvCxnSpPr>
      <xdr:spPr>
        <a:xfrm flipV="1">
          <a:off x="6972300" y="6333903"/>
          <a:ext cx="8890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37122</xdr:rowOff>
    </xdr:from>
    <xdr:to>
      <xdr:col>11</xdr:col>
      <xdr:colOff>358775</xdr:colOff>
      <xdr:row>35</xdr:row>
      <xdr:rowOff>138722</xdr:rowOff>
    </xdr:to>
    <xdr:sp macro="" textlink="">
      <xdr:nvSpPr>
        <xdr:cNvPr id="301" name="フローチャート : 判断 300"/>
        <xdr:cNvSpPr/>
      </xdr:nvSpPr>
      <xdr:spPr>
        <a:xfrm>
          <a:off x="7810500" y="603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155249</xdr:rowOff>
    </xdr:from>
    <xdr:ext cx="534377" cy="259045"/>
    <xdr:sp macro="" textlink="">
      <xdr:nvSpPr>
        <xdr:cNvPr id="302" name="テキスト ボックス 301"/>
        <xdr:cNvSpPr txBox="1"/>
      </xdr:nvSpPr>
      <xdr:spPr>
        <a:xfrm>
          <a:off x="7594111" y="581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65678</xdr:rowOff>
    </xdr:from>
    <xdr:to>
      <xdr:col>10</xdr:col>
      <xdr:colOff>155575</xdr:colOff>
      <xdr:row>35</xdr:row>
      <xdr:rowOff>167278</xdr:rowOff>
    </xdr:to>
    <xdr:sp macro="" textlink="">
      <xdr:nvSpPr>
        <xdr:cNvPr id="303" name="フローチャート : 判断 302"/>
        <xdr:cNvSpPr/>
      </xdr:nvSpPr>
      <xdr:spPr>
        <a:xfrm>
          <a:off x="6921500" y="606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12355</xdr:rowOff>
    </xdr:from>
    <xdr:ext cx="534377" cy="259045"/>
    <xdr:sp macro="" textlink="">
      <xdr:nvSpPr>
        <xdr:cNvPr id="304" name="テキスト ボックス 303"/>
        <xdr:cNvSpPr txBox="1"/>
      </xdr:nvSpPr>
      <xdr:spPr>
        <a:xfrm>
          <a:off x="6705111" y="584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169444</xdr:rowOff>
    </xdr:from>
    <xdr:to>
      <xdr:col>15</xdr:col>
      <xdr:colOff>231775</xdr:colOff>
      <xdr:row>35</xdr:row>
      <xdr:rowOff>99594</xdr:rowOff>
    </xdr:to>
    <xdr:sp macro="" textlink="">
      <xdr:nvSpPr>
        <xdr:cNvPr id="310" name="円/楕円 309"/>
        <xdr:cNvSpPr/>
      </xdr:nvSpPr>
      <xdr:spPr>
        <a:xfrm>
          <a:off x="10426700" y="599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20871</xdr:rowOff>
    </xdr:from>
    <xdr:ext cx="534377" cy="259045"/>
    <xdr:sp macro="" textlink="">
      <xdr:nvSpPr>
        <xdr:cNvPr id="311" name="補助費等該当値テキスト"/>
        <xdr:cNvSpPr txBox="1"/>
      </xdr:nvSpPr>
      <xdr:spPr>
        <a:xfrm>
          <a:off x="10528300" y="585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35,772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88405</xdr:rowOff>
    </xdr:from>
    <xdr:to>
      <xdr:col>14</xdr:col>
      <xdr:colOff>79375</xdr:colOff>
      <xdr:row>37</xdr:row>
      <xdr:rowOff>18555</xdr:rowOff>
    </xdr:to>
    <xdr:sp macro="" textlink="">
      <xdr:nvSpPr>
        <xdr:cNvPr id="312" name="円/楕円 311"/>
        <xdr:cNvSpPr/>
      </xdr:nvSpPr>
      <xdr:spPr>
        <a:xfrm>
          <a:off x="9588500" y="626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9682</xdr:rowOff>
    </xdr:from>
    <xdr:ext cx="534377" cy="259045"/>
    <xdr:sp macro="" textlink="">
      <xdr:nvSpPr>
        <xdr:cNvPr id="313" name="テキスト ボックス 312"/>
        <xdr:cNvSpPr txBox="1"/>
      </xdr:nvSpPr>
      <xdr:spPr>
        <a:xfrm>
          <a:off x="9372111" y="635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22,026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102540</xdr:rowOff>
    </xdr:from>
    <xdr:to>
      <xdr:col>12</xdr:col>
      <xdr:colOff>561975</xdr:colOff>
      <xdr:row>37</xdr:row>
      <xdr:rowOff>32690</xdr:rowOff>
    </xdr:to>
    <xdr:sp macro="" textlink="">
      <xdr:nvSpPr>
        <xdr:cNvPr id="314" name="円/楕円 313"/>
        <xdr:cNvSpPr/>
      </xdr:nvSpPr>
      <xdr:spPr>
        <a:xfrm>
          <a:off x="8699500" y="62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23817</xdr:rowOff>
    </xdr:from>
    <xdr:ext cx="534377" cy="259045"/>
    <xdr:sp macro="" textlink="">
      <xdr:nvSpPr>
        <xdr:cNvPr id="315" name="テキスト ボックス 314"/>
        <xdr:cNvSpPr txBox="1"/>
      </xdr:nvSpPr>
      <xdr:spPr>
        <a:xfrm>
          <a:off x="8483111" y="636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21,284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110903</xdr:rowOff>
    </xdr:from>
    <xdr:to>
      <xdr:col>11</xdr:col>
      <xdr:colOff>358775</xdr:colOff>
      <xdr:row>37</xdr:row>
      <xdr:rowOff>41053</xdr:rowOff>
    </xdr:to>
    <xdr:sp macro="" textlink="">
      <xdr:nvSpPr>
        <xdr:cNvPr id="316" name="円/楕円 315"/>
        <xdr:cNvSpPr/>
      </xdr:nvSpPr>
      <xdr:spPr>
        <a:xfrm>
          <a:off x="7810500" y="628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32180</xdr:rowOff>
    </xdr:from>
    <xdr:ext cx="534377" cy="259045"/>
    <xdr:sp macro="" textlink="">
      <xdr:nvSpPr>
        <xdr:cNvPr id="317" name="テキスト ボックス 316"/>
        <xdr:cNvSpPr txBox="1"/>
      </xdr:nvSpPr>
      <xdr:spPr>
        <a:xfrm>
          <a:off x="7594111" y="637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20,845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137420</xdr:rowOff>
    </xdr:from>
    <xdr:to>
      <xdr:col>10</xdr:col>
      <xdr:colOff>155575</xdr:colOff>
      <xdr:row>37</xdr:row>
      <xdr:rowOff>67570</xdr:rowOff>
    </xdr:to>
    <xdr:sp macro="" textlink="">
      <xdr:nvSpPr>
        <xdr:cNvPr id="318" name="円/楕円 317"/>
        <xdr:cNvSpPr/>
      </xdr:nvSpPr>
      <xdr:spPr>
        <a:xfrm>
          <a:off x="6921500" y="630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58697</xdr:rowOff>
    </xdr:from>
    <xdr:ext cx="534377" cy="259045"/>
    <xdr:sp macro="" textlink="">
      <xdr:nvSpPr>
        <xdr:cNvPr id="319" name="テキスト ボックス 318"/>
        <xdr:cNvSpPr txBox="1"/>
      </xdr:nvSpPr>
      <xdr:spPr>
        <a:xfrm>
          <a:off x="6705111" y="640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19,453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148534</xdr:rowOff>
    </xdr:from>
    <xdr:to>
      <xdr:col>15</xdr:col>
      <xdr:colOff>180340</xdr:colOff>
      <xdr:row>59</xdr:row>
      <xdr:rowOff>101703</xdr:rowOff>
    </xdr:to>
    <xdr:cxnSp macro="">
      <xdr:nvCxnSpPr>
        <xdr:cNvPr id="346" name="直線コネクタ 345"/>
        <xdr:cNvCxnSpPr/>
      </xdr:nvCxnSpPr>
      <xdr:spPr>
        <a:xfrm flipV="1">
          <a:off x="10475595" y="8721034"/>
          <a:ext cx="1270" cy="1496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105530</xdr:rowOff>
    </xdr:from>
    <xdr:ext cx="534377" cy="259045"/>
    <xdr:sp macro="" textlink="">
      <xdr:nvSpPr>
        <xdr:cNvPr id="347" name="普通建設事業費最小値テキスト"/>
        <xdr:cNvSpPr txBox="1"/>
      </xdr:nvSpPr>
      <xdr:spPr>
        <a:xfrm>
          <a:off x="10528300" y="1022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19,827</a:t>
          </a:r>
          <a:endParaRPr kumimoji="1" lang="ja-JP" altLang="en-US" sz="1000" b="1">
            <a:latin typeface="ＭＳ Ｐゴシック"/>
          </a:endParaRPr>
        </a:p>
      </xdr:txBody>
    </xdr:sp>
    <xdr:clientData/>
  </xdr:oneCellAnchor>
  <xdr:twoCellAnchor>
    <xdr:from>
      <xdr:col>15</xdr:col>
      <xdr:colOff>92075</xdr:colOff>
      <xdr:row>59</xdr:row>
      <xdr:rowOff>101703</xdr:rowOff>
    </xdr:from>
    <xdr:to>
      <xdr:col>15</xdr:col>
      <xdr:colOff>269875</xdr:colOff>
      <xdr:row>59</xdr:row>
      <xdr:rowOff>101703</xdr:rowOff>
    </xdr:to>
    <xdr:cxnSp macro="">
      <xdr:nvCxnSpPr>
        <xdr:cNvPr id="348" name="直線コネクタ 347"/>
        <xdr:cNvCxnSpPr/>
      </xdr:nvCxnSpPr>
      <xdr:spPr>
        <a:xfrm>
          <a:off x="10388600" y="10217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95211</xdr:rowOff>
    </xdr:from>
    <xdr:ext cx="599010" cy="259045"/>
    <xdr:sp macro="" textlink="">
      <xdr:nvSpPr>
        <xdr:cNvPr id="349" name="普通建設事業費最大値テキスト"/>
        <xdr:cNvSpPr txBox="1"/>
      </xdr:nvSpPr>
      <xdr:spPr>
        <a:xfrm>
          <a:off x="10528300" y="849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111,459</a:t>
          </a:r>
          <a:endParaRPr kumimoji="1" lang="ja-JP" altLang="en-US" sz="1000" b="1">
            <a:latin typeface="ＭＳ Ｐゴシック"/>
          </a:endParaRPr>
        </a:p>
      </xdr:txBody>
    </xdr:sp>
    <xdr:clientData/>
  </xdr:oneCellAnchor>
  <xdr:twoCellAnchor>
    <xdr:from>
      <xdr:col>15</xdr:col>
      <xdr:colOff>92075</xdr:colOff>
      <xdr:row>50</xdr:row>
      <xdr:rowOff>148534</xdr:rowOff>
    </xdr:from>
    <xdr:to>
      <xdr:col>15</xdr:col>
      <xdr:colOff>269875</xdr:colOff>
      <xdr:row>50</xdr:row>
      <xdr:rowOff>148534</xdr:rowOff>
    </xdr:to>
    <xdr:cxnSp macro="">
      <xdr:nvCxnSpPr>
        <xdr:cNvPr id="350" name="直線コネクタ 349"/>
        <xdr:cNvCxnSpPr/>
      </xdr:nvCxnSpPr>
      <xdr:spPr>
        <a:xfrm>
          <a:off x="10388600" y="87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71806</xdr:rowOff>
    </xdr:from>
    <xdr:to>
      <xdr:col>15</xdr:col>
      <xdr:colOff>180975</xdr:colOff>
      <xdr:row>55</xdr:row>
      <xdr:rowOff>10329</xdr:rowOff>
    </xdr:to>
    <xdr:cxnSp macro="">
      <xdr:nvCxnSpPr>
        <xdr:cNvPr id="351" name="直線コネクタ 350"/>
        <xdr:cNvCxnSpPr/>
      </xdr:nvCxnSpPr>
      <xdr:spPr>
        <a:xfrm flipV="1">
          <a:off x="9639300" y="9330106"/>
          <a:ext cx="838200" cy="10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8234</xdr:rowOff>
    </xdr:from>
    <xdr:ext cx="534377" cy="259045"/>
    <xdr:sp macro="" textlink="">
      <xdr:nvSpPr>
        <xdr:cNvPr id="352" name="普通建設事業費平均値テキスト"/>
        <xdr:cNvSpPr txBox="1"/>
      </xdr:nvSpPr>
      <xdr:spPr>
        <a:xfrm>
          <a:off x="10528300" y="9609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29807</xdr:rowOff>
    </xdr:from>
    <xdr:to>
      <xdr:col>15</xdr:col>
      <xdr:colOff>231775</xdr:colOff>
      <xdr:row>56</xdr:row>
      <xdr:rowOff>131407</xdr:rowOff>
    </xdr:to>
    <xdr:sp macro="" textlink="">
      <xdr:nvSpPr>
        <xdr:cNvPr id="353" name="フローチャート : 判断 352"/>
        <xdr:cNvSpPr/>
      </xdr:nvSpPr>
      <xdr:spPr>
        <a:xfrm>
          <a:off x="10426700" y="963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142802</xdr:rowOff>
    </xdr:from>
    <xdr:to>
      <xdr:col>14</xdr:col>
      <xdr:colOff>28575</xdr:colOff>
      <xdr:row>55</xdr:row>
      <xdr:rowOff>10329</xdr:rowOff>
    </xdr:to>
    <xdr:cxnSp macro="">
      <xdr:nvCxnSpPr>
        <xdr:cNvPr id="354" name="直線コネクタ 353"/>
        <xdr:cNvCxnSpPr/>
      </xdr:nvCxnSpPr>
      <xdr:spPr>
        <a:xfrm>
          <a:off x="8750300" y="9058202"/>
          <a:ext cx="889000" cy="38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31815</xdr:rowOff>
    </xdr:from>
    <xdr:to>
      <xdr:col>14</xdr:col>
      <xdr:colOff>79375</xdr:colOff>
      <xdr:row>56</xdr:row>
      <xdr:rowOff>133415</xdr:rowOff>
    </xdr:to>
    <xdr:sp macro="" textlink="">
      <xdr:nvSpPr>
        <xdr:cNvPr id="355" name="フローチャート : 判断 354"/>
        <xdr:cNvSpPr/>
      </xdr:nvSpPr>
      <xdr:spPr>
        <a:xfrm>
          <a:off x="9588500" y="963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124542</xdr:rowOff>
    </xdr:from>
    <xdr:ext cx="534377" cy="259045"/>
    <xdr:sp macro="" textlink="">
      <xdr:nvSpPr>
        <xdr:cNvPr id="356" name="テキスト ボックス 355"/>
        <xdr:cNvSpPr txBox="1"/>
      </xdr:nvSpPr>
      <xdr:spPr>
        <a:xfrm>
          <a:off x="9372111" y="972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52,496</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142802</xdr:rowOff>
    </xdr:from>
    <xdr:to>
      <xdr:col>12</xdr:col>
      <xdr:colOff>511175</xdr:colOff>
      <xdr:row>53</xdr:row>
      <xdr:rowOff>110488</xdr:rowOff>
    </xdr:to>
    <xdr:cxnSp macro="">
      <xdr:nvCxnSpPr>
        <xdr:cNvPr id="357" name="直線コネクタ 356"/>
        <xdr:cNvCxnSpPr/>
      </xdr:nvCxnSpPr>
      <xdr:spPr>
        <a:xfrm flipV="1">
          <a:off x="7861300" y="9058202"/>
          <a:ext cx="889000" cy="13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152304</xdr:rowOff>
    </xdr:from>
    <xdr:to>
      <xdr:col>12</xdr:col>
      <xdr:colOff>561975</xdr:colOff>
      <xdr:row>57</xdr:row>
      <xdr:rowOff>82454</xdr:rowOff>
    </xdr:to>
    <xdr:sp macro="" textlink="">
      <xdr:nvSpPr>
        <xdr:cNvPr id="358" name="フローチャート : 判断 357"/>
        <xdr:cNvSpPr/>
      </xdr:nvSpPr>
      <xdr:spPr>
        <a:xfrm>
          <a:off x="8699500" y="97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73581</xdr:rowOff>
    </xdr:from>
    <xdr:ext cx="534377" cy="259045"/>
    <xdr:sp macro="" textlink="">
      <xdr:nvSpPr>
        <xdr:cNvPr id="359" name="テキスト ボックス 358"/>
        <xdr:cNvSpPr txBox="1"/>
      </xdr:nvSpPr>
      <xdr:spPr>
        <a:xfrm>
          <a:off x="8483111" y="984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110488</xdr:rowOff>
    </xdr:from>
    <xdr:to>
      <xdr:col>11</xdr:col>
      <xdr:colOff>307975</xdr:colOff>
      <xdr:row>54</xdr:row>
      <xdr:rowOff>126964</xdr:rowOff>
    </xdr:to>
    <xdr:cxnSp macro="">
      <xdr:nvCxnSpPr>
        <xdr:cNvPr id="360" name="直線コネクタ 359"/>
        <xdr:cNvCxnSpPr/>
      </xdr:nvCxnSpPr>
      <xdr:spPr>
        <a:xfrm flipV="1">
          <a:off x="6972300" y="9197338"/>
          <a:ext cx="889000" cy="18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13119</xdr:rowOff>
    </xdr:from>
    <xdr:to>
      <xdr:col>11</xdr:col>
      <xdr:colOff>358775</xdr:colOff>
      <xdr:row>57</xdr:row>
      <xdr:rowOff>114719</xdr:rowOff>
    </xdr:to>
    <xdr:sp macro="" textlink="">
      <xdr:nvSpPr>
        <xdr:cNvPr id="361" name="フローチャート : 判断 360"/>
        <xdr:cNvSpPr/>
      </xdr:nvSpPr>
      <xdr:spPr>
        <a:xfrm>
          <a:off x="7810500" y="978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105846</xdr:rowOff>
    </xdr:from>
    <xdr:ext cx="534377" cy="259045"/>
    <xdr:sp macro="" textlink="">
      <xdr:nvSpPr>
        <xdr:cNvPr id="362" name="テキスト ボックス 361"/>
        <xdr:cNvSpPr txBox="1"/>
      </xdr:nvSpPr>
      <xdr:spPr>
        <a:xfrm>
          <a:off x="7594111" y="98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73796</xdr:rowOff>
    </xdr:from>
    <xdr:to>
      <xdr:col>10</xdr:col>
      <xdr:colOff>155575</xdr:colOff>
      <xdr:row>58</xdr:row>
      <xdr:rowOff>3946</xdr:rowOff>
    </xdr:to>
    <xdr:sp macro="" textlink="">
      <xdr:nvSpPr>
        <xdr:cNvPr id="363" name="フローチャート : 判断 362"/>
        <xdr:cNvSpPr/>
      </xdr:nvSpPr>
      <xdr:spPr>
        <a:xfrm>
          <a:off x="6921500" y="984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166523</xdr:rowOff>
    </xdr:from>
    <xdr:ext cx="534377" cy="259045"/>
    <xdr:sp macro="" textlink="">
      <xdr:nvSpPr>
        <xdr:cNvPr id="364" name="テキスト ボックス 363"/>
        <xdr:cNvSpPr txBox="1"/>
      </xdr:nvSpPr>
      <xdr:spPr>
        <a:xfrm>
          <a:off x="6705111" y="993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21006</xdr:rowOff>
    </xdr:from>
    <xdr:to>
      <xdr:col>15</xdr:col>
      <xdr:colOff>231775</xdr:colOff>
      <xdr:row>54</xdr:row>
      <xdr:rowOff>122606</xdr:rowOff>
    </xdr:to>
    <xdr:sp macro="" textlink="">
      <xdr:nvSpPr>
        <xdr:cNvPr id="370" name="円/楕円 369"/>
        <xdr:cNvSpPr/>
      </xdr:nvSpPr>
      <xdr:spPr>
        <a:xfrm>
          <a:off x="10426700" y="927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43883</xdr:rowOff>
    </xdr:from>
    <xdr:ext cx="534377" cy="259045"/>
    <xdr:sp macro="" textlink="">
      <xdr:nvSpPr>
        <xdr:cNvPr id="371" name="普通建設事業費該当値テキスト"/>
        <xdr:cNvSpPr txBox="1"/>
      </xdr:nvSpPr>
      <xdr:spPr>
        <a:xfrm>
          <a:off x="10528300" y="913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74,158</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130979</xdr:rowOff>
    </xdr:from>
    <xdr:to>
      <xdr:col>14</xdr:col>
      <xdr:colOff>79375</xdr:colOff>
      <xdr:row>55</xdr:row>
      <xdr:rowOff>61129</xdr:rowOff>
    </xdr:to>
    <xdr:sp macro="" textlink="">
      <xdr:nvSpPr>
        <xdr:cNvPr id="372" name="円/楕円 371"/>
        <xdr:cNvSpPr/>
      </xdr:nvSpPr>
      <xdr:spPr>
        <a:xfrm>
          <a:off x="9588500" y="938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77656</xdr:rowOff>
    </xdr:from>
    <xdr:ext cx="534377" cy="259045"/>
    <xdr:sp macro="" textlink="">
      <xdr:nvSpPr>
        <xdr:cNvPr id="373" name="テキスト ボックス 372"/>
        <xdr:cNvSpPr txBox="1"/>
      </xdr:nvSpPr>
      <xdr:spPr>
        <a:xfrm>
          <a:off x="9372111" y="916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67,423</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92002</xdr:rowOff>
    </xdr:from>
    <xdr:to>
      <xdr:col>12</xdr:col>
      <xdr:colOff>561975</xdr:colOff>
      <xdr:row>53</xdr:row>
      <xdr:rowOff>22152</xdr:rowOff>
    </xdr:to>
    <xdr:sp macro="" textlink="">
      <xdr:nvSpPr>
        <xdr:cNvPr id="374" name="円/楕円 373"/>
        <xdr:cNvSpPr/>
      </xdr:nvSpPr>
      <xdr:spPr>
        <a:xfrm>
          <a:off x="8699500" y="900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51</xdr:row>
      <xdr:rowOff>38679</xdr:rowOff>
    </xdr:from>
    <xdr:ext cx="534377" cy="259045"/>
    <xdr:sp macro="" textlink="">
      <xdr:nvSpPr>
        <xdr:cNvPr id="375" name="テキスト ボックス 374"/>
        <xdr:cNvSpPr txBox="1"/>
      </xdr:nvSpPr>
      <xdr:spPr>
        <a:xfrm>
          <a:off x="8483111" y="878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90,810</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59688</xdr:rowOff>
    </xdr:from>
    <xdr:to>
      <xdr:col>11</xdr:col>
      <xdr:colOff>358775</xdr:colOff>
      <xdr:row>53</xdr:row>
      <xdr:rowOff>161288</xdr:rowOff>
    </xdr:to>
    <xdr:sp macro="" textlink="">
      <xdr:nvSpPr>
        <xdr:cNvPr id="376" name="円/楕円 375"/>
        <xdr:cNvSpPr/>
      </xdr:nvSpPr>
      <xdr:spPr>
        <a:xfrm>
          <a:off x="7810500" y="914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6365</xdr:rowOff>
    </xdr:from>
    <xdr:ext cx="534377" cy="259045"/>
    <xdr:sp macro="" textlink="">
      <xdr:nvSpPr>
        <xdr:cNvPr id="377" name="テキスト ボックス 376"/>
        <xdr:cNvSpPr txBox="1"/>
      </xdr:nvSpPr>
      <xdr:spPr>
        <a:xfrm>
          <a:off x="7594111" y="892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82,289</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76164</xdr:rowOff>
    </xdr:from>
    <xdr:to>
      <xdr:col>10</xdr:col>
      <xdr:colOff>155575</xdr:colOff>
      <xdr:row>55</xdr:row>
      <xdr:rowOff>6314</xdr:rowOff>
    </xdr:to>
    <xdr:sp macro="" textlink="">
      <xdr:nvSpPr>
        <xdr:cNvPr id="378" name="円/楕円 377"/>
        <xdr:cNvSpPr/>
      </xdr:nvSpPr>
      <xdr:spPr>
        <a:xfrm>
          <a:off x="6921500" y="933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22841</xdr:rowOff>
    </xdr:from>
    <xdr:ext cx="534377" cy="259045"/>
    <xdr:sp macro="" textlink="">
      <xdr:nvSpPr>
        <xdr:cNvPr id="379" name="テキスト ボックス 378"/>
        <xdr:cNvSpPr txBox="1"/>
      </xdr:nvSpPr>
      <xdr:spPr>
        <a:xfrm>
          <a:off x="6705111" y="910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16,436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104290</xdr:rowOff>
    </xdr:from>
    <xdr:to>
      <xdr:col>15</xdr:col>
      <xdr:colOff>180340</xdr:colOff>
      <xdr:row>78</xdr:row>
      <xdr:rowOff>50431</xdr:rowOff>
    </xdr:to>
    <xdr:cxnSp macro="">
      <xdr:nvCxnSpPr>
        <xdr:cNvPr id="401" name="直線コネクタ 400"/>
        <xdr:cNvCxnSpPr/>
      </xdr:nvCxnSpPr>
      <xdr:spPr>
        <a:xfrm flipV="1">
          <a:off x="10475595" y="12277240"/>
          <a:ext cx="1270" cy="1146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54258</xdr:rowOff>
    </xdr:from>
    <xdr:ext cx="469744" cy="259045"/>
    <xdr:sp macro="" textlink="">
      <xdr:nvSpPr>
        <xdr:cNvPr id="402" name="普通建設事業費 （ うち新規整備　）最小値テキスト"/>
        <xdr:cNvSpPr txBox="1"/>
      </xdr:nvSpPr>
      <xdr:spPr>
        <a:xfrm>
          <a:off x="10528300" y="1342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3,905</a:t>
          </a:r>
          <a:endParaRPr kumimoji="1" lang="ja-JP" altLang="en-US" sz="1000" b="1">
            <a:latin typeface="ＭＳ Ｐゴシック"/>
          </a:endParaRPr>
        </a:p>
      </xdr:txBody>
    </xdr:sp>
    <xdr:clientData/>
  </xdr:oneCellAnchor>
  <xdr:twoCellAnchor>
    <xdr:from>
      <xdr:col>15</xdr:col>
      <xdr:colOff>92075</xdr:colOff>
      <xdr:row>78</xdr:row>
      <xdr:rowOff>50431</xdr:rowOff>
    </xdr:from>
    <xdr:to>
      <xdr:col>15</xdr:col>
      <xdr:colOff>269875</xdr:colOff>
      <xdr:row>78</xdr:row>
      <xdr:rowOff>50431</xdr:rowOff>
    </xdr:to>
    <xdr:cxnSp macro="">
      <xdr:nvCxnSpPr>
        <xdr:cNvPr id="403" name="直線コネクタ 402"/>
        <xdr:cNvCxnSpPr/>
      </xdr:nvCxnSpPr>
      <xdr:spPr>
        <a:xfrm>
          <a:off x="10388600" y="13423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50967</xdr:rowOff>
    </xdr:from>
    <xdr:ext cx="534377" cy="259045"/>
    <xdr:sp macro="" textlink="">
      <xdr:nvSpPr>
        <xdr:cNvPr id="404" name="普通建設事業費 （ うち新規整備　）最大値テキスト"/>
        <xdr:cNvSpPr txBox="1"/>
      </xdr:nvSpPr>
      <xdr:spPr>
        <a:xfrm>
          <a:off x="10528300" y="1205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54,049</a:t>
          </a:r>
          <a:endParaRPr kumimoji="1" lang="ja-JP" altLang="en-US" sz="1000" b="1">
            <a:latin typeface="ＭＳ Ｐゴシック"/>
          </a:endParaRPr>
        </a:p>
      </xdr:txBody>
    </xdr:sp>
    <xdr:clientData/>
  </xdr:oneCellAnchor>
  <xdr:twoCellAnchor>
    <xdr:from>
      <xdr:col>15</xdr:col>
      <xdr:colOff>92075</xdr:colOff>
      <xdr:row>71</xdr:row>
      <xdr:rowOff>104290</xdr:rowOff>
    </xdr:from>
    <xdr:to>
      <xdr:col>15</xdr:col>
      <xdr:colOff>269875</xdr:colOff>
      <xdr:row>71</xdr:row>
      <xdr:rowOff>104290</xdr:rowOff>
    </xdr:to>
    <xdr:cxnSp macro="">
      <xdr:nvCxnSpPr>
        <xdr:cNvPr id="405" name="直線コネクタ 404"/>
        <xdr:cNvCxnSpPr/>
      </xdr:nvCxnSpPr>
      <xdr:spPr>
        <a:xfrm>
          <a:off x="10388600" y="1227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163932</xdr:rowOff>
    </xdr:from>
    <xdr:to>
      <xdr:col>15</xdr:col>
      <xdr:colOff>180975</xdr:colOff>
      <xdr:row>77</xdr:row>
      <xdr:rowOff>107696</xdr:rowOff>
    </xdr:to>
    <xdr:cxnSp macro="">
      <xdr:nvCxnSpPr>
        <xdr:cNvPr id="406" name="直線コネクタ 405"/>
        <xdr:cNvCxnSpPr/>
      </xdr:nvCxnSpPr>
      <xdr:spPr>
        <a:xfrm>
          <a:off x="9639300" y="12508332"/>
          <a:ext cx="838200" cy="80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73303</xdr:rowOff>
    </xdr:from>
    <xdr:ext cx="534377" cy="259045"/>
    <xdr:sp macro="" textlink="">
      <xdr:nvSpPr>
        <xdr:cNvPr id="407" name="普通建設事業費 （ うち新規整備　）平均値テキスト"/>
        <xdr:cNvSpPr txBox="1"/>
      </xdr:nvSpPr>
      <xdr:spPr>
        <a:xfrm>
          <a:off x="10528300" y="12932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16,683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50426</xdr:rowOff>
    </xdr:from>
    <xdr:to>
      <xdr:col>15</xdr:col>
      <xdr:colOff>231775</xdr:colOff>
      <xdr:row>76</xdr:row>
      <xdr:rowOff>152026</xdr:rowOff>
    </xdr:to>
    <xdr:sp macro="" textlink="">
      <xdr:nvSpPr>
        <xdr:cNvPr id="408" name="フローチャート : 判断 407"/>
        <xdr:cNvSpPr/>
      </xdr:nvSpPr>
      <xdr:spPr>
        <a:xfrm>
          <a:off x="10426700" y="1308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163932</xdr:rowOff>
    </xdr:from>
    <xdr:to>
      <xdr:col>14</xdr:col>
      <xdr:colOff>28575</xdr:colOff>
      <xdr:row>75</xdr:row>
      <xdr:rowOff>161325</xdr:rowOff>
    </xdr:to>
    <xdr:cxnSp macro="">
      <xdr:nvCxnSpPr>
        <xdr:cNvPr id="409" name="直線コネクタ 408"/>
        <xdr:cNvCxnSpPr/>
      </xdr:nvCxnSpPr>
      <xdr:spPr>
        <a:xfrm flipV="1">
          <a:off x="8750300" y="12508332"/>
          <a:ext cx="889000" cy="51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140724</xdr:rowOff>
    </xdr:from>
    <xdr:to>
      <xdr:col>14</xdr:col>
      <xdr:colOff>79375</xdr:colOff>
      <xdr:row>76</xdr:row>
      <xdr:rowOff>70873</xdr:rowOff>
    </xdr:to>
    <xdr:sp macro="" textlink="">
      <xdr:nvSpPr>
        <xdr:cNvPr id="410" name="フローチャート : 判断 409"/>
        <xdr:cNvSpPr/>
      </xdr:nvSpPr>
      <xdr:spPr>
        <a:xfrm>
          <a:off x="9588500" y="129994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62000</xdr:rowOff>
    </xdr:from>
    <xdr:ext cx="534377" cy="259045"/>
    <xdr:sp macro="" textlink="">
      <xdr:nvSpPr>
        <xdr:cNvPr id="411" name="テキスト ボックス 410"/>
        <xdr:cNvSpPr txBox="1"/>
      </xdr:nvSpPr>
      <xdr:spPr>
        <a:xfrm>
          <a:off x="9372111" y="1309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20,233</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69607</xdr:rowOff>
    </xdr:from>
    <xdr:to>
      <xdr:col>12</xdr:col>
      <xdr:colOff>561975</xdr:colOff>
      <xdr:row>76</xdr:row>
      <xdr:rowOff>171207</xdr:rowOff>
    </xdr:to>
    <xdr:sp macro="" textlink="">
      <xdr:nvSpPr>
        <xdr:cNvPr id="412" name="フローチャート : 判断 411"/>
        <xdr:cNvSpPr/>
      </xdr:nvSpPr>
      <xdr:spPr>
        <a:xfrm>
          <a:off x="8699500" y="1309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162334</xdr:rowOff>
    </xdr:from>
    <xdr:ext cx="534377" cy="259045"/>
    <xdr:sp macro="" textlink="">
      <xdr:nvSpPr>
        <xdr:cNvPr id="413" name="テキスト ボックス 412"/>
        <xdr:cNvSpPr txBox="1"/>
      </xdr:nvSpPr>
      <xdr:spPr>
        <a:xfrm>
          <a:off x="8483111" y="1319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56896</xdr:rowOff>
    </xdr:from>
    <xdr:to>
      <xdr:col>15</xdr:col>
      <xdr:colOff>231775</xdr:colOff>
      <xdr:row>77</xdr:row>
      <xdr:rowOff>158496</xdr:rowOff>
    </xdr:to>
    <xdr:sp macro="" textlink="">
      <xdr:nvSpPr>
        <xdr:cNvPr id="419" name="円/楕円 418"/>
        <xdr:cNvSpPr/>
      </xdr:nvSpPr>
      <xdr:spPr>
        <a:xfrm>
          <a:off x="10426700" y="1325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143273</xdr:rowOff>
    </xdr:from>
    <xdr:ext cx="469744" cy="259045"/>
    <xdr:sp macro="" textlink="">
      <xdr:nvSpPr>
        <xdr:cNvPr id="420" name="普通建設事業費 （ うち新規整備　）該当値テキスト"/>
        <xdr:cNvSpPr txBox="1"/>
      </xdr:nvSpPr>
      <xdr:spPr>
        <a:xfrm>
          <a:off x="10528300" y="13173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8,900</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113132</xdr:rowOff>
    </xdr:from>
    <xdr:to>
      <xdr:col>14</xdr:col>
      <xdr:colOff>79375</xdr:colOff>
      <xdr:row>73</xdr:row>
      <xdr:rowOff>43282</xdr:rowOff>
    </xdr:to>
    <xdr:sp macro="" textlink="">
      <xdr:nvSpPr>
        <xdr:cNvPr id="421" name="円/楕円 420"/>
        <xdr:cNvSpPr/>
      </xdr:nvSpPr>
      <xdr:spPr>
        <a:xfrm>
          <a:off x="9588500" y="1245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59809</xdr:rowOff>
    </xdr:from>
    <xdr:ext cx="534377" cy="259045"/>
    <xdr:sp macro="" textlink="">
      <xdr:nvSpPr>
        <xdr:cNvPr id="422" name="テキスト ボックス 421"/>
        <xdr:cNvSpPr txBox="1"/>
      </xdr:nvSpPr>
      <xdr:spPr>
        <a:xfrm>
          <a:off x="9372111" y="1223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43,940</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110526</xdr:rowOff>
    </xdr:from>
    <xdr:to>
      <xdr:col>12</xdr:col>
      <xdr:colOff>561975</xdr:colOff>
      <xdr:row>76</xdr:row>
      <xdr:rowOff>40677</xdr:rowOff>
    </xdr:to>
    <xdr:sp macro="" textlink="">
      <xdr:nvSpPr>
        <xdr:cNvPr id="423" name="円/楕円 422"/>
        <xdr:cNvSpPr/>
      </xdr:nvSpPr>
      <xdr:spPr>
        <a:xfrm>
          <a:off x="8699500" y="129692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57203</xdr:rowOff>
    </xdr:from>
    <xdr:ext cx="534377" cy="259045"/>
    <xdr:sp macro="" textlink="">
      <xdr:nvSpPr>
        <xdr:cNvPr id="424" name="テキスト ボックス 423"/>
        <xdr:cNvSpPr txBox="1"/>
      </xdr:nvSpPr>
      <xdr:spPr>
        <a:xfrm>
          <a:off x="8483111" y="1274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21,554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5" name="直線コネクタ 43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6" name="テキスト ボックス 43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7" name="直線コネクタ 43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8" name="テキスト ボックス 43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9" name="直線コネクタ 43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0" name="テキスト ボックス 43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1" name="直線コネクタ 44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2" name="テキスト ボックス 44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3" name="直線コネクタ 44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4" name="テキスト ボックス 44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5" name="直線コネクタ 44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6" name="テキスト ボックス 44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30854</xdr:rowOff>
    </xdr:from>
    <xdr:to>
      <xdr:col>15</xdr:col>
      <xdr:colOff>180340</xdr:colOff>
      <xdr:row>99</xdr:row>
      <xdr:rowOff>57486</xdr:rowOff>
    </xdr:to>
    <xdr:cxnSp macro="">
      <xdr:nvCxnSpPr>
        <xdr:cNvPr id="450" name="直線コネクタ 449"/>
        <xdr:cNvCxnSpPr/>
      </xdr:nvCxnSpPr>
      <xdr:spPr>
        <a:xfrm flipV="1">
          <a:off x="10475595" y="15632804"/>
          <a:ext cx="1270" cy="1398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61313</xdr:rowOff>
    </xdr:from>
    <xdr:ext cx="469744" cy="259045"/>
    <xdr:sp macro="" textlink="">
      <xdr:nvSpPr>
        <xdr:cNvPr id="451" name="普通建設事業費 （ うち更新整備　）最小値テキスト"/>
        <xdr:cNvSpPr txBox="1"/>
      </xdr:nvSpPr>
      <xdr:spPr>
        <a:xfrm>
          <a:off x="10528300" y="1703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2,535</a:t>
          </a:r>
          <a:endParaRPr kumimoji="1" lang="ja-JP" altLang="en-US" sz="1000" b="1">
            <a:latin typeface="ＭＳ Ｐゴシック"/>
          </a:endParaRPr>
        </a:p>
      </xdr:txBody>
    </xdr:sp>
    <xdr:clientData/>
  </xdr:oneCellAnchor>
  <xdr:twoCellAnchor>
    <xdr:from>
      <xdr:col>15</xdr:col>
      <xdr:colOff>92075</xdr:colOff>
      <xdr:row>99</xdr:row>
      <xdr:rowOff>57486</xdr:rowOff>
    </xdr:from>
    <xdr:to>
      <xdr:col>15</xdr:col>
      <xdr:colOff>269875</xdr:colOff>
      <xdr:row>99</xdr:row>
      <xdr:rowOff>57486</xdr:rowOff>
    </xdr:to>
    <xdr:cxnSp macro="">
      <xdr:nvCxnSpPr>
        <xdr:cNvPr id="452" name="直線コネクタ 451"/>
        <xdr:cNvCxnSpPr/>
      </xdr:nvCxnSpPr>
      <xdr:spPr>
        <a:xfrm>
          <a:off x="10388600" y="1703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148981</xdr:rowOff>
    </xdr:from>
    <xdr:ext cx="534377" cy="259045"/>
    <xdr:sp macro="" textlink="">
      <xdr:nvSpPr>
        <xdr:cNvPr id="453" name="普通建設事業費 （ うち更新整備　）最大値テキスト"/>
        <xdr:cNvSpPr txBox="1"/>
      </xdr:nvSpPr>
      <xdr:spPr>
        <a:xfrm>
          <a:off x="10528300" y="1540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88,166</a:t>
          </a:r>
          <a:endParaRPr kumimoji="1" lang="ja-JP" altLang="en-US" sz="1000" b="1">
            <a:latin typeface="ＭＳ Ｐゴシック"/>
          </a:endParaRPr>
        </a:p>
      </xdr:txBody>
    </xdr:sp>
    <xdr:clientData/>
  </xdr:oneCellAnchor>
  <xdr:twoCellAnchor>
    <xdr:from>
      <xdr:col>15</xdr:col>
      <xdr:colOff>92075</xdr:colOff>
      <xdr:row>91</xdr:row>
      <xdr:rowOff>30854</xdr:rowOff>
    </xdr:from>
    <xdr:to>
      <xdr:col>15</xdr:col>
      <xdr:colOff>269875</xdr:colOff>
      <xdr:row>91</xdr:row>
      <xdr:rowOff>30854</xdr:rowOff>
    </xdr:to>
    <xdr:cxnSp macro="">
      <xdr:nvCxnSpPr>
        <xdr:cNvPr id="454" name="直線コネクタ 453"/>
        <xdr:cNvCxnSpPr/>
      </xdr:nvCxnSpPr>
      <xdr:spPr>
        <a:xfrm>
          <a:off x="10388600" y="1563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56147</xdr:rowOff>
    </xdr:from>
    <xdr:to>
      <xdr:col>15</xdr:col>
      <xdr:colOff>180975</xdr:colOff>
      <xdr:row>97</xdr:row>
      <xdr:rowOff>119387</xdr:rowOff>
    </xdr:to>
    <xdr:cxnSp macro="">
      <xdr:nvCxnSpPr>
        <xdr:cNvPr id="455" name="直線コネクタ 454"/>
        <xdr:cNvCxnSpPr/>
      </xdr:nvCxnSpPr>
      <xdr:spPr>
        <a:xfrm flipV="1">
          <a:off x="9639300" y="16343897"/>
          <a:ext cx="838200" cy="40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114354</xdr:rowOff>
    </xdr:from>
    <xdr:ext cx="534377" cy="259045"/>
    <xdr:sp macro="" textlink="">
      <xdr:nvSpPr>
        <xdr:cNvPr id="456" name="普通建設事業費 （ うち更新整備　）平均値テキスト"/>
        <xdr:cNvSpPr txBox="1"/>
      </xdr:nvSpPr>
      <xdr:spPr>
        <a:xfrm>
          <a:off x="10528300" y="16573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135927</xdr:rowOff>
    </xdr:from>
    <xdr:to>
      <xdr:col>15</xdr:col>
      <xdr:colOff>231775</xdr:colOff>
      <xdr:row>97</xdr:row>
      <xdr:rowOff>66077</xdr:rowOff>
    </xdr:to>
    <xdr:sp macro="" textlink="">
      <xdr:nvSpPr>
        <xdr:cNvPr id="457" name="フローチャート : 判断 456"/>
        <xdr:cNvSpPr/>
      </xdr:nvSpPr>
      <xdr:spPr>
        <a:xfrm>
          <a:off x="10426700" y="1659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82028</xdr:rowOff>
    </xdr:from>
    <xdr:to>
      <xdr:col>14</xdr:col>
      <xdr:colOff>28575</xdr:colOff>
      <xdr:row>97</xdr:row>
      <xdr:rowOff>119387</xdr:rowOff>
    </xdr:to>
    <xdr:cxnSp macro="">
      <xdr:nvCxnSpPr>
        <xdr:cNvPr id="458" name="直線コネクタ 457"/>
        <xdr:cNvCxnSpPr/>
      </xdr:nvCxnSpPr>
      <xdr:spPr>
        <a:xfrm>
          <a:off x="8750300" y="16026878"/>
          <a:ext cx="889000" cy="72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24076</xdr:rowOff>
    </xdr:from>
    <xdr:to>
      <xdr:col>14</xdr:col>
      <xdr:colOff>79375</xdr:colOff>
      <xdr:row>97</xdr:row>
      <xdr:rowOff>125676</xdr:rowOff>
    </xdr:to>
    <xdr:sp macro="" textlink="">
      <xdr:nvSpPr>
        <xdr:cNvPr id="459" name="フローチャート : 判断 458"/>
        <xdr:cNvSpPr/>
      </xdr:nvSpPr>
      <xdr:spPr>
        <a:xfrm>
          <a:off x="9588500" y="1665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142203</xdr:rowOff>
    </xdr:from>
    <xdr:ext cx="534377" cy="259045"/>
    <xdr:sp macro="" textlink="">
      <xdr:nvSpPr>
        <xdr:cNvPr id="460" name="テキスト ボックス 459"/>
        <xdr:cNvSpPr txBox="1"/>
      </xdr:nvSpPr>
      <xdr:spPr>
        <a:xfrm>
          <a:off x="9372111" y="164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22,470</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75298</xdr:rowOff>
    </xdr:from>
    <xdr:to>
      <xdr:col>12</xdr:col>
      <xdr:colOff>561975</xdr:colOff>
      <xdr:row>98</xdr:row>
      <xdr:rowOff>5448</xdr:rowOff>
    </xdr:to>
    <xdr:sp macro="" textlink="">
      <xdr:nvSpPr>
        <xdr:cNvPr id="461" name="フローチャート : 判断 460"/>
        <xdr:cNvSpPr/>
      </xdr:nvSpPr>
      <xdr:spPr>
        <a:xfrm>
          <a:off x="8699500" y="167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168025</xdr:rowOff>
    </xdr:from>
    <xdr:ext cx="534377" cy="259045"/>
    <xdr:sp macro="" textlink="">
      <xdr:nvSpPr>
        <xdr:cNvPr id="462" name="テキスト ボックス 461"/>
        <xdr:cNvSpPr txBox="1"/>
      </xdr:nvSpPr>
      <xdr:spPr>
        <a:xfrm>
          <a:off x="8483111" y="1679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5347</xdr:rowOff>
    </xdr:from>
    <xdr:to>
      <xdr:col>15</xdr:col>
      <xdr:colOff>231775</xdr:colOff>
      <xdr:row>95</xdr:row>
      <xdr:rowOff>106947</xdr:rowOff>
    </xdr:to>
    <xdr:sp macro="" textlink="">
      <xdr:nvSpPr>
        <xdr:cNvPr id="468" name="円/楕円 467"/>
        <xdr:cNvSpPr/>
      </xdr:nvSpPr>
      <xdr:spPr>
        <a:xfrm>
          <a:off x="10426700" y="162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28224</xdr:rowOff>
    </xdr:from>
    <xdr:ext cx="534377" cy="259045"/>
    <xdr:sp macro="" textlink="">
      <xdr:nvSpPr>
        <xdr:cNvPr id="469" name="普通建設事業費 （ うち更新整備　）該当値テキスト"/>
        <xdr:cNvSpPr txBox="1"/>
      </xdr:nvSpPr>
      <xdr:spPr>
        <a:xfrm>
          <a:off x="10528300" y="1614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44,617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68587</xdr:rowOff>
    </xdr:from>
    <xdr:to>
      <xdr:col>14</xdr:col>
      <xdr:colOff>79375</xdr:colOff>
      <xdr:row>97</xdr:row>
      <xdr:rowOff>170187</xdr:rowOff>
    </xdr:to>
    <xdr:sp macro="" textlink="">
      <xdr:nvSpPr>
        <xdr:cNvPr id="470" name="円/楕円 469"/>
        <xdr:cNvSpPr/>
      </xdr:nvSpPr>
      <xdr:spPr>
        <a:xfrm>
          <a:off x="9588500" y="1669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161314</xdr:rowOff>
    </xdr:from>
    <xdr:ext cx="534377" cy="259045"/>
    <xdr:sp macro="" textlink="">
      <xdr:nvSpPr>
        <xdr:cNvPr id="471" name="テキスト ボックス 470"/>
        <xdr:cNvSpPr txBox="1"/>
      </xdr:nvSpPr>
      <xdr:spPr>
        <a:xfrm>
          <a:off x="9372111" y="1679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19,744</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31228</xdr:rowOff>
    </xdr:from>
    <xdr:to>
      <xdr:col>12</xdr:col>
      <xdr:colOff>561975</xdr:colOff>
      <xdr:row>93</xdr:row>
      <xdr:rowOff>132828</xdr:rowOff>
    </xdr:to>
    <xdr:sp macro="" textlink="">
      <xdr:nvSpPr>
        <xdr:cNvPr id="472" name="円/楕円 471"/>
        <xdr:cNvSpPr/>
      </xdr:nvSpPr>
      <xdr:spPr>
        <a:xfrm>
          <a:off x="8699500" y="159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91</xdr:row>
      <xdr:rowOff>149355</xdr:rowOff>
    </xdr:from>
    <xdr:ext cx="534377" cy="259045"/>
    <xdr:sp macro="" textlink="">
      <xdr:nvSpPr>
        <xdr:cNvPr id="473" name="テキスト ボックス 472"/>
        <xdr:cNvSpPr txBox="1"/>
      </xdr:nvSpPr>
      <xdr:spPr>
        <a:xfrm>
          <a:off x="8483111" y="1575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64,032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87" name="テキスト ボックス 486"/>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89" name="テキスト ボックス 488"/>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91" name="テキスト ボックス 490"/>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93" name="テキスト ボックス 492"/>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38299</xdr:rowOff>
    </xdr:from>
    <xdr:ext cx="467179" cy="259045"/>
    <xdr:sp macro="" textlink="">
      <xdr:nvSpPr>
        <xdr:cNvPr id="495" name="テキスト ボックス 494"/>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97" name="テキスト ボックス 496"/>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90388</xdr:rowOff>
    </xdr:from>
    <xdr:to>
      <xdr:col>23</xdr:col>
      <xdr:colOff>516889</xdr:colOff>
      <xdr:row>39</xdr:row>
      <xdr:rowOff>98878</xdr:rowOff>
    </xdr:to>
    <xdr:cxnSp macro="">
      <xdr:nvCxnSpPr>
        <xdr:cNvPr id="499" name="直線コネクタ 498"/>
        <xdr:cNvCxnSpPr/>
      </xdr:nvCxnSpPr>
      <xdr:spPr>
        <a:xfrm flipV="1">
          <a:off x="16317595" y="5233888"/>
          <a:ext cx="1269" cy="155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0"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37065</xdr:rowOff>
    </xdr:from>
    <xdr:ext cx="469744" cy="259045"/>
    <xdr:sp macro="" textlink="">
      <xdr:nvSpPr>
        <xdr:cNvPr id="502" name="災害復旧事業費最大値テキスト"/>
        <xdr:cNvSpPr txBox="1"/>
      </xdr:nvSpPr>
      <xdr:spPr>
        <a:xfrm>
          <a:off x="16370300" y="500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a:t>
          </a:r>
          <a:endParaRPr kumimoji="1" lang="ja-JP" altLang="en-US" sz="1000" b="1">
            <a:latin typeface="ＭＳ Ｐゴシック"/>
          </a:endParaRPr>
        </a:p>
      </xdr:txBody>
    </xdr:sp>
    <xdr:clientData/>
  </xdr:oneCellAnchor>
  <xdr:twoCellAnchor>
    <xdr:from>
      <xdr:col>23</xdr:col>
      <xdr:colOff>428625</xdr:colOff>
      <xdr:row>30</xdr:row>
      <xdr:rowOff>90388</xdr:rowOff>
    </xdr:from>
    <xdr:to>
      <xdr:col>23</xdr:col>
      <xdr:colOff>606425</xdr:colOff>
      <xdr:row>30</xdr:row>
      <xdr:rowOff>90388</xdr:rowOff>
    </xdr:to>
    <xdr:cxnSp macro="">
      <xdr:nvCxnSpPr>
        <xdr:cNvPr id="503" name="直線コネクタ 502"/>
        <xdr:cNvCxnSpPr/>
      </xdr:nvCxnSpPr>
      <xdr:spPr>
        <a:xfrm>
          <a:off x="16230600" y="5233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150477</xdr:rowOff>
    </xdr:from>
    <xdr:to>
      <xdr:col>23</xdr:col>
      <xdr:colOff>517525</xdr:colOff>
      <xdr:row>39</xdr:row>
      <xdr:rowOff>55445</xdr:rowOff>
    </xdr:to>
    <xdr:cxnSp macro="">
      <xdr:nvCxnSpPr>
        <xdr:cNvPr id="504" name="直線コネクタ 503"/>
        <xdr:cNvCxnSpPr/>
      </xdr:nvCxnSpPr>
      <xdr:spPr>
        <a:xfrm flipV="1">
          <a:off x="15481300" y="6322677"/>
          <a:ext cx="838200" cy="41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96065</xdr:rowOff>
    </xdr:from>
    <xdr:ext cx="378565" cy="259045"/>
    <xdr:sp macro="" textlink="">
      <xdr:nvSpPr>
        <xdr:cNvPr id="505" name="災害復旧事業費平均値テキスト"/>
        <xdr:cNvSpPr txBox="1"/>
      </xdr:nvSpPr>
      <xdr:spPr>
        <a:xfrm>
          <a:off x="16370300" y="64397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117638</xdr:rowOff>
    </xdr:from>
    <xdr:to>
      <xdr:col>23</xdr:col>
      <xdr:colOff>568325</xdr:colOff>
      <xdr:row>38</xdr:row>
      <xdr:rowOff>47788</xdr:rowOff>
    </xdr:to>
    <xdr:sp macro="" textlink="">
      <xdr:nvSpPr>
        <xdr:cNvPr id="506" name="フローチャート : 判断 505"/>
        <xdr:cNvSpPr/>
      </xdr:nvSpPr>
      <xdr:spPr>
        <a:xfrm>
          <a:off x="16268700" y="6461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12664</xdr:rowOff>
    </xdr:from>
    <xdr:to>
      <xdr:col>22</xdr:col>
      <xdr:colOff>365125</xdr:colOff>
      <xdr:row>39</xdr:row>
      <xdr:rowOff>55445</xdr:rowOff>
    </xdr:to>
    <xdr:cxnSp macro="">
      <xdr:nvCxnSpPr>
        <xdr:cNvPr id="507" name="直線コネクタ 506"/>
        <xdr:cNvCxnSpPr/>
      </xdr:nvCxnSpPr>
      <xdr:spPr>
        <a:xfrm>
          <a:off x="14592300" y="6699214"/>
          <a:ext cx="889000" cy="4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136906</xdr:rowOff>
    </xdr:from>
    <xdr:to>
      <xdr:col>22</xdr:col>
      <xdr:colOff>415925</xdr:colOff>
      <xdr:row>38</xdr:row>
      <xdr:rowOff>67056</xdr:rowOff>
    </xdr:to>
    <xdr:sp macro="" textlink="">
      <xdr:nvSpPr>
        <xdr:cNvPr id="508" name="フローチャート : 判断 507"/>
        <xdr:cNvSpPr/>
      </xdr:nvSpPr>
      <xdr:spPr>
        <a:xfrm>
          <a:off x="15430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83583</xdr:rowOff>
    </xdr:from>
    <xdr:ext cx="378565" cy="259045"/>
    <xdr:sp macro="" textlink="">
      <xdr:nvSpPr>
        <xdr:cNvPr id="509" name="テキスト ボックス 508"/>
        <xdr:cNvSpPr txBox="1"/>
      </xdr:nvSpPr>
      <xdr:spPr>
        <a:xfrm>
          <a:off x="15292017" y="6255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12664</xdr:rowOff>
    </xdr:from>
    <xdr:to>
      <xdr:col>21</xdr:col>
      <xdr:colOff>161925</xdr:colOff>
      <xdr:row>39</xdr:row>
      <xdr:rowOff>25726</xdr:rowOff>
    </xdr:to>
    <xdr:cxnSp macro="">
      <xdr:nvCxnSpPr>
        <xdr:cNvPr id="510" name="直線コネクタ 509"/>
        <xdr:cNvCxnSpPr/>
      </xdr:nvCxnSpPr>
      <xdr:spPr>
        <a:xfrm flipV="1">
          <a:off x="13703300" y="6699214"/>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123843</xdr:rowOff>
    </xdr:from>
    <xdr:to>
      <xdr:col>21</xdr:col>
      <xdr:colOff>212725</xdr:colOff>
      <xdr:row>36</xdr:row>
      <xdr:rowOff>53993</xdr:rowOff>
    </xdr:to>
    <xdr:sp macro="" textlink="">
      <xdr:nvSpPr>
        <xdr:cNvPr id="511" name="フローチャート : 判断 510"/>
        <xdr:cNvSpPr/>
      </xdr:nvSpPr>
      <xdr:spPr>
        <a:xfrm>
          <a:off x="14541500" y="61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70520</xdr:rowOff>
    </xdr:from>
    <xdr:ext cx="469744" cy="259045"/>
    <xdr:sp macro="" textlink="">
      <xdr:nvSpPr>
        <xdr:cNvPr id="512" name="テキスト ボックス 511"/>
        <xdr:cNvSpPr txBox="1"/>
      </xdr:nvSpPr>
      <xdr:spPr>
        <a:xfrm>
          <a:off x="14357427" y="58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86795</xdr:rowOff>
    </xdr:from>
    <xdr:to>
      <xdr:col>19</xdr:col>
      <xdr:colOff>644525</xdr:colOff>
      <xdr:row>39</xdr:row>
      <xdr:rowOff>25726</xdr:rowOff>
    </xdr:to>
    <xdr:cxnSp macro="">
      <xdr:nvCxnSpPr>
        <xdr:cNvPr id="513" name="直線コネクタ 512"/>
        <xdr:cNvCxnSpPr/>
      </xdr:nvCxnSpPr>
      <xdr:spPr>
        <a:xfrm>
          <a:off x="12814300" y="6601895"/>
          <a:ext cx="889000" cy="11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33</xdr:row>
      <xdr:rowOff>36322</xdr:rowOff>
    </xdr:from>
    <xdr:to>
      <xdr:col>20</xdr:col>
      <xdr:colOff>9525</xdr:colOff>
      <xdr:row>33</xdr:row>
      <xdr:rowOff>137922</xdr:rowOff>
    </xdr:to>
    <xdr:sp macro="" textlink="">
      <xdr:nvSpPr>
        <xdr:cNvPr id="514" name="フローチャート : 判断 513"/>
        <xdr:cNvSpPr/>
      </xdr:nvSpPr>
      <xdr:spPr>
        <a:xfrm>
          <a:off x="13652500" y="569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31</xdr:row>
      <xdr:rowOff>154449</xdr:rowOff>
    </xdr:from>
    <xdr:ext cx="469744" cy="259045"/>
    <xdr:sp macro="" textlink="">
      <xdr:nvSpPr>
        <xdr:cNvPr id="515" name="テキスト ボックス 514"/>
        <xdr:cNvSpPr txBox="1"/>
      </xdr:nvSpPr>
      <xdr:spPr>
        <a:xfrm>
          <a:off x="13468427" y="546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390525</xdr:colOff>
      <xdr:row>33</xdr:row>
      <xdr:rowOff>43833</xdr:rowOff>
    </xdr:from>
    <xdr:to>
      <xdr:col>18</xdr:col>
      <xdr:colOff>492125</xdr:colOff>
      <xdr:row>33</xdr:row>
      <xdr:rowOff>145433</xdr:rowOff>
    </xdr:to>
    <xdr:sp macro="" textlink="">
      <xdr:nvSpPr>
        <xdr:cNvPr id="516" name="フローチャート : 判断 515"/>
        <xdr:cNvSpPr/>
      </xdr:nvSpPr>
      <xdr:spPr>
        <a:xfrm>
          <a:off x="12763500" y="57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31</xdr:row>
      <xdr:rowOff>161960</xdr:rowOff>
    </xdr:from>
    <xdr:ext cx="469744" cy="259045"/>
    <xdr:sp macro="" textlink="">
      <xdr:nvSpPr>
        <xdr:cNvPr id="517" name="テキスト ボックス 516"/>
        <xdr:cNvSpPr txBox="1"/>
      </xdr:nvSpPr>
      <xdr:spPr>
        <a:xfrm>
          <a:off x="12579427" y="5476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99677</xdr:rowOff>
    </xdr:from>
    <xdr:to>
      <xdr:col>23</xdr:col>
      <xdr:colOff>568325</xdr:colOff>
      <xdr:row>37</xdr:row>
      <xdr:rowOff>29827</xdr:rowOff>
    </xdr:to>
    <xdr:sp macro="" textlink="">
      <xdr:nvSpPr>
        <xdr:cNvPr id="523" name="円/楕円 522"/>
        <xdr:cNvSpPr/>
      </xdr:nvSpPr>
      <xdr:spPr>
        <a:xfrm>
          <a:off x="16268700" y="627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122554</xdr:rowOff>
    </xdr:from>
    <xdr:ext cx="469744" cy="259045"/>
    <xdr:sp macro="" textlink="">
      <xdr:nvSpPr>
        <xdr:cNvPr id="524" name="災害復旧事業費該当値テキスト"/>
        <xdr:cNvSpPr txBox="1"/>
      </xdr:nvSpPr>
      <xdr:spPr>
        <a:xfrm>
          <a:off x="16370300" y="6123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1,417</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4645</xdr:rowOff>
    </xdr:from>
    <xdr:to>
      <xdr:col>22</xdr:col>
      <xdr:colOff>415925</xdr:colOff>
      <xdr:row>39</xdr:row>
      <xdr:rowOff>106245</xdr:rowOff>
    </xdr:to>
    <xdr:sp macro="" textlink="">
      <xdr:nvSpPr>
        <xdr:cNvPr id="525" name="円/楕円 524"/>
        <xdr:cNvSpPr/>
      </xdr:nvSpPr>
      <xdr:spPr>
        <a:xfrm>
          <a:off x="15430500" y="669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97372</xdr:rowOff>
    </xdr:from>
    <xdr:ext cx="378565" cy="259045"/>
    <xdr:sp macro="" textlink="">
      <xdr:nvSpPr>
        <xdr:cNvPr id="526" name="テキスト ボックス 525"/>
        <xdr:cNvSpPr txBox="1"/>
      </xdr:nvSpPr>
      <xdr:spPr>
        <a:xfrm>
          <a:off x="15292017" y="6783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133314</xdr:rowOff>
    </xdr:from>
    <xdr:to>
      <xdr:col>21</xdr:col>
      <xdr:colOff>212725</xdr:colOff>
      <xdr:row>39</xdr:row>
      <xdr:rowOff>63464</xdr:rowOff>
    </xdr:to>
    <xdr:sp macro="" textlink="">
      <xdr:nvSpPr>
        <xdr:cNvPr id="527" name="円/楕円 526"/>
        <xdr:cNvSpPr/>
      </xdr:nvSpPr>
      <xdr:spPr>
        <a:xfrm>
          <a:off x="14541500" y="664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54591</xdr:rowOff>
    </xdr:from>
    <xdr:ext cx="378565" cy="259045"/>
    <xdr:sp macro="" textlink="">
      <xdr:nvSpPr>
        <xdr:cNvPr id="528" name="テキスト ボックス 527"/>
        <xdr:cNvSpPr txBox="1"/>
      </xdr:nvSpPr>
      <xdr:spPr>
        <a:xfrm>
          <a:off x="14403017" y="6741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146376</xdr:rowOff>
    </xdr:from>
    <xdr:to>
      <xdr:col>20</xdr:col>
      <xdr:colOff>9525</xdr:colOff>
      <xdr:row>39</xdr:row>
      <xdr:rowOff>76526</xdr:rowOff>
    </xdr:to>
    <xdr:sp macro="" textlink="">
      <xdr:nvSpPr>
        <xdr:cNvPr id="529" name="円/楕円 528"/>
        <xdr:cNvSpPr/>
      </xdr:nvSpPr>
      <xdr:spPr>
        <a:xfrm>
          <a:off x="13652500" y="666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67653</xdr:rowOff>
    </xdr:from>
    <xdr:ext cx="378565" cy="259045"/>
    <xdr:sp macro="" textlink="">
      <xdr:nvSpPr>
        <xdr:cNvPr id="530" name="テキスト ボックス 529"/>
        <xdr:cNvSpPr txBox="1"/>
      </xdr:nvSpPr>
      <xdr:spPr>
        <a:xfrm>
          <a:off x="13514017" y="6754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35995</xdr:rowOff>
    </xdr:from>
    <xdr:to>
      <xdr:col>18</xdr:col>
      <xdr:colOff>492125</xdr:colOff>
      <xdr:row>38</xdr:row>
      <xdr:rowOff>137595</xdr:rowOff>
    </xdr:to>
    <xdr:sp macro="" textlink="">
      <xdr:nvSpPr>
        <xdr:cNvPr id="531" name="円/楕円 530"/>
        <xdr:cNvSpPr/>
      </xdr:nvSpPr>
      <xdr:spPr>
        <a:xfrm>
          <a:off x="12763500" y="655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128722</xdr:rowOff>
    </xdr:from>
    <xdr:ext cx="378565" cy="259045"/>
    <xdr:sp macro="" textlink="">
      <xdr:nvSpPr>
        <xdr:cNvPr id="532" name="テキスト ボックス 531"/>
        <xdr:cNvSpPr txBox="1"/>
      </xdr:nvSpPr>
      <xdr:spPr>
        <a:xfrm>
          <a:off x="12625017" y="6643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フローチャート :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7" name="フローチャート :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8" name="テキスト ボックス 55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0" name="フローチャート :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1" name="テキスト ボックス 56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3" name="フローチャート :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4" name="テキスト ボックス 56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フローチャート :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6" name="テキスト ボックス 56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2" name="円/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4" name="円/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5" name="テキスト ボックス 57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6" name="円/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7" name="テキスト ボックス 57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8" name="円/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9" name="テキスト ボックス 57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0" name="円/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1" name="テキスト ボックス 58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48,969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5" name="テキスト ボックス 59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7" name="テキスト ボックス 59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9" name="テキスト ボックス 59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1" name="テキスト ボックス 60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85617</xdr:rowOff>
    </xdr:from>
    <xdr:to>
      <xdr:col>23</xdr:col>
      <xdr:colOff>516889</xdr:colOff>
      <xdr:row>77</xdr:row>
      <xdr:rowOff>113297</xdr:rowOff>
    </xdr:to>
    <xdr:cxnSp macro="">
      <xdr:nvCxnSpPr>
        <xdr:cNvPr id="605" name="直線コネクタ 604"/>
        <xdr:cNvCxnSpPr/>
      </xdr:nvCxnSpPr>
      <xdr:spPr>
        <a:xfrm flipV="1">
          <a:off x="16317595" y="12087117"/>
          <a:ext cx="1269" cy="1227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117124</xdr:rowOff>
    </xdr:from>
    <xdr:ext cx="534377" cy="259045"/>
    <xdr:sp macro="" textlink="">
      <xdr:nvSpPr>
        <xdr:cNvPr id="606" name="公債費最小値テキスト"/>
        <xdr:cNvSpPr txBox="1"/>
      </xdr:nvSpPr>
      <xdr:spPr>
        <a:xfrm>
          <a:off x="16370300" y="1331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14,386</a:t>
          </a:r>
          <a:endParaRPr kumimoji="1" lang="ja-JP" altLang="en-US" sz="1000" b="1">
            <a:latin typeface="ＭＳ Ｐゴシック"/>
          </a:endParaRPr>
        </a:p>
      </xdr:txBody>
    </xdr:sp>
    <xdr:clientData/>
  </xdr:oneCellAnchor>
  <xdr:twoCellAnchor>
    <xdr:from>
      <xdr:col>23</xdr:col>
      <xdr:colOff>428625</xdr:colOff>
      <xdr:row>77</xdr:row>
      <xdr:rowOff>113297</xdr:rowOff>
    </xdr:from>
    <xdr:to>
      <xdr:col>23</xdr:col>
      <xdr:colOff>606425</xdr:colOff>
      <xdr:row>77</xdr:row>
      <xdr:rowOff>113297</xdr:rowOff>
    </xdr:to>
    <xdr:cxnSp macro="">
      <xdr:nvCxnSpPr>
        <xdr:cNvPr id="607" name="直線コネクタ 606"/>
        <xdr:cNvCxnSpPr/>
      </xdr:nvCxnSpPr>
      <xdr:spPr>
        <a:xfrm>
          <a:off x="16230600" y="1331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32294</xdr:rowOff>
    </xdr:from>
    <xdr:ext cx="534377" cy="259045"/>
    <xdr:sp macro="" textlink="">
      <xdr:nvSpPr>
        <xdr:cNvPr id="608" name="公債費最大値テキスト"/>
        <xdr:cNvSpPr txBox="1"/>
      </xdr:nvSpPr>
      <xdr:spPr>
        <a:xfrm>
          <a:off x="16370300" y="1186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78,839</a:t>
          </a:r>
          <a:endParaRPr kumimoji="1" lang="ja-JP" altLang="en-US" sz="1000" b="1">
            <a:latin typeface="ＭＳ Ｐゴシック"/>
          </a:endParaRPr>
        </a:p>
      </xdr:txBody>
    </xdr:sp>
    <xdr:clientData/>
  </xdr:oneCellAnchor>
  <xdr:twoCellAnchor>
    <xdr:from>
      <xdr:col>23</xdr:col>
      <xdr:colOff>428625</xdr:colOff>
      <xdr:row>70</xdr:row>
      <xdr:rowOff>85617</xdr:rowOff>
    </xdr:from>
    <xdr:to>
      <xdr:col>23</xdr:col>
      <xdr:colOff>606425</xdr:colOff>
      <xdr:row>70</xdr:row>
      <xdr:rowOff>85617</xdr:rowOff>
    </xdr:to>
    <xdr:cxnSp macro="">
      <xdr:nvCxnSpPr>
        <xdr:cNvPr id="609" name="直線コネクタ 608"/>
        <xdr:cNvCxnSpPr/>
      </xdr:nvCxnSpPr>
      <xdr:spPr>
        <a:xfrm>
          <a:off x="16230600" y="12087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24390</xdr:rowOff>
    </xdr:from>
    <xdr:to>
      <xdr:col>23</xdr:col>
      <xdr:colOff>517525</xdr:colOff>
      <xdr:row>71</xdr:row>
      <xdr:rowOff>69253</xdr:rowOff>
    </xdr:to>
    <xdr:cxnSp macro="">
      <xdr:nvCxnSpPr>
        <xdr:cNvPr id="610" name="直線コネクタ 609"/>
        <xdr:cNvCxnSpPr/>
      </xdr:nvCxnSpPr>
      <xdr:spPr>
        <a:xfrm flipV="1">
          <a:off x="15481300" y="12197340"/>
          <a:ext cx="838200" cy="4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121486</xdr:rowOff>
    </xdr:from>
    <xdr:ext cx="534377" cy="259045"/>
    <xdr:sp macro="" textlink="">
      <xdr:nvSpPr>
        <xdr:cNvPr id="611" name="公債費平均値テキスト"/>
        <xdr:cNvSpPr txBox="1"/>
      </xdr:nvSpPr>
      <xdr:spPr>
        <a:xfrm>
          <a:off x="16370300" y="12808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37,157</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143059</xdr:rowOff>
    </xdr:from>
    <xdr:to>
      <xdr:col>23</xdr:col>
      <xdr:colOff>568325</xdr:colOff>
      <xdr:row>75</xdr:row>
      <xdr:rowOff>73209</xdr:rowOff>
    </xdr:to>
    <xdr:sp macro="" textlink="">
      <xdr:nvSpPr>
        <xdr:cNvPr id="612" name="フローチャート : 判断 611"/>
        <xdr:cNvSpPr/>
      </xdr:nvSpPr>
      <xdr:spPr>
        <a:xfrm>
          <a:off x="16268700" y="1283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69253</xdr:rowOff>
    </xdr:from>
    <xdr:to>
      <xdr:col>22</xdr:col>
      <xdr:colOff>365125</xdr:colOff>
      <xdr:row>71</xdr:row>
      <xdr:rowOff>154235</xdr:rowOff>
    </xdr:to>
    <xdr:cxnSp macro="">
      <xdr:nvCxnSpPr>
        <xdr:cNvPr id="613" name="直線コネクタ 612"/>
        <xdr:cNvCxnSpPr/>
      </xdr:nvCxnSpPr>
      <xdr:spPr>
        <a:xfrm flipV="1">
          <a:off x="14592300" y="12242203"/>
          <a:ext cx="889000" cy="8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163805</xdr:rowOff>
    </xdr:from>
    <xdr:to>
      <xdr:col>22</xdr:col>
      <xdr:colOff>415925</xdr:colOff>
      <xdr:row>75</xdr:row>
      <xdr:rowOff>93955</xdr:rowOff>
    </xdr:to>
    <xdr:sp macro="" textlink="">
      <xdr:nvSpPr>
        <xdr:cNvPr id="614" name="フローチャート : 判断 613"/>
        <xdr:cNvSpPr/>
      </xdr:nvSpPr>
      <xdr:spPr>
        <a:xfrm>
          <a:off x="15430500" y="1285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85082</xdr:rowOff>
    </xdr:from>
    <xdr:ext cx="534377" cy="259045"/>
    <xdr:sp macro="" textlink="">
      <xdr:nvSpPr>
        <xdr:cNvPr id="615" name="テキスト ボックス 614"/>
        <xdr:cNvSpPr txBox="1"/>
      </xdr:nvSpPr>
      <xdr:spPr>
        <a:xfrm>
          <a:off x="15214111" y="1294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36,068</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154235</xdr:rowOff>
    </xdr:from>
    <xdr:to>
      <xdr:col>21</xdr:col>
      <xdr:colOff>161925</xdr:colOff>
      <xdr:row>72</xdr:row>
      <xdr:rowOff>14694</xdr:rowOff>
    </xdr:to>
    <xdr:cxnSp macro="">
      <xdr:nvCxnSpPr>
        <xdr:cNvPr id="616" name="直線コネクタ 615"/>
        <xdr:cNvCxnSpPr/>
      </xdr:nvCxnSpPr>
      <xdr:spPr>
        <a:xfrm flipV="1">
          <a:off x="13703300" y="12327185"/>
          <a:ext cx="889000" cy="3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64612</xdr:rowOff>
    </xdr:from>
    <xdr:to>
      <xdr:col>21</xdr:col>
      <xdr:colOff>212725</xdr:colOff>
      <xdr:row>75</xdr:row>
      <xdr:rowOff>166212</xdr:rowOff>
    </xdr:to>
    <xdr:sp macro="" textlink="">
      <xdr:nvSpPr>
        <xdr:cNvPr id="617" name="フローチャート : 判断 616"/>
        <xdr:cNvSpPr/>
      </xdr:nvSpPr>
      <xdr:spPr>
        <a:xfrm>
          <a:off x="14541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157339</xdr:rowOff>
    </xdr:from>
    <xdr:ext cx="534377" cy="259045"/>
    <xdr:sp macro="" textlink="">
      <xdr:nvSpPr>
        <xdr:cNvPr id="618" name="テキスト ボックス 617"/>
        <xdr:cNvSpPr txBox="1"/>
      </xdr:nvSpPr>
      <xdr:spPr>
        <a:xfrm>
          <a:off x="14325111" y="1301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141929</xdr:rowOff>
    </xdr:from>
    <xdr:to>
      <xdr:col>19</xdr:col>
      <xdr:colOff>644525</xdr:colOff>
      <xdr:row>72</xdr:row>
      <xdr:rowOff>14694</xdr:rowOff>
    </xdr:to>
    <xdr:cxnSp macro="">
      <xdr:nvCxnSpPr>
        <xdr:cNvPr id="619" name="直線コネクタ 618"/>
        <xdr:cNvCxnSpPr/>
      </xdr:nvCxnSpPr>
      <xdr:spPr>
        <a:xfrm>
          <a:off x="12814300" y="12314879"/>
          <a:ext cx="889000" cy="4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47771</xdr:rowOff>
    </xdr:from>
    <xdr:to>
      <xdr:col>20</xdr:col>
      <xdr:colOff>9525</xdr:colOff>
      <xdr:row>75</xdr:row>
      <xdr:rowOff>149371</xdr:rowOff>
    </xdr:to>
    <xdr:sp macro="" textlink="">
      <xdr:nvSpPr>
        <xdr:cNvPr id="620" name="フローチャート : 判断 619"/>
        <xdr:cNvSpPr/>
      </xdr:nvSpPr>
      <xdr:spPr>
        <a:xfrm>
          <a:off x="13652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140498</xdr:rowOff>
    </xdr:from>
    <xdr:ext cx="534377" cy="259045"/>
    <xdr:sp macro="" textlink="">
      <xdr:nvSpPr>
        <xdr:cNvPr id="621" name="テキスト ボックス 620"/>
        <xdr:cNvSpPr txBox="1"/>
      </xdr:nvSpPr>
      <xdr:spPr>
        <a:xfrm>
          <a:off x="13436111" y="129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39275</xdr:rowOff>
    </xdr:from>
    <xdr:to>
      <xdr:col>18</xdr:col>
      <xdr:colOff>492125</xdr:colOff>
      <xdr:row>75</xdr:row>
      <xdr:rowOff>140875</xdr:rowOff>
    </xdr:to>
    <xdr:sp macro="" textlink="">
      <xdr:nvSpPr>
        <xdr:cNvPr id="622" name="フローチャート : 判断 621"/>
        <xdr:cNvSpPr/>
      </xdr:nvSpPr>
      <xdr:spPr>
        <a:xfrm>
          <a:off x="12763500" y="128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132002</xdr:rowOff>
    </xdr:from>
    <xdr:ext cx="534377" cy="259045"/>
    <xdr:sp macro="" textlink="">
      <xdr:nvSpPr>
        <xdr:cNvPr id="623" name="テキスト ボックス 622"/>
        <xdr:cNvSpPr txBox="1"/>
      </xdr:nvSpPr>
      <xdr:spPr>
        <a:xfrm>
          <a:off x="12547111" y="1299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70</xdr:row>
      <xdr:rowOff>145040</xdr:rowOff>
    </xdr:from>
    <xdr:to>
      <xdr:col>23</xdr:col>
      <xdr:colOff>568325</xdr:colOff>
      <xdr:row>71</xdr:row>
      <xdr:rowOff>75190</xdr:rowOff>
    </xdr:to>
    <xdr:sp macro="" textlink="">
      <xdr:nvSpPr>
        <xdr:cNvPr id="629" name="円/楕円 628"/>
        <xdr:cNvSpPr/>
      </xdr:nvSpPr>
      <xdr:spPr>
        <a:xfrm>
          <a:off x="16268700" y="1214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59967</xdr:rowOff>
    </xdr:from>
    <xdr:ext cx="534377" cy="259045"/>
    <xdr:sp macro="" textlink="">
      <xdr:nvSpPr>
        <xdr:cNvPr id="630" name="公債費該当値テキスト"/>
        <xdr:cNvSpPr txBox="1"/>
      </xdr:nvSpPr>
      <xdr:spPr>
        <a:xfrm>
          <a:off x="16370300" y="1206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73,053</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18453</xdr:rowOff>
    </xdr:from>
    <xdr:to>
      <xdr:col>22</xdr:col>
      <xdr:colOff>415925</xdr:colOff>
      <xdr:row>71</xdr:row>
      <xdr:rowOff>120053</xdr:rowOff>
    </xdr:to>
    <xdr:sp macro="" textlink="">
      <xdr:nvSpPr>
        <xdr:cNvPr id="631" name="円/楕円 630"/>
        <xdr:cNvSpPr/>
      </xdr:nvSpPr>
      <xdr:spPr>
        <a:xfrm>
          <a:off x="15430500" y="1219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69</xdr:row>
      <xdr:rowOff>136580</xdr:rowOff>
    </xdr:from>
    <xdr:ext cx="534377" cy="259045"/>
    <xdr:sp macro="" textlink="">
      <xdr:nvSpPr>
        <xdr:cNvPr id="632" name="テキスト ボックス 631"/>
        <xdr:cNvSpPr txBox="1"/>
      </xdr:nvSpPr>
      <xdr:spPr>
        <a:xfrm>
          <a:off x="15214111" y="1196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70,698</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103435</xdr:rowOff>
    </xdr:from>
    <xdr:to>
      <xdr:col>21</xdr:col>
      <xdr:colOff>212725</xdr:colOff>
      <xdr:row>72</xdr:row>
      <xdr:rowOff>33585</xdr:rowOff>
    </xdr:to>
    <xdr:sp macro="" textlink="">
      <xdr:nvSpPr>
        <xdr:cNvPr id="633" name="円/楕円 632"/>
        <xdr:cNvSpPr/>
      </xdr:nvSpPr>
      <xdr:spPr>
        <a:xfrm>
          <a:off x="14541500" y="1227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50112</xdr:rowOff>
    </xdr:from>
    <xdr:ext cx="534377" cy="259045"/>
    <xdr:sp macro="" textlink="">
      <xdr:nvSpPr>
        <xdr:cNvPr id="634" name="テキスト ボックス 633"/>
        <xdr:cNvSpPr txBox="1"/>
      </xdr:nvSpPr>
      <xdr:spPr>
        <a:xfrm>
          <a:off x="14325111" y="1205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66,237</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135344</xdr:rowOff>
    </xdr:from>
    <xdr:to>
      <xdr:col>20</xdr:col>
      <xdr:colOff>9525</xdr:colOff>
      <xdr:row>72</xdr:row>
      <xdr:rowOff>65494</xdr:rowOff>
    </xdr:to>
    <xdr:sp macro="" textlink="">
      <xdr:nvSpPr>
        <xdr:cNvPr id="635" name="円/楕円 634"/>
        <xdr:cNvSpPr/>
      </xdr:nvSpPr>
      <xdr:spPr>
        <a:xfrm>
          <a:off x="13652500" y="123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82021</xdr:rowOff>
    </xdr:from>
    <xdr:ext cx="534377" cy="259045"/>
    <xdr:sp macro="" textlink="">
      <xdr:nvSpPr>
        <xdr:cNvPr id="636" name="テキスト ボックス 635"/>
        <xdr:cNvSpPr txBox="1"/>
      </xdr:nvSpPr>
      <xdr:spPr>
        <a:xfrm>
          <a:off x="13436111" y="1208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64,562</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91129</xdr:rowOff>
    </xdr:from>
    <xdr:to>
      <xdr:col>18</xdr:col>
      <xdr:colOff>492125</xdr:colOff>
      <xdr:row>72</xdr:row>
      <xdr:rowOff>21279</xdr:rowOff>
    </xdr:to>
    <xdr:sp macro="" textlink="">
      <xdr:nvSpPr>
        <xdr:cNvPr id="637" name="円/楕円 636"/>
        <xdr:cNvSpPr/>
      </xdr:nvSpPr>
      <xdr:spPr>
        <a:xfrm>
          <a:off x="12763500" y="1226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37806</xdr:rowOff>
    </xdr:from>
    <xdr:ext cx="534377" cy="259045"/>
    <xdr:sp macro="" textlink="">
      <xdr:nvSpPr>
        <xdr:cNvPr id="638" name="テキスト ボックス 637"/>
        <xdr:cNvSpPr txBox="1"/>
      </xdr:nvSpPr>
      <xdr:spPr>
        <a:xfrm>
          <a:off x="12547111" y="1203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66,883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9,577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9" name="直線コネクタ 648"/>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50" name="テキスト ボックス 649"/>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1" name="直線コネクタ 65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2" name="テキスト ボックス 65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53" name="直線コネクタ 65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90</xdr:row>
      <xdr:rowOff>111777</xdr:rowOff>
    </xdr:from>
    <xdr:ext cx="531299" cy="259045"/>
    <xdr:sp macro="" textlink="">
      <xdr:nvSpPr>
        <xdr:cNvPr id="654" name="テキスト ボックス 653"/>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5" name="直線コネクタ 65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6" name="テキスト ボックス 65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164560</xdr:rowOff>
    </xdr:from>
    <xdr:to>
      <xdr:col>23</xdr:col>
      <xdr:colOff>516889</xdr:colOff>
      <xdr:row>98</xdr:row>
      <xdr:rowOff>9170</xdr:rowOff>
    </xdr:to>
    <xdr:cxnSp macro="">
      <xdr:nvCxnSpPr>
        <xdr:cNvPr id="658" name="直線コネクタ 657"/>
        <xdr:cNvCxnSpPr/>
      </xdr:nvCxnSpPr>
      <xdr:spPr>
        <a:xfrm flipV="1">
          <a:off x="16317595" y="15595060"/>
          <a:ext cx="1269" cy="1216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12997</xdr:rowOff>
    </xdr:from>
    <xdr:ext cx="378565" cy="259045"/>
    <xdr:sp macro="" textlink="">
      <xdr:nvSpPr>
        <xdr:cNvPr id="659" name="積立金最小値テキスト"/>
        <xdr:cNvSpPr txBox="1"/>
      </xdr:nvSpPr>
      <xdr:spPr>
        <a:xfrm>
          <a:off x="16370300" y="16815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428625</xdr:colOff>
      <xdr:row>98</xdr:row>
      <xdr:rowOff>9170</xdr:rowOff>
    </xdr:from>
    <xdr:to>
      <xdr:col>23</xdr:col>
      <xdr:colOff>606425</xdr:colOff>
      <xdr:row>98</xdr:row>
      <xdr:rowOff>9170</xdr:rowOff>
    </xdr:to>
    <xdr:cxnSp macro="">
      <xdr:nvCxnSpPr>
        <xdr:cNvPr id="660" name="直線コネクタ 659"/>
        <xdr:cNvCxnSpPr/>
      </xdr:nvCxnSpPr>
      <xdr:spPr>
        <a:xfrm>
          <a:off x="16230600" y="1681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111237</xdr:rowOff>
    </xdr:from>
    <xdr:ext cx="534377" cy="259045"/>
    <xdr:sp macro="" textlink="">
      <xdr:nvSpPr>
        <xdr:cNvPr id="661" name="積立金最大値テキスト"/>
        <xdr:cNvSpPr txBox="1"/>
      </xdr:nvSpPr>
      <xdr:spPr>
        <a:xfrm>
          <a:off x="16370300" y="1537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21,565</a:t>
          </a:r>
          <a:endParaRPr kumimoji="1" lang="ja-JP" altLang="en-US" sz="1000" b="1">
            <a:latin typeface="ＭＳ Ｐゴシック"/>
          </a:endParaRPr>
        </a:p>
      </xdr:txBody>
    </xdr:sp>
    <xdr:clientData/>
  </xdr:oneCellAnchor>
  <xdr:twoCellAnchor>
    <xdr:from>
      <xdr:col>23</xdr:col>
      <xdr:colOff>428625</xdr:colOff>
      <xdr:row>90</xdr:row>
      <xdr:rowOff>164560</xdr:rowOff>
    </xdr:from>
    <xdr:to>
      <xdr:col>23</xdr:col>
      <xdr:colOff>606425</xdr:colOff>
      <xdr:row>90</xdr:row>
      <xdr:rowOff>164560</xdr:rowOff>
    </xdr:to>
    <xdr:cxnSp macro="">
      <xdr:nvCxnSpPr>
        <xdr:cNvPr id="662" name="直線コネクタ 661"/>
        <xdr:cNvCxnSpPr/>
      </xdr:nvCxnSpPr>
      <xdr:spPr>
        <a:xfrm>
          <a:off x="16230600" y="15595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22256</xdr:rowOff>
    </xdr:from>
    <xdr:to>
      <xdr:col>23</xdr:col>
      <xdr:colOff>517525</xdr:colOff>
      <xdr:row>97</xdr:row>
      <xdr:rowOff>64319</xdr:rowOff>
    </xdr:to>
    <xdr:cxnSp macro="">
      <xdr:nvCxnSpPr>
        <xdr:cNvPr id="663" name="直線コネクタ 662"/>
        <xdr:cNvCxnSpPr/>
      </xdr:nvCxnSpPr>
      <xdr:spPr>
        <a:xfrm>
          <a:off x="15481300" y="15624206"/>
          <a:ext cx="838200" cy="107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167212</xdr:rowOff>
    </xdr:from>
    <xdr:ext cx="469744" cy="259045"/>
    <xdr:sp macro="" textlink="">
      <xdr:nvSpPr>
        <xdr:cNvPr id="664" name="積立金平均値テキスト"/>
        <xdr:cNvSpPr txBox="1"/>
      </xdr:nvSpPr>
      <xdr:spPr>
        <a:xfrm>
          <a:off x="16370300" y="16283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144335</xdr:rowOff>
    </xdr:from>
    <xdr:to>
      <xdr:col>23</xdr:col>
      <xdr:colOff>568325</xdr:colOff>
      <xdr:row>96</xdr:row>
      <xdr:rowOff>74485</xdr:rowOff>
    </xdr:to>
    <xdr:sp macro="" textlink="">
      <xdr:nvSpPr>
        <xdr:cNvPr id="665" name="フローチャート : 判断 664"/>
        <xdr:cNvSpPr/>
      </xdr:nvSpPr>
      <xdr:spPr>
        <a:xfrm>
          <a:off x="16268700" y="164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22256</xdr:rowOff>
    </xdr:from>
    <xdr:to>
      <xdr:col>22</xdr:col>
      <xdr:colOff>365125</xdr:colOff>
      <xdr:row>96</xdr:row>
      <xdr:rowOff>146786</xdr:rowOff>
    </xdr:to>
    <xdr:cxnSp macro="">
      <xdr:nvCxnSpPr>
        <xdr:cNvPr id="666" name="直線コネクタ 665"/>
        <xdr:cNvCxnSpPr/>
      </xdr:nvCxnSpPr>
      <xdr:spPr>
        <a:xfrm flipV="1">
          <a:off x="14592300" y="15624206"/>
          <a:ext cx="889000" cy="98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76442</xdr:rowOff>
    </xdr:from>
    <xdr:to>
      <xdr:col>22</xdr:col>
      <xdr:colOff>415925</xdr:colOff>
      <xdr:row>95</xdr:row>
      <xdr:rowOff>6592</xdr:rowOff>
    </xdr:to>
    <xdr:sp macro="" textlink="">
      <xdr:nvSpPr>
        <xdr:cNvPr id="667" name="フローチャート : 判断 666"/>
        <xdr:cNvSpPr/>
      </xdr:nvSpPr>
      <xdr:spPr>
        <a:xfrm>
          <a:off x="15430500" y="1619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169169</xdr:rowOff>
    </xdr:from>
    <xdr:ext cx="534377" cy="259045"/>
    <xdr:sp macro="" textlink="">
      <xdr:nvSpPr>
        <xdr:cNvPr id="668" name="テキスト ボックス 667"/>
        <xdr:cNvSpPr txBox="1"/>
      </xdr:nvSpPr>
      <xdr:spPr>
        <a:xfrm>
          <a:off x="15214111" y="1628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10,218</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88494</xdr:rowOff>
    </xdr:from>
    <xdr:to>
      <xdr:col>21</xdr:col>
      <xdr:colOff>161925</xdr:colOff>
      <xdr:row>96</xdr:row>
      <xdr:rowOff>146786</xdr:rowOff>
    </xdr:to>
    <xdr:cxnSp macro="">
      <xdr:nvCxnSpPr>
        <xdr:cNvPr id="669" name="直線コネクタ 668"/>
        <xdr:cNvCxnSpPr/>
      </xdr:nvCxnSpPr>
      <xdr:spPr>
        <a:xfrm>
          <a:off x="13703300" y="15690444"/>
          <a:ext cx="889000" cy="91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157880</xdr:rowOff>
    </xdr:from>
    <xdr:to>
      <xdr:col>21</xdr:col>
      <xdr:colOff>212725</xdr:colOff>
      <xdr:row>95</xdr:row>
      <xdr:rowOff>88030</xdr:rowOff>
    </xdr:to>
    <xdr:sp macro="" textlink="">
      <xdr:nvSpPr>
        <xdr:cNvPr id="670" name="フローチャート : 判断 669"/>
        <xdr:cNvSpPr/>
      </xdr:nvSpPr>
      <xdr:spPr>
        <a:xfrm>
          <a:off x="14541500" y="162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93</xdr:row>
      <xdr:rowOff>104557</xdr:rowOff>
    </xdr:from>
    <xdr:ext cx="469744" cy="259045"/>
    <xdr:sp macro="" textlink="">
      <xdr:nvSpPr>
        <xdr:cNvPr id="671" name="テキスト ボックス 670"/>
        <xdr:cNvSpPr txBox="1"/>
      </xdr:nvSpPr>
      <xdr:spPr>
        <a:xfrm>
          <a:off x="14357427" y="1604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88494</xdr:rowOff>
    </xdr:from>
    <xdr:to>
      <xdr:col>19</xdr:col>
      <xdr:colOff>644525</xdr:colOff>
      <xdr:row>91</xdr:row>
      <xdr:rowOff>119754</xdr:rowOff>
    </xdr:to>
    <xdr:cxnSp macro="">
      <xdr:nvCxnSpPr>
        <xdr:cNvPr id="672" name="直線コネクタ 671"/>
        <xdr:cNvCxnSpPr/>
      </xdr:nvCxnSpPr>
      <xdr:spPr>
        <a:xfrm flipV="1">
          <a:off x="12814300" y="15690444"/>
          <a:ext cx="889000" cy="3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92</xdr:row>
      <xdr:rowOff>114960</xdr:rowOff>
    </xdr:from>
    <xdr:to>
      <xdr:col>20</xdr:col>
      <xdr:colOff>9525</xdr:colOff>
      <xdr:row>93</xdr:row>
      <xdr:rowOff>45110</xdr:rowOff>
    </xdr:to>
    <xdr:sp macro="" textlink="">
      <xdr:nvSpPr>
        <xdr:cNvPr id="673" name="フローチャート : 判断 672"/>
        <xdr:cNvSpPr/>
      </xdr:nvSpPr>
      <xdr:spPr>
        <a:xfrm>
          <a:off x="13652500" y="1588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36237</xdr:rowOff>
    </xdr:from>
    <xdr:ext cx="534377" cy="259045"/>
    <xdr:sp macro="" textlink="">
      <xdr:nvSpPr>
        <xdr:cNvPr id="674" name="テキスト ボックス 673"/>
        <xdr:cNvSpPr txBox="1"/>
      </xdr:nvSpPr>
      <xdr:spPr>
        <a:xfrm>
          <a:off x="13436111" y="1598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390525</xdr:colOff>
      <xdr:row>90</xdr:row>
      <xdr:rowOff>106159</xdr:rowOff>
    </xdr:from>
    <xdr:to>
      <xdr:col>18</xdr:col>
      <xdr:colOff>492125</xdr:colOff>
      <xdr:row>91</xdr:row>
      <xdr:rowOff>36309</xdr:rowOff>
    </xdr:to>
    <xdr:sp macro="" textlink="">
      <xdr:nvSpPr>
        <xdr:cNvPr id="675" name="フローチャート : 判断 674"/>
        <xdr:cNvSpPr/>
      </xdr:nvSpPr>
      <xdr:spPr>
        <a:xfrm>
          <a:off x="12763500" y="1553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89</xdr:row>
      <xdr:rowOff>52836</xdr:rowOff>
    </xdr:from>
    <xdr:ext cx="534377" cy="259045"/>
    <xdr:sp macro="" textlink="">
      <xdr:nvSpPr>
        <xdr:cNvPr id="676" name="テキスト ボックス 675"/>
        <xdr:cNvSpPr txBox="1"/>
      </xdr:nvSpPr>
      <xdr:spPr>
        <a:xfrm>
          <a:off x="12547111" y="1531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7" name="テキスト ボックス 67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8" name="テキスト ボックス 67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9" name="テキスト ボックス 67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0" name="テキスト ボックス 67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1" name="テキスト ボックス 68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13519</xdr:rowOff>
    </xdr:from>
    <xdr:to>
      <xdr:col>23</xdr:col>
      <xdr:colOff>568325</xdr:colOff>
      <xdr:row>97</xdr:row>
      <xdr:rowOff>115119</xdr:rowOff>
    </xdr:to>
    <xdr:sp macro="" textlink="">
      <xdr:nvSpPr>
        <xdr:cNvPr id="682" name="円/楕円 681"/>
        <xdr:cNvSpPr/>
      </xdr:nvSpPr>
      <xdr:spPr>
        <a:xfrm>
          <a:off x="16268700" y="1664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99896</xdr:rowOff>
    </xdr:from>
    <xdr:ext cx="469744" cy="259045"/>
    <xdr:sp macro="" textlink="">
      <xdr:nvSpPr>
        <xdr:cNvPr id="683" name="積立金該当値テキスト"/>
        <xdr:cNvSpPr txBox="1"/>
      </xdr:nvSpPr>
      <xdr:spPr>
        <a:xfrm>
          <a:off x="16370300" y="1655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2,319</a:t>
          </a:r>
          <a:endParaRPr kumimoji="1" lang="ja-JP" altLang="en-US" sz="1000" b="1">
            <a:solidFill>
              <a:srgbClr val="FF0000"/>
            </a:solidFill>
            <a:latin typeface="ＭＳ Ｐゴシック"/>
          </a:endParaRPr>
        </a:p>
      </xdr:txBody>
    </xdr:sp>
    <xdr:clientData/>
  </xdr:oneCellAnchor>
  <xdr:twoCellAnchor>
    <xdr:from>
      <xdr:col>22</xdr:col>
      <xdr:colOff>314325</xdr:colOff>
      <xdr:row>90</xdr:row>
      <xdr:rowOff>142906</xdr:rowOff>
    </xdr:from>
    <xdr:to>
      <xdr:col>22</xdr:col>
      <xdr:colOff>415925</xdr:colOff>
      <xdr:row>91</xdr:row>
      <xdr:rowOff>73056</xdr:rowOff>
    </xdr:to>
    <xdr:sp macro="" textlink="">
      <xdr:nvSpPr>
        <xdr:cNvPr id="684" name="円/楕円 683"/>
        <xdr:cNvSpPr/>
      </xdr:nvSpPr>
      <xdr:spPr>
        <a:xfrm>
          <a:off x="15430500" y="1557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89</xdr:row>
      <xdr:rowOff>89583</xdr:rowOff>
    </xdr:from>
    <xdr:ext cx="534377" cy="259045"/>
    <xdr:sp macro="" textlink="">
      <xdr:nvSpPr>
        <xdr:cNvPr id="685" name="テキスト ボックス 684"/>
        <xdr:cNvSpPr txBox="1"/>
      </xdr:nvSpPr>
      <xdr:spPr>
        <a:xfrm>
          <a:off x="15214111" y="1534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21,055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95986</xdr:rowOff>
    </xdr:from>
    <xdr:to>
      <xdr:col>21</xdr:col>
      <xdr:colOff>212725</xdr:colOff>
      <xdr:row>97</xdr:row>
      <xdr:rowOff>26136</xdr:rowOff>
    </xdr:to>
    <xdr:sp macro="" textlink="">
      <xdr:nvSpPr>
        <xdr:cNvPr id="686" name="円/楕円 685"/>
        <xdr:cNvSpPr/>
      </xdr:nvSpPr>
      <xdr:spPr>
        <a:xfrm>
          <a:off x="14541500" y="1655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17263</xdr:rowOff>
    </xdr:from>
    <xdr:ext cx="469744" cy="259045"/>
    <xdr:sp macro="" textlink="">
      <xdr:nvSpPr>
        <xdr:cNvPr id="687" name="テキスト ボックス 686"/>
        <xdr:cNvSpPr txBox="1"/>
      </xdr:nvSpPr>
      <xdr:spPr>
        <a:xfrm>
          <a:off x="14357427" y="1664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3,876</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37694</xdr:rowOff>
    </xdr:from>
    <xdr:to>
      <xdr:col>20</xdr:col>
      <xdr:colOff>9525</xdr:colOff>
      <xdr:row>91</xdr:row>
      <xdr:rowOff>139294</xdr:rowOff>
    </xdr:to>
    <xdr:sp macro="" textlink="">
      <xdr:nvSpPr>
        <xdr:cNvPr id="688" name="円/楕円 687"/>
        <xdr:cNvSpPr/>
      </xdr:nvSpPr>
      <xdr:spPr>
        <a:xfrm>
          <a:off x="13652500" y="1563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89</xdr:row>
      <xdr:rowOff>155821</xdr:rowOff>
    </xdr:from>
    <xdr:ext cx="534377" cy="259045"/>
    <xdr:sp macro="" textlink="">
      <xdr:nvSpPr>
        <xdr:cNvPr id="689" name="テキスト ボックス 688"/>
        <xdr:cNvSpPr txBox="1"/>
      </xdr:nvSpPr>
      <xdr:spPr>
        <a:xfrm>
          <a:off x="13436111" y="1541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19,896</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68954</xdr:rowOff>
    </xdr:from>
    <xdr:to>
      <xdr:col>18</xdr:col>
      <xdr:colOff>492125</xdr:colOff>
      <xdr:row>91</xdr:row>
      <xdr:rowOff>170554</xdr:rowOff>
    </xdr:to>
    <xdr:sp macro="" textlink="">
      <xdr:nvSpPr>
        <xdr:cNvPr id="690" name="円/楕円 689"/>
        <xdr:cNvSpPr/>
      </xdr:nvSpPr>
      <xdr:spPr>
        <a:xfrm>
          <a:off x="12763500" y="156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161681</xdr:rowOff>
    </xdr:from>
    <xdr:ext cx="534377" cy="259045"/>
    <xdr:sp macro="" textlink="">
      <xdr:nvSpPr>
        <xdr:cNvPr id="691" name="テキスト ボックス 690"/>
        <xdr:cNvSpPr txBox="1"/>
      </xdr:nvSpPr>
      <xdr:spPr>
        <a:xfrm>
          <a:off x="12547111" y="157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2" name="正方形/長方形 69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3" name="正方形/長方形 69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4" name="正方形/長方形 69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5" name="正方形/長方形 69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6" name="正方形/長方形 69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7" name="正方形/長方形 69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8" name="正方形/長方形 69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9" name="正方形/長方形 69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0" name="テキスト ボックス 69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1" name="直線コネクタ 70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2" name="直線コネクタ 70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3" name="テキスト ボックス 70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4" name="直線コネクタ 70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5" name="テキスト ボックス 70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6" name="直線コネクタ 70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7" name="テキスト ボックス 70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8" name="直線コネクタ 70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09" name="テキスト ボックス 70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1" name="テキスト ボックス 71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151816</xdr:rowOff>
    </xdr:from>
    <xdr:to>
      <xdr:col>32</xdr:col>
      <xdr:colOff>186689</xdr:colOff>
      <xdr:row>38</xdr:row>
      <xdr:rowOff>139700</xdr:rowOff>
    </xdr:to>
    <xdr:cxnSp macro="">
      <xdr:nvCxnSpPr>
        <xdr:cNvPr id="713" name="直線コネクタ 712"/>
        <xdr:cNvCxnSpPr/>
      </xdr:nvCxnSpPr>
      <xdr:spPr>
        <a:xfrm flipV="1">
          <a:off x="22159595" y="5295316"/>
          <a:ext cx="1269" cy="1359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5" name="直線コネクタ 71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98493</xdr:rowOff>
    </xdr:from>
    <xdr:ext cx="469744" cy="259045"/>
    <xdr:sp macro="" textlink="">
      <xdr:nvSpPr>
        <xdr:cNvPr id="716" name="投資及び出資金最大値テキスト"/>
        <xdr:cNvSpPr txBox="1"/>
      </xdr:nvSpPr>
      <xdr:spPr>
        <a:xfrm>
          <a:off x="22212300" y="507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5,947</a:t>
          </a:r>
          <a:endParaRPr kumimoji="1" lang="ja-JP" altLang="en-US" sz="1000" b="1">
            <a:latin typeface="ＭＳ Ｐゴシック"/>
          </a:endParaRPr>
        </a:p>
      </xdr:txBody>
    </xdr:sp>
    <xdr:clientData/>
  </xdr:oneCellAnchor>
  <xdr:twoCellAnchor>
    <xdr:from>
      <xdr:col>32</xdr:col>
      <xdr:colOff>98425</xdr:colOff>
      <xdr:row>30</xdr:row>
      <xdr:rowOff>151816</xdr:rowOff>
    </xdr:from>
    <xdr:to>
      <xdr:col>32</xdr:col>
      <xdr:colOff>276225</xdr:colOff>
      <xdr:row>30</xdr:row>
      <xdr:rowOff>151816</xdr:rowOff>
    </xdr:to>
    <xdr:cxnSp macro="">
      <xdr:nvCxnSpPr>
        <xdr:cNvPr id="717" name="直線コネクタ 716"/>
        <xdr:cNvCxnSpPr/>
      </xdr:nvCxnSpPr>
      <xdr:spPr>
        <a:xfrm>
          <a:off x="22072600" y="529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151816</xdr:rowOff>
    </xdr:from>
    <xdr:to>
      <xdr:col>32</xdr:col>
      <xdr:colOff>187325</xdr:colOff>
      <xdr:row>37</xdr:row>
      <xdr:rowOff>50546</xdr:rowOff>
    </xdr:to>
    <xdr:cxnSp macro="">
      <xdr:nvCxnSpPr>
        <xdr:cNvPr id="718" name="直線コネクタ 717"/>
        <xdr:cNvCxnSpPr/>
      </xdr:nvCxnSpPr>
      <xdr:spPr>
        <a:xfrm flipV="1">
          <a:off x="21323300" y="5295316"/>
          <a:ext cx="838200" cy="109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83786</xdr:rowOff>
    </xdr:from>
    <xdr:ext cx="469744" cy="259045"/>
    <xdr:sp macro="" textlink="">
      <xdr:nvSpPr>
        <xdr:cNvPr id="719" name="投資及び出資金平均値テキスト"/>
        <xdr:cNvSpPr txBox="1"/>
      </xdr:nvSpPr>
      <xdr:spPr>
        <a:xfrm>
          <a:off x="22212300" y="6255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105359</xdr:rowOff>
    </xdr:from>
    <xdr:to>
      <xdr:col>32</xdr:col>
      <xdr:colOff>238125</xdr:colOff>
      <xdr:row>37</xdr:row>
      <xdr:rowOff>35509</xdr:rowOff>
    </xdr:to>
    <xdr:sp macro="" textlink="">
      <xdr:nvSpPr>
        <xdr:cNvPr id="720" name="フローチャート : 判断 719"/>
        <xdr:cNvSpPr/>
      </xdr:nvSpPr>
      <xdr:spPr>
        <a:xfrm>
          <a:off x="22110700" y="627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153873</xdr:rowOff>
    </xdr:from>
    <xdr:to>
      <xdr:col>31</xdr:col>
      <xdr:colOff>34925</xdr:colOff>
      <xdr:row>37</xdr:row>
      <xdr:rowOff>50546</xdr:rowOff>
    </xdr:to>
    <xdr:cxnSp macro="">
      <xdr:nvCxnSpPr>
        <xdr:cNvPr id="721" name="直線コネクタ 720"/>
        <xdr:cNvCxnSpPr/>
      </xdr:nvCxnSpPr>
      <xdr:spPr>
        <a:xfrm>
          <a:off x="20434300" y="6154623"/>
          <a:ext cx="889000" cy="23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153822</xdr:rowOff>
    </xdr:from>
    <xdr:to>
      <xdr:col>31</xdr:col>
      <xdr:colOff>85725</xdr:colOff>
      <xdr:row>37</xdr:row>
      <xdr:rowOff>83972</xdr:rowOff>
    </xdr:to>
    <xdr:sp macro="" textlink="">
      <xdr:nvSpPr>
        <xdr:cNvPr id="722" name="フローチャート : 判断 721"/>
        <xdr:cNvSpPr/>
      </xdr:nvSpPr>
      <xdr:spPr>
        <a:xfrm>
          <a:off x="21272500" y="63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100499</xdr:rowOff>
    </xdr:from>
    <xdr:ext cx="469744" cy="259045"/>
    <xdr:sp macro="" textlink="">
      <xdr:nvSpPr>
        <xdr:cNvPr id="723" name="テキスト ボックス 722"/>
        <xdr:cNvSpPr txBox="1"/>
      </xdr:nvSpPr>
      <xdr:spPr>
        <a:xfrm>
          <a:off x="21088427" y="61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a:t>
          </a:r>
          <a:endParaRPr kumimoji="1" lang="ja-JP" altLang="en-US" sz="1000" b="1">
            <a:solidFill>
              <a:srgbClr val="000080"/>
            </a:solidFill>
            <a:latin typeface="ＭＳ Ｐゴシック"/>
          </a:endParaRPr>
        </a:p>
      </xdr:txBody>
    </xdr:sp>
    <xdr:clientData/>
  </xdr:oneCellAnchor>
  <xdr:twoCellAnchor>
    <xdr:from>
      <xdr:col>28</xdr:col>
      <xdr:colOff>314325</xdr:colOff>
      <xdr:row>33</xdr:row>
      <xdr:rowOff>51460</xdr:rowOff>
    </xdr:from>
    <xdr:to>
      <xdr:col>29</xdr:col>
      <xdr:colOff>517525</xdr:colOff>
      <xdr:row>35</xdr:row>
      <xdr:rowOff>153873</xdr:rowOff>
    </xdr:to>
    <xdr:cxnSp macro="">
      <xdr:nvCxnSpPr>
        <xdr:cNvPr id="724" name="直線コネクタ 723"/>
        <xdr:cNvCxnSpPr/>
      </xdr:nvCxnSpPr>
      <xdr:spPr>
        <a:xfrm>
          <a:off x="19545300" y="5709310"/>
          <a:ext cx="889000" cy="44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133477</xdr:rowOff>
    </xdr:from>
    <xdr:to>
      <xdr:col>29</xdr:col>
      <xdr:colOff>568325</xdr:colOff>
      <xdr:row>38</xdr:row>
      <xdr:rowOff>63627</xdr:rowOff>
    </xdr:to>
    <xdr:sp macro="" textlink="">
      <xdr:nvSpPr>
        <xdr:cNvPr id="725" name="フローチャート : 判断 724"/>
        <xdr:cNvSpPr/>
      </xdr:nvSpPr>
      <xdr:spPr>
        <a:xfrm>
          <a:off x="20383500" y="647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54754</xdr:rowOff>
    </xdr:from>
    <xdr:ext cx="378565" cy="259045"/>
    <xdr:sp macro="" textlink="">
      <xdr:nvSpPr>
        <xdr:cNvPr id="726" name="テキスト ボックス 725"/>
        <xdr:cNvSpPr txBox="1"/>
      </xdr:nvSpPr>
      <xdr:spPr>
        <a:xfrm>
          <a:off x="20245017" y="65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27</xdr:col>
      <xdr:colOff>111125</xdr:colOff>
      <xdr:row>33</xdr:row>
      <xdr:rowOff>51460</xdr:rowOff>
    </xdr:from>
    <xdr:to>
      <xdr:col>28</xdr:col>
      <xdr:colOff>314325</xdr:colOff>
      <xdr:row>34</xdr:row>
      <xdr:rowOff>101067</xdr:rowOff>
    </xdr:to>
    <xdr:cxnSp macro="">
      <xdr:nvCxnSpPr>
        <xdr:cNvPr id="727" name="直線コネクタ 726"/>
        <xdr:cNvCxnSpPr/>
      </xdr:nvCxnSpPr>
      <xdr:spPr>
        <a:xfrm flipV="1">
          <a:off x="18656300" y="5709310"/>
          <a:ext cx="889000" cy="22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135077</xdr:rowOff>
    </xdr:from>
    <xdr:to>
      <xdr:col>28</xdr:col>
      <xdr:colOff>365125</xdr:colOff>
      <xdr:row>38</xdr:row>
      <xdr:rowOff>65227</xdr:rowOff>
    </xdr:to>
    <xdr:sp macro="" textlink="">
      <xdr:nvSpPr>
        <xdr:cNvPr id="728" name="フローチャート : 判断 727"/>
        <xdr:cNvSpPr/>
      </xdr:nvSpPr>
      <xdr:spPr>
        <a:xfrm>
          <a:off x="19494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56354</xdr:rowOff>
    </xdr:from>
    <xdr:ext cx="378565" cy="259045"/>
    <xdr:sp macro="" textlink="">
      <xdr:nvSpPr>
        <xdr:cNvPr id="729" name="テキスト ボックス 728"/>
        <xdr:cNvSpPr txBox="1"/>
      </xdr:nvSpPr>
      <xdr:spPr>
        <a:xfrm>
          <a:off x="19356017" y="6571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133706</xdr:rowOff>
    </xdr:from>
    <xdr:to>
      <xdr:col>27</xdr:col>
      <xdr:colOff>161925</xdr:colOff>
      <xdr:row>38</xdr:row>
      <xdr:rowOff>63856</xdr:rowOff>
    </xdr:to>
    <xdr:sp macro="" textlink="">
      <xdr:nvSpPr>
        <xdr:cNvPr id="730" name="フローチャート : 判断 729"/>
        <xdr:cNvSpPr/>
      </xdr:nvSpPr>
      <xdr:spPr>
        <a:xfrm>
          <a:off x="18605500" y="64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54983</xdr:rowOff>
    </xdr:from>
    <xdr:ext cx="378565" cy="259045"/>
    <xdr:sp macro="" textlink="">
      <xdr:nvSpPr>
        <xdr:cNvPr id="731" name="テキスト ボックス 730"/>
        <xdr:cNvSpPr txBox="1"/>
      </xdr:nvSpPr>
      <xdr:spPr>
        <a:xfrm>
          <a:off x="18467017" y="6570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30</xdr:row>
      <xdr:rowOff>101016</xdr:rowOff>
    </xdr:from>
    <xdr:to>
      <xdr:col>32</xdr:col>
      <xdr:colOff>238125</xdr:colOff>
      <xdr:row>31</xdr:row>
      <xdr:rowOff>31166</xdr:rowOff>
    </xdr:to>
    <xdr:sp macro="" textlink="">
      <xdr:nvSpPr>
        <xdr:cNvPr id="737" name="円/楕円 736"/>
        <xdr:cNvSpPr/>
      </xdr:nvSpPr>
      <xdr:spPr>
        <a:xfrm>
          <a:off x="22110700" y="524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30</xdr:row>
      <xdr:rowOff>54043</xdr:rowOff>
    </xdr:from>
    <xdr:ext cx="469744" cy="259045"/>
    <xdr:sp macro="" textlink="">
      <xdr:nvSpPr>
        <xdr:cNvPr id="738" name="投資及び出資金該当値テキスト"/>
        <xdr:cNvSpPr txBox="1"/>
      </xdr:nvSpPr>
      <xdr:spPr>
        <a:xfrm>
          <a:off x="22212300" y="519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5,947</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171196</xdr:rowOff>
    </xdr:from>
    <xdr:to>
      <xdr:col>31</xdr:col>
      <xdr:colOff>85725</xdr:colOff>
      <xdr:row>37</xdr:row>
      <xdr:rowOff>101346</xdr:rowOff>
    </xdr:to>
    <xdr:sp macro="" textlink="">
      <xdr:nvSpPr>
        <xdr:cNvPr id="739" name="円/楕円 738"/>
        <xdr:cNvSpPr/>
      </xdr:nvSpPr>
      <xdr:spPr>
        <a:xfrm>
          <a:off x="21272500" y="634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92473</xdr:rowOff>
    </xdr:from>
    <xdr:ext cx="469744" cy="259045"/>
    <xdr:sp macro="" textlink="">
      <xdr:nvSpPr>
        <xdr:cNvPr id="740" name="テキスト ボックス 739"/>
        <xdr:cNvSpPr txBox="1"/>
      </xdr:nvSpPr>
      <xdr:spPr>
        <a:xfrm>
          <a:off x="21088427" y="643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103073</xdr:rowOff>
    </xdr:from>
    <xdr:to>
      <xdr:col>29</xdr:col>
      <xdr:colOff>568325</xdr:colOff>
      <xdr:row>36</xdr:row>
      <xdr:rowOff>33223</xdr:rowOff>
    </xdr:to>
    <xdr:sp macro="" textlink="">
      <xdr:nvSpPr>
        <xdr:cNvPr id="741" name="円/楕円 740"/>
        <xdr:cNvSpPr/>
      </xdr:nvSpPr>
      <xdr:spPr>
        <a:xfrm>
          <a:off x="20383500" y="610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49750</xdr:rowOff>
    </xdr:from>
    <xdr:ext cx="469744" cy="259045"/>
    <xdr:sp macro="" textlink="">
      <xdr:nvSpPr>
        <xdr:cNvPr id="742" name="テキスト ボックス 741"/>
        <xdr:cNvSpPr txBox="1"/>
      </xdr:nvSpPr>
      <xdr:spPr>
        <a:xfrm>
          <a:off x="20199427" y="5879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2,188</a:t>
          </a:r>
          <a:endParaRPr kumimoji="1" lang="ja-JP" altLang="en-US" sz="1000" b="1">
            <a:solidFill>
              <a:srgbClr val="FF0000"/>
            </a:solidFill>
            <a:latin typeface="ＭＳ Ｐゴシック"/>
          </a:endParaRPr>
        </a:p>
      </xdr:txBody>
    </xdr:sp>
    <xdr:clientData/>
  </xdr:oneCellAnchor>
  <xdr:twoCellAnchor>
    <xdr:from>
      <xdr:col>28</xdr:col>
      <xdr:colOff>263525</xdr:colOff>
      <xdr:row>33</xdr:row>
      <xdr:rowOff>660</xdr:rowOff>
    </xdr:from>
    <xdr:to>
      <xdr:col>28</xdr:col>
      <xdr:colOff>365125</xdr:colOff>
      <xdr:row>33</xdr:row>
      <xdr:rowOff>102260</xdr:rowOff>
    </xdr:to>
    <xdr:sp macro="" textlink="">
      <xdr:nvSpPr>
        <xdr:cNvPr id="743" name="円/楕円 742"/>
        <xdr:cNvSpPr/>
      </xdr:nvSpPr>
      <xdr:spPr>
        <a:xfrm>
          <a:off x="19494500" y="565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31</xdr:row>
      <xdr:rowOff>118787</xdr:rowOff>
    </xdr:from>
    <xdr:ext cx="469744" cy="259045"/>
    <xdr:sp macro="" textlink="">
      <xdr:nvSpPr>
        <xdr:cNvPr id="744" name="テキスト ボックス 743"/>
        <xdr:cNvSpPr txBox="1"/>
      </xdr:nvSpPr>
      <xdr:spPr>
        <a:xfrm>
          <a:off x="19310427" y="543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4,136</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50267</xdr:rowOff>
    </xdr:from>
    <xdr:to>
      <xdr:col>27</xdr:col>
      <xdr:colOff>161925</xdr:colOff>
      <xdr:row>34</xdr:row>
      <xdr:rowOff>151867</xdr:rowOff>
    </xdr:to>
    <xdr:sp macro="" textlink="">
      <xdr:nvSpPr>
        <xdr:cNvPr id="745" name="円/楕円 744"/>
        <xdr:cNvSpPr/>
      </xdr:nvSpPr>
      <xdr:spPr>
        <a:xfrm>
          <a:off x="18605500" y="587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32</xdr:row>
      <xdr:rowOff>168394</xdr:rowOff>
    </xdr:from>
    <xdr:ext cx="469744" cy="259045"/>
    <xdr:sp macro="" textlink="">
      <xdr:nvSpPr>
        <xdr:cNvPr id="746" name="テキスト ボックス 745"/>
        <xdr:cNvSpPr txBox="1"/>
      </xdr:nvSpPr>
      <xdr:spPr>
        <a:xfrm>
          <a:off x="18421427" y="565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7" name="直線コネクタ 75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8" name="テキスト ボックス 75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9" name="直線コネクタ 75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0" name="テキスト ボックス 75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1" name="直線コネクタ 76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2" name="テキスト ボックス 76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3" name="直線コネクタ 76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4" name="テキスト ボックス 76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5" name="直線コネクタ 76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6" name="テキスト ボックス 76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165189</xdr:rowOff>
    </xdr:from>
    <xdr:to>
      <xdr:col>32</xdr:col>
      <xdr:colOff>186689</xdr:colOff>
      <xdr:row>59</xdr:row>
      <xdr:rowOff>42621</xdr:rowOff>
    </xdr:to>
    <xdr:cxnSp macro="">
      <xdr:nvCxnSpPr>
        <xdr:cNvPr id="770" name="直線コネクタ 769"/>
        <xdr:cNvCxnSpPr/>
      </xdr:nvCxnSpPr>
      <xdr:spPr>
        <a:xfrm flipV="1">
          <a:off x="22159595" y="8566239"/>
          <a:ext cx="1269" cy="1591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46448</xdr:rowOff>
    </xdr:from>
    <xdr:ext cx="313932" cy="259045"/>
    <xdr:sp macro="" textlink="">
      <xdr:nvSpPr>
        <xdr:cNvPr id="771" name="貸付金最小値テキスト"/>
        <xdr:cNvSpPr txBox="1"/>
      </xdr:nvSpPr>
      <xdr:spPr>
        <a:xfrm>
          <a:off x="22212300" y="1016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32</xdr:col>
      <xdr:colOff>98425</xdr:colOff>
      <xdr:row>59</xdr:row>
      <xdr:rowOff>42621</xdr:rowOff>
    </xdr:from>
    <xdr:to>
      <xdr:col>32</xdr:col>
      <xdr:colOff>276225</xdr:colOff>
      <xdr:row>59</xdr:row>
      <xdr:rowOff>42621</xdr:rowOff>
    </xdr:to>
    <xdr:cxnSp macro="">
      <xdr:nvCxnSpPr>
        <xdr:cNvPr id="772" name="直線コネクタ 771"/>
        <xdr:cNvCxnSpPr/>
      </xdr:nvCxnSpPr>
      <xdr:spPr>
        <a:xfrm>
          <a:off x="22072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111866</xdr:rowOff>
    </xdr:from>
    <xdr:ext cx="534377" cy="259045"/>
    <xdr:sp macro="" textlink="">
      <xdr:nvSpPr>
        <xdr:cNvPr id="773" name="貸付金最大値テキスト"/>
        <xdr:cNvSpPr txBox="1"/>
      </xdr:nvSpPr>
      <xdr:spPr>
        <a:xfrm>
          <a:off x="22212300" y="834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41,831</a:t>
          </a:r>
          <a:endParaRPr kumimoji="1" lang="ja-JP" altLang="en-US" sz="1000" b="1">
            <a:latin typeface="ＭＳ Ｐゴシック"/>
          </a:endParaRPr>
        </a:p>
      </xdr:txBody>
    </xdr:sp>
    <xdr:clientData/>
  </xdr:oneCellAnchor>
  <xdr:twoCellAnchor>
    <xdr:from>
      <xdr:col>32</xdr:col>
      <xdr:colOff>98425</xdr:colOff>
      <xdr:row>49</xdr:row>
      <xdr:rowOff>165189</xdr:rowOff>
    </xdr:from>
    <xdr:to>
      <xdr:col>32</xdr:col>
      <xdr:colOff>276225</xdr:colOff>
      <xdr:row>49</xdr:row>
      <xdr:rowOff>165189</xdr:rowOff>
    </xdr:to>
    <xdr:cxnSp macro="">
      <xdr:nvCxnSpPr>
        <xdr:cNvPr id="774" name="直線コネクタ 773"/>
        <xdr:cNvCxnSpPr/>
      </xdr:nvCxnSpPr>
      <xdr:spPr>
        <a:xfrm>
          <a:off x="22072600" y="856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57785</xdr:rowOff>
    </xdr:from>
    <xdr:to>
      <xdr:col>32</xdr:col>
      <xdr:colOff>187325</xdr:colOff>
      <xdr:row>58</xdr:row>
      <xdr:rowOff>64719</xdr:rowOff>
    </xdr:to>
    <xdr:cxnSp macro="">
      <xdr:nvCxnSpPr>
        <xdr:cNvPr id="775" name="直線コネクタ 774"/>
        <xdr:cNvCxnSpPr/>
      </xdr:nvCxnSpPr>
      <xdr:spPr>
        <a:xfrm flipV="1">
          <a:off x="21323300" y="10001885"/>
          <a:ext cx="8382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129989</xdr:rowOff>
    </xdr:from>
    <xdr:ext cx="534377" cy="259045"/>
    <xdr:sp macro="" textlink="">
      <xdr:nvSpPr>
        <xdr:cNvPr id="776" name="貸付金平均値テキスト"/>
        <xdr:cNvSpPr txBox="1"/>
      </xdr:nvSpPr>
      <xdr:spPr>
        <a:xfrm>
          <a:off x="22212300" y="9559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10,522</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107112</xdr:rowOff>
    </xdr:from>
    <xdr:to>
      <xdr:col>32</xdr:col>
      <xdr:colOff>238125</xdr:colOff>
      <xdr:row>57</xdr:row>
      <xdr:rowOff>37262</xdr:rowOff>
    </xdr:to>
    <xdr:sp macro="" textlink="">
      <xdr:nvSpPr>
        <xdr:cNvPr id="777" name="フローチャート : 判断 776"/>
        <xdr:cNvSpPr/>
      </xdr:nvSpPr>
      <xdr:spPr>
        <a:xfrm>
          <a:off x="221107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64719</xdr:rowOff>
    </xdr:from>
    <xdr:to>
      <xdr:col>31</xdr:col>
      <xdr:colOff>34925</xdr:colOff>
      <xdr:row>58</xdr:row>
      <xdr:rowOff>65519</xdr:rowOff>
    </xdr:to>
    <xdr:cxnSp macro="">
      <xdr:nvCxnSpPr>
        <xdr:cNvPr id="778" name="直線コネクタ 777"/>
        <xdr:cNvCxnSpPr/>
      </xdr:nvCxnSpPr>
      <xdr:spPr>
        <a:xfrm flipV="1">
          <a:off x="20434300" y="10008819"/>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36588</xdr:rowOff>
    </xdr:from>
    <xdr:to>
      <xdr:col>31</xdr:col>
      <xdr:colOff>85725</xdr:colOff>
      <xdr:row>56</xdr:row>
      <xdr:rowOff>138188</xdr:rowOff>
    </xdr:to>
    <xdr:sp macro="" textlink="">
      <xdr:nvSpPr>
        <xdr:cNvPr id="779" name="フローチャート : 判断 778"/>
        <xdr:cNvSpPr/>
      </xdr:nvSpPr>
      <xdr:spPr>
        <a:xfrm>
          <a:off x="21272500" y="963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154715</xdr:rowOff>
    </xdr:from>
    <xdr:ext cx="534377" cy="259045"/>
    <xdr:sp macro="" textlink="">
      <xdr:nvSpPr>
        <xdr:cNvPr id="780" name="テキスト ボックス 779"/>
        <xdr:cNvSpPr txBox="1"/>
      </xdr:nvSpPr>
      <xdr:spPr>
        <a:xfrm>
          <a:off x="21056111" y="94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65519</xdr:rowOff>
    </xdr:from>
    <xdr:to>
      <xdr:col>29</xdr:col>
      <xdr:colOff>517525</xdr:colOff>
      <xdr:row>58</xdr:row>
      <xdr:rowOff>66929</xdr:rowOff>
    </xdr:to>
    <xdr:cxnSp macro="">
      <xdr:nvCxnSpPr>
        <xdr:cNvPr id="781" name="直線コネクタ 780"/>
        <xdr:cNvCxnSpPr/>
      </xdr:nvCxnSpPr>
      <xdr:spPr>
        <a:xfrm flipV="1">
          <a:off x="19545300" y="10009619"/>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90424</xdr:rowOff>
    </xdr:from>
    <xdr:to>
      <xdr:col>29</xdr:col>
      <xdr:colOff>568325</xdr:colOff>
      <xdr:row>58</xdr:row>
      <xdr:rowOff>20574</xdr:rowOff>
    </xdr:to>
    <xdr:sp macro="" textlink="">
      <xdr:nvSpPr>
        <xdr:cNvPr id="782" name="フローチャート : 判断 781"/>
        <xdr:cNvSpPr/>
      </xdr:nvSpPr>
      <xdr:spPr>
        <a:xfrm>
          <a:off x="20383500" y="98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37101</xdr:rowOff>
    </xdr:from>
    <xdr:ext cx="469744" cy="259045"/>
    <xdr:sp macro="" textlink="">
      <xdr:nvSpPr>
        <xdr:cNvPr id="783" name="テキスト ボックス 782"/>
        <xdr:cNvSpPr txBox="1"/>
      </xdr:nvSpPr>
      <xdr:spPr>
        <a:xfrm>
          <a:off x="20199427" y="963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66929</xdr:rowOff>
    </xdr:from>
    <xdr:to>
      <xdr:col>28</xdr:col>
      <xdr:colOff>314325</xdr:colOff>
      <xdr:row>58</xdr:row>
      <xdr:rowOff>67043</xdr:rowOff>
    </xdr:to>
    <xdr:cxnSp macro="">
      <xdr:nvCxnSpPr>
        <xdr:cNvPr id="784" name="直線コネクタ 783"/>
        <xdr:cNvCxnSpPr/>
      </xdr:nvCxnSpPr>
      <xdr:spPr>
        <a:xfrm flipV="1">
          <a:off x="18656300" y="10011029"/>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110236</xdr:rowOff>
    </xdr:from>
    <xdr:to>
      <xdr:col>28</xdr:col>
      <xdr:colOff>365125</xdr:colOff>
      <xdr:row>58</xdr:row>
      <xdr:rowOff>40386</xdr:rowOff>
    </xdr:to>
    <xdr:sp macro="" textlink="">
      <xdr:nvSpPr>
        <xdr:cNvPr id="785" name="フローチャート : 判断 784"/>
        <xdr:cNvSpPr/>
      </xdr:nvSpPr>
      <xdr:spPr>
        <a:xfrm>
          <a:off x="19494500" y="988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56913</xdr:rowOff>
    </xdr:from>
    <xdr:ext cx="469744" cy="259045"/>
    <xdr:sp macro="" textlink="">
      <xdr:nvSpPr>
        <xdr:cNvPr id="786" name="テキスト ボックス 785"/>
        <xdr:cNvSpPr txBox="1"/>
      </xdr:nvSpPr>
      <xdr:spPr>
        <a:xfrm>
          <a:off x="19310427" y="965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98844</xdr:rowOff>
    </xdr:from>
    <xdr:to>
      <xdr:col>27</xdr:col>
      <xdr:colOff>161925</xdr:colOff>
      <xdr:row>58</xdr:row>
      <xdr:rowOff>28994</xdr:rowOff>
    </xdr:to>
    <xdr:sp macro="" textlink="">
      <xdr:nvSpPr>
        <xdr:cNvPr id="787" name="フローチャート : 判断 786"/>
        <xdr:cNvSpPr/>
      </xdr:nvSpPr>
      <xdr:spPr>
        <a:xfrm>
          <a:off x="18605500" y="987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45521</xdr:rowOff>
    </xdr:from>
    <xdr:ext cx="469744" cy="259045"/>
    <xdr:sp macro="" textlink="">
      <xdr:nvSpPr>
        <xdr:cNvPr id="788" name="テキスト ボックス 787"/>
        <xdr:cNvSpPr txBox="1"/>
      </xdr:nvSpPr>
      <xdr:spPr>
        <a:xfrm>
          <a:off x="18421427" y="964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6985</xdr:rowOff>
    </xdr:from>
    <xdr:to>
      <xdr:col>32</xdr:col>
      <xdr:colOff>238125</xdr:colOff>
      <xdr:row>58</xdr:row>
      <xdr:rowOff>108585</xdr:rowOff>
    </xdr:to>
    <xdr:sp macro="" textlink="">
      <xdr:nvSpPr>
        <xdr:cNvPr id="794" name="円/楕円 793"/>
        <xdr:cNvSpPr/>
      </xdr:nvSpPr>
      <xdr:spPr>
        <a:xfrm>
          <a:off x="22110700" y="995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156862</xdr:rowOff>
    </xdr:from>
    <xdr:ext cx="469744" cy="259045"/>
    <xdr:sp macro="" textlink="">
      <xdr:nvSpPr>
        <xdr:cNvPr id="795" name="貸付金該当値テキスト"/>
        <xdr:cNvSpPr txBox="1"/>
      </xdr:nvSpPr>
      <xdr:spPr>
        <a:xfrm>
          <a:off x="22212300" y="992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13919</xdr:rowOff>
    </xdr:from>
    <xdr:to>
      <xdr:col>31</xdr:col>
      <xdr:colOff>85725</xdr:colOff>
      <xdr:row>58</xdr:row>
      <xdr:rowOff>115519</xdr:rowOff>
    </xdr:to>
    <xdr:sp macro="" textlink="">
      <xdr:nvSpPr>
        <xdr:cNvPr id="796" name="円/楕円 795"/>
        <xdr:cNvSpPr/>
      </xdr:nvSpPr>
      <xdr:spPr>
        <a:xfrm>
          <a:off x="21272500" y="995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106646</xdr:rowOff>
    </xdr:from>
    <xdr:ext cx="469744" cy="259045"/>
    <xdr:sp macro="" textlink="">
      <xdr:nvSpPr>
        <xdr:cNvPr id="797" name="テキスト ボックス 796"/>
        <xdr:cNvSpPr txBox="1"/>
      </xdr:nvSpPr>
      <xdr:spPr>
        <a:xfrm>
          <a:off x="21088427" y="1005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14719</xdr:rowOff>
    </xdr:from>
    <xdr:to>
      <xdr:col>29</xdr:col>
      <xdr:colOff>568325</xdr:colOff>
      <xdr:row>58</xdr:row>
      <xdr:rowOff>116319</xdr:rowOff>
    </xdr:to>
    <xdr:sp macro="" textlink="">
      <xdr:nvSpPr>
        <xdr:cNvPr id="798" name="円/楕円 797"/>
        <xdr:cNvSpPr/>
      </xdr:nvSpPr>
      <xdr:spPr>
        <a:xfrm>
          <a:off x="20383500" y="995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107446</xdr:rowOff>
    </xdr:from>
    <xdr:ext cx="469744" cy="259045"/>
    <xdr:sp macro="" textlink="">
      <xdr:nvSpPr>
        <xdr:cNvPr id="799" name="テキスト ボックス 798"/>
        <xdr:cNvSpPr txBox="1"/>
      </xdr:nvSpPr>
      <xdr:spPr>
        <a:xfrm>
          <a:off x="20199427" y="1005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16129</xdr:rowOff>
    </xdr:from>
    <xdr:to>
      <xdr:col>28</xdr:col>
      <xdr:colOff>365125</xdr:colOff>
      <xdr:row>58</xdr:row>
      <xdr:rowOff>117729</xdr:rowOff>
    </xdr:to>
    <xdr:sp macro="" textlink="">
      <xdr:nvSpPr>
        <xdr:cNvPr id="800" name="円/楕円 799"/>
        <xdr:cNvSpPr/>
      </xdr:nvSpPr>
      <xdr:spPr>
        <a:xfrm>
          <a:off x="19494500" y="996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108856</xdr:rowOff>
    </xdr:from>
    <xdr:ext cx="469744" cy="259045"/>
    <xdr:sp macro="" textlink="">
      <xdr:nvSpPr>
        <xdr:cNvPr id="801" name="テキスト ボックス 800"/>
        <xdr:cNvSpPr txBox="1"/>
      </xdr:nvSpPr>
      <xdr:spPr>
        <a:xfrm>
          <a:off x="19310427" y="1005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16243</xdr:rowOff>
    </xdr:from>
    <xdr:to>
      <xdr:col>27</xdr:col>
      <xdr:colOff>161925</xdr:colOff>
      <xdr:row>58</xdr:row>
      <xdr:rowOff>117843</xdr:rowOff>
    </xdr:to>
    <xdr:sp macro="" textlink="">
      <xdr:nvSpPr>
        <xdr:cNvPr id="802" name="円/楕円 801"/>
        <xdr:cNvSpPr/>
      </xdr:nvSpPr>
      <xdr:spPr>
        <a:xfrm>
          <a:off x="18605500" y="996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108970</xdr:rowOff>
    </xdr:from>
    <xdr:ext cx="469744" cy="259045"/>
    <xdr:sp macro="" textlink="">
      <xdr:nvSpPr>
        <xdr:cNvPr id="803" name="テキスト ボックス 802"/>
        <xdr:cNvSpPr txBox="1"/>
      </xdr:nvSpPr>
      <xdr:spPr>
        <a:xfrm>
          <a:off x="18421427" y="100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4" name="テキスト ボックス 81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5" name="直線コネクタ 81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6" name="テキスト ボックス 81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7" name="直線コネクタ 81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8" name="テキスト ボックス 81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9" name="直線コネクタ 81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0" name="テキスト ボックス 81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1" name="直線コネクタ 82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2" name="テキスト ボックス 82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3" name="直線コネクタ 82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4" name="テキスト ボックス 82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5" name="直線コネクタ 82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26" name="テキスト ボックス 825"/>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7" name="直線コネクタ 82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8" name="テキスト ボックス 82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72</xdr:row>
      <xdr:rowOff>5675</xdr:rowOff>
    </xdr:from>
    <xdr:to>
      <xdr:col>32</xdr:col>
      <xdr:colOff>186689</xdr:colOff>
      <xdr:row>78</xdr:row>
      <xdr:rowOff>112202</xdr:rowOff>
    </xdr:to>
    <xdr:cxnSp macro="">
      <xdr:nvCxnSpPr>
        <xdr:cNvPr id="830" name="直線コネクタ 829"/>
        <xdr:cNvCxnSpPr/>
      </xdr:nvCxnSpPr>
      <xdr:spPr>
        <a:xfrm flipV="1">
          <a:off x="22159595" y="12350075"/>
          <a:ext cx="1269" cy="113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116029</xdr:rowOff>
    </xdr:from>
    <xdr:ext cx="534377" cy="259045"/>
    <xdr:sp macro="" textlink="">
      <xdr:nvSpPr>
        <xdr:cNvPr id="831" name="繰出金最小値テキスト"/>
        <xdr:cNvSpPr txBox="1"/>
      </xdr:nvSpPr>
      <xdr:spPr>
        <a:xfrm>
          <a:off x="22212300" y="1348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24,842</a:t>
          </a:r>
          <a:endParaRPr kumimoji="1" lang="ja-JP" altLang="en-US" sz="1000" b="1">
            <a:latin typeface="ＭＳ Ｐゴシック"/>
          </a:endParaRPr>
        </a:p>
      </xdr:txBody>
    </xdr:sp>
    <xdr:clientData/>
  </xdr:oneCellAnchor>
  <xdr:twoCellAnchor>
    <xdr:from>
      <xdr:col>32</xdr:col>
      <xdr:colOff>98425</xdr:colOff>
      <xdr:row>78</xdr:row>
      <xdr:rowOff>112202</xdr:rowOff>
    </xdr:from>
    <xdr:to>
      <xdr:col>32</xdr:col>
      <xdr:colOff>276225</xdr:colOff>
      <xdr:row>78</xdr:row>
      <xdr:rowOff>112202</xdr:rowOff>
    </xdr:to>
    <xdr:cxnSp macro="">
      <xdr:nvCxnSpPr>
        <xdr:cNvPr id="832" name="直線コネクタ 831"/>
        <xdr:cNvCxnSpPr/>
      </xdr:nvCxnSpPr>
      <xdr:spPr>
        <a:xfrm>
          <a:off x="22072600" y="13485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123802</xdr:rowOff>
    </xdr:from>
    <xdr:ext cx="534377" cy="259045"/>
    <xdr:sp macro="" textlink="">
      <xdr:nvSpPr>
        <xdr:cNvPr id="833" name="繰出金最大値テキスト"/>
        <xdr:cNvSpPr txBox="1"/>
      </xdr:nvSpPr>
      <xdr:spPr>
        <a:xfrm>
          <a:off x="22212300" y="1212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59,604</a:t>
          </a:r>
          <a:endParaRPr kumimoji="1" lang="ja-JP" altLang="en-US" sz="1000" b="1">
            <a:latin typeface="ＭＳ Ｐゴシック"/>
          </a:endParaRPr>
        </a:p>
      </xdr:txBody>
    </xdr:sp>
    <xdr:clientData/>
  </xdr:oneCellAnchor>
  <xdr:twoCellAnchor>
    <xdr:from>
      <xdr:col>32</xdr:col>
      <xdr:colOff>98425</xdr:colOff>
      <xdr:row>72</xdr:row>
      <xdr:rowOff>5675</xdr:rowOff>
    </xdr:from>
    <xdr:to>
      <xdr:col>32</xdr:col>
      <xdr:colOff>276225</xdr:colOff>
      <xdr:row>72</xdr:row>
      <xdr:rowOff>5675</xdr:rowOff>
    </xdr:to>
    <xdr:cxnSp macro="">
      <xdr:nvCxnSpPr>
        <xdr:cNvPr id="834" name="直線コネクタ 833"/>
        <xdr:cNvCxnSpPr/>
      </xdr:nvCxnSpPr>
      <xdr:spPr>
        <a:xfrm>
          <a:off x="22072600" y="1235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70</xdr:row>
      <xdr:rowOff>115239</xdr:rowOff>
    </xdr:from>
    <xdr:to>
      <xdr:col>32</xdr:col>
      <xdr:colOff>187325</xdr:colOff>
      <xdr:row>74</xdr:row>
      <xdr:rowOff>5316</xdr:rowOff>
    </xdr:to>
    <xdr:cxnSp macro="">
      <xdr:nvCxnSpPr>
        <xdr:cNvPr id="835" name="直線コネクタ 834"/>
        <xdr:cNvCxnSpPr/>
      </xdr:nvCxnSpPr>
      <xdr:spPr>
        <a:xfrm>
          <a:off x="21323300" y="12116739"/>
          <a:ext cx="838200" cy="57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123889</xdr:rowOff>
    </xdr:from>
    <xdr:ext cx="534377" cy="259045"/>
    <xdr:sp macro="" textlink="">
      <xdr:nvSpPr>
        <xdr:cNvPr id="836" name="繰出金平均値テキスト"/>
        <xdr:cNvSpPr txBox="1"/>
      </xdr:nvSpPr>
      <xdr:spPr>
        <a:xfrm>
          <a:off x="22212300" y="12982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38,018</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145462</xdr:rowOff>
    </xdr:from>
    <xdr:to>
      <xdr:col>32</xdr:col>
      <xdr:colOff>238125</xdr:colOff>
      <xdr:row>76</xdr:row>
      <xdr:rowOff>75612</xdr:rowOff>
    </xdr:to>
    <xdr:sp macro="" textlink="">
      <xdr:nvSpPr>
        <xdr:cNvPr id="837" name="フローチャート : 判断 836"/>
        <xdr:cNvSpPr/>
      </xdr:nvSpPr>
      <xdr:spPr>
        <a:xfrm>
          <a:off x="22110700" y="1300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70</xdr:row>
      <xdr:rowOff>115239</xdr:rowOff>
    </xdr:from>
    <xdr:to>
      <xdr:col>31</xdr:col>
      <xdr:colOff>34925</xdr:colOff>
      <xdr:row>71</xdr:row>
      <xdr:rowOff>98585</xdr:rowOff>
    </xdr:to>
    <xdr:cxnSp macro="">
      <xdr:nvCxnSpPr>
        <xdr:cNvPr id="838" name="直線コネクタ 837"/>
        <xdr:cNvCxnSpPr/>
      </xdr:nvCxnSpPr>
      <xdr:spPr>
        <a:xfrm flipV="1">
          <a:off x="20434300" y="12116739"/>
          <a:ext cx="889000" cy="15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85308</xdr:rowOff>
    </xdr:from>
    <xdr:to>
      <xdr:col>31</xdr:col>
      <xdr:colOff>85725</xdr:colOff>
      <xdr:row>76</xdr:row>
      <xdr:rowOff>15458</xdr:rowOff>
    </xdr:to>
    <xdr:sp macro="" textlink="">
      <xdr:nvSpPr>
        <xdr:cNvPr id="839" name="フローチャート : 判断 838"/>
        <xdr:cNvSpPr/>
      </xdr:nvSpPr>
      <xdr:spPr>
        <a:xfrm>
          <a:off x="21272500" y="1294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6585</xdr:rowOff>
    </xdr:from>
    <xdr:ext cx="534377" cy="259045"/>
    <xdr:sp macro="" textlink="">
      <xdr:nvSpPr>
        <xdr:cNvPr id="840" name="テキスト ボックス 839"/>
        <xdr:cNvSpPr txBox="1"/>
      </xdr:nvSpPr>
      <xdr:spPr>
        <a:xfrm>
          <a:off x="21056111" y="1303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39,860</a:t>
          </a:r>
          <a:endParaRPr kumimoji="1" lang="ja-JP" altLang="en-US" sz="1000" b="1">
            <a:solidFill>
              <a:srgbClr val="000080"/>
            </a:solidFill>
            <a:latin typeface="ＭＳ Ｐゴシック"/>
          </a:endParaRPr>
        </a:p>
      </xdr:txBody>
    </xdr:sp>
    <xdr:clientData/>
  </xdr:oneCellAnchor>
  <xdr:twoCellAnchor>
    <xdr:from>
      <xdr:col>28</xdr:col>
      <xdr:colOff>314325</xdr:colOff>
      <xdr:row>71</xdr:row>
      <xdr:rowOff>98585</xdr:rowOff>
    </xdr:from>
    <xdr:to>
      <xdr:col>29</xdr:col>
      <xdr:colOff>517525</xdr:colOff>
      <xdr:row>71</xdr:row>
      <xdr:rowOff>136238</xdr:rowOff>
    </xdr:to>
    <xdr:cxnSp macro="">
      <xdr:nvCxnSpPr>
        <xdr:cNvPr id="841" name="直線コネクタ 840"/>
        <xdr:cNvCxnSpPr/>
      </xdr:nvCxnSpPr>
      <xdr:spPr>
        <a:xfrm flipV="1">
          <a:off x="19545300" y="12271535"/>
          <a:ext cx="889000" cy="3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49254</xdr:rowOff>
    </xdr:from>
    <xdr:to>
      <xdr:col>29</xdr:col>
      <xdr:colOff>568325</xdr:colOff>
      <xdr:row>76</xdr:row>
      <xdr:rowOff>150854</xdr:rowOff>
    </xdr:to>
    <xdr:sp macro="" textlink="">
      <xdr:nvSpPr>
        <xdr:cNvPr id="842" name="フローチャート : 判断 841"/>
        <xdr:cNvSpPr/>
      </xdr:nvSpPr>
      <xdr:spPr>
        <a:xfrm>
          <a:off x="20383500" y="1307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141981</xdr:rowOff>
    </xdr:from>
    <xdr:ext cx="534377" cy="259045"/>
    <xdr:sp macro="" textlink="">
      <xdr:nvSpPr>
        <xdr:cNvPr id="843" name="テキスト ボックス 842"/>
        <xdr:cNvSpPr txBox="1"/>
      </xdr:nvSpPr>
      <xdr:spPr>
        <a:xfrm>
          <a:off x="20167111" y="1317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27</xdr:col>
      <xdr:colOff>111125</xdr:colOff>
      <xdr:row>71</xdr:row>
      <xdr:rowOff>127388</xdr:rowOff>
    </xdr:from>
    <xdr:to>
      <xdr:col>28</xdr:col>
      <xdr:colOff>314325</xdr:colOff>
      <xdr:row>71</xdr:row>
      <xdr:rowOff>136238</xdr:rowOff>
    </xdr:to>
    <xdr:cxnSp macro="">
      <xdr:nvCxnSpPr>
        <xdr:cNvPr id="844" name="直線コネクタ 843"/>
        <xdr:cNvCxnSpPr/>
      </xdr:nvCxnSpPr>
      <xdr:spPr>
        <a:xfrm>
          <a:off x="18656300" y="12300338"/>
          <a:ext cx="889000" cy="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79919</xdr:rowOff>
    </xdr:from>
    <xdr:to>
      <xdr:col>28</xdr:col>
      <xdr:colOff>365125</xdr:colOff>
      <xdr:row>77</xdr:row>
      <xdr:rowOff>10069</xdr:rowOff>
    </xdr:to>
    <xdr:sp macro="" textlink="">
      <xdr:nvSpPr>
        <xdr:cNvPr id="845" name="フローチャート : 判断 844"/>
        <xdr:cNvSpPr/>
      </xdr:nvSpPr>
      <xdr:spPr>
        <a:xfrm>
          <a:off x="19494500" y="1311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1196</xdr:rowOff>
    </xdr:from>
    <xdr:ext cx="534377" cy="259045"/>
    <xdr:sp macro="" textlink="">
      <xdr:nvSpPr>
        <xdr:cNvPr id="846" name="テキスト ボックス 845"/>
        <xdr:cNvSpPr txBox="1"/>
      </xdr:nvSpPr>
      <xdr:spPr>
        <a:xfrm>
          <a:off x="19278111" y="1320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98011</xdr:rowOff>
    </xdr:from>
    <xdr:to>
      <xdr:col>27</xdr:col>
      <xdr:colOff>161925</xdr:colOff>
      <xdr:row>77</xdr:row>
      <xdr:rowOff>28161</xdr:rowOff>
    </xdr:to>
    <xdr:sp macro="" textlink="">
      <xdr:nvSpPr>
        <xdr:cNvPr id="847" name="フローチャート : 判断 846"/>
        <xdr:cNvSpPr/>
      </xdr:nvSpPr>
      <xdr:spPr>
        <a:xfrm>
          <a:off x="18605500" y="1312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19288</xdr:rowOff>
    </xdr:from>
    <xdr:ext cx="534377" cy="259045"/>
    <xdr:sp macro="" textlink="">
      <xdr:nvSpPr>
        <xdr:cNvPr id="848" name="テキスト ボックス 847"/>
        <xdr:cNvSpPr txBox="1"/>
      </xdr:nvSpPr>
      <xdr:spPr>
        <a:xfrm>
          <a:off x="18389111" y="1322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9" name="テキスト ボックス 84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0" name="テキスト ボックス 84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1" name="テキスト ボックス 85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2" name="テキスト ボックス 85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3" name="テキスト ボックス 85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125966</xdr:rowOff>
    </xdr:from>
    <xdr:to>
      <xdr:col>32</xdr:col>
      <xdr:colOff>238125</xdr:colOff>
      <xdr:row>74</xdr:row>
      <xdr:rowOff>56116</xdr:rowOff>
    </xdr:to>
    <xdr:sp macro="" textlink="">
      <xdr:nvSpPr>
        <xdr:cNvPr id="854" name="円/楕円 853"/>
        <xdr:cNvSpPr/>
      </xdr:nvSpPr>
      <xdr:spPr>
        <a:xfrm>
          <a:off x="22110700" y="1264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148843</xdr:rowOff>
    </xdr:from>
    <xdr:ext cx="534377" cy="259045"/>
    <xdr:sp macro="" textlink="">
      <xdr:nvSpPr>
        <xdr:cNvPr id="855" name="繰出金該当値テキスト"/>
        <xdr:cNvSpPr txBox="1"/>
      </xdr:nvSpPr>
      <xdr:spPr>
        <a:xfrm>
          <a:off x="22212300" y="1249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49,115</a:t>
          </a:r>
          <a:endParaRPr kumimoji="1" lang="ja-JP" altLang="en-US" sz="1000" b="1">
            <a:solidFill>
              <a:srgbClr val="FF0000"/>
            </a:solidFill>
            <a:latin typeface="ＭＳ Ｐゴシック"/>
          </a:endParaRPr>
        </a:p>
      </xdr:txBody>
    </xdr:sp>
    <xdr:clientData/>
  </xdr:oneCellAnchor>
  <xdr:twoCellAnchor>
    <xdr:from>
      <xdr:col>30</xdr:col>
      <xdr:colOff>669925</xdr:colOff>
      <xdr:row>70</xdr:row>
      <xdr:rowOff>64439</xdr:rowOff>
    </xdr:from>
    <xdr:to>
      <xdr:col>31</xdr:col>
      <xdr:colOff>85725</xdr:colOff>
      <xdr:row>70</xdr:row>
      <xdr:rowOff>166039</xdr:rowOff>
    </xdr:to>
    <xdr:sp macro="" textlink="">
      <xdr:nvSpPr>
        <xdr:cNvPr id="856" name="円/楕円 855"/>
        <xdr:cNvSpPr/>
      </xdr:nvSpPr>
      <xdr:spPr>
        <a:xfrm>
          <a:off x="21272500" y="1206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69</xdr:row>
      <xdr:rowOff>11116</xdr:rowOff>
    </xdr:from>
    <xdr:ext cx="534377" cy="259045"/>
    <xdr:sp macro="" textlink="">
      <xdr:nvSpPr>
        <xdr:cNvPr id="857" name="テキスト ボックス 856"/>
        <xdr:cNvSpPr txBox="1"/>
      </xdr:nvSpPr>
      <xdr:spPr>
        <a:xfrm>
          <a:off x="21056111" y="1184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66,749</a:t>
          </a:r>
          <a:endParaRPr kumimoji="1" lang="ja-JP" altLang="en-US" sz="1000" b="1">
            <a:solidFill>
              <a:srgbClr val="FF0000"/>
            </a:solidFill>
            <a:latin typeface="ＭＳ Ｐゴシック"/>
          </a:endParaRPr>
        </a:p>
      </xdr:txBody>
    </xdr:sp>
    <xdr:clientData/>
  </xdr:oneCellAnchor>
  <xdr:twoCellAnchor>
    <xdr:from>
      <xdr:col>29</xdr:col>
      <xdr:colOff>466725</xdr:colOff>
      <xdr:row>71</xdr:row>
      <xdr:rowOff>47785</xdr:rowOff>
    </xdr:from>
    <xdr:to>
      <xdr:col>29</xdr:col>
      <xdr:colOff>568325</xdr:colOff>
      <xdr:row>71</xdr:row>
      <xdr:rowOff>149385</xdr:rowOff>
    </xdr:to>
    <xdr:sp macro="" textlink="">
      <xdr:nvSpPr>
        <xdr:cNvPr id="858" name="円/楕円 857"/>
        <xdr:cNvSpPr/>
      </xdr:nvSpPr>
      <xdr:spPr>
        <a:xfrm>
          <a:off x="20383500" y="1222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69</xdr:row>
      <xdr:rowOff>165912</xdr:rowOff>
    </xdr:from>
    <xdr:ext cx="534377" cy="259045"/>
    <xdr:sp macro="" textlink="">
      <xdr:nvSpPr>
        <xdr:cNvPr id="859" name="テキスト ボックス 858"/>
        <xdr:cNvSpPr txBox="1"/>
      </xdr:nvSpPr>
      <xdr:spPr>
        <a:xfrm>
          <a:off x="20167111" y="1199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62,009</a:t>
          </a:r>
          <a:endParaRPr kumimoji="1" lang="ja-JP" altLang="en-US" sz="1000" b="1">
            <a:solidFill>
              <a:srgbClr val="FF0000"/>
            </a:solidFill>
            <a:latin typeface="ＭＳ Ｐゴシック"/>
          </a:endParaRPr>
        </a:p>
      </xdr:txBody>
    </xdr:sp>
    <xdr:clientData/>
  </xdr:oneCellAnchor>
  <xdr:twoCellAnchor>
    <xdr:from>
      <xdr:col>28</xdr:col>
      <xdr:colOff>263525</xdr:colOff>
      <xdr:row>71</xdr:row>
      <xdr:rowOff>85438</xdr:rowOff>
    </xdr:from>
    <xdr:to>
      <xdr:col>28</xdr:col>
      <xdr:colOff>365125</xdr:colOff>
      <xdr:row>72</xdr:row>
      <xdr:rowOff>15588</xdr:rowOff>
    </xdr:to>
    <xdr:sp macro="" textlink="">
      <xdr:nvSpPr>
        <xdr:cNvPr id="860" name="円/楕円 859"/>
        <xdr:cNvSpPr/>
      </xdr:nvSpPr>
      <xdr:spPr>
        <a:xfrm>
          <a:off x="19494500" y="1225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70</xdr:row>
      <xdr:rowOff>32115</xdr:rowOff>
    </xdr:from>
    <xdr:ext cx="534377" cy="259045"/>
    <xdr:sp macro="" textlink="">
      <xdr:nvSpPr>
        <xdr:cNvPr id="861" name="テキスト ボックス 860"/>
        <xdr:cNvSpPr txBox="1"/>
      </xdr:nvSpPr>
      <xdr:spPr>
        <a:xfrm>
          <a:off x="19278111" y="1203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60,856</a:t>
          </a:r>
          <a:endParaRPr kumimoji="1" lang="ja-JP" altLang="en-US" sz="1000" b="1">
            <a:solidFill>
              <a:srgbClr val="FF0000"/>
            </a:solidFill>
            <a:latin typeface="ＭＳ Ｐゴシック"/>
          </a:endParaRPr>
        </a:p>
      </xdr:txBody>
    </xdr:sp>
    <xdr:clientData/>
  </xdr:oneCellAnchor>
  <xdr:twoCellAnchor>
    <xdr:from>
      <xdr:col>27</xdr:col>
      <xdr:colOff>60325</xdr:colOff>
      <xdr:row>71</xdr:row>
      <xdr:rowOff>76588</xdr:rowOff>
    </xdr:from>
    <xdr:to>
      <xdr:col>27</xdr:col>
      <xdr:colOff>161925</xdr:colOff>
      <xdr:row>72</xdr:row>
      <xdr:rowOff>6738</xdr:rowOff>
    </xdr:to>
    <xdr:sp macro="" textlink="">
      <xdr:nvSpPr>
        <xdr:cNvPr id="862" name="円/楕円 861"/>
        <xdr:cNvSpPr/>
      </xdr:nvSpPr>
      <xdr:spPr>
        <a:xfrm>
          <a:off x="18605500" y="122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70</xdr:row>
      <xdr:rowOff>23265</xdr:rowOff>
    </xdr:from>
    <xdr:ext cx="534377" cy="259045"/>
    <xdr:sp macro="" textlink="">
      <xdr:nvSpPr>
        <xdr:cNvPr id="863" name="テキスト ボックス 862"/>
        <xdr:cNvSpPr txBox="1"/>
      </xdr:nvSpPr>
      <xdr:spPr>
        <a:xfrm>
          <a:off x="18389111" y="1202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61,127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4" name="正方形/長方形 86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5" name="正方形/長方形 86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6" name="正方形/長方形 86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7" name="正方形/長方形 86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8" name="正方形/長方形 86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9" name="正方形/長方形 86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0" name="正方形/長方形 86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1" name="正方形/長方形 87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2" name="テキスト ボックス 87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3" name="直線コネクタ 87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4" name="直線コネクタ 87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5" name="テキスト ボックス 87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6" name="直線コネクタ 87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7" name="テキスト ボックス 87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9" name="直線コネクタ 87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1" name="直線コネクタ 88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4" name="直線コネクタ 88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6" name="フローチャート : 判断 88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7" name="直線コネクタ 88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8" name="フローチャート : 判断 88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9" name="テキスト ボックス 888"/>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0" name="直線コネクタ 88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1" name="フローチャート : 判断 89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2" name="テキスト ボックス 891"/>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3" name="直線コネクタ 89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4" name="フローチャート : 判断 89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5" name="テキスト ボックス 894"/>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6" name="フローチャート : 判断 89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7" name="テキスト ボックス 896"/>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8" name="テキスト ボックス 89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9" name="テキスト ボックス 89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0" name="テキスト ボックス 89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1" name="テキスト ボックス 90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2" name="テキスト ボックス 90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3" name="円/楕円 90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5" name="円/楕円 90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6" name="テキスト ボックス 905"/>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7" name="円/楕円 90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8" name="テキスト ボックス 907"/>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9" name="円/楕円 90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0" name="テキスト ボックス 909"/>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1" name="円/楕円 91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2" name="テキスト ボックス 911"/>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3" name="正方形/長方形 9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4" name="正方形/長方形 9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5" name="テキスト ボックス 9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人件費、物件費、維持補修費は、類似団体の平均と比較して高い状況にあるが、これは平成</a:t>
          </a:r>
          <a:r>
            <a:rPr kumimoji="1" lang="en-US" altLang="ja-JP" sz="1300">
              <a:solidFill>
                <a:schemeClr val="dk1"/>
              </a:solidFill>
              <a:latin typeface="+mn-lt"/>
              <a:ea typeface="+mn-ea"/>
              <a:cs typeface="+mn-cs"/>
            </a:rPr>
            <a:t>17</a:t>
          </a:r>
          <a:r>
            <a:rPr kumimoji="1" lang="ja-JP" altLang="ja-JP" sz="1300">
              <a:solidFill>
                <a:schemeClr val="dk1"/>
              </a:solidFill>
              <a:latin typeface="+mn-lt"/>
              <a:ea typeface="+mn-ea"/>
              <a:cs typeface="+mn-cs"/>
            </a:rPr>
            <a:t>年</a:t>
          </a:r>
          <a:r>
            <a:rPr kumimoji="1" lang="en-US" altLang="ja-JP" sz="1300">
              <a:solidFill>
                <a:schemeClr val="dk1"/>
              </a:solidFill>
              <a:latin typeface="+mn-lt"/>
              <a:ea typeface="+mn-ea"/>
              <a:cs typeface="+mn-cs"/>
            </a:rPr>
            <a:t>1</a:t>
          </a:r>
          <a:r>
            <a:rPr kumimoji="1" lang="ja-JP" altLang="ja-JP" sz="1300">
              <a:solidFill>
                <a:schemeClr val="dk1"/>
              </a:solidFill>
              <a:latin typeface="+mn-lt"/>
              <a:ea typeface="+mn-ea"/>
              <a:cs typeface="+mn-cs"/>
            </a:rPr>
            <a:t>月の広域合併により、職員数が増加したこと及び多くの公共施設を抱えこととなったことが主な要因である。合併後、定員適正化計画による職員数の削減や公の施設等評価及びあり方方針に基づく施設の総量削減など、経費削減に向けた取り組みを進めており、特に職員数については合併直後から平成</a:t>
          </a:r>
          <a:r>
            <a:rPr kumimoji="1" lang="en-US" altLang="ja-JP" sz="1300">
              <a:solidFill>
                <a:schemeClr val="dk1"/>
              </a:solidFill>
              <a:latin typeface="+mn-lt"/>
              <a:ea typeface="+mn-ea"/>
              <a:cs typeface="+mn-cs"/>
            </a:rPr>
            <a:t>28</a:t>
          </a:r>
          <a:r>
            <a:rPr kumimoji="1" lang="ja-JP" altLang="ja-JP" sz="1300">
              <a:solidFill>
                <a:schemeClr val="dk1"/>
              </a:solidFill>
              <a:latin typeface="+mn-lt"/>
              <a:ea typeface="+mn-ea"/>
              <a:cs typeface="+mn-cs"/>
            </a:rPr>
            <a:t>年</a:t>
          </a:r>
          <a:r>
            <a:rPr kumimoji="1" lang="en-US" altLang="ja-JP" sz="1300">
              <a:solidFill>
                <a:schemeClr val="dk1"/>
              </a:solidFill>
              <a:latin typeface="+mn-lt"/>
              <a:ea typeface="+mn-ea"/>
              <a:cs typeface="+mn-cs"/>
            </a:rPr>
            <a:t>4</a:t>
          </a:r>
          <a:r>
            <a:rPr kumimoji="1" lang="ja-JP" altLang="ja-JP" sz="1300">
              <a:solidFill>
                <a:schemeClr val="dk1"/>
              </a:solidFill>
              <a:latin typeface="+mn-lt"/>
              <a:ea typeface="+mn-ea"/>
              <a:cs typeface="+mn-cs"/>
            </a:rPr>
            <a:t>月までで</a:t>
          </a:r>
          <a:r>
            <a:rPr kumimoji="1" lang="en-US" altLang="ja-JP" sz="1300">
              <a:solidFill>
                <a:schemeClr val="dk1"/>
              </a:solidFill>
              <a:latin typeface="+mn-lt"/>
              <a:ea typeface="+mn-ea"/>
              <a:cs typeface="+mn-cs"/>
            </a:rPr>
            <a:t>444</a:t>
          </a:r>
          <a:r>
            <a:rPr kumimoji="1" lang="ja-JP" altLang="ja-JP" sz="1300">
              <a:solidFill>
                <a:schemeClr val="dk1"/>
              </a:solidFill>
              <a:latin typeface="+mn-lt"/>
              <a:ea typeface="+mn-ea"/>
              <a:cs typeface="+mn-cs"/>
            </a:rPr>
            <a:t>人の職員を削減するなど、効果を上げている。今後は、本市が島しょ部地域を抱えるという特殊な地理的要因にも留意しながらもこれらの取組を推し進め、経費の削減に努めたい。</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扶助費は近年増加傾向であるが、この傾向は今後も続くことが予想されることから、適正な執行に取り組み、上昇率の抑制に努めたい。</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補助費等、投資及び出資金、繰出金は、平成</a:t>
          </a:r>
          <a:r>
            <a:rPr kumimoji="1" lang="en-US" altLang="ja-JP" sz="1300">
              <a:solidFill>
                <a:schemeClr val="dk1"/>
              </a:solidFill>
              <a:latin typeface="+mn-lt"/>
              <a:ea typeface="+mn-ea"/>
              <a:cs typeface="+mn-cs"/>
            </a:rPr>
            <a:t>28</a:t>
          </a:r>
          <a:r>
            <a:rPr kumimoji="1" lang="ja-JP" altLang="ja-JP" sz="1300">
              <a:solidFill>
                <a:schemeClr val="dk1"/>
              </a:solidFill>
              <a:latin typeface="+mn-lt"/>
              <a:ea typeface="+mn-ea"/>
              <a:cs typeface="+mn-cs"/>
            </a:rPr>
            <a:t>年度の下水道事業の法適化に伴い、一般会計からの繰出金が補助費等と投資及び出資金に分析されることとなったため、平成</a:t>
          </a:r>
          <a:r>
            <a:rPr kumimoji="1" lang="en-US" altLang="ja-JP" sz="1300">
              <a:solidFill>
                <a:schemeClr val="dk1"/>
              </a:solidFill>
              <a:latin typeface="+mn-lt"/>
              <a:ea typeface="+mn-ea"/>
              <a:cs typeface="+mn-cs"/>
            </a:rPr>
            <a:t>27</a:t>
          </a:r>
          <a:r>
            <a:rPr kumimoji="1" lang="ja-JP" altLang="ja-JP" sz="1300">
              <a:solidFill>
                <a:schemeClr val="dk1"/>
              </a:solidFill>
              <a:latin typeface="+mn-lt"/>
              <a:ea typeface="+mn-ea"/>
              <a:cs typeface="+mn-cs"/>
            </a:rPr>
            <a:t>年度からの増減が大きくなっている。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普通建設事業は、ごみ処理施設や国体関連施設の整備を進めていることもあり、近年は高い水準で推移している。また、その財源を合併特例債などの地方債で調達していることから、その償還のために公債費も高い状態が続いている。平成</a:t>
          </a:r>
          <a:r>
            <a:rPr kumimoji="1" lang="en-US" altLang="ja-JP" sz="1300">
              <a:solidFill>
                <a:schemeClr val="dk1"/>
              </a:solidFill>
              <a:latin typeface="+mn-lt"/>
              <a:ea typeface="+mn-ea"/>
              <a:cs typeface="+mn-cs"/>
            </a:rPr>
            <a:t>29</a:t>
          </a:r>
          <a:r>
            <a:rPr kumimoji="1" lang="ja-JP" altLang="ja-JP" sz="1300">
              <a:solidFill>
                <a:schemeClr val="dk1"/>
              </a:solidFill>
              <a:latin typeface="+mn-lt"/>
              <a:ea typeface="+mn-ea"/>
              <a:cs typeface="+mn-cs"/>
            </a:rPr>
            <a:t>年度が国体開催年に当たり、またごみ処理施設整備の竣工年にもあたることから、その後の投資的経費を計画的に抑制することで、健全な財政運営に努めたい。</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災害復旧事業費は、平成</a:t>
          </a:r>
          <a:r>
            <a:rPr kumimoji="1" lang="en-US" altLang="ja-JP" sz="1300">
              <a:solidFill>
                <a:schemeClr val="dk1"/>
              </a:solidFill>
              <a:latin typeface="+mn-lt"/>
              <a:ea typeface="+mn-ea"/>
              <a:cs typeface="+mn-cs"/>
            </a:rPr>
            <a:t>28</a:t>
          </a:r>
          <a:r>
            <a:rPr kumimoji="1" lang="ja-JP" altLang="ja-JP" sz="1300">
              <a:solidFill>
                <a:schemeClr val="dk1"/>
              </a:solidFill>
              <a:latin typeface="+mn-lt"/>
              <a:ea typeface="+mn-ea"/>
              <a:cs typeface="+mn-cs"/>
            </a:rPr>
            <a:t>年</a:t>
          </a:r>
          <a:r>
            <a:rPr kumimoji="1" lang="en-US" altLang="ja-JP" sz="1300">
              <a:solidFill>
                <a:schemeClr val="dk1"/>
              </a:solidFill>
              <a:latin typeface="+mn-lt"/>
              <a:ea typeface="+mn-ea"/>
              <a:cs typeface="+mn-cs"/>
            </a:rPr>
            <a:t>6</a:t>
          </a:r>
          <a:r>
            <a:rPr kumimoji="1" lang="ja-JP" altLang="ja-JP" sz="1300">
              <a:solidFill>
                <a:schemeClr val="dk1"/>
              </a:solidFill>
              <a:latin typeface="+mn-lt"/>
              <a:ea typeface="+mn-ea"/>
              <a:cs typeface="+mn-cs"/>
            </a:rPr>
            <a:t>月の梅雨前線豪雨等により増加したものである。</a:t>
          </a:r>
          <a:endParaRPr kumimoji="1" lang="en-US" altLang="ja-JP" sz="13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愛媛県今治市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163,481
160,585
419.14
82,523,802
77,892,409
4,178,311
47,015,260
85,722,674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17.4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32</xdr:row>
      <xdr:rowOff>159294</xdr:rowOff>
    </xdr:from>
    <xdr:to>
      <xdr:col>6</xdr:col>
      <xdr:colOff>510540</xdr:colOff>
      <xdr:row>39</xdr:row>
      <xdr:rowOff>18324</xdr:rowOff>
    </xdr:to>
    <xdr:cxnSp macro="">
      <xdr:nvCxnSpPr>
        <xdr:cNvPr id="58" name="直線コネクタ 57"/>
        <xdr:cNvCxnSpPr/>
      </xdr:nvCxnSpPr>
      <xdr:spPr>
        <a:xfrm flipV="1">
          <a:off x="4633595" y="5645694"/>
          <a:ext cx="127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22151</xdr:rowOff>
    </xdr:from>
    <xdr:ext cx="469744" cy="259045"/>
    <xdr:sp macro="" textlink="">
      <xdr:nvSpPr>
        <xdr:cNvPr id="59" name="議会費最小値テキスト"/>
        <xdr:cNvSpPr txBox="1"/>
      </xdr:nvSpPr>
      <xdr:spPr>
        <a:xfrm>
          <a:off x="4686300" y="670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1,874</a:t>
          </a:r>
          <a:endParaRPr kumimoji="1" lang="ja-JP" altLang="en-US" sz="1000" b="1">
            <a:latin typeface="ＭＳ Ｐゴシック"/>
          </a:endParaRPr>
        </a:p>
      </xdr:txBody>
    </xdr:sp>
    <xdr:clientData/>
  </xdr:oneCellAnchor>
  <xdr:twoCellAnchor>
    <xdr:from>
      <xdr:col>6</xdr:col>
      <xdr:colOff>422275</xdr:colOff>
      <xdr:row>39</xdr:row>
      <xdr:rowOff>18324</xdr:rowOff>
    </xdr:from>
    <xdr:to>
      <xdr:col>6</xdr:col>
      <xdr:colOff>600075</xdr:colOff>
      <xdr:row>39</xdr:row>
      <xdr:rowOff>18324</xdr:rowOff>
    </xdr:to>
    <xdr:cxnSp macro="">
      <xdr:nvCxnSpPr>
        <xdr:cNvPr id="60" name="直線コネクタ 59"/>
        <xdr:cNvCxnSpPr/>
      </xdr:nvCxnSpPr>
      <xdr:spPr>
        <a:xfrm>
          <a:off x="4546600" y="670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31</xdr:row>
      <xdr:rowOff>105971</xdr:rowOff>
    </xdr:from>
    <xdr:ext cx="469744" cy="259045"/>
    <xdr:sp macro="" textlink="">
      <xdr:nvSpPr>
        <xdr:cNvPr id="61" name="議会費最大値テキスト"/>
        <xdr:cNvSpPr txBox="1"/>
      </xdr:nvSpPr>
      <xdr:spPr>
        <a:xfrm>
          <a:off x="4686300" y="542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2,847</a:t>
          </a:r>
          <a:endParaRPr kumimoji="1" lang="ja-JP" altLang="en-US" sz="1000" b="1">
            <a:latin typeface="ＭＳ Ｐゴシック"/>
          </a:endParaRPr>
        </a:p>
      </xdr:txBody>
    </xdr:sp>
    <xdr:clientData/>
  </xdr:oneCellAnchor>
  <xdr:twoCellAnchor>
    <xdr:from>
      <xdr:col>6</xdr:col>
      <xdr:colOff>422275</xdr:colOff>
      <xdr:row>32</xdr:row>
      <xdr:rowOff>159294</xdr:rowOff>
    </xdr:from>
    <xdr:to>
      <xdr:col>6</xdr:col>
      <xdr:colOff>600075</xdr:colOff>
      <xdr:row>32</xdr:row>
      <xdr:rowOff>159294</xdr:rowOff>
    </xdr:to>
    <xdr:cxnSp macro="">
      <xdr:nvCxnSpPr>
        <xdr:cNvPr id="62" name="直線コネクタ 61"/>
        <xdr:cNvCxnSpPr/>
      </xdr:nvCxnSpPr>
      <xdr:spPr>
        <a:xfrm>
          <a:off x="4546600" y="564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23767</xdr:rowOff>
    </xdr:from>
    <xdr:to>
      <xdr:col>6</xdr:col>
      <xdr:colOff>511175</xdr:colOff>
      <xdr:row>32</xdr:row>
      <xdr:rowOff>159294</xdr:rowOff>
    </xdr:to>
    <xdr:cxnSp macro="">
      <xdr:nvCxnSpPr>
        <xdr:cNvPr id="63" name="直線コネクタ 62"/>
        <xdr:cNvCxnSpPr/>
      </xdr:nvCxnSpPr>
      <xdr:spPr>
        <a:xfrm>
          <a:off x="3797300" y="5338717"/>
          <a:ext cx="838200" cy="30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166931</xdr:rowOff>
    </xdr:from>
    <xdr:ext cx="469744" cy="259045"/>
    <xdr:sp macro="" textlink="">
      <xdr:nvSpPr>
        <xdr:cNvPr id="64" name="議会費平均値テキスト"/>
        <xdr:cNvSpPr txBox="1"/>
      </xdr:nvSpPr>
      <xdr:spPr>
        <a:xfrm>
          <a:off x="4686300" y="6167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2,301</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17054</xdr:rowOff>
    </xdr:from>
    <xdr:to>
      <xdr:col>6</xdr:col>
      <xdr:colOff>561975</xdr:colOff>
      <xdr:row>36</xdr:row>
      <xdr:rowOff>118654</xdr:rowOff>
    </xdr:to>
    <xdr:sp macro="" textlink="">
      <xdr:nvSpPr>
        <xdr:cNvPr id="65" name="フローチャート : 判断 64"/>
        <xdr:cNvSpPr/>
      </xdr:nvSpPr>
      <xdr:spPr>
        <a:xfrm>
          <a:off x="4584700" y="618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23767</xdr:rowOff>
    </xdr:from>
    <xdr:to>
      <xdr:col>5</xdr:col>
      <xdr:colOff>358775</xdr:colOff>
      <xdr:row>32</xdr:row>
      <xdr:rowOff>14514</xdr:rowOff>
    </xdr:to>
    <xdr:cxnSp macro="">
      <xdr:nvCxnSpPr>
        <xdr:cNvPr id="66" name="直線コネクタ 65"/>
        <xdr:cNvCxnSpPr/>
      </xdr:nvCxnSpPr>
      <xdr:spPr>
        <a:xfrm flipV="1">
          <a:off x="2908300" y="5338717"/>
          <a:ext cx="889000" cy="16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99786</xdr:rowOff>
    </xdr:from>
    <xdr:to>
      <xdr:col>5</xdr:col>
      <xdr:colOff>409575</xdr:colOff>
      <xdr:row>35</xdr:row>
      <xdr:rowOff>29936</xdr:rowOff>
    </xdr:to>
    <xdr:sp macro="" textlink="">
      <xdr:nvSpPr>
        <xdr:cNvPr id="67" name="フローチャート : 判断 66"/>
        <xdr:cNvSpPr/>
      </xdr:nvSpPr>
      <xdr:spPr>
        <a:xfrm>
          <a:off x="3746500" y="59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21063</xdr:rowOff>
    </xdr:from>
    <xdr:ext cx="469744" cy="259045"/>
    <xdr:sp macro="" textlink="">
      <xdr:nvSpPr>
        <xdr:cNvPr id="68" name="テキスト ボックス 67"/>
        <xdr:cNvSpPr txBox="1"/>
      </xdr:nvSpPr>
      <xdr:spPr>
        <a:xfrm>
          <a:off x="3562427" y="60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2,540</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14514</xdr:rowOff>
    </xdr:from>
    <xdr:to>
      <xdr:col>4</xdr:col>
      <xdr:colOff>155575</xdr:colOff>
      <xdr:row>32</xdr:row>
      <xdr:rowOff>73297</xdr:rowOff>
    </xdr:to>
    <xdr:cxnSp macro="">
      <xdr:nvCxnSpPr>
        <xdr:cNvPr id="69" name="直線コネクタ 68"/>
        <xdr:cNvCxnSpPr/>
      </xdr:nvCxnSpPr>
      <xdr:spPr>
        <a:xfrm flipV="1">
          <a:off x="2019300" y="550091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97608</xdr:rowOff>
    </xdr:from>
    <xdr:to>
      <xdr:col>4</xdr:col>
      <xdr:colOff>206375</xdr:colOff>
      <xdr:row>37</xdr:row>
      <xdr:rowOff>27758</xdr:rowOff>
    </xdr:to>
    <xdr:sp macro="" textlink="">
      <xdr:nvSpPr>
        <xdr:cNvPr id="70" name="フローチャート : 判断 69"/>
        <xdr:cNvSpPr/>
      </xdr:nvSpPr>
      <xdr:spPr>
        <a:xfrm>
          <a:off x="2857500" y="626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18885</xdr:rowOff>
    </xdr:from>
    <xdr:ext cx="469744" cy="259045"/>
    <xdr:sp macro="" textlink="">
      <xdr:nvSpPr>
        <xdr:cNvPr id="71" name="テキスト ボックス 70"/>
        <xdr:cNvSpPr txBox="1"/>
      </xdr:nvSpPr>
      <xdr:spPr>
        <a:xfrm>
          <a:off x="2673427" y="636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73297</xdr:rowOff>
    </xdr:from>
    <xdr:to>
      <xdr:col>2</xdr:col>
      <xdr:colOff>638175</xdr:colOff>
      <xdr:row>32</xdr:row>
      <xdr:rowOff>82006</xdr:rowOff>
    </xdr:to>
    <xdr:cxnSp macro="">
      <xdr:nvCxnSpPr>
        <xdr:cNvPr id="72" name="直線コネクタ 71"/>
        <xdr:cNvCxnSpPr/>
      </xdr:nvCxnSpPr>
      <xdr:spPr>
        <a:xfrm flipV="1">
          <a:off x="1130300" y="5559697"/>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116114</xdr:rowOff>
    </xdr:from>
    <xdr:to>
      <xdr:col>3</xdr:col>
      <xdr:colOff>3175</xdr:colOff>
      <xdr:row>37</xdr:row>
      <xdr:rowOff>46264</xdr:rowOff>
    </xdr:to>
    <xdr:sp macro="" textlink="">
      <xdr:nvSpPr>
        <xdr:cNvPr id="73" name="フローチャート : 判断 72"/>
        <xdr:cNvSpPr/>
      </xdr:nvSpPr>
      <xdr:spPr>
        <a:xfrm>
          <a:off x="1968500" y="628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37391</xdr:rowOff>
    </xdr:from>
    <xdr:ext cx="469744" cy="259045"/>
    <xdr:sp macro="" textlink="">
      <xdr:nvSpPr>
        <xdr:cNvPr id="74" name="テキスト ボックス 73"/>
        <xdr:cNvSpPr txBox="1"/>
      </xdr:nvSpPr>
      <xdr:spPr>
        <a:xfrm>
          <a:off x="1784427" y="638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152581</xdr:rowOff>
    </xdr:from>
    <xdr:to>
      <xdr:col>1</xdr:col>
      <xdr:colOff>485775</xdr:colOff>
      <xdr:row>36</xdr:row>
      <xdr:rowOff>82731</xdr:rowOff>
    </xdr:to>
    <xdr:sp macro="" textlink="">
      <xdr:nvSpPr>
        <xdr:cNvPr id="75" name="フローチャート : 判断 74"/>
        <xdr:cNvSpPr/>
      </xdr:nvSpPr>
      <xdr:spPr>
        <a:xfrm>
          <a:off x="1079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73858</xdr:rowOff>
    </xdr:from>
    <xdr:ext cx="469744" cy="259045"/>
    <xdr:sp macro="" textlink="">
      <xdr:nvSpPr>
        <xdr:cNvPr id="76" name="テキスト ボックス 75"/>
        <xdr:cNvSpPr txBox="1"/>
      </xdr:nvSpPr>
      <xdr:spPr>
        <a:xfrm>
          <a:off x="895427" y="624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108494</xdr:rowOff>
    </xdr:from>
    <xdr:to>
      <xdr:col>6</xdr:col>
      <xdr:colOff>561975</xdr:colOff>
      <xdr:row>33</xdr:row>
      <xdr:rowOff>38644</xdr:rowOff>
    </xdr:to>
    <xdr:sp macro="" textlink="">
      <xdr:nvSpPr>
        <xdr:cNvPr id="82" name="円/楕円 81"/>
        <xdr:cNvSpPr/>
      </xdr:nvSpPr>
      <xdr:spPr>
        <a:xfrm>
          <a:off x="4584700" y="559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61521</xdr:rowOff>
    </xdr:from>
    <xdr:ext cx="469744" cy="259045"/>
    <xdr:sp macro="" textlink="">
      <xdr:nvSpPr>
        <xdr:cNvPr id="83" name="議会費該当値テキスト"/>
        <xdr:cNvSpPr txBox="1"/>
      </xdr:nvSpPr>
      <xdr:spPr>
        <a:xfrm>
          <a:off x="4686300" y="554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2,847</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144417</xdr:rowOff>
    </xdr:from>
    <xdr:to>
      <xdr:col>5</xdr:col>
      <xdr:colOff>409575</xdr:colOff>
      <xdr:row>31</xdr:row>
      <xdr:rowOff>74567</xdr:rowOff>
    </xdr:to>
    <xdr:sp macro="" textlink="">
      <xdr:nvSpPr>
        <xdr:cNvPr id="84" name="円/楕円 83"/>
        <xdr:cNvSpPr/>
      </xdr:nvSpPr>
      <xdr:spPr>
        <a:xfrm>
          <a:off x="3746500" y="528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29</xdr:row>
      <xdr:rowOff>91094</xdr:rowOff>
    </xdr:from>
    <xdr:ext cx="469744" cy="259045"/>
    <xdr:sp macro="" textlink="">
      <xdr:nvSpPr>
        <xdr:cNvPr id="85" name="テキスト ボックス 84"/>
        <xdr:cNvSpPr txBox="1"/>
      </xdr:nvSpPr>
      <xdr:spPr>
        <a:xfrm>
          <a:off x="3562427" y="506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3,129</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135164</xdr:rowOff>
    </xdr:from>
    <xdr:to>
      <xdr:col>4</xdr:col>
      <xdr:colOff>206375</xdr:colOff>
      <xdr:row>32</xdr:row>
      <xdr:rowOff>65314</xdr:rowOff>
    </xdr:to>
    <xdr:sp macro="" textlink="">
      <xdr:nvSpPr>
        <xdr:cNvPr id="86" name="円/楕円 85"/>
        <xdr:cNvSpPr/>
      </xdr:nvSpPr>
      <xdr:spPr>
        <a:xfrm>
          <a:off x="2857500" y="54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81841</xdr:rowOff>
    </xdr:from>
    <xdr:ext cx="469744" cy="259045"/>
    <xdr:sp macro="" textlink="">
      <xdr:nvSpPr>
        <xdr:cNvPr id="87" name="テキスト ボックス 86"/>
        <xdr:cNvSpPr txBox="1"/>
      </xdr:nvSpPr>
      <xdr:spPr>
        <a:xfrm>
          <a:off x="2673427" y="52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2,980</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22497</xdr:rowOff>
    </xdr:from>
    <xdr:to>
      <xdr:col>3</xdr:col>
      <xdr:colOff>3175</xdr:colOff>
      <xdr:row>32</xdr:row>
      <xdr:rowOff>124097</xdr:rowOff>
    </xdr:to>
    <xdr:sp macro="" textlink="">
      <xdr:nvSpPr>
        <xdr:cNvPr id="88" name="円/楕円 87"/>
        <xdr:cNvSpPr/>
      </xdr:nvSpPr>
      <xdr:spPr>
        <a:xfrm>
          <a:off x="1968500" y="550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140624</xdr:rowOff>
    </xdr:from>
    <xdr:ext cx="469744" cy="259045"/>
    <xdr:sp macro="" textlink="">
      <xdr:nvSpPr>
        <xdr:cNvPr id="89" name="テキスト ボックス 88"/>
        <xdr:cNvSpPr txBox="1"/>
      </xdr:nvSpPr>
      <xdr:spPr>
        <a:xfrm>
          <a:off x="1784427" y="528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2,926</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31206</xdr:rowOff>
    </xdr:from>
    <xdr:to>
      <xdr:col>1</xdr:col>
      <xdr:colOff>485775</xdr:colOff>
      <xdr:row>32</xdr:row>
      <xdr:rowOff>132806</xdr:rowOff>
    </xdr:to>
    <xdr:sp macro="" textlink="">
      <xdr:nvSpPr>
        <xdr:cNvPr id="90" name="円/楕円 89"/>
        <xdr:cNvSpPr/>
      </xdr:nvSpPr>
      <xdr:spPr>
        <a:xfrm>
          <a:off x="1079500" y="551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149333</xdr:rowOff>
    </xdr:from>
    <xdr:ext cx="469744" cy="259045"/>
    <xdr:sp macro="" textlink="">
      <xdr:nvSpPr>
        <xdr:cNvPr id="91" name="テキスト ボックス 90"/>
        <xdr:cNvSpPr txBox="1"/>
      </xdr:nvSpPr>
      <xdr:spPr>
        <a:xfrm>
          <a:off x="895427" y="529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35192</xdr:rowOff>
    </xdr:from>
    <xdr:to>
      <xdr:col>6</xdr:col>
      <xdr:colOff>510540</xdr:colOff>
      <xdr:row>58</xdr:row>
      <xdr:rowOff>49479</xdr:rowOff>
    </xdr:to>
    <xdr:cxnSp macro="">
      <xdr:nvCxnSpPr>
        <xdr:cNvPr id="116" name="直線コネクタ 115"/>
        <xdr:cNvCxnSpPr/>
      </xdr:nvCxnSpPr>
      <xdr:spPr>
        <a:xfrm flipV="1">
          <a:off x="4633595" y="8779142"/>
          <a:ext cx="1270" cy="12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53306</xdr:rowOff>
    </xdr:from>
    <xdr:ext cx="534377" cy="259045"/>
    <xdr:sp macro="" textlink="">
      <xdr:nvSpPr>
        <xdr:cNvPr id="117" name="総務費最小値テキスト"/>
        <xdr:cNvSpPr txBox="1"/>
      </xdr:nvSpPr>
      <xdr:spPr>
        <a:xfrm>
          <a:off x="4686300" y="999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28,736</a:t>
          </a:r>
          <a:endParaRPr kumimoji="1" lang="ja-JP" altLang="en-US" sz="1000" b="1">
            <a:latin typeface="ＭＳ Ｐゴシック"/>
          </a:endParaRPr>
        </a:p>
      </xdr:txBody>
    </xdr:sp>
    <xdr:clientData/>
  </xdr:oneCellAnchor>
  <xdr:twoCellAnchor>
    <xdr:from>
      <xdr:col>6</xdr:col>
      <xdr:colOff>422275</xdr:colOff>
      <xdr:row>58</xdr:row>
      <xdr:rowOff>49479</xdr:rowOff>
    </xdr:from>
    <xdr:to>
      <xdr:col>6</xdr:col>
      <xdr:colOff>600075</xdr:colOff>
      <xdr:row>58</xdr:row>
      <xdr:rowOff>49479</xdr:rowOff>
    </xdr:to>
    <xdr:cxnSp macro="">
      <xdr:nvCxnSpPr>
        <xdr:cNvPr id="118" name="直線コネクタ 117"/>
        <xdr:cNvCxnSpPr/>
      </xdr:nvCxnSpPr>
      <xdr:spPr>
        <a:xfrm>
          <a:off x="4546600" y="9993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153319</xdr:rowOff>
    </xdr:from>
    <xdr:ext cx="534377" cy="259045"/>
    <xdr:sp macro="" textlink="">
      <xdr:nvSpPr>
        <xdr:cNvPr id="119" name="総務費最大値テキスト"/>
        <xdr:cNvSpPr txBox="1"/>
      </xdr:nvSpPr>
      <xdr:spPr>
        <a:xfrm>
          <a:off x="4686300" y="855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92,486</a:t>
          </a:r>
          <a:endParaRPr kumimoji="1" lang="ja-JP" altLang="en-US" sz="1000" b="1">
            <a:latin typeface="ＭＳ Ｐゴシック"/>
          </a:endParaRPr>
        </a:p>
      </xdr:txBody>
    </xdr:sp>
    <xdr:clientData/>
  </xdr:oneCellAnchor>
  <xdr:twoCellAnchor>
    <xdr:from>
      <xdr:col>6</xdr:col>
      <xdr:colOff>422275</xdr:colOff>
      <xdr:row>51</xdr:row>
      <xdr:rowOff>35192</xdr:rowOff>
    </xdr:from>
    <xdr:to>
      <xdr:col>6</xdr:col>
      <xdr:colOff>600075</xdr:colOff>
      <xdr:row>51</xdr:row>
      <xdr:rowOff>35192</xdr:rowOff>
    </xdr:to>
    <xdr:cxnSp macro="">
      <xdr:nvCxnSpPr>
        <xdr:cNvPr id="120" name="直線コネクタ 119"/>
        <xdr:cNvCxnSpPr/>
      </xdr:nvCxnSpPr>
      <xdr:spPr>
        <a:xfrm>
          <a:off x="4546600" y="877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151149</xdr:rowOff>
    </xdr:from>
    <xdr:to>
      <xdr:col>6</xdr:col>
      <xdr:colOff>511175</xdr:colOff>
      <xdr:row>54</xdr:row>
      <xdr:rowOff>154636</xdr:rowOff>
    </xdr:to>
    <xdr:cxnSp macro="">
      <xdr:nvCxnSpPr>
        <xdr:cNvPr id="121" name="直線コネクタ 120"/>
        <xdr:cNvCxnSpPr/>
      </xdr:nvCxnSpPr>
      <xdr:spPr>
        <a:xfrm>
          <a:off x="3797300" y="9409449"/>
          <a:ext cx="838200" cy="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47439</xdr:rowOff>
    </xdr:from>
    <xdr:ext cx="534377" cy="259045"/>
    <xdr:sp macro="" textlink="">
      <xdr:nvSpPr>
        <xdr:cNvPr id="122" name="総務費平均値テキスト"/>
        <xdr:cNvSpPr txBox="1"/>
      </xdr:nvSpPr>
      <xdr:spPr>
        <a:xfrm>
          <a:off x="4686300" y="9648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43,044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69012</xdr:rowOff>
    </xdr:from>
    <xdr:to>
      <xdr:col>6</xdr:col>
      <xdr:colOff>561975</xdr:colOff>
      <xdr:row>56</xdr:row>
      <xdr:rowOff>170612</xdr:rowOff>
    </xdr:to>
    <xdr:sp macro="" textlink="">
      <xdr:nvSpPr>
        <xdr:cNvPr id="123" name="フローチャート : 判断 122"/>
        <xdr:cNvSpPr/>
      </xdr:nvSpPr>
      <xdr:spPr>
        <a:xfrm>
          <a:off x="4584700" y="967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151149</xdr:rowOff>
    </xdr:from>
    <xdr:to>
      <xdr:col>5</xdr:col>
      <xdr:colOff>358775</xdr:colOff>
      <xdr:row>57</xdr:row>
      <xdr:rowOff>58071</xdr:rowOff>
    </xdr:to>
    <xdr:cxnSp macro="">
      <xdr:nvCxnSpPr>
        <xdr:cNvPr id="124" name="直線コネクタ 123"/>
        <xdr:cNvCxnSpPr/>
      </xdr:nvCxnSpPr>
      <xdr:spPr>
        <a:xfrm flipV="1">
          <a:off x="2908300" y="9409449"/>
          <a:ext cx="889000" cy="42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38589</xdr:rowOff>
    </xdr:from>
    <xdr:to>
      <xdr:col>5</xdr:col>
      <xdr:colOff>409575</xdr:colOff>
      <xdr:row>56</xdr:row>
      <xdr:rowOff>140189</xdr:rowOff>
    </xdr:to>
    <xdr:sp macro="" textlink="">
      <xdr:nvSpPr>
        <xdr:cNvPr id="125" name="フローチャート : 判断 124"/>
        <xdr:cNvSpPr/>
      </xdr:nvSpPr>
      <xdr:spPr>
        <a:xfrm>
          <a:off x="3746500" y="963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131316</xdr:rowOff>
    </xdr:from>
    <xdr:ext cx="534377" cy="259045"/>
    <xdr:sp macro="" textlink="">
      <xdr:nvSpPr>
        <xdr:cNvPr id="126" name="テキスト ボックス 125"/>
        <xdr:cNvSpPr txBox="1"/>
      </xdr:nvSpPr>
      <xdr:spPr>
        <a:xfrm>
          <a:off x="3530111" y="973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44,641</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76321</xdr:rowOff>
    </xdr:from>
    <xdr:to>
      <xdr:col>4</xdr:col>
      <xdr:colOff>155575</xdr:colOff>
      <xdr:row>57</xdr:row>
      <xdr:rowOff>58071</xdr:rowOff>
    </xdr:to>
    <xdr:cxnSp macro="">
      <xdr:nvCxnSpPr>
        <xdr:cNvPr id="127" name="直線コネクタ 126"/>
        <xdr:cNvCxnSpPr/>
      </xdr:nvCxnSpPr>
      <xdr:spPr>
        <a:xfrm>
          <a:off x="2019300" y="9506071"/>
          <a:ext cx="889000" cy="32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146565</xdr:rowOff>
    </xdr:from>
    <xdr:to>
      <xdr:col>4</xdr:col>
      <xdr:colOff>206375</xdr:colOff>
      <xdr:row>57</xdr:row>
      <xdr:rowOff>76715</xdr:rowOff>
    </xdr:to>
    <xdr:sp macro="" textlink="">
      <xdr:nvSpPr>
        <xdr:cNvPr id="128" name="フローチャート : 判断 127"/>
        <xdr:cNvSpPr/>
      </xdr:nvSpPr>
      <xdr:spPr>
        <a:xfrm>
          <a:off x="2857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93242</xdr:rowOff>
    </xdr:from>
    <xdr:ext cx="534377" cy="259045"/>
    <xdr:sp macro="" textlink="">
      <xdr:nvSpPr>
        <xdr:cNvPr id="129" name="テキスト ボックス 128"/>
        <xdr:cNvSpPr txBox="1"/>
      </xdr:nvSpPr>
      <xdr:spPr>
        <a:xfrm>
          <a:off x="2641111" y="95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76321</xdr:rowOff>
    </xdr:from>
    <xdr:to>
      <xdr:col>2</xdr:col>
      <xdr:colOff>638175</xdr:colOff>
      <xdr:row>55</xdr:row>
      <xdr:rowOff>83255</xdr:rowOff>
    </xdr:to>
    <xdr:cxnSp macro="">
      <xdr:nvCxnSpPr>
        <xdr:cNvPr id="130" name="直線コネクタ 129"/>
        <xdr:cNvCxnSpPr/>
      </xdr:nvCxnSpPr>
      <xdr:spPr>
        <a:xfrm flipV="1">
          <a:off x="1130300" y="9506071"/>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140812</xdr:rowOff>
    </xdr:from>
    <xdr:to>
      <xdr:col>3</xdr:col>
      <xdr:colOff>3175</xdr:colOff>
      <xdr:row>56</xdr:row>
      <xdr:rowOff>70962</xdr:rowOff>
    </xdr:to>
    <xdr:sp macro="" textlink="">
      <xdr:nvSpPr>
        <xdr:cNvPr id="131" name="フローチャート : 判断 130"/>
        <xdr:cNvSpPr/>
      </xdr:nvSpPr>
      <xdr:spPr>
        <a:xfrm>
          <a:off x="1968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62089</xdr:rowOff>
    </xdr:from>
    <xdr:ext cx="534377" cy="259045"/>
    <xdr:sp macro="" textlink="">
      <xdr:nvSpPr>
        <xdr:cNvPr id="132" name="テキスト ボックス 131"/>
        <xdr:cNvSpPr txBox="1"/>
      </xdr:nvSpPr>
      <xdr:spPr>
        <a:xfrm>
          <a:off x="1752111" y="966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51771</xdr:rowOff>
    </xdr:from>
    <xdr:to>
      <xdr:col>1</xdr:col>
      <xdr:colOff>485775</xdr:colOff>
      <xdr:row>55</xdr:row>
      <xdr:rowOff>153371</xdr:rowOff>
    </xdr:to>
    <xdr:sp macro="" textlink="">
      <xdr:nvSpPr>
        <xdr:cNvPr id="133" name="フローチャート : 判断 132"/>
        <xdr:cNvSpPr/>
      </xdr:nvSpPr>
      <xdr:spPr>
        <a:xfrm>
          <a:off x="1079500" y="94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144498</xdr:rowOff>
    </xdr:from>
    <xdr:ext cx="534377" cy="259045"/>
    <xdr:sp macro="" textlink="">
      <xdr:nvSpPr>
        <xdr:cNvPr id="134" name="テキスト ボックス 133"/>
        <xdr:cNvSpPr txBox="1"/>
      </xdr:nvSpPr>
      <xdr:spPr>
        <a:xfrm>
          <a:off x="863111" y="957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103836</xdr:rowOff>
    </xdr:from>
    <xdr:to>
      <xdr:col>6</xdr:col>
      <xdr:colOff>561975</xdr:colOff>
      <xdr:row>55</xdr:row>
      <xdr:rowOff>33986</xdr:rowOff>
    </xdr:to>
    <xdr:sp macro="" textlink="">
      <xdr:nvSpPr>
        <xdr:cNvPr id="140" name="円/楕円 139"/>
        <xdr:cNvSpPr/>
      </xdr:nvSpPr>
      <xdr:spPr>
        <a:xfrm>
          <a:off x="4584700" y="936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126713</xdr:rowOff>
    </xdr:from>
    <xdr:ext cx="534377" cy="259045"/>
    <xdr:sp macro="" textlink="">
      <xdr:nvSpPr>
        <xdr:cNvPr id="141" name="総務費該当値テキスト"/>
        <xdr:cNvSpPr txBox="1"/>
      </xdr:nvSpPr>
      <xdr:spPr>
        <a:xfrm>
          <a:off x="4686300" y="921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59,216</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100349</xdr:rowOff>
    </xdr:from>
    <xdr:to>
      <xdr:col>5</xdr:col>
      <xdr:colOff>409575</xdr:colOff>
      <xdr:row>55</xdr:row>
      <xdr:rowOff>30499</xdr:rowOff>
    </xdr:to>
    <xdr:sp macro="" textlink="">
      <xdr:nvSpPr>
        <xdr:cNvPr id="142" name="円/楕円 141"/>
        <xdr:cNvSpPr/>
      </xdr:nvSpPr>
      <xdr:spPr>
        <a:xfrm>
          <a:off x="3746500" y="935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47026</xdr:rowOff>
    </xdr:from>
    <xdr:ext cx="534377" cy="259045"/>
    <xdr:sp macro="" textlink="">
      <xdr:nvSpPr>
        <xdr:cNvPr id="143" name="テキスト ボックス 142"/>
        <xdr:cNvSpPr txBox="1"/>
      </xdr:nvSpPr>
      <xdr:spPr>
        <a:xfrm>
          <a:off x="3530111" y="913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59,399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7271</xdr:rowOff>
    </xdr:from>
    <xdr:to>
      <xdr:col>4</xdr:col>
      <xdr:colOff>206375</xdr:colOff>
      <xdr:row>57</xdr:row>
      <xdr:rowOff>108871</xdr:rowOff>
    </xdr:to>
    <xdr:sp macro="" textlink="">
      <xdr:nvSpPr>
        <xdr:cNvPr id="144" name="円/楕円 143"/>
        <xdr:cNvSpPr/>
      </xdr:nvSpPr>
      <xdr:spPr>
        <a:xfrm>
          <a:off x="2857500" y="977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99998</xdr:rowOff>
    </xdr:from>
    <xdr:ext cx="534377" cy="259045"/>
    <xdr:sp macro="" textlink="">
      <xdr:nvSpPr>
        <xdr:cNvPr id="145" name="テキスト ボックス 144"/>
        <xdr:cNvSpPr txBox="1"/>
      </xdr:nvSpPr>
      <xdr:spPr>
        <a:xfrm>
          <a:off x="2641111" y="987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37,285</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25521</xdr:rowOff>
    </xdr:from>
    <xdr:to>
      <xdr:col>3</xdr:col>
      <xdr:colOff>3175</xdr:colOff>
      <xdr:row>55</xdr:row>
      <xdr:rowOff>127121</xdr:rowOff>
    </xdr:to>
    <xdr:sp macro="" textlink="">
      <xdr:nvSpPr>
        <xdr:cNvPr id="146" name="円/楕円 145"/>
        <xdr:cNvSpPr/>
      </xdr:nvSpPr>
      <xdr:spPr>
        <a:xfrm>
          <a:off x="1968500" y="945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143648</xdr:rowOff>
    </xdr:from>
    <xdr:ext cx="534377" cy="259045"/>
    <xdr:sp macro="" textlink="">
      <xdr:nvSpPr>
        <xdr:cNvPr id="147" name="テキスト ボックス 146"/>
        <xdr:cNvSpPr txBox="1"/>
      </xdr:nvSpPr>
      <xdr:spPr>
        <a:xfrm>
          <a:off x="1752111" y="923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54,327</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32455</xdr:rowOff>
    </xdr:from>
    <xdr:to>
      <xdr:col>1</xdr:col>
      <xdr:colOff>485775</xdr:colOff>
      <xdr:row>55</xdr:row>
      <xdr:rowOff>134055</xdr:rowOff>
    </xdr:to>
    <xdr:sp macro="" textlink="">
      <xdr:nvSpPr>
        <xdr:cNvPr id="148" name="円/楕円 147"/>
        <xdr:cNvSpPr/>
      </xdr:nvSpPr>
      <xdr:spPr>
        <a:xfrm>
          <a:off x="1079500" y="946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150582</xdr:rowOff>
    </xdr:from>
    <xdr:ext cx="534377" cy="259045"/>
    <xdr:sp macro="" textlink="">
      <xdr:nvSpPr>
        <xdr:cNvPr id="149" name="テキスト ボックス 148"/>
        <xdr:cNvSpPr txBox="1"/>
      </xdr:nvSpPr>
      <xdr:spPr>
        <a:xfrm>
          <a:off x="863111" y="923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53,963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29809</xdr:rowOff>
    </xdr:from>
    <xdr:to>
      <xdr:col>6</xdr:col>
      <xdr:colOff>510540</xdr:colOff>
      <xdr:row>79</xdr:row>
      <xdr:rowOff>29547</xdr:rowOff>
    </xdr:to>
    <xdr:cxnSp macro="">
      <xdr:nvCxnSpPr>
        <xdr:cNvPr id="176" name="直線コネクタ 175"/>
        <xdr:cNvCxnSpPr/>
      </xdr:nvCxnSpPr>
      <xdr:spPr>
        <a:xfrm flipV="1">
          <a:off x="4633595" y="12031309"/>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33374</xdr:rowOff>
    </xdr:from>
    <xdr:ext cx="599010" cy="259045"/>
    <xdr:sp macro="" textlink="">
      <xdr:nvSpPr>
        <xdr:cNvPr id="177" name="民生費最小値テキスト"/>
        <xdr:cNvSpPr txBox="1"/>
      </xdr:nvSpPr>
      <xdr:spPr>
        <a:xfrm>
          <a:off x="4686300" y="1357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112,123</a:t>
          </a:r>
          <a:endParaRPr kumimoji="1" lang="ja-JP" altLang="en-US" sz="1000" b="1">
            <a:latin typeface="ＭＳ Ｐゴシック"/>
          </a:endParaRPr>
        </a:p>
      </xdr:txBody>
    </xdr:sp>
    <xdr:clientData/>
  </xdr:oneCellAnchor>
  <xdr:twoCellAnchor>
    <xdr:from>
      <xdr:col>6</xdr:col>
      <xdr:colOff>422275</xdr:colOff>
      <xdr:row>79</xdr:row>
      <xdr:rowOff>29547</xdr:rowOff>
    </xdr:from>
    <xdr:to>
      <xdr:col>6</xdr:col>
      <xdr:colOff>600075</xdr:colOff>
      <xdr:row>79</xdr:row>
      <xdr:rowOff>29547</xdr:rowOff>
    </xdr:to>
    <xdr:cxnSp macro="">
      <xdr:nvCxnSpPr>
        <xdr:cNvPr id="178" name="直線コネクタ 177"/>
        <xdr:cNvCxnSpPr/>
      </xdr:nvCxnSpPr>
      <xdr:spPr>
        <a:xfrm>
          <a:off x="4546600" y="13574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147936</xdr:rowOff>
    </xdr:from>
    <xdr:ext cx="599010" cy="259045"/>
    <xdr:sp macro="" textlink="">
      <xdr:nvSpPr>
        <xdr:cNvPr id="179" name="民生費最大値テキスト"/>
        <xdr:cNvSpPr txBox="1"/>
      </xdr:nvSpPr>
      <xdr:spPr>
        <a:xfrm>
          <a:off x="4686300" y="11806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159,365</a:t>
          </a:r>
          <a:endParaRPr kumimoji="1" lang="ja-JP" altLang="en-US" sz="1000" b="1">
            <a:latin typeface="ＭＳ Ｐゴシック"/>
          </a:endParaRPr>
        </a:p>
      </xdr:txBody>
    </xdr:sp>
    <xdr:clientData/>
  </xdr:oneCellAnchor>
  <xdr:twoCellAnchor>
    <xdr:from>
      <xdr:col>6</xdr:col>
      <xdr:colOff>422275</xdr:colOff>
      <xdr:row>70</xdr:row>
      <xdr:rowOff>29809</xdr:rowOff>
    </xdr:from>
    <xdr:to>
      <xdr:col>6</xdr:col>
      <xdr:colOff>600075</xdr:colOff>
      <xdr:row>70</xdr:row>
      <xdr:rowOff>29809</xdr:rowOff>
    </xdr:to>
    <xdr:cxnSp macro="">
      <xdr:nvCxnSpPr>
        <xdr:cNvPr id="180" name="直線コネクタ 179"/>
        <xdr:cNvCxnSpPr/>
      </xdr:nvCxnSpPr>
      <xdr:spPr>
        <a:xfrm>
          <a:off x="4546600" y="1203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27261</xdr:rowOff>
    </xdr:from>
    <xdr:to>
      <xdr:col>6</xdr:col>
      <xdr:colOff>511175</xdr:colOff>
      <xdr:row>72</xdr:row>
      <xdr:rowOff>80264</xdr:rowOff>
    </xdr:to>
    <xdr:cxnSp macro="">
      <xdr:nvCxnSpPr>
        <xdr:cNvPr id="181" name="直線コネクタ 180"/>
        <xdr:cNvCxnSpPr/>
      </xdr:nvCxnSpPr>
      <xdr:spPr>
        <a:xfrm flipV="1">
          <a:off x="3797300" y="12200211"/>
          <a:ext cx="838200" cy="22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33364</xdr:rowOff>
    </xdr:from>
    <xdr:ext cx="599010" cy="259045"/>
    <xdr:sp macro="" textlink="">
      <xdr:nvSpPr>
        <xdr:cNvPr id="182" name="民生費平均値テキスト"/>
        <xdr:cNvSpPr txBox="1"/>
      </xdr:nvSpPr>
      <xdr:spPr>
        <a:xfrm>
          <a:off x="4686300" y="12892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130,790</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54937</xdr:rowOff>
    </xdr:from>
    <xdr:to>
      <xdr:col>6</xdr:col>
      <xdr:colOff>561975</xdr:colOff>
      <xdr:row>75</xdr:row>
      <xdr:rowOff>156536</xdr:rowOff>
    </xdr:to>
    <xdr:sp macro="" textlink="">
      <xdr:nvSpPr>
        <xdr:cNvPr id="183" name="フローチャート : 判断 182"/>
        <xdr:cNvSpPr/>
      </xdr:nvSpPr>
      <xdr:spPr>
        <a:xfrm>
          <a:off x="4584700" y="129136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80264</xdr:rowOff>
    </xdr:from>
    <xdr:to>
      <xdr:col>5</xdr:col>
      <xdr:colOff>358775</xdr:colOff>
      <xdr:row>72</xdr:row>
      <xdr:rowOff>124710</xdr:rowOff>
    </xdr:to>
    <xdr:cxnSp macro="">
      <xdr:nvCxnSpPr>
        <xdr:cNvPr id="184" name="直線コネクタ 183"/>
        <xdr:cNvCxnSpPr/>
      </xdr:nvCxnSpPr>
      <xdr:spPr>
        <a:xfrm flipV="1">
          <a:off x="2908300" y="12424664"/>
          <a:ext cx="889000" cy="44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90664</xdr:rowOff>
    </xdr:from>
    <xdr:to>
      <xdr:col>5</xdr:col>
      <xdr:colOff>409575</xdr:colOff>
      <xdr:row>77</xdr:row>
      <xdr:rowOff>20814</xdr:rowOff>
    </xdr:to>
    <xdr:sp macro="" textlink="">
      <xdr:nvSpPr>
        <xdr:cNvPr id="185" name="フローチャート : 判断 184"/>
        <xdr:cNvSpPr/>
      </xdr:nvSpPr>
      <xdr:spPr>
        <a:xfrm>
          <a:off x="3746500" y="1312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11941</xdr:rowOff>
    </xdr:from>
    <xdr:ext cx="599010" cy="259045"/>
    <xdr:sp macro="" textlink="">
      <xdr:nvSpPr>
        <xdr:cNvPr id="186" name="テキスト ボックス 185"/>
        <xdr:cNvSpPr txBox="1"/>
      </xdr:nvSpPr>
      <xdr:spPr>
        <a:xfrm>
          <a:off x="3497794" y="1321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124,446</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124710</xdr:rowOff>
    </xdr:from>
    <xdr:to>
      <xdr:col>4</xdr:col>
      <xdr:colOff>155575</xdr:colOff>
      <xdr:row>74</xdr:row>
      <xdr:rowOff>54791</xdr:rowOff>
    </xdr:to>
    <xdr:cxnSp macro="">
      <xdr:nvCxnSpPr>
        <xdr:cNvPr id="187" name="直線コネクタ 186"/>
        <xdr:cNvCxnSpPr/>
      </xdr:nvCxnSpPr>
      <xdr:spPr>
        <a:xfrm flipV="1">
          <a:off x="2019300" y="12469110"/>
          <a:ext cx="889000" cy="27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71</xdr:row>
      <xdr:rowOff>141870</xdr:rowOff>
    </xdr:from>
    <xdr:to>
      <xdr:col>4</xdr:col>
      <xdr:colOff>206375</xdr:colOff>
      <xdr:row>72</xdr:row>
      <xdr:rowOff>72020</xdr:rowOff>
    </xdr:to>
    <xdr:sp macro="" textlink="">
      <xdr:nvSpPr>
        <xdr:cNvPr id="188" name="フローチャート : 判断 187"/>
        <xdr:cNvSpPr/>
      </xdr:nvSpPr>
      <xdr:spPr>
        <a:xfrm>
          <a:off x="2857500" y="123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70</xdr:row>
      <xdr:rowOff>88547</xdr:rowOff>
    </xdr:from>
    <xdr:ext cx="599010" cy="259045"/>
    <xdr:sp macro="" textlink="">
      <xdr:nvSpPr>
        <xdr:cNvPr id="189" name="テキスト ボックス 188"/>
        <xdr:cNvSpPr txBox="1"/>
      </xdr:nvSpPr>
      <xdr:spPr>
        <a:xfrm>
          <a:off x="2608794" y="12090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54791</xdr:rowOff>
    </xdr:from>
    <xdr:to>
      <xdr:col>2</xdr:col>
      <xdr:colOff>638175</xdr:colOff>
      <xdr:row>74</xdr:row>
      <xdr:rowOff>164912</xdr:rowOff>
    </xdr:to>
    <xdr:cxnSp macro="">
      <xdr:nvCxnSpPr>
        <xdr:cNvPr id="190" name="直線コネクタ 189"/>
        <xdr:cNvCxnSpPr/>
      </xdr:nvCxnSpPr>
      <xdr:spPr>
        <a:xfrm flipV="1">
          <a:off x="1130300" y="12742091"/>
          <a:ext cx="889000" cy="11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72</xdr:row>
      <xdr:rowOff>154998</xdr:rowOff>
    </xdr:from>
    <xdr:to>
      <xdr:col>3</xdr:col>
      <xdr:colOff>3175</xdr:colOff>
      <xdr:row>73</xdr:row>
      <xdr:rowOff>85148</xdr:rowOff>
    </xdr:to>
    <xdr:sp macro="" textlink="">
      <xdr:nvSpPr>
        <xdr:cNvPr id="191" name="フローチャート : 判断 190"/>
        <xdr:cNvSpPr/>
      </xdr:nvSpPr>
      <xdr:spPr>
        <a:xfrm>
          <a:off x="1968500" y="1249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101675</xdr:rowOff>
    </xdr:from>
    <xdr:ext cx="599010" cy="259045"/>
    <xdr:sp macro="" textlink="">
      <xdr:nvSpPr>
        <xdr:cNvPr id="192" name="テキスト ボックス 191"/>
        <xdr:cNvSpPr txBox="1"/>
      </xdr:nvSpPr>
      <xdr:spPr>
        <a:xfrm>
          <a:off x="1719794" y="12274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384175</xdr:colOff>
      <xdr:row>73</xdr:row>
      <xdr:rowOff>96803</xdr:rowOff>
    </xdr:from>
    <xdr:to>
      <xdr:col>1</xdr:col>
      <xdr:colOff>485775</xdr:colOff>
      <xdr:row>74</xdr:row>
      <xdr:rowOff>26953</xdr:rowOff>
    </xdr:to>
    <xdr:sp macro="" textlink="">
      <xdr:nvSpPr>
        <xdr:cNvPr id="193" name="フローチャート : 判断 192"/>
        <xdr:cNvSpPr/>
      </xdr:nvSpPr>
      <xdr:spPr>
        <a:xfrm>
          <a:off x="1079500" y="1261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43480</xdr:rowOff>
    </xdr:from>
    <xdr:ext cx="599010" cy="259045"/>
    <xdr:sp macro="" textlink="">
      <xdr:nvSpPr>
        <xdr:cNvPr id="194" name="テキスト ボックス 193"/>
        <xdr:cNvSpPr txBox="1"/>
      </xdr:nvSpPr>
      <xdr:spPr>
        <a:xfrm>
          <a:off x="830794" y="1238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70</xdr:row>
      <xdr:rowOff>147911</xdr:rowOff>
    </xdr:from>
    <xdr:to>
      <xdr:col>6</xdr:col>
      <xdr:colOff>561975</xdr:colOff>
      <xdr:row>71</xdr:row>
      <xdr:rowOff>78061</xdr:rowOff>
    </xdr:to>
    <xdr:sp macro="" textlink="">
      <xdr:nvSpPr>
        <xdr:cNvPr id="200" name="円/楕円 199"/>
        <xdr:cNvSpPr/>
      </xdr:nvSpPr>
      <xdr:spPr>
        <a:xfrm>
          <a:off x="4584700" y="1214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69</xdr:row>
      <xdr:rowOff>170788</xdr:rowOff>
    </xdr:from>
    <xdr:ext cx="599010" cy="259045"/>
    <xdr:sp macro="" textlink="">
      <xdr:nvSpPr>
        <xdr:cNvPr id="201" name="民生費該当値テキスト"/>
        <xdr:cNvSpPr txBox="1"/>
      </xdr:nvSpPr>
      <xdr:spPr>
        <a:xfrm>
          <a:off x="4686300" y="12000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154,193</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29464</xdr:rowOff>
    </xdr:from>
    <xdr:to>
      <xdr:col>5</xdr:col>
      <xdr:colOff>409575</xdr:colOff>
      <xdr:row>72</xdr:row>
      <xdr:rowOff>131064</xdr:rowOff>
    </xdr:to>
    <xdr:sp macro="" textlink="">
      <xdr:nvSpPr>
        <xdr:cNvPr id="202" name="円/楕円 201"/>
        <xdr:cNvSpPr/>
      </xdr:nvSpPr>
      <xdr:spPr>
        <a:xfrm>
          <a:off x="3746500" y="1237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70</xdr:row>
      <xdr:rowOff>147591</xdr:rowOff>
    </xdr:from>
    <xdr:ext cx="599010" cy="259045"/>
    <xdr:sp macro="" textlink="">
      <xdr:nvSpPr>
        <xdr:cNvPr id="203" name="テキスト ボックス 202"/>
        <xdr:cNvSpPr txBox="1"/>
      </xdr:nvSpPr>
      <xdr:spPr>
        <a:xfrm>
          <a:off x="3497794" y="12149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147,320</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73910</xdr:rowOff>
    </xdr:from>
    <xdr:to>
      <xdr:col>4</xdr:col>
      <xdr:colOff>206375</xdr:colOff>
      <xdr:row>73</xdr:row>
      <xdr:rowOff>4060</xdr:rowOff>
    </xdr:to>
    <xdr:sp macro="" textlink="">
      <xdr:nvSpPr>
        <xdr:cNvPr id="204" name="円/楕円 203"/>
        <xdr:cNvSpPr/>
      </xdr:nvSpPr>
      <xdr:spPr>
        <a:xfrm>
          <a:off x="2857500" y="1241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166637</xdr:rowOff>
    </xdr:from>
    <xdr:ext cx="599010" cy="259045"/>
    <xdr:sp macro="" textlink="">
      <xdr:nvSpPr>
        <xdr:cNvPr id="205" name="テキスト ボックス 204"/>
        <xdr:cNvSpPr txBox="1"/>
      </xdr:nvSpPr>
      <xdr:spPr>
        <a:xfrm>
          <a:off x="2608794" y="1251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145,959</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3991</xdr:rowOff>
    </xdr:from>
    <xdr:to>
      <xdr:col>3</xdr:col>
      <xdr:colOff>3175</xdr:colOff>
      <xdr:row>74</xdr:row>
      <xdr:rowOff>105591</xdr:rowOff>
    </xdr:to>
    <xdr:sp macro="" textlink="">
      <xdr:nvSpPr>
        <xdr:cNvPr id="206" name="円/楕円 205"/>
        <xdr:cNvSpPr/>
      </xdr:nvSpPr>
      <xdr:spPr>
        <a:xfrm>
          <a:off x="1968500" y="1269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96718</xdr:rowOff>
    </xdr:from>
    <xdr:ext cx="599010" cy="259045"/>
    <xdr:sp macro="" textlink="">
      <xdr:nvSpPr>
        <xdr:cNvPr id="207" name="テキスト ボックス 206"/>
        <xdr:cNvSpPr txBox="1"/>
      </xdr:nvSpPr>
      <xdr:spPr>
        <a:xfrm>
          <a:off x="1719794" y="12784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137,600</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114112</xdr:rowOff>
    </xdr:from>
    <xdr:to>
      <xdr:col>1</xdr:col>
      <xdr:colOff>485775</xdr:colOff>
      <xdr:row>75</xdr:row>
      <xdr:rowOff>44262</xdr:rowOff>
    </xdr:to>
    <xdr:sp macro="" textlink="">
      <xdr:nvSpPr>
        <xdr:cNvPr id="208" name="円/楕円 207"/>
        <xdr:cNvSpPr/>
      </xdr:nvSpPr>
      <xdr:spPr>
        <a:xfrm>
          <a:off x="1079500" y="1280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35389</xdr:rowOff>
    </xdr:from>
    <xdr:ext cx="599010" cy="259045"/>
    <xdr:sp macro="" textlink="">
      <xdr:nvSpPr>
        <xdr:cNvPr id="209" name="テキスト ボックス 208"/>
        <xdr:cNvSpPr txBox="1"/>
      </xdr:nvSpPr>
      <xdr:spPr>
        <a:xfrm>
          <a:off x="830794" y="1289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134,228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168549</xdr:rowOff>
    </xdr:from>
    <xdr:to>
      <xdr:col>6</xdr:col>
      <xdr:colOff>510540</xdr:colOff>
      <xdr:row>99</xdr:row>
      <xdr:rowOff>45197</xdr:rowOff>
    </xdr:to>
    <xdr:cxnSp macro="">
      <xdr:nvCxnSpPr>
        <xdr:cNvPr id="232" name="直線コネクタ 231"/>
        <xdr:cNvCxnSpPr/>
      </xdr:nvCxnSpPr>
      <xdr:spPr>
        <a:xfrm flipV="1">
          <a:off x="4633595" y="15599049"/>
          <a:ext cx="1270" cy="1419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49024</xdr:rowOff>
    </xdr:from>
    <xdr:ext cx="534377" cy="259045"/>
    <xdr:sp macro="" textlink="">
      <xdr:nvSpPr>
        <xdr:cNvPr id="233" name="衛生費最小値テキスト"/>
        <xdr:cNvSpPr txBox="1"/>
      </xdr:nvSpPr>
      <xdr:spPr>
        <a:xfrm>
          <a:off x="4686300" y="170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18,317</a:t>
          </a:r>
          <a:endParaRPr kumimoji="1" lang="ja-JP" altLang="en-US" sz="1000" b="1">
            <a:latin typeface="ＭＳ Ｐゴシック"/>
          </a:endParaRPr>
        </a:p>
      </xdr:txBody>
    </xdr:sp>
    <xdr:clientData/>
  </xdr:oneCellAnchor>
  <xdr:twoCellAnchor>
    <xdr:from>
      <xdr:col>6</xdr:col>
      <xdr:colOff>422275</xdr:colOff>
      <xdr:row>99</xdr:row>
      <xdr:rowOff>45197</xdr:rowOff>
    </xdr:from>
    <xdr:to>
      <xdr:col>6</xdr:col>
      <xdr:colOff>600075</xdr:colOff>
      <xdr:row>99</xdr:row>
      <xdr:rowOff>45197</xdr:rowOff>
    </xdr:to>
    <xdr:cxnSp macro="">
      <xdr:nvCxnSpPr>
        <xdr:cNvPr id="234" name="直線コネクタ 233"/>
        <xdr:cNvCxnSpPr/>
      </xdr:nvCxnSpPr>
      <xdr:spPr>
        <a:xfrm>
          <a:off x="4546600" y="17018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115226</xdr:rowOff>
    </xdr:from>
    <xdr:ext cx="534377" cy="259045"/>
    <xdr:sp macro="" textlink="">
      <xdr:nvSpPr>
        <xdr:cNvPr id="235" name="衛生費最大値テキスト"/>
        <xdr:cNvSpPr txBox="1"/>
      </xdr:nvSpPr>
      <xdr:spPr>
        <a:xfrm>
          <a:off x="4686300" y="1537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49,369</a:t>
          </a:r>
          <a:endParaRPr kumimoji="1" lang="ja-JP" altLang="en-US" sz="1000" b="1">
            <a:latin typeface="ＭＳ Ｐゴシック"/>
          </a:endParaRPr>
        </a:p>
      </xdr:txBody>
    </xdr:sp>
    <xdr:clientData/>
  </xdr:oneCellAnchor>
  <xdr:twoCellAnchor>
    <xdr:from>
      <xdr:col>6</xdr:col>
      <xdr:colOff>422275</xdr:colOff>
      <xdr:row>90</xdr:row>
      <xdr:rowOff>168549</xdr:rowOff>
    </xdr:from>
    <xdr:to>
      <xdr:col>6</xdr:col>
      <xdr:colOff>600075</xdr:colOff>
      <xdr:row>90</xdr:row>
      <xdr:rowOff>168549</xdr:rowOff>
    </xdr:to>
    <xdr:cxnSp macro="">
      <xdr:nvCxnSpPr>
        <xdr:cNvPr id="236" name="直線コネクタ 235"/>
        <xdr:cNvCxnSpPr/>
      </xdr:nvCxnSpPr>
      <xdr:spPr>
        <a:xfrm>
          <a:off x="4546600" y="1559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168549</xdr:rowOff>
    </xdr:from>
    <xdr:to>
      <xdr:col>6</xdr:col>
      <xdr:colOff>511175</xdr:colOff>
      <xdr:row>93</xdr:row>
      <xdr:rowOff>45106</xdr:rowOff>
    </xdr:to>
    <xdr:cxnSp macro="">
      <xdr:nvCxnSpPr>
        <xdr:cNvPr id="237" name="直線コネクタ 236"/>
        <xdr:cNvCxnSpPr/>
      </xdr:nvCxnSpPr>
      <xdr:spPr>
        <a:xfrm flipV="1">
          <a:off x="3797300" y="15599049"/>
          <a:ext cx="838200" cy="39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144732</xdr:rowOff>
    </xdr:from>
    <xdr:ext cx="534377" cy="259045"/>
    <xdr:sp macro="" textlink="">
      <xdr:nvSpPr>
        <xdr:cNvPr id="238" name="衛生費平均値テキスト"/>
        <xdr:cNvSpPr txBox="1"/>
      </xdr:nvSpPr>
      <xdr:spPr>
        <a:xfrm>
          <a:off x="4686300" y="16261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33,307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166305</xdr:rowOff>
    </xdr:from>
    <xdr:to>
      <xdr:col>6</xdr:col>
      <xdr:colOff>561975</xdr:colOff>
      <xdr:row>95</xdr:row>
      <xdr:rowOff>96455</xdr:rowOff>
    </xdr:to>
    <xdr:sp macro="" textlink="">
      <xdr:nvSpPr>
        <xdr:cNvPr id="239" name="フローチャート : 判断 238"/>
        <xdr:cNvSpPr/>
      </xdr:nvSpPr>
      <xdr:spPr>
        <a:xfrm>
          <a:off x="4584700" y="1628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31344</xdr:rowOff>
    </xdr:from>
    <xdr:to>
      <xdr:col>5</xdr:col>
      <xdr:colOff>358775</xdr:colOff>
      <xdr:row>93</xdr:row>
      <xdr:rowOff>45106</xdr:rowOff>
    </xdr:to>
    <xdr:cxnSp macro="">
      <xdr:nvCxnSpPr>
        <xdr:cNvPr id="240" name="直線コネクタ 239"/>
        <xdr:cNvCxnSpPr/>
      </xdr:nvCxnSpPr>
      <xdr:spPr>
        <a:xfrm>
          <a:off x="2908300" y="15804744"/>
          <a:ext cx="889000" cy="18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68098</xdr:rowOff>
    </xdr:from>
    <xdr:to>
      <xdr:col>5</xdr:col>
      <xdr:colOff>409575</xdr:colOff>
      <xdr:row>95</xdr:row>
      <xdr:rowOff>169698</xdr:rowOff>
    </xdr:to>
    <xdr:sp macro="" textlink="">
      <xdr:nvSpPr>
        <xdr:cNvPr id="241" name="フローチャート : 判断 240"/>
        <xdr:cNvSpPr/>
      </xdr:nvSpPr>
      <xdr:spPr>
        <a:xfrm>
          <a:off x="3746500" y="1635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160825</xdr:rowOff>
    </xdr:from>
    <xdr:ext cx="534377" cy="259045"/>
    <xdr:sp macro="" textlink="">
      <xdr:nvSpPr>
        <xdr:cNvPr id="242" name="テキスト ボックス 241"/>
        <xdr:cNvSpPr txBox="1"/>
      </xdr:nvSpPr>
      <xdr:spPr>
        <a:xfrm>
          <a:off x="3530111" y="1644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31,705</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31344</xdr:rowOff>
    </xdr:from>
    <xdr:to>
      <xdr:col>4</xdr:col>
      <xdr:colOff>155575</xdr:colOff>
      <xdr:row>93</xdr:row>
      <xdr:rowOff>118943</xdr:rowOff>
    </xdr:to>
    <xdr:cxnSp macro="">
      <xdr:nvCxnSpPr>
        <xdr:cNvPr id="243" name="直線コネクタ 242"/>
        <xdr:cNvCxnSpPr/>
      </xdr:nvCxnSpPr>
      <xdr:spPr>
        <a:xfrm flipV="1">
          <a:off x="2019300" y="15804744"/>
          <a:ext cx="889000" cy="25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124287</xdr:rowOff>
    </xdr:from>
    <xdr:to>
      <xdr:col>4</xdr:col>
      <xdr:colOff>206375</xdr:colOff>
      <xdr:row>96</xdr:row>
      <xdr:rowOff>54437</xdr:rowOff>
    </xdr:to>
    <xdr:sp macro="" textlink="">
      <xdr:nvSpPr>
        <xdr:cNvPr id="244" name="フローチャート : 判断 243"/>
        <xdr:cNvSpPr/>
      </xdr:nvSpPr>
      <xdr:spPr>
        <a:xfrm>
          <a:off x="2857500" y="1641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45564</xdr:rowOff>
    </xdr:from>
    <xdr:ext cx="534377" cy="259045"/>
    <xdr:sp macro="" textlink="">
      <xdr:nvSpPr>
        <xdr:cNvPr id="245" name="テキスト ボックス 244"/>
        <xdr:cNvSpPr txBox="1"/>
      </xdr:nvSpPr>
      <xdr:spPr>
        <a:xfrm>
          <a:off x="2641111" y="1650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118943</xdr:rowOff>
    </xdr:from>
    <xdr:to>
      <xdr:col>2</xdr:col>
      <xdr:colOff>638175</xdr:colOff>
      <xdr:row>94</xdr:row>
      <xdr:rowOff>128408</xdr:rowOff>
    </xdr:to>
    <xdr:cxnSp macro="">
      <xdr:nvCxnSpPr>
        <xdr:cNvPr id="246" name="直線コネクタ 245"/>
        <xdr:cNvCxnSpPr/>
      </xdr:nvCxnSpPr>
      <xdr:spPr>
        <a:xfrm flipV="1">
          <a:off x="1130300" y="16063793"/>
          <a:ext cx="889000" cy="18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9119</xdr:rowOff>
    </xdr:from>
    <xdr:to>
      <xdr:col>3</xdr:col>
      <xdr:colOff>3175</xdr:colOff>
      <xdr:row>96</xdr:row>
      <xdr:rowOff>110719</xdr:rowOff>
    </xdr:to>
    <xdr:sp macro="" textlink="">
      <xdr:nvSpPr>
        <xdr:cNvPr id="247" name="フローチャート : 判断 246"/>
        <xdr:cNvSpPr/>
      </xdr:nvSpPr>
      <xdr:spPr>
        <a:xfrm>
          <a:off x="1968500" y="1646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101846</xdr:rowOff>
    </xdr:from>
    <xdr:ext cx="534377" cy="259045"/>
    <xdr:sp macro="" textlink="">
      <xdr:nvSpPr>
        <xdr:cNvPr id="248" name="テキスト ボックス 247"/>
        <xdr:cNvSpPr txBox="1"/>
      </xdr:nvSpPr>
      <xdr:spPr>
        <a:xfrm>
          <a:off x="1752111" y="1656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2307</xdr:rowOff>
    </xdr:from>
    <xdr:to>
      <xdr:col>1</xdr:col>
      <xdr:colOff>485775</xdr:colOff>
      <xdr:row>96</xdr:row>
      <xdr:rowOff>103907</xdr:rowOff>
    </xdr:to>
    <xdr:sp macro="" textlink="">
      <xdr:nvSpPr>
        <xdr:cNvPr id="249" name="フローチャート : 判断 248"/>
        <xdr:cNvSpPr/>
      </xdr:nvSpPr>
      <xdr:spPr>
        <a:xfrm>
          <a:off x="1079500" y="1646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95034</xdr:rowOff>
    </xdr:from>
    <xdr:ext cx="534377" cy="259045"/>
    <xdr:sp macro="" textlink="">
      <xdr:nvSpPr>
        <xdr:cNvPr id="250" name="テキスト ボックス 249"/>
        <xdr:cNvSpPr txBox="1"/>
      </xdr:nvSpPr>
      <xdr:spPr>
        <a:xfrm>
          <a:off x="863111" y="1655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90</xdr:row>
      <xdr:rowOff>117749</xdr:rowOff>
    </xdr:from>
    <xdr:to>
      <xdr:col>6</xdr:col>
      <xdr:colOff>561975</xdr:colOff>
      <xdr:row>91</xdr:row>
      <xdr:rowOff>47899</xdr:rowOff>
    </xdr:to>
    <xdr:sp macro="" textlink="">
      <xdr:nvSpPr>
        <xdr:cNvPr id="256" name="円/楕円 255"/>
        <xdr:cNvSpPr/>
      </xdr:nvSpPr>
      <xdr:spPr>
        <a:xfrm>
          <a:off x="4584700" y="1554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70776</xdr:rowOff>
    </xdr:from>
    <xdr:ext cx="534377" cy="259045"/>
    <xdr:sp macro="" textlink="">
      <xdr:nvSpPr>
        <xdr:cNvPr id="257" name="衛生費該当値テキスト"/>
        <xdr:cNvSpPr txBox="1"/>
      </xdr:nvSpPr>
      <xdr:spPr>
        <a:xfrm>
          <a:off x="4686300" y="1550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49,369</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165756</xdr:rowOff>
    </xdr:from>
    <xdr:to>
      <xdr:col>5</xdr:col>
      <xdr:colOff>409575</xdr:colOff>
      <xdr:row>93</xdr:row>
      <xdr:rowOff>95906</xdr:rowOff>
    </xdr:to>
    <xdr:sp macro="" textlink="">
      <xdr:nvSpPr>
        <xdr:cNvPr id="258" name="円/楕円 257"/>
        <xdr:cNvSpPr/>
      </xdr:nvSpPr>
      <xdr:spPr>
        <a:xfrm>
          <a:off x="3746500" y="1593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112433</xdr:rowOff>
    </xdr:from>
    <xdr:ext cx="534377" cy="259045"/>
    <xdr:sp macro="" textlink="">
      <xdr:nvSpPr>
        <xdr:cNvPr id="259" name="テキスト ボックス 258"/>
        <xdr:cNvSpPr txBox="1"/>
      </xdr:nvSpPr>
      <xdr:spPr>
        <a:xfrm>
          <a:off x="3530111" y="1571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40,819</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151994</xdr:rowOff>
    </xdr:from>
    <xdr:to>
      <xdr:col>4</xdr:col>
      <xdr:colOff>206375</xdr:colOff>
      <xdr:row>92</xdr:row>
      <xdr:rowOff>82144</xdr:rowOff>
    </xdr:to>
    <xdr:sp macro="" textlink="">
      <xdr:nvSpPr>
        <xdr:cNvPr id="260" name="円/楕円 259"/>
        <xdr:cNvSpPr/>
      </xdr:nvSpPr>
      <xdr:spPr>
        <a:xfrm>
          <a:off x="2857500" y="1575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90</xdr:row>
      <xdr:rowOff>98671</xdr:rowOff>
    </xdr:from>
    <xdr:ext cx="534377" cy="259045"/>
    <xdr:sp macro="" textlink="">
      <xdr:nvSpPr>
        <xdr:cNvPr id="261" name="テキスト ボックス 260"/>
        <xdr:cNvSpPr txBox="1"/>
      </xdr:nvSpPr>
      <xdr:spPr>
        <a:xfrm>
          <a:off x="2641111" y="1552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44,870</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68143</xdr:rowOff>
    </xdr:from>
    <xdr:to>
      <xdr:col>3</xdr:col>
      <xdr:colOff>3175</xdr:colOff>
      <xdr:row>93</xdr:row>
      <xdr:rowOff>169743</xdr:rowOff>
    </xdr:to>
    <xdr:sp macro="" textlink="">
      <xdr:nvSpPr>
        <xdr:cNvPr id="262" name="円/楕円 261"/>
        <xdr:cNvSpPr/>
      </xdr:nvSpPr>
      <xdr:spPr>
        <a:xfrm>
          <a:off x="1968500" y="1601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14820</xdr:rowOff>
    </xdr:from>
    <xdr:ext cx="534377" cy="259045"/>
    <xdr:sp macro="" textlink="">
      <xdr:nvSpPr>
        <xdr:cNvPr id="263" name="テキスト ボックス 262"/>
        <xdr:cNvSpPr txBox="1"/>
      </xdr:nvSpPr>
      <xdr:spPr>
        <a:xfrm>
          <a:off x="1752111" y="1578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39,204</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77608</xdr:rowOff>
    </xdr:from>
    <xdr:to>
      <xdr:col>1</xdr:col>
      <xdr:colOff>485775</xdr:colOff>
      <xdr:row>95</xdr:row>
      <xdr:rowOff>7758</xdr:rowOff>
    </xdr:to>
    <xdr:sp macro="" textlink="">
      <xdr:nvSpPr>
        <xdr:cNvPr id="264" name="円/楕円 263"/>
        <xdr:cNvSpPr/>
      </xdr:nvSpPr>
      <xdr:spPr>
        <a:xfrm>
          <a:off x="1079500" y="1619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24285</xdr:rowOff>
    </xdr:from>
    <xdr:ext cx="534377" cy="259045"/>
    <xdr:sp macro="" textlink="">
      <xdr:nvSpPr>
        <xdr:cNvPr id="265" name="テキスト ボックス 264"/>
        <xdr:cNvSpPr txBox="1"/>
      </xdr:nvSpPr>
      <xdr:spPr>
        <a:xfrm>
          <a:off x="863111" y="1596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35,247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42799</xdr:rowOff>
    </xdr:from>
    <xdr:to>
      <xdr:col>15</xdr:col>
      <xdr:colOff>180340</xdr:colOff>
      <xdr:row>39</xdr:row>
      <xdr:rowOff>6985</xdr:rowOff>
    </xdr:to>
    <xdr:cxnSp macro="">
      <xdr:nvCxnSpPr>
        <xdr:cNvPr id="289" name="直線コネクタ 288"/>
        <xdr:cNvCxnSpPr/>
      </xdr:nvCxnSpPr>
      <xdr:spPr>
        <a:xfrm flipV="1">
          <a:off x="10475595" y="5357749"/>
          <a:ext cx="1270" cy="1335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10812</xdr:rowOff>
    </xdr:from>
    <xdr:ext cx="378565" cy="259045"/>
    <xdr:sp macro="" textlink="">
      <xdr:nvSpPr>
        <xdr:cNvPr id="290" name="労働費最小値テキスト"/>
        <xdr:cNvSpPr txBox="1"/>
      </xdr:nvSpPr>
      <xdr:spPr>
        <a:xfrm>
          <a:off x="10528300" y="669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15</xdr:col>
      <xdr:colOff>92075</xdr:colOff>
      <xdr:row>39</xdr:row>
      <xdr:rowOff>6985</xdr:rowOff>
    </xdr:from>
    <xdr:to>
      <xdr:col>15</xdr:col>
      <xdr:colOff>269875</xdr:colOff>
      <xdr:row>39</xdr:row>
      <xdr:rowOff>6985</xdr:rowOff>
    </xdr:to>
    <xdr:cxnSp macro="">
      <xdr:nvCxnSpPr>
        <xdr:cNvPr id="291" name="直線コネクタ 290"/>
        <xdr:cNvCxnSpPr/>
      </xdr:nvCxnSpPr>
      <xdr:spPr>
        <a:xfrm>
          <a:off x="10388600" y="669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160926</xdr:rowOff>
    </xdr:from>
    <xdr:ext cx="534377" cy="259045"/>
    <xdr:sp macro="" textlink="">
      <xdr:nvSpPr>
        <xdr:cNvPr id="292" name="労働費最大値テキスト"/>
        <xdr:cNvSpPr txBox="1"/>
      </xdr:nvSpPr>
      <xdr:spPr>
        <a:xfrm>
          <a:off x="10528300" y="513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10,813</a:t>
          </a:r>
          <a:endParaRPr kumimoji="1" lang="ja-JP" altLang="en-US" sz="1000" b="1">
            <a:latin typeface="ＭＳ Ｐゴシック"/>
          </a:endParaRPr>
        </a:p>
      </xdr:txBody>
    </xdr:sp>
    <xdr:clientData/>
  </xdr:oneCellAnchor>
  <xdr:twoCellAnchor>
    <xdr:from>
      <xdr:col>15</xdr:col>
      <xdr:colOff>92075</xdr:colOff>
      <xdr:row>31</xdr:row>
      <xdr:rowOff>42799</xdr:rowOff>
    </xdr:from>
    <xdr:to>
      <xdr:col>15</xdr:col>
      <xdr:colOff>269875</xdr:colOff>
      <xdr:row>31</xdr:row>
      <xdr:rowOff>42799</xdr:rowOff>
    </xdr:to>
    <xdr:cxnSp macro="">
      <xdr:nvCxnSpPr>
        <xdr:cNvPr id="293" name="直線コネクタ 292"/>
        <xdr:cNvCxnSpPr/>
      </xdr:nvCxnSpPr>
      <xdr:spPr>
        <a:xfrm>
          <a:off x="10388600" y="535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54102</xdr:rowOff>
    </xdr:from>
    <xdr:to>
      <xdr:col>15</xdr:col>
      <xdr:colOff>180975</xdr:colOff>
      <xdr:row>37</xdr:row>
      <xdr:rowOff>68453</xdr:rowOff>
    </xdr:to>
    <xdr:cxnSp macro="">
      <xdr:nvCxnSpPr>
        <xdr:cNvPr id="294" name="直線コネクタ 293"/>
        <xdr:cNvCxnSpPr/>
      </xdr:nvCxnSpPr>
      <xdr:spPr>
        <a:xfrm flipV="1">
          <a:off x="9639300" y="6397752"/>
          <a:ext cx="8382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114952</xdr:rowOff>
    </xdr:from>
    <xdr:ext cx="469744" cy="259045"/>
    <xdr:sp macro="" textlink="">
      <xdr:nvSpPr>
        <xdr:cNvPr id="295" name="労働費平均値テキスト"/>
        <xdr:cNvSpPr txBox="1"/>
      </xdr:nvSpPr>
      <xdr:spPr>
        <a:xfrm>
          <a:off x="10528300" y="6458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136525</xdr:rowOff>
    </xdr:from>
    <xdr:to>
      <xdr:col>15</xdr:col>
      <xdr:colOff>231775</xdr:colOff>
      <xdr:row>38</xdr:row>
      <xdr:rowOff>66675</xdr:rowOff>
    </xdr:to>
    <xdr:sp macro="" textlink="">
      <xdr:nvSpPr>
        <xdr:cNvPr id="296" name="フローチャート : 判断 295"/>
        <xdr:cNvSpPr/>
      </xdr:nvSpPr>
      <xdr:spPr>
        <a:xfrm>
          <a:off x="1042670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68453</xdr:rowOff>
    </xdr:from>
    <xdr:to>
      <xdr:col>14</xdr:col>
      <xdr:colOff>28575</xdr:colOff>
      <xdr:row>37</xdr:row>
      <xdr:rowOff>68580</xdr:rowOff>
    </xdr:to>
    <xdr:cxnSp macro="">
      <xdr:nvCxnSpPr>
        <xdr:cNvPr id="297" name="直線コネクタ 296"/>
        <xdr:cNvCxnSpPr/>
      </xdr:nvCxnSpPr>
      <xdr:spPr>
        <a:xfrm flipV="1">
          <a:off x="8750300" y="6412103"/>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65405</xdr:rowOff>
    </xdr:from>
    <xdr:to>
      <xdr:col>14</xdr:col>
      <xdr:colOff>79375</xdr:colOff>
      <xdr:row>37</xdr:row>
      <xdr:rowOff>167005</xdr:rowOff>
    </xdr:to>
    <xdr:sp macro="" textlink="">
      <xdr:nvSpPr>
        <xdr:cNvPr id="298" name="フローチャート : 判断 297"/>
        <xdr:cNvSpPr/>
      </xdr:nvSpPr>
      <xdr:spPr>
        <a:xfrm>
          <a:off x="9588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158132</xdr:rowOff>
    </xdr:from>
    <xdr:ext cx="469744" cy="259045"/>
    <xdr:sp macro="" textlink="">
      <xdr:nvSpPr>
        <xdr:cNvPr id="299" name="テキスト ボックス 298"/>
        <xdr:cNvSpPr txBox="1"/>
      </xdr:nvSpPr>
      <xdr:spPr>
        <a:xfrm>
          <a:off x="9404427" y="650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68580</xdr:rowOff>
    </xdr:from>
    <xdr:to>
      <xdr:col>12</xdr:col>
      <xdr:colOff>511175</xdr:colOff>
      <xdr:row>37</xdr:row>
      <xdr:rowOff>87503</xdr:rowOff>
    </xdr:to>
    <xdr:cxnSp macro="">
      <xdr:nvCxnSpPr>
        <xdr:cNvPr id="300" name="直線コネクタ 299"/>
        <xdr:cNvCxnSpPr/>
      </xdr:nvCxnSpPr>
      <xdr:spPr>
        <a:xfrm flipV="1">
          <a:off x="7861300" y="6412230"/>
          <a:ext cx="889000" cy="1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39624</xdr:rowOff>
    </xdr:from>
    <xdr:to>
      <xdr:col>12</xdr:col>
      <xdr:colOff>561975</xdr:colOff>
      <xdr:row>38</xdr:row>
      <xdr:rowOff>141224</xdr:rowOff>
    </xdr:to>
    <xdr:sp macro="" textlink="">
      <xdr:nvSpPr>
        <xdr:cNvPr id="301" name="フローチャート : 判断 300"/>
        <xdr:cNvSpPr/>
      </xdr:nvSpPr>
      <xdr:spPr>
        <a:xfrm>
          <a:off x="8699500" y="65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132351</xdr:rowOff>
    </xdr:from>
    <xdr:ext cx="378565" cy="259045"/>
    <xdr:sp macro="" textlink="">
      <xdr:nvSpPr>
        <xdr:cNvPr id="302" name="テキスト ボックス 301"/>
        <xdr:cNvSpPr txBox="1"/>
      </xdr:nvSpPr>
      <xdr:spPr>
        <a:xfrm>
          <a:off x="8561017" y="6647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46736</xdr:rowOff>
    </xdr:from>
    <xdr:to>
      <xdr:col>11</xdr:col>
      <xdr:colOff>307975</xdr:colOff>
      <xdr:row>37</xdr:row>
      <xdr:rowOff>87503</xdr:rowOff>
    </xdr:to>
    <xdr:cxnSp macro="">
      <xdr:nvCxnSpPr>
        <xdr:cNvPr id="303" name="直線コネクタ 302"/>
        <xdr:cNvCxnSpPr/>
      </xdr:nvCxnSpPr>
      <xdr:spPr>
        <a:xfrm>
          <a:off x="6972300" y="6390386"/>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165227</xdr:rowOff>
    </xdr:from>
    <xdr:to>
      <xdr:col>11</xdr:col>
      <xdr:colOff>358775</xdr:colOff>
      <xdr:row>38</xdr:row>
      <xdr:rowOff>95377</xdr:rowOff>
    </xdr:to>
    <xdr:sp macro="" textlink="">
      <xdr:nvSpPr>
        <xdr:cNvPr id="304" name="フローチャート : 判断 303"/>
        <xdr:cNvSpPr/>
      </xdr:nvSpPr>
      <xdr:spPr>
        <a:xfrm>
          <a:off x="7810500" y="65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86504</xdr:rowOff>
    </xdr:from>
    <xdr:ext cx="469744" cy="259045"/>
    <xdr:sp macro="" textlink="">
      <xdr:nvSpPr>
        <xdr:cNvPr id="305" name="テキスト ボックス 304"/>
        <xdr:cNvSpPr txBox="1"/>
      </xdr:nvSpPr>
      <xdr:spPr>
        <a:xfrm>
          <a:off x="7626427" y="660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142748</xdr:rowOff>
    </xdr:from>
    <xdr:to>
      <xdr:col>10</xdr:col>
      <xdr:colOff>155575</xdr:colOff>
      <xdr:row>38</xdr:row>
      <xdr:rowOff>72898</xdr:rowOff>
    </xdr:to>
    <xdr:sp macro="" textlink="">
      <xdr:nvSpPr>
        <xdr:cNvPr id="306" name="フローチャート : 判断 305"/>
        <xdr:cNvSpPr/>
      </xdr:nvSpPr>
      <xdr:spPr>
        <a:xfrm>
          <a:off x="6921500" y="64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64025</xdr:rowOff>
    </xdr:from>
    <xdr:ext cx="469744" cy="259045"/>
    <xdr:sp macro="" textlink="">
      <xdr:nvSpPr>
        <xdr:cNvPr id="307" name="テキスト ボックス 306"/>
        <xdr:cNvSpPr txBox="1"/>
      </xdr:nvSpPr>
      <xdr:spPr>
        <a:xfrm>
          <a:off x="6737427" y="657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3302</xdr:rowOff>
    </xdr:from>
    <xdr:to>
      <xdr:col>15</xdr:col>
      <xdr:colOff>231775</xdr:colOff>
      <xdr:row>37</xdr:row>
      <xdr:rowOff>104902</xdr:rowOff>
    </xdr:to>
    <xdr:sp macro="" textlink="">
      <xdr:nvSpPr>
        <xdr:cNvPr id="313" name="円/楕円 312"/>
        <xdr:cNvSpPr/>
      </xdr:nvSpPr>
      <xdr:spPr>
        <a:xfrm>
          <a:off x="10426700" y="634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26179</xdr:rowOff>
    </xdr:from>
    <xdr:ext cx="469744" cy="259045"/>
    <xdr:sp macro="" textlink="">
      <xdr:nvSpPr>
        <xdr:cNvPr id="314" name="労働費該当値テキスト"/>
        <xdr:cNvSpPr txBox="1"/>
      </xdr:nvSpPr>
      <xdr:spPr>
        <a:xfrm>
          <a:off x="10528300" y="61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17653</xdr:rowOff>
    </xdr:from>
    <xdr:to>
      <xdr:col>14</xdr:col>
      <xdr:colOff>79375</xdr:colOff>
      <xdr:row>37</xdr:row>
      <xdr:rowOff>119253</xdr:rowOff>
    </xdr:to>
    <xdr:sp macro="" textlink="">
      <xdr:nvSpPr>
        <xdr:cNvPr id="315" name="円/楕円 314"/>
        <xdr:cNvSpPr/>
      </xdr:nvSpPr>
      <xdr:spPr>
        <a:xfrm>
          <a:off x="9588500" y="636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135780</xdr:rowOff>
    </xdr:from>
    <xdr:ext cx="469744" cy="259045"/>
    <xdr:sp macro="" textlink="">
      <xdr:nvSpPr>
        <xdr:cNvPr id="316" name="テキスト ボックス 315"/>
        <xdr:cNvSpPr txBox="1"/>
      </xdr:nvSpPr>
      <xdr:spPr>
        <a:xfrm>
          <a:off x="9404427" y="6136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17780</xdr:rowOff>
    </xdr:from>
    <xdr:to>
      <xdr:col>12</xdr:col>
      <xdr:colOff>561975</xdr:colOff>
      <xdr:row>37</xdr:row>
      <xdr:rowOff>119380</xdr:rowOff>
    </xdr:to>
    <xdr:sp macro="" textlink="">
      <xdr:nvSpPr>
        <xdr:cNvPr id="317" name="円/楕円 316"/>
        <xdr:cNvSpPr/>
      </xdr:nvSpPr>
      <xdr:spPr>
        <a:xfrm>
          <a:off x="8699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135907</xdr:rowOff>
    </xdr:from>
    <xdr:ext cx="469744" cy="259045"/>
    <xdr:sp macro="" textlink="">
      <xdr:nvSpPr>
        <xdr:cNvPr id="318" name="テキスト ボックス 317"/>
        <xdr:cNvSpPr txBox="1"/>
      </xdr:nvSpPr>
      <xdr:spPr>
        <a:xfrm>
          <a:off x="8515427"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36703</xdr:rowOff>
    </xdr:from>
    <xdr:to>
      <xdr:col>11</xdr:col>
      <xdr:colOff>358775</xdr:colOff>
      <xdr:row>37</xdr:row>
      <xdr:rowOff>138303</xdr:rowOff>
    </xdr:to>
    <xdr:sp macro="" textlink="">
      <xdr:nvSpPr>
        <xdr:cNvPr id="319" name="円/楕円 318"/>
        <xdr:cNvSpPr/>
      </xdr:nvSpPr>
      <xdr:spPr>
        <a:xfrm>
          <a:off x="7810500" y="638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154830</xdr:rowOff>
    </xdr:from>
    <xdr:ext cx="469744" cy="259045"/>
    <xdr:sp macro="" textlink="">
      <xdr:nvSpPr>
        <xdr:cNvPr id="320" name="テキスト ボックス 319"/>
        <xdr:cNvSpPr txBox="1"/>
      </xdr:nvSpPr>
      <xdr:spPr>
        <a:xfrm>
          <a:off x="7626427" y="615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167386</xdr:rowOff>
    </xdr:from>
    <xdr:to>
      <xdr:col>10</xdr:col>
      <xdr:colOff>155575</xdr:colOff>
      <xdr:row>37</xdr:row>
      <xdr:rowOff>97536</xdr:rowOff>
    </xdr:to>
    <xdr:sp macro="" textlink="">
      <xdr:nvSpPr>
        <xdr:cNvPr id="321" name="円/楕円 320"/>
        <xdr:cNvSpPr/>
      </xdr:nvSpPr>
      <xdr:spPr>
        <a:xfrm>
          <a:off x="6921500" y="633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114063</xdr:rowOff>
    </xdr:from>
    <xdr:ext cx="469744" cy="259045"/>
    <xdr:sp macro="" textlink="">
      <xdr:nvSpPr>
        <xdr:cNvPr id="322" name="テキスト ボックス 321"/>
        <xdr:cNvSpPr txBox="1"/>
      </xdr:nvSpPr>
      <xdr:spPr>
        <a:xfrm>
          <a:off x="6737427" y="611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3" name="直線コネクタ 33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4" name="テキスト ボックス 333"/>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7" name="直線コネクタ 33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8" name="テキスト ボックス 337"/>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89980</xdr:rowOff>
    </xdr:from>
    <xdr:to>
      <xdr:col>15</xdr:col>
      <xdr:colOff>180340</xdr:colOff>
      <xdr:row>57</xdr:row>
      <xdr:rowOff>63633</xdr:rowOff>
    </xdr:to>
    <xdr:cxnSp macro="">
      <xdr:nvCxnSpPr>
        <xdr:cNvPr id="342" name="直線コネクタ 341"/>
        <xdr:cNvCxnSpPr/>
      </xdr:nvCxnSpPr>
      <xdr:spPr>
        <a:xfrm flipV="1">
          <a:off x="10475595" y="8662480"/>
          <a:ext cx="1270" cy="1173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67460</xdr:rowOff>
    </xdr:from>
    <xdr:ext cx="469744" cy="259045"/>
    <xdr:sp macro="" textlink="">
      <xdr:nvSpPr>
        <xdr:cNvPr id="343" name="農林水産業費最小値テキスト"/>
        <xdr:cNvSpPr txBox="1"/>
      </xdr:nvSpPr>
      <xdr:spPr>
        <a:xfrm>
          <a:off x="10528300" y="984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2,331</a:t>
          </a:r>
          <a:endParaRPr kumimoji="1" lang="ja-JP" altLang="en-US" sz="1000" b="1">
            <a:latin typeface="ＭＳ Ｐゴシック"/>
          </a:endParaRPr>
        </a:p>
      </xdr:txBody>
    </xdr:sp>
    <xdr:clientData/>
  </xdr:oneCellAnchor>
  <xdr:twoCellAnchor>
    <xdr:from>
      <xdr:col>15</xdr:col>
      <xdr:colOff>92075</xdr:colOff>
      <xdr:row>57</xdr:row>
      <xdr:rowOff>63633</xdr:rowOff>
    </xdr:from>
    <xdr:to>
      <xdr:col>15</xdr:col>
      <xdr:colOff>269875</xdr:colOff>
      <xdr:row>57</xdr:row>
      <xdr:rowOff>63633</xdr:rowOff>
    </xdr:to>
    <xdr:cxnSp macro="">
      <xdr:nvCxnSpPr>
        <xdr:cNvPr id="344" name="直線コネクタ 343"/>
        <xdr:cNvCxnSpPr/>
      </xdr:nvCxnSpPr>
      <xdr:spPr>
        <a:xfrm>
          <a:off x="10388600" y="983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36657</xdr:rowOff>
    </xdr:from>
    <xdr:ext cx="534377" cy="259045"/>
    <xdr:sp macro="" textlink="">
      <xdr:nvSpPr>
        <xdr:cNvPr id="345" name="農林水産業費最大値テキスト"/>
        <xdr:cNvSpPr txBox="1"/>
      </xdr:nvSpPr>
      <xdr:spPr>
        <a:xfrm>
          <a:off x="10528300" y="843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22,870</a:t>
          </a:r>
          <a:endParaRPr kumimoji="1" lang="ja-JP" altLang="en-US" sz="1000" b="1">
            <a:latin typeface="ＭＳ Ｐゴシック"/>
          </a:endParaRPr>
        </a:p>
      </xdr:txBody>
    </xdr:sp>
    <xdr:clientData/>
  </xdr:oneCellAnchor>
  <xdr:twoCellAnchor>
    <xdr:from>
      <xdr:col>15</xdr:col>
      <xdr:colOff>92075</xdr:colOff>
      <xdr:row>50</xdr:row>
      <xdr:rowOff>89980</xdr:rowOff>
    </xdr:from>
    <xdr:to>
      <xdr:col>15</xdr:col>
      <xdr:colOff>269875</xdr:colOff>
      <xdr:row>50</xdr:row>
      <xdr:rowOff>89980</xdr:rowOff>
    </xdr:to>
    <xdr:cxnSp macro="">
      <xdr:nvCxnSpPr>
        <xdr:cNvPr id="346" name="直線コネクタ 345"/>
        <xdr:cNvCxnSpPr/>
      </xdr:nvCxnSpPr>
      <xdr:spPr>
        <a:xfrm>
          <a:off x="10388600" y="866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95980</xdr:rowOff>
    </xdr:from>
    <xdr:to>
      <xdr:col>15</xdr:col>
      <xdr:colOff>180975</xdr:colOff>
      <xdr:row>52</xdr:row>
      <xdr:rowOff>150273</xdr:rowOff>
    </xdr:to>
    <xdr:cxnSp macro="">
      <xdr:nvCxnSpPr>
        <xdr:cNvPr id="347" name="直線コネクタ 346"/>
        <xdr:cNvCxnSpPr/>
      </xdr:nvCxnSpPr>
      <xdr:spPr>
        <a:xfrm>
          <a:off x="9639300" y="9011380"/>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124134</xdr:rowOff>
    </xdr:from>
    <xdr:ext cx="469744" cy="259045"/>
    <xdr:sp macro="" textlink="">
      <xdr:nvSpPr>
        <xdr:cNvPr id="348" name="農林水産業費平均値テキスト"/>
        <xdr:cNvSpPr txBox="1"/>
      </xdr:nvSpPr>
      <xdr:spPr>
        <a:xfrm>
          <a:off x="10528300" y="9382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9,006</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145707</xdr:rowOff>
    </xdr:from>
    <xdr:to>
      <xdr:col>15</xdr:col>
      <xdr:colOff>231775</xdr:colOff>
      <xdr:row>55</xdr:row>
      <xdr:rowOff>75857</xdr:rowOff>
    </xdr:to>
    <xdr:sp macro="" textlink="">
      <xdr:nvSpPr>
        <xdr:cNvPr id="349" name="フローチャート : 判断 348"/>
        <xdr:cNvSpPr/>
      </xdr:nvSpPr>
      <xdr:spPr>
        <a:xfrm>
          <a:off x="10426700" y="940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95980</xdr:rowOff>
    </xdr:from>
    <xdr:to>
      <xdr:col>14</xdr:col>
      <xdr:colOff>28575</xdr:colOff>
      <xdr:row>52</xdr:row>
      <xdr:rowOff>99981</xdr:rowOff>
    </xdr:to>
    <xdr:cxnSp macro="">
      <xdr:nvCxnSpPr>
        <xdr:cNvPr id="350" name="直線コネクタ 349"/>
        <xdr:cNvCxnSpPr/>
      </xdr:nvCxnSpPr>
      <xdr:spPr>
        <a:xfrm flipV="1">
          <a:off x="8750300" y="9011380"/>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118390</xdr:rowOff>
    </xdr:from>
    <xdr:to>
      <xdr:col>14</xdr:col>
      <xdr:colOff>79375</xdr:colOff>
      <xdr:row>55</xdr:row>
      <xdr:rowOff>48540</xdr:rowOff>
    </xdr:to>
    <xdr:sp macro="" textlink="">
      <xdr:nvSpPr>
        <xdr:cNvPr id="351" name="フローチャート : 判断 350"/>
        <xdr:cNvSpPr/>
      </xdr:nvSpPr>
      <xdr:spPr>
        <a:xfrm>
          <a:off x="9588500" y="937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39667</xdr:rowOff>
    </xdr:from>
    <xdr:ext cx="469744" cy="259045"/>
    <xdr:sp macro="" textlink="">
      <xdr:nvSpPr>
        <xdr:cNvPr id="352" name="テキスト ボックス 351"/>
        <xdr:cNvSpPr txBox="1"/>
      </xdr:nvSpPr>
      <xdr:spPr>
        <a:xfrm>
          <a:off x="9404427" y="946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9,484</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138214</xdr:rowOff>
    </xdr:from>
    <xdr:to>
      <xdr:col>12</xdr:col>
      <xdr:colOff>511175</xdr:colOff>
      <xdr:row>52</xdr:row>
      <xdr:rowOff>99981</xdr:rowOff>
    </xdr:to>
    <xdr:cxnSp macro="">
      <xdr:nvCxnSpPr>
        <xdr:cNvPr id="353" name="直線コネクタ 352"/>
        <xdr:cNvCxnSpPr/>
      </xdr:nvCxnSpPr>
      <xdr:spPr>
        <a:xfrm>
          <a:off x="7861300" y="8882164"/>
          <a:ext cx="889000" cy="13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23864</xdr:rowOff>
    </xdr:from>
    <xdr:to>
      <xdr:col>12</xdr:col>
      <xdr:colOff>561975</xdr:colOff>
      <xdr:row>56</xdr:row>
      <xdr:rowOff>125464</xdr:rowOff>
    </xdr:to>
    <xdr:sp macro="" textlink="">
      <xdr:nvSpPr>
        <xdr:cNvPr id="354" name="フローチャート : 判断 353"/>
        <xdr:cNvSpPr/>
      </xdr:nvSpPr>
      <xdr:spPr>
        <a:xfrm>
          <a:off x="8699500" y="962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116591</xdr:rowOff>
    </xdr:from>
    <xdr:ext cx="469744" cy="259045"/>
    <xdr:sp macro="" textlink="">
      <xdr:nvSpPr>
        <xdr:cNvPr id="355" name="テキスト ボックス 354"/>
        <xdr:cNvSpPr txBox="1"/>
      </xdr:nvSpPr>
      <xdr:spPr>
        <a:xfrm>
          <a:off x="8515427" y="971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138214</xdr:rowOff>
    </xdr:from>
    <xdr:to>
      <xdr:col>11</xdr:col>
      <xdr:colOff>307975</xdr:colOff>
      <xdr:row>52</xdr:row>
      <xdr:rowOff>56204</xdr:rowOff>
    </xdr:to>
    <xdr:cxnSp macro="">
      <xdr:nvCxnSpPr>
        <xdr:cNvPr id="356" name="直線コネクタ 355"/>
        <xdr:cNvCxnSpPr/>
      </xdr:nvCxnSpPr>
      <xdr:spPr>
        <a:xfrm flipV="1">
          <a:off x="6972300" y="8882164"/>
          <a:ext cx="889000" cy="8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162852</xdr:rowOff>
    </xdr:from>
    <xdr:to>
      <xdr:col>11</xdr:col>
      <xdr:colOff>358775</xdr:colOff>
      <xdr:row>56</xdr:row>
      <xdr:rowOff>93002</xdr:rowOff>
    </xdr:to>
    <xdr:sp macro="" textlink="">
      <xdr:nvSpPr>
        <xdr:cNvPr id="357" name="フローチャート : 判断 356"/>
        <xdr:cNvSpPr/>
      </xdr:nvSpPr>
      <xdr:spPr>
        <a:xfrm>
          <a:off x="7810500" y="959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84129</xdr:rowOff>
    </xdr:from>
    <xdr:ext cx="469744" cy="259045"/>
    <xdr:sp macro="" textlink="">
      <xdr:nvSpPr>
        <xdr:cNvPr id="358" name="テキスト ボックス 357"/>
        <xdr:cNvSpPr txBox="1"/>
      </xdr:nvSpPr>
      <xdr:spPr>
        <a:xfrm>
          <a:off x="7626427" y="968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23406</xdr:rowOff>
    </xdr:from>
    <xdr:to>
      <xdr:col>10</xdr:col>
      <xdr:colOff>155575</xdr:colOff>
      <xdr:row>56</xdr:row>
      <xdr:rowOff>125006</xdr:rowOff>
    </xdr:to>
    <xdr:sp macro="" textlink="">
      <xdr:nvSpPr>
        <xdr:cNvPr id="359" name="フローチャート : 判断 358"/>
        <xdr:cNvSpPr/>
      </xdr:nvSpPr>
      <xdr:spPr>
        <a:xfrm>
          <a:off x="6921500" y="962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116133</xdr:rowOff>
    </xdr:from>
    <xdr:ext cx="469744" cy="259045"/>
    <xdr:sp macro="" textlink="">
      <xdr:nvSpPr>
        <xdr:cNvPr id="360" name="テキスト ボックス 359"/>
        <xdr:cNvSpPr txBox="1"/>
      </xdr:nvSpPr>
      <xdr:spPr>
        <a:xfrm>
          <a:off x="6737427" y="971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52</xdr:row>
      <xdr:rowOff>99473</xdr:rowOff>
    </xdr:from>
    <xdr:to>
      <xdr:col>15</xdr:col>
      <xdr:colOff>231775</xdr:colOff>
      <xdr:row>53</xdr:row>
      <xdr:rowOff>29623</xdr:rowOff>
    </xdr:to>
    <xdr:sp macro="" textlink="">
      <xdr:nvSpPr>
        <xdr:cNvPr id="366" name="円/楕円 365"/>
        <xdr:cNvSpPr/>
      </xdr:nvSpPr>
      <xdr:spPr>
        <a:xfrm>
          <a:off x="10426700" y="901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122350</xdr:rowOff>
    </xdr:from>
    <xdr:ext cx="534377" cy="259045"/>
    <xdr:sp macro="" textlink="">
      <xdr:nvSpPr>
        <xdr:cNvPr id="367" name="農林水産業費該当値テキスト"/>
        <xdr:cNvSpPr txBox="1"/>
      </xdr:nvSpPr>
      <xdr:spPr>
        <a:xfrm>
          <a:off x="10528300" y="886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15,815</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45180</xdr:rowOff>
    </xdr:from>
    <xdr:to>
      <xdr:col>14</xdr:col>
      <xdr:colOff>79375</xdr:colOff>
      <xdr:row>52</xdr:row>
      <xdr:rowOff>146780</xdr:rowOff>
    </xdr:to>
    <xdr:sp macro="" textlink="">
      <xdr:nvSpPr>
        <xdr:cNvPr id="368" name="円/楕円 367"/>
        <xdr:cNvSpPr/>
      </xdr:nvSpPr>
      <xdr:spPr>
        <a:xfrm>
          <a:off x="9588500" y="896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50</xdr:row>
      <xdr:rowOff>163307</xdr:rowOff>
    </xdr:from>
    <xdr:ext cx="534377" cy="259045"/>
    <xdr:sp macro="" textlink="">
      <xdr:nvSpPr>
        <xdr:cNvPr id="369" name="テキスト ボックス 368"/>
        <xdr:cNvSpPr txBox="1"/>
      </xdr:nvSpPr>
      <xdr:spPr>
        <a:xfrm>
          <a:off x="9372111" y="873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16,765</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49181</xdr:rowOff>
    </xdr:from>
    <xdr:to>
      <xdr:col>12</xdr:col>
      <xdr:colOff>561975</xdr:colOff>
      <xdr:row>52</xdr:row>
      <xdr:rowOff>150781</xdr:rowOff>
    </xdr:to>
    <xdr:sp macro="" textlink="">
      <xdr:nvSpPr>
        <xdr:cNvPr id="370" name="円/楕円 369"/>
        <xdr:cNvSpPr/>
      </xdr:nvSpPr>
      <xdr:spPr>
        <a:xfrm>
          <a:off x="8699500" y="896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50</xdr:row>
      <xdr:rowOff>167308</xdr:rowOff>
    </xdr:from>
    <xdr:ext cx="534377" cy="259045"/>
    <xdr:sp macro="" textlink="">
      <xdr:nvSpPr>
        <xdr:cNvPr id="371" name="テキスト ボックス 370"/>
        <xdr:cNvSpPr txBox="1"/>
      </xdr:nvSpPr>
      <xdr:spPr>
        <a:xfrm>
          <a:off x="8483111" y="873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16,695</a:t>
          </a:r>
          <a:endParaRPr kumimoji="1" lang="ja-JP" altLang="en-US" sz="1000" b="1">
            <a:solidFill>
              <a:srgbClr val="FF0000"/>
            </a:solidFill>
            <a:latin typeface="ＭＳ Ｐゴシック"/>
          </a:endParaRPr>
        </a:p>
      </xdr:txBody>
    </xdr:sp>
    <xdr:clientData/>
  </xdr:oneCellAnchor>
  <xdr:twoCellAnchor>
    <xdr:from>
      <xdr:col>11</xdr:col>
      <xdr:colOff>257175</xdr:colOff>
      <xdr:row>51</xdr:row>
      <xdr:rowOff>87414</xdr:rowOff>
    </xdr:from>
    <xdr:to>
      <xdr:col>11</xdr:col>
      <xdr:colOff>358775</xdr:colOff>
      <xdr:row>52</xdr:row>
      <xdr:rowOff>17564</xdr:rowOff>
    </xdr:to>
    <xdr:sp macro="" textlink="">
      <xdr:nvSpPr>
        <xdr:cNvPr id="372" name="円/楕円 371"/>
        <xdr:cNvSpPr/>
      </xdr:nvSpPr>
      <xdr:spPr>
        <a:xfrm>
          <a:off x="7810500" y="88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50</xdr:row>
      <xdr:rowOff>34091</xdr:rowOff>
    </xdr:from>
    <xdr:ext cx="534377" cy="259045"/>
    <xdr:sp macro="" textlink="">
      <xdr:nvSpPr>
        <xdr:cNvPr id="373" name="テキスト ボックス 372"/>
        <xdr:cNvSpPr txBox="1"/>
      </xdr:nvSpPr>
      <xdr:spPr>
        <a:xfrm>
          <a:off x="7594111" y="860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19,026</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5404</xdr:rowOff>
    </xdr:from>
    <xdr:to>
      <xdr:col>10</xdr:col>
      <xdr:colOff>155575</xdr:colOff>
      <xdr:row>52</xdr:row>
      <xdr:rowOff>107004</xdr:rowOff>
    </xdr:to>
    <xdr:sp macro="" textlink="">
      <xdr:nvSpPr>
        <xdr:cNvPr id="374" name="円/楕円 373"/>
        <xdr:cNvSpPr/>
      </xdr:nvSpPr>
      <xdr:spPr>
        <a:xfrm>
          <a:off x="6921500" y="892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50</xdr:row>
      <xdr:rowOff>123531</xdr:rowOff>
    </xdr:from>
    <xdr:ext cx="534377" cy="259045"/>
    <xdr:sp macro="" textlink="">
      <xdr:nvSpPr>
        <xdr:cNvPr id="375" name="テキスト ボックス 374"/>
        <xdr:cNvSpPr txBox="1"/>
      </xdr:nvSpPr>
      <xdr:spPr>
        <a:xfrm>
          <a:off x="6705111" y="869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17,461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80683</xdr:rowOff>
    </xdr:from>
    <xdr:to>
      <xdr:col>15</xdr:col>
      <xdr:colOff>180340</xdr:colOff>
      <xdr:row>78</xdr:row>
      <xdr:rowOff>59767</xdr:rowOff>
    </xdr:to>
    <xdr:cxnSp macro="">
      <xdr:nvCxnSpPr>
        <xdr:cNvPr id="399" name="直線コネクタ 398"/>
        <xdr:cNvCxnSpPr/>
      </xdr:nvCxnSpPr>
      <xdr:spPr>
        <a:xfrm flipV="1">
          <a:off x="10475595" y="12253633"/>
          <a:ext cx="1270" cy="1179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63594</xdr:rowOff>
    </xdr:from>
    <xdr:ext cx="469744" cy="259045"/>
    <xdr:sp macro="" textlink="">
      <xdr:nvSpPr>
        <xdr:cNvPr id="400" name="商工費最小値テキスト"/>
        <xdr:cNvSpPr txBox="1"/>
      </xdr:nvSpPr>
      <xdr:spPr>
        <a:xfrm>
          <a:off x="10528300" y="13436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a:t>
          </a:r>
          <a:endParaRPr kumimoji="1" lang="ja-JP" altLang="en-US" sz="1000" b="1">
            <a:latin typeface="ＭＳ Ｐゴシック"/>
          </a:endParaRPr>
        </a:p>
      </xdr:txBody>
    </xdr:sp>
    <xdr:clientData/>
  </xdr:oneCellAnchor>
  <xdr:twoCellAnchor>
    <xdr:from>
      <xdr:col>15</xdr:col>
      <xdr:colOff>92075</xdr:colOff>
      <xdr:row>78</xdr:row>
      <xdr:rowOff>59767</xdr:rowOff>
    </xdr:from>
    <xdr:to>
      <xdr:col>15</xdr:col>
      <xdr:colOff>269875</xdr:colOff>
      <xdr:row>78</xdr:row>
      <xdr:rowOff>59767</xdr:rowOff>
    </xdr:to>
    <xdr:cxnSp macro="">
      <xdr:nvCxnSpPr>
        <xdr:cNvPr id="401" name="直線コネクタ 400"/>
        <xdr:cNvCxnSpPr/>
      </xdr:nvCxnSpPr>
      <xdr:spPr>
        <a:xfrm>
          <a:off x="10388600" y="1343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27360</xdr:rowOff>
    </xdr:from>
    <xdr:ext cx="534377" cy="259045"/>
    <xdr:sp macro="" textlink="">
      <xdr:nvSpPr>
        <xdr:cNvPr id="402" name="商工費最大値テキスト"/>
        <xdr:cNvSpPr txBox="1"/>
      </xdr:nvSpPr>
      <xdr:spPr>
        <a:xfrm>
          <a:off x="10528300" y="1202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35,049</a:t>
          </a:r>
          <a:endParaRPr kumimoji="1" lang="ja-JP" altLang="en-US" sz="1000" b="1">
            <a:latin typeface="ＭＳ Ｐゴシック"/>
          </a:endParaRPr>
        </a:p>
      </xdr:txBody>
    </xdr:sp>
    <xdr:clientData/>
  </xdr:oneCellAnchor>
  <xdr:twoCellAnchor>
    <xdr:from>
      <xdr:col>15</xdr:col>
      <xdr:colOff>92075</xdr:colOff>
      <xdr:row>71</xdr:row>
      <xdr:rowOff>80683</xdr:rowOff>
    </xdr:from>
    <xdr:to>
      <xdr:col>15</xdr:col>
      <xdr:colOff>269875</xdr:colOff>
      <xdr:row>71</xdr:row>
      <xdr:rowOff>80683</xdr:rowOff>
    </xdr:to>
    <xdr:cxnSp macro="">
      <xdr:nvCxnSpPr>
        <xdr:cNvPr id="403" name="直線コネクタ 402"/>
        <xdr:cNvCxnSpPr/>
      </xdr:nvCxnSpPr>
      <xdr:spPr>
        <a:xfrm>
          <a:off x="10388600" y="122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68949</xdr:rowOff>
    </xdr:from>
    <xdr:to>
      <xdr:col>15</xdr:col>
      <xdr:colOff>180975</xdr:colOff>
      <xdr:row>75</xdr:row>
      <xdr:rowOff>150368</xdr:rowOff>
    </xdr:to>
    <xdr:cxnSp macro="">
      <xdr:nvCxnSpPr>
        <xdr:cNvPr id="404" name="直線コネクタ 403"/>
        <xdr:cNvCxnSpPr/>
      </xdr:nvCxnSpPr>
      <xdr:spPr>
        <a:xfrm>
          <a:off x="9639300" y="12927699"/>
          <a:ext cx="838200" cy="8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135526</xdr:rowOff>
    </xdr:from>
    <xdr:ext cx="534377" cy="259045"/>
    <xdr:sp macro="" textlink="">
      <xdr:nvSpPr>
        <xdr:cNvPr id="405" name="商工費平均値テキスト"/>
        <xdr:cNvSpPr txBox="1"/>
      </xdr:nvSpPr>
      <xdr:spPr>
        <a:xfrm>
          <a:off x="10528300" y="129942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13,710</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157099</xdr:rowOff>
    </xdr:from>
    <xdr:to>
      <xdr:col>15</xdr:col>
      <xdr:colOff>231775</xdr:colOff>
      <xdr:row>76</xdr:row>
      <xdr:rowOff>87249</xdr:rowOff>
    </xdr:to>
    <xdr:sp macro="" textlink="">
      <xdr:nvSpPr>
        <xdr:cNvPr id="406" name="フローチャート : 判断 405"/>
        <xdr:cNvSpPr/>
      </xdr:nvSpPr>
      <xdr:spPr>
        <a:xfrm>
          <a:off x="10426700" y="1301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68949</xdr:rowOff>
    </xdr:from>
    <xdr:to>
      <xdr:col>14</xdr:col>
      <xdr:colOff>28575</xdr:colOff>
      <xdr:row>75</xdr:row>
      <xdr:rowOff>155930</xdr:rowOff>
    </xdr:to>
    <xdr:cxnSp macro="">
      <xdr:nvCxnSpPr>
        <xdr:cNvPr id="407" name="直線コネクタ 406"/>
        <xdr:cNvCxnSpPr/>
      </xdr:nvCxnSpPr>
      <xdr:spPr>
        <a:xfrm flipV="1">
          <a:off x="8750300" y="12927699"/>
          <a:ext cx="889000" cy="8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53124</xdr:rowOff>
    </xdr:from>
    <xdr:to>
      <xdr:col>14</xdr:col>
      <xdr:colOff>79375</xdr:colOff>
      <xdr:row>75</xdr:row>
      <xdr:rowOff>154724</xdr:rowOff>
    </xdr:to>
    <xdr:sp macro="" textlink="">
      <xdr:nvSpPr>
        <xdr:cNvPr id="408" name="フローチャート : 判断 407"/>
        <xdr:cNvSpPr/>
      </xdr:nvSpPr>
      <xdr:spPr>
        <a:xfrm>
          <a:off x="9588500" y="1291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145851</xdr:rowOff>
    </xdr:from>
    <xdr:ext cx="534377" cy="259045"/>
    <xdr:sp macro="" textlink="">
      <xdr:nvSpPr>
        <xdr:cNvPr id="409" name="テキスト ボックス 408"/>
        <xdr:cNvSpPr txBox="1"/>
      </xdr:nvSpPr>
      <xdr:spPr>
        <a:xfrm>
          <a:off x="9372111" y="1300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16,439</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155930</xdr:rowOff>
    </xdr:from>
    <xdr:to>
      <xdr:col>12</xdr:col>
      <xdr:colOff>511175</xdr:colOff>
      <xdr:row>76</xdr:row>
      <xdr:rowOff>95199</xdr:rowOff>
    </xdr:to>
    <xdr:cxnSp macro="">
      <xdr:nvCxnSpPr>
        <xdr:cNvPr id="410" name="直線コネクタ 409"/>
        <xdr:cNvCxnSpPr/>
      </xdr:nvCxnSpPr>
      <xdr:spPr>
        <a:xfrm flipV="1">
          <a:off x="7861300" y="13014680"/>
          <a:ext cx="889000" cy="11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19177</xdr:rowOff>
    </xdr:from>
    <xdr:to>
      <xdr:col>12</xdr:col>
      <xdr:colOff>561975</xdr:colOff>
      <xdr:row>77</xdr:row>
      <xdr:rowOff>120777</xdr:rowOff>
    </xdr:to>
    <xdr:sp macro="" textlink="">
      <xdr:nvSpPr>
        <xdr:cNvPr id="411" name="フローチャート : 判断 410"/>
        <xdr:cNvSpPr/>
      </xdr:nvSpPr>
      <xdr:spPr>
        <a:xfrm>
          <a:off x="8699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111904</xdr:rowOff>
    </xdr:from>
    <xdr:ext cx="469744" cy="259045"/>
    <xdr:sp macro="" textlink="">
      <xdr:nvSpPr>
        <xdr:cNvPr id="412" name="テキスト ボックス 411"/>
        <xdr:cNvSpPr txBox="1"/>
      </xdr:nvSpPr>
      <xdr:spPr>
        <a:xfrm>
          <a:off x="8515427" y="1331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95199</xdr:rowOff>
    </xdr:from>
    <xdr:to>
      <xdr:col>11</xdr:col>
      <xdr:colOff>307975</xdr:colOff>
      <xdr:row>77</xdr:row>
      <xdr:rowOff>1169</xdr:rowOff>
    </xdr:to>
    <xdr:cxnSp macro="">
      <xdr:nvCxnSpPr>
        <xdr:cNvPr id="413" name="直線コネクタ 412"/>
        <xdr:cNvCxnSpPr/>
      </xdr:nvCxnSpPr>
      <xdr:spPr>
        <a:xfrm flipV="1">
          <a:off x="6972300" y="13125399"/>
          <a:ext cx="889000" cy="7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31217</xdr:rowOff>
    </xdr:from>
    <xdr:to>
      <xdr:col>11</xdr:col>
      <xdr:colOff>358775</xdr:colOff>
      <xdr:row>77</xdr:row>
      <xdr:rowOff>132817</xdr:rowOff>
    </xdr:to>
    <xdr:sp macro="" textlink="">
      <xdr:nvSpPr>
        <xdr:cNvPr id="414" name="フローチャート : 判断 413"/>
        <xdr:cNvSpPr/>
      </xdr:nvSpPr>
      <xdr:spPr>
        <a:xfrm>
          <a:off x="7810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123944</xdr:rowOff>
    </xdr:from>
    <xdr:ext cx="469744" cy="259045"/>
    <xdr:sp macro="" textlink="">
      <xdr:nvSpPr>
        <xdr:cNvPr id="415" name="テキスト ボックス 414"/>
        <xdr:cNvSpPr txBox="1"/>
      </xdr:nvSpPr>
      <xdr:spPr>
        <a:xfrm>
          <a:off x="7626427" y="1332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36664</xdr:rowOff>
    </xdr:from>
    <xdr:to>
      <xdr:col>10</xdr:col>
      <xdr:colOff>155575</xdr:colOff>
      <xdr:row>77</xdr:row>
      <xdr:rowOff>138264</xdr:rowOff>
    </xdr:to>
    <xdr:sp macro="" textlink="">
      <xdr:nvSpPr>
        <xdr:cNvPr id="416" name="フローチャート : 判断 415"/>
        <xdr:cNvSpPr/>
      </xdr:nvSpPr>
      <xdr:spPr>
        <a:xfrm>
          <a:off x="6921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129391</xdr:rowOff>
    </xdr:from>
    <xdr:ext cx="469744" cy="259045"/>
    <xdr:sp macro="" textlink="">
      <xdr:nvSpPr>
        <xdr:cNvPr id="417" name="テキスト ボックス 416"/>
        <xdr:cNvSpPr txBox="1"/>
      </xdr:nvSpPr>
      <xdr:spPr>
        <a:xfrm>
          <a:off x="6737427" y="1333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99568</xdr:rowOff>
    </xdr:from>
    <xdr:to>
      <xdr:col>15</xdr:col>
      <xdr:colOff>231775</xdr:colOff>
      <xdr:row>76</xdr:row>
      <xdr:rowOff>29719</xdr:rowOff>
    </xdr:to>
    <xdr:sp macro="" textlink="">
      <xdr:nvSpPr>
        <xdr:cNvPr id="423" name="円/楕円 422"/>
        <xdr:cNvSpPr/>
      </xdr:nvSpPr>
      <xdr:spPr>
        <a:xfrm>
          <a:off x="10426700" y="129583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122445</xdr:rowOff>
    </xdr:from>
    <xdr:ext cx="534377" cy="259045"/>
    <xdr:sp macro="" textlink="">
      <xdr:nvSpPr>
        <xdr:cNvPr id="424" name="商工費該当値テキスト"/>
        <xdr:cNvSpPr txBox="1"/>
      </xdr:nvSpPr>
      <xdr:spPr>
        <a:xfrm>
          <a:off x="10528300" y="1280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15,220</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18149</xdr:rowOff>
    </xdr:from>
    <xdr:to>
      <xdr:col>14</xdr:col>
      <xdr:colOff>79375</xdr:colOff>
      <xdr:row>75</xdr:row>
      <xdr:rowOff>119749</xdr:rowOff>
    </xdr:to>
    <xdr:sp macro="" textlink="">
      <xdr:nvSpPr>
        <xdr:cNvPr id="425" name="円/楕円 424"/>
        <xdr:cNvSpPr/>
      </xdr:nvSpPr>
      <xdr:spPr>
        <a:xfrm>
          <a:off x="9588500" y="1287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136276</xdr:rowOff>
    </xdr:from>
    <xdr:ext cx="534377" cy="259045"/>
    <xdr:sp macro="" textlink="">
      <xdr:nvSpPr>
        <xdr:cNvPr id="426" name="テキスト ボックス 425"/>
        <xdr:cNvSpPr txBox="1"/>
      </xdr:nvSpPr>
      <xdr:spPr>
        <a:xfrm>
          <a:off x="9372111" y="1265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17,357</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105131</xdr:rowOff>
    </xdr:from>
    <xdr:to>
      <xdr:col>12</xdr:col>
      <xdr:colOff>561975</xdr:colOff>
      <xdr:row>76</xdr:row>
      <xdr:rowOff>35282</xdr:rowOff>
    </xdr:to>
    <xdr:sp macro="" textlink="">
      <xdr:nvSpPr>
        <xdr:cNvPr id="427" name="円/楕円 426"/>
        <xdr:cNvSpPr/>
      </xdr:nvSpPr>
      <xdr:spPr>
        <a:xfrm>
          <a:off x="8699500" y="129638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51808</xdr:rowOff>
    </xdr:from>
    <xdr:ext cx="534377" cy="259045"/>
    <xdr:sp macro="" textlink="">
      <xdr:nvSpPr>
        <xdr:cNvPr id="428" name="テキスト ボックス 427"/>
        <xdr:cNvSpPr txBox="1"/>
      </xdr:nvSpPr>
      <xdr:spPr>
        <a:xfrm>
          <a:off x="8483111" y="1273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15,074</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44399</xdr:rowOff>
    </xdr:from>
    <xdr:to>
      <xdr:col>11</xdr:col>
      <xdr:colOff>358775</xdr:colOff>
      <xdr:row>76</xdr:row>
      <xdr:rowOff>145999</xdr:rowOff>
    </xdr:to>
    <xdr:sp macro="" textlink="">
      <xdr:nvSpPr>
        <xdr:cNvPr id="429" name="円/楕円 428"/>
        <xdr:cNvSpPr/>
      </xdr:nvSpPr>
      <xdr:spPr>
        <a:xfrm>
          <a:off x="7810500" y="1307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162526</xdr:rowOff>
    </xdr:from>
    <xdr:ext cx="534377" cy="259045"/>
    <xdr:sp macro="" textlink="">
      <xdr:nvSpPr>
        <xdr:cNvPr id="430" name="テキスト ボックス 429"/>
        <xdr:cNvSpPr txBox="1"/>
      </xdr:nvSpPr>
      <xdr:spPr>
        <a:xfrm>
          <a:off x="7594111" y="1284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12,168</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121819</xdr:rowOff>
    </xdr:from>
    <xdr:to>
      <xdr:col>10</xdr:col>
      <xdr:colOff>155575</xdr:colOff>
      <xdr:row>77</xdr:row>
      <xdr:rowOff>51969</xdr:rowOff>
    </xdr:to>
    <xdr:sp macro="" textlink="">
      <xdr:nvSpPr>
        <xdr:cNvPr id="431" name="円/楕円 430"/>
        <xdr:cNvSpPr/>
      </xdr:nvSpPr>
      <xdr:spPr>
        <a:xfrm>
          <a:off x="6921500" y="1315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68495</xdr:rowOff>
    </xdr:from>
    <xdr:ext cx="534377" cy="259045"/>
    <xdr:sp macro="" textlink="">
      <xdr:nvSpPr>
        <xdr:cNvPr id="432" name="テキスト ボックス 431"/>
        <xdr:cNvSpPr txBox="1"/>
      </xdr:nvSpPr>
      <xdr:spPr>
        <a:xfrm>
          <a:off x="6705111" y="1292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38636</xdr:rowOff>
    </xdr:from>
    <xdr:to>
      <xdr:col>15</xdr:col>
      <xdr:colOff>180340</xdr:colOff>
      <xdr:row>97</xdr:row>
      <xdr:rowOff>95214</xdr:rowOff>
    </xdr:to>
    <xdr:cxnSp macro="">
      <xdr:nvCxnSpPr>
        <xdr:cNvPr id="455" name="直線コネクタ 454"/>
        <xdr:cNvCxnSpPr/>
      </xdr:nvCxnSpPr>
      <xdr:spPr>
        <a:xfrm flipV="1">
          <a:off x="10475595" y="15469136"/>
          <a:ext cx="1270" cy="1256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99041</xdr:rowOff>
    </xdr:from>
    <xdr:ext cx="534377" cy="259045"/>
    <xdr:sp macro="" textlink="">
      <xdr:nvSpPr>
        <xdr:cNvPr id="456" name="土木費最小値テキスト"/>
        <xdr:cNvSpPr txBox="1"/>
      </xdr:nvSpPr>
      <xdr:spPr>
        <a:xfrm>
          <a:off x="10528300" y="1672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29,446</a:t>
          </a:r>
          <a:endParaRPr kumimoji="1" lang="ja-JP" altLang="en-US" sz="1000" b="1">
            <a:latin typeface="ＭＳ Ｐゴシック"/>
          </a:endParaRPr>
        </a:p>
      </xdr:txBody>
    </xdr:sp>
    <xdr:clientData/>
  </xdr:oneCellAnchor>
  <xdr:twoCellAnchor>
    <xdr:from>
      <xdr:col>15</xdr:col>
      <xdr:colOff>92075</xdr:colOff>
      <xdr:row>97</xdr:row>
      <xdr:rowOff>95214</xdr:rowOff>
    </xdr:from>
    <xdr:to>
      <xdr:col>15</xdr:col>
      <xdr:colOff>269875</xdr:colOff>
      <xdr:row>97</xdr:row>
      <xdr:rowOff>95214</xdr:rowOff>
    </xdr:to>
    <xdr:cxnSp macro="">
      <xdr:nvCxnSpPr>
        <xdr:cNvPr id="457" name="直線コネクタ 456"/>
        <xdr:cNvCxnSpPr/>
      </xdr:nvCxnSpPr>
      <xdr:spPr>
        <a:xfrm>
          <a:off x="10388600" y="1672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156763</xdr:rowOff>
    </xdr:from>
    <xdr:ext cx="534377" cy="259045"/>
    <xdr:sp macro="" textlink="">
      <xdr:nvSpPr>
        <xdr:cNvPr id="458" name="土木費最大値テキスト"/>
        <xdr:cNvSpPr txBox="1"/>
      </xdr:nvSpPr>
      <xdr:spPr>
        <a:xfrm>
          <a:off x="10528300" y="1524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84,421</a:t>
          </a:r>
          <a:endParaRPr kumimoji="1" lang="ja-JP" altLang="en-US" sz="1000" b="1">
            <a:latin typeface="ＭＳ Ｐゴシック"/>
          </a:endParaRPr>
        </a:p>
      </xdr:txBody>
    </xdr:sp>
    <xdr:clientData/>
  </xdr:oneCellAnchor>
  <xdr:twoCellAnchor>
    <xdr:from>
      <xdr:col>15</xdr:col>
      <xdr:colOff>92075</xdr:colOff>
      <xdr:row>90</xdr:row>
      <xdr:rowOff>38636</xdr:rowOff>
    </xdr:from>
    <xdr:to>
      <xdr:col>15</xdr:col>
      <xdr:colOff>269875</xdr:colOff>
      <xdr:row>90</xdr:row>
      <xdr:rowOff>38636</xdr:rowOff>
    </xdr:to>
    <xdr:cxnSp macro="">
      <xdr:nvCxnSpPr>
        <xdr:cNvPr id="459" name="直線コネクタ 458"/>
        <xdr:cNvCxnSpPr/>
      </xdr:nvCxnSpPr>
      <xdr:spPr>
        <a:xfrm>
          <a:off x="10388600" y="1546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123561</xdr:rowOff>
    </xdr:from>
    <xdr:to>
      <xdr:col>15</xdr:col>
      <xdr:colOff>180975</xdr:colOff>
      <xdr:row>94</xdr:row>
      <xdr:rowOff>148090</xdr:rowOff>
    </xdr:to>
    <xdr:cxnSp macro="">
      <xdr:nvCxnSpPr>
        <xdr:cNvPr id="460" name="直線コネクタ 459"/>
        <xdr:cNvCxnSpPr/>
      </xdr:nvCxnSpPr>
      <xdr:spPr>
        <a:xfrm>
          <a:off x="9639300" y="16068411"/>
          <a:ext cx="838200" cy="19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168825</xdr:rowOff>
    </xdr:from>
    <xdr:ext cx="534377" cy="259045"/>
    <xdr:sp macro="" textlink="">
      <xdr:nvSpPr>
        <xdr:cNvPr id="461" name="土木費平均値テキスト"/>
        <xdr:cNvSpPr txBox="1"/>
      </xdr:nvSpPr>
      <xdr:spPr>
        <a:xfrm>
          <a:off x="10528300" y="16285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45,560</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18948</xdr:rowOff>
    </xdr:from>
    <xdr:to>
      <xdr:col>15</xdr:col>
      <xdr:colOff>231775</xdr:colOff>
      <xdr:row>95</xdr:row>
      <xdr:rowOff>120548</xdr:rowOff>
    </xdr:to>
    <xdr:sp macro="" textlink="">
      <xdr:nvSpPr>
        <xdr:cNvPr id="462" name="フローチャート : 判断 461"/>
        <xdr:cNvSpPr/>
      </xdr:nvSpPr>
      <xdr:spPr>
        <a:xfrm>
          <a:off x="10426700" y="163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123561</xdr:rowOff>
    </xdr:from>
    <xdr:to>
      <xdr:col>14</xdr:col>
      <xdr:colOff>28575</xdr:colOff>
      <xdr:row>95</xdr:row>
      <xdr:rowOff>78618</xdr:rowOff>
    </xdr:to>
    <xdr:cxnSp macro="">
      <xdr:nvCxnSpPr>
        <xdr:cNvPr id="463" name="直線コネクタ 462"/>
        <xdr:cNvCxnSpPr/>
      </xdr:nvCxnSpPr>
      <xdr:spPr>
        <a:xfrm flipV="1">
          <a:off x="8750300" y="16068411"/>
          <a:ext cx="889000" cy="29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20892</xdr:rowOff>
    </xdr:from>
    <xdr:to>
      <xdr:col>14</xdr:col>
      <xdr:colOff>79375</xdr:colOff>
      <xdr:row>95</xdr:row>
      <xdr:rowOff>122492</xdr:rowOff>
    </xdr:to>
    <xdr:sp macro="" textlink="">
      <xdr:nvSpPr>
        <xdr:cNvPr id="464" name="フローチャート : 判断 463"/>
        <xdr:cNvSpPr/>
      </xdr:nvSpPr>
      <xdr:spPr>
        <a:xfrm>
          <a:off x="9588500" y="1630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113619</xdr:rowOff>
    </xdr:from>
    <xdr:ext cx="534377" cy="259045"/>
    <xdr:sp macro="" textlink="">
      <xdr:nvSpPr>
        <xdr:cNvPr id="465" name="テキスト ボックス 464"/>
        <xdr:cNvSpPr txBox="1"/>
      </xdr:nvSpPr>
      <xdr:spPr>
        <a:xfrm>
          <a:off x="9372111" y="1640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45,475</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16188</xdr:rowOff>
    </xdr:from>
    <xdr:to>
      <xdr:col>12</xdr:col>
      <xdr:colOff>511175</xdr:colOff>
      <xdr:row>95</xdr:row>
      <xdr:rowOff>78618</xdr:rowOff>
    </xdr:to>
    <xdr:cxnSp macro="">
      <xdr:nvCxnSpPr>
        <xdr:cNvPr id="466" name="直線コネクタ 465"/>
        <xdr:cNvCxnSpPr/>
      </xdr:nvCxnSpPr>
      <xdr:spPr>
        <a:xfrm>
          <a:off x="7861300" y="16132488"/>
          <a:ext cx="889000" cy="23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15931</xdr:rowOff>
    </xdr:from>
    <xdr:to>
      <xdr:col>12</xdr:col>
      <xdr:colOff>561975</xdr:colOff>
      <xdr:row>96</xdr:row>
      <xdr:rowOff>117531</xdr:rowOff>
    </xdr:to>
    <xdr:sp macro="" textlink="">
      <xdr:nvSpPr>
        <xdr:cNvPr id="467" name="フローチャート : 判断 466"/>
        <xdr:cNvSpPr/>
      </xdr:nvSpPr>
      <xdr:spPr>
        <a:xfrm>
          <a:off x="869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108658</xdr:rowOff>
    </xdr:from>
    <xdr:ext cx="534377" cy="259045"/>
    <xdr:sp macro="" textlink="">
      <xdr:nvSpPr>
        <xdr:cNvPr id="468" name="テキスト ボックス 467"/>
        <xdr:cNvSpPr txBox="1"/>
      </xdr:nvSpPr>
      <xdr:spPr>
        <a:xfrm>
          <a:off x="8483111" y="1656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231</xdr:rowOff>
    </xdr:from>
    <xdr:to>
      <xdr:col>11</xdr:col>
      <xdr:colOff>307975</xdr:colOff>
      <xdr:row>94</xdr:row>
      <xdr:rowOff>16188</xdr:rowOff>
    </xdr:to>
    <xdr:cxnSp macro="">
      <xdr:nvCxnSpPr>
        <xdr:cNvPr id="469" name="直線コネクタ 468"/>
        <xdr:cNvCxnSpPr/>
      </xdr:nvCxnSpPr>
      <xdr:spPr>
        <a:xfrm>
          <a:off x="6972300" y="16116531"/>
          <a:ext cx="889000" cy="1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154942</xdr:rowOff>
    </xdr:from>
    <xdr:to>
      <xdr:col>11</xdr:col>
      <xdr:colOff>358775</xdr:colOff>
      <xdr:row>96</xdr:row>
      <xdr:rowOff>85092</xdr:rowOff>
    </xdr:to>
    <xdr:sp macro="" textlink="">
      <xdr:nvSpPr>
        <xdr:cNvPr id="470" name="フローチャート : 判断 469"/>
        <xdr:cNvSpPr/>
      </xdr:nvSpPr>
      <xdr:spPr>
        <a:xfrm>
          <a:off x="7810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76219</xdr:rowOff>
    </xdr:from>
    <xdr:ext cx="534377" cy="259045"/>
    <xdr:sp macro="" textlink="">
      <xdr:nvSpPr>
        <xdr:cNvPr id="471" name="テキスト ボックス 470"/>
        <xdr:cNvSpPr txBox="1"/>
      </xdr:nvSpPr>
      <xdr:spPr>
        <a:xfrm>
          <a:off x="7594111" y="1653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203</xdr:rowOff>
    </xdr:from>
    <xdr:to>
      <xdr:col>10</xdr:col>
      <xdr:colOff>155575</xdr:colOff>
      <xdr:row>96</xdr:row>
      <xdr:rowOff>101803</xdr:rowOff>
    </xdr:to>
    <xdr:sp macro="" textlink="">
      <xdr:nvSpPr>
        <xdr:cNvPr id="472" name="フローチャート : 判断 471"/>
        <xdr:cNvSpPr/>
      </xdr:nvSpPr>
      <xdr:spPr>
        <a:xfrm>
          <a:off x="6921500" y="164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92930</xdr:rowOff>
    </xdr:from>
    <xdr:ext cx="534377" cy="259045"/>
    <xdr:sp macro="" textlink="">
      <xdr:nvSpPr>
        <xdr:cNvPr id="473" name="テキスト ボックス 472"/>
        <xdr:cNvSpPr txBox="1"/>
      </xdr:nvSpPr>
      <xdr:spPr>
        <a:xfrm>
          <a:off x="6705111" y="165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97290</xdr:rowOff>
    </xdr:from>
    <xdr:to>
      <xdr:col>15</xdr:col>
      <xdr:colOff>231775</xdr:colOff>
      <xdr:row>95</xdr:row>
      <xdr:rowOff>27440</xdr:rowOff>
    </xdr:to>
    <xdr:sp macro="" textlink="">
      <xdr:nvSpPr>
        <xdr:cNvPr id="479" name="円/楕円 478"/>
        <xdr:cNvSpPr/>
      </xdr:nvSpPr>
      <xdr:spPr>
        <a:xfrm>
          <a:off x="10426700" y="1621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120167</xdr:rowOff>
    </xdr:from>
    <xdr:ext cx="534377" cy="259045"/>
    <xdr:sp macro="" textlink="">
      <xdr:nvSpPr>
        <xdr:cNvPr id="480" name="土木費該当値テキスト"/>
        <xdr:cNvSpPr txBox="1"/>
      </xdr:nvSpPr>
      <xdr:spPr>
        <a:xfrm>
          <a:off x="10528300" y="1606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49,633</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72761</xdr:rowOff>
    </xdr:from>
    <xdr:to>
      <xdr:col>14</xdr:col>
      <xdr:colOff>79375</xdr:colOff>
      <xdr:row>94</xdr:row>
      <xdr:rowOff>2911</xdr:rowOff>
    </xdr:to>
    <xdr:sp macro="" textlink="">
      <xdr:nvSpPr>
        <xdr:cNvPr id="481" name="円/楕円 480"/>
        <xdr:cNvSpPr/>
      </xdr:nvSpPr>
      <xdr:spPr>
        <a:xfrm>
          <a:off x="9588500" y="1601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19438</xdr:rowOff>
    </xdr:from>
    <xdr:ext cx="534377" cy="259045"/>
    <xdr:sp macro="" textlink="">
      <xdr:nvSpPr>
        <xdr:cNvPr id="482" name="テキスト ボックス 481"/>
        <xdr:cNvSpPr txBox="1"/>
      </xdr:nvSpPr>
      <xdr:spPr>
        <a:xfrm>
          <a:off x="9372111" y="1579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58,206</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27818</xdr:rowOff>
    </xdr:from>
    <xdr:to>
      <xdr:col>12</xdr:col>
      <xdr:colOff>561975</xdr:colOff>
      <xdr:row>95</xdr:row>
      <xdr:rowOff>129418</xdr:rowOff>
    </xdr:to>
    <xdr:sp macro="" textlink="">
      <xdr:nvSpPr>
        <xdr:cNvPr id="483" name="円/楕円 482"/>
        <xdr:cNvSpPr/>
      </xdr:nvSpPr>
      <xdr:spPr>
        <a:xfrm>
          <a:off x="8699500" y="1631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145945</xdr:rowOff>
    </xdr:from>
    <xdr:ext cx="534377" cy="259045"/>
    <xdr:sp macro="" textlink="">
      <xdr:nvSpPr>
        <xdr:cNvPr id="484" name="テキスト ボックス 483"/>
        <xdr:cNvSpPr txBox="1"/>
      </xdr:nvSpPr>
      <xdr:spPr>
        <a:xfrm>
          <a:off x="8483111" y="1609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45,172</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136838</xdr:rowOff>
    </xdr:from>
    <xdr:to>
      <xdr:col>11</xdr:col>
      <xdr:colOff>358775</xdr:colOff>
      <xdr:row>94</xdr:row>
      <xdr:rowOff>66988</xdr:rowOff>
    </xdr:to>
    <xdr:sp macro="" textlink="">
      <xdr:nvSpPr>
        <xdr:cNvPr id="485" name="円/楕円 484"/>
        <xdr:cNvSpPr/>
      </xdr:nvSpPr>
      <xdr:spPr>
        <a:xfrm>
          <a:off x="7810500" y="1608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92</xdr:row>
      <xdr:rowOff>83515</xdr:rowOff>
    </xdr:from>
    <xdr:ext cx="534377" cy="259045"/>
    <xdr:sp macro="" textlink="">
      <xdr:nvSpPr>
        <xdr:cNvPr id="486" name="テキスト ボックス 485"/>
        <xdr:cNvSpPr txBox="1"/>
      </xdr:nvSpPr>
      <xdr:spPr>
        <a:xfrm>
          <a:off x="7594111" y="1585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55,403</a:t>
          </a:r>
          <a:endParaRPr kumimoji="1" lang="ja-JP" altLang="en-US" sz="1000" b="1">
            <a:solidFill>
              <a:srgbClr val="FF0000"/>
            </a:solidFill>
            <a:latin typeface="ＭＳ Ｐゴシック"/>
          </a:endParaRPr>
        </a:p>
      </xdr:txBody>
    </xdr:sp>
    <xdr:clientData/>
  </xdr:oneCellAnchor>
  <xdr:twoCellAnchor>
    <xdr:from>
      <xdr:col>10</xdr:col>
      <xdr:colOff>53975</xdr:colOff>
      <xdr:row>93</xdr:row>
      <xdr:rowOff>120881</xdr:rowOff>
    </xdr:from>
    <xdr:to>
      <xdr:col>10</xdr:col>
      <xdr:colOff>155575</xdr:colOff>
      <xdr:row>94</xdr:row>
      <xdr:rowOff>51031</xdr:rowOff>
    </xdr:to>
    <xdr:sp macro="" textlink="">
      <xdr:nvSpPr>
        <xdr:cNvPr id="487" name="円/楕円 486"/>
        <xdr:cNvSpPr/>
      </xdr:nvSpPr>
      <xdr:spPr>
        <a:xfrm>
          <a:off x="6921500" y="1606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92</xdr:row>
      <xdr:rowOff>67558</xdr:rowOff>
    </xdr:from>
    <xdr:ext cx="534377" cy="259045"/>
    <xdr:sp macro="" textlink="">
      <xdr:nvSpPr>
        <xdr:cNvPr id="488" name="テキスト ボックス 487"/>
        <xdr:cNvSpPr txBox="1"/>
      </xdr:nvSpPr>
      <xdr:spPr>
        <a:xfrm>
          <a:off x="6705111" y="1584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56,101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86034</xdr:rowOff>
    </xdr:from>
    <xdr:to>
      <xdr:col>23</xdr:col>
      <xdr:colOff>516889</xdr:colOff>
      <xdr:row>38</xdr:row>
      <xdr:rowOff>109003</xdr:rowOff>
    </xdr:to>
    <xdr:cxnSp macro="">
      <xdr:nvCxnSpPr>
        <xdr:cNvPr id="515" name="直線コネクタ 514"/>
        <xdr:cNvCxnSpPr/>
      </xdr:nvCxnSpPr>
      <xdr:spPr>
        <a:xfrm flipV="1">
          <a:off x="16317595" y="5400984"/>
          <a:ext cx="1269" cy="1223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112830</xdr:rowOff>
    </xdr:from>
    <xdr:ext cx="534377" cy="259045"/>
    <xdr:sp macro="" textlink="">
      <xdr:nvSpPr>
        <xdr:cNvPr id="516" name="消防費最小値テキスト"/>
        <xdr:cNvSpPr txBox="1"/>
      </xdr:nvSpPr>
      <xdr:spPr>
        <a:xfrm>
          <a:off x="16370300" y="662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10,482</a:t>
          </a:r>
          <a:endParaRPr kumimoji="1" lang="ja-JP" altLang="en-US" sz="1000" b="1">
            <a:latin typeface="ＭＳ Ｐゴシック"/>
          </a:endParaRPr>
        </a:p>
      </xdr:txBody>
    </xdr:sp>
    <xdr:clientData/>
  </xdr:oneCellAnchor>
  <xdr:twoCellAnchor>
    <xdr:from>
      <xdr:col>23</xdr:col>
      <xdr:colOff>428625</xdr:colOff>
      <xdr:row>38</xdr:row>
      <xdr:rowOff>109003</xdr:rowOff>
    </xdr:from>
    <xdr:to>
      <xdr:col>23</xdr:col>
      <xdr:colOff>606425</xdr:colOff>
      <xdr:row>38</xdr:row>
      <xdr:rowOff>109003</xdr:rowOff>
    </xdr:to>
    <xdr:cxnSp macro="">
      <xdr:nvCxnSpPr>
        <xdr:cNvPr id="517" name="直線コネクタ 516"/>
        <xdr:cNvCxnSpPr/>
      </xdr:nvCxnSpPr>
      <xdr:spPr>
        <a:xfrm>
          <a:off x="16230600" y="662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32711</xdr:rowOff>
    </xdr:from>
    <xdr:ext cx="534377" cy="259045"/>
    <xdr:sp macro="" textlink="">
      <xdr:nvSpPr>
        <xdr:cNvPr id="518" name="消防費最大値テキスト"/>
        <xdr:cNvSpPr txBox="1"/>
      </xdr:nvSpPr>
      <xdr:spPr>
        <a:xfrm>
          <a:off x="16370300" y="51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21,718</a:t>
          </a:r>
          <a:endParaRPr kumimoji="1" lang="ja-JP" altLang="en-US" sz="1000" b="1">
            <a:latin typeface="ＭＳ Ｐゴシック"/>
          </a:endParaRPr>
        </a:p>
      </xdr:txBody>
    </xdr:sp>
    <xdr:clientData/>
  </xdr:oneCellAnchor>
  <xdr:twoCellAnchor>
    <xdr:from>
      <xdr:col>23</xdr:col>
      <xdr:colOff>428625</xdr:colOff>
      <xdr:row>31</xdr:row>
      <xdr:rowOff>86034</xdr:rowOff>
    </xdr:from>
    <xdr:to>
      <xdr:col>23</xdr:col>
      <xdr:colOff>606425</xdr:colOff>
      <xdr:row>31</xdr:row>
      <xdr:rowOff>86034</xdr:rowOff>
    </xdr:to>
    <xdr:cxnSp macro="">
      <xdr:nvCxnSpPr>
        <xdr:cNvPr id="519" name="直線コネクタ 518"/>
        <xdr:cNvCxnSpPr/>
      </xdr:nvCxnSpPr>
      <xdr:spPr>
        <a:xfrm>
          <a:off x="16230600" y="540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138829</xdr:rowOff>
    </xdr:from>
    <xdr:to>
      <xdr:col>23</xdr:col>
      <xdr:colOff>517525</xdr:colOff>
      <xdr:row>35</xdr:row>
      <xdr:rowOff>89952</xdr:rowOff>
    </xdr:to>
    <xdr:cxnSp macro="">
      <xdr:nvCxnSpPr>
        <xdr:cNvPr id="520" name="直線コネクタ 519"/>
        <xdr:cNvCxnSpPr/>
      </xdr:nvCxnSpPr>
      <xdr:spPr>
        <a:xfrm flipV="1">
          <a:off x="15481300" y="5968129"/>
          <a:ext cx="838200" cy="12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137213</xdr:rowOff>
    </xdr:from>
    <xdr:ext cx="534377" cy="259045"/>
    <xdr:sp macro="" textlink="">
      <xdr:nvSpPr>
        <xdr:cNvPr id="521" name="消防費平均値テキスト"/>
        <xdr:cNvSpPr txBox="1"/>
      </xdr:nvSpPr>
      <xdr:spPr>
        <a:xfrm>
          <a:off x="16370300" y="613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14,283</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158786</xdr:rowOff>
    </xdr:from>
    <xdr:to>
      <xdr:col>23</xdr:col>
      <xdr:colOff>568325</xdr:colOff>
      <xdr:row>36</xdr:row>
      <xdr:rowOff>88936</xdr:rowOff>
    </xdr:to>
    <xdr:sp macro="" textlink="">
      <xdr:nvSpPr>
        <xdr:cNvPr id="522" name="フローチャート : 判断 521"/>
        <xdr:cNvSpPr/>
      </xdr:nvSpPr>
      <xdr:spPr>
        <a:xfrm>
          <a:off x="16268700" y="61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30</xdr:row>
      <xdr:rowOff>98443</xdr:rowOff>
    </xdr:from>
    <xdr:to>
      <xdr:col>22</xdr:col>
      <xdr:colOff>365125</xdr:colOff>
      <xdr:row>35</xdr:row>
      <xdr:rowOff>89952</xdr:rowOff>
    </xdr:to>
    <xdr:cxnSp macro="">
      <xdr:nvCxnSpPr>
        <xdr:cNvPr id="523" name="直線コネクタ 522"/>
        <xdr:cNvCxnSpPr/>
      </xdr:nvCxnSpPr>
      <xdr:spPr>
        <a:xfrm>
          <a:off x="14592300" y="5241943"/>
          <a:ext cx="889000" cy="84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149860</xdr:rowOff>
    </xdr:from>
    <xdr:to>
      <xdr:col>22</xdr:col>
      <xdr:colOff>415925</xdr:colOff>
      <xdr:row>36</xdr:row>
      <xdr:rowOff>80010</xdr:rowOff>
    </xdr:to>
    <xdr:sp macro="" textlink="">
      <xdr:nvSpPr>
        <xdr:cNvPr id="524" name="フローチャート : 判断 523"/>
        <xdr:cNvSpPr/>
      </xdr:nvSpPr>
      <xdr:spPr>
        <a:xfrm>
          <a:off x="15430500" y="61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71137</xdr:rowOff>
    </xdr:from>
    <xdr:ext cx="534377" cy="259045"/>
    <xdr:sp macro="" textlink="">
      <xdr:nvSpPr>
        <xdr:cNvPr id="525" name="テキスト ボックス 524"/>
        <xdr:cNvSpPr txBox="1"/>
      </xdr:nvSpPr>
      <xdr:spPr>
        <a:xfrm>
          <a:off x="15214111" y="624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14,365</a:t>
          </a:r>
          <a:endParaRPr kumimoji="1" lang="ja-JP" altLang="en-US" sz="1000" b="1">
            <a:solidFill>
              <a:srgbClr val="000080"/>
            </a:solidFill>
            <a:latin typeface="ＭＳ Ｐゴシック"/>
          </a:endParaRPr>
        </a:p>
      </xdr:txBody>
    </xdr:sp>
    <xdr:clientData/>
  </xdr:oneCellAnchor>
  <xdr:twoCellAnchor>
    <xdr:from>
      <xdr:col>19</xdr:col>
      <xdr:colOff>644525</xdr:colOff>
      <xdr:row>30</xdr:row>
      <xdr:rowOff>98443</xdr:rowOff>
    </xdr:from>
    <xdr:to>
      <xdr:col>21</xdr:col>
      <xdr:colOff>161925</xdr:colOff>
      <xdr:row>31</xdr:row>
      <xdr:rowOff>16365</xdr:rowOff>
    </xdr:to>
    <xdr:cxnSp macro="">
      <xdr:nvCxnSpPr>
        <xdr:cNvPr id="526" name="直線コネクタ 525"/>
        <xdr:cNvCxnSpPr/>
      </xdr:nvCxnSpPr>
      <xdr:spPr>
        <a:xfrm flipV="1">
          <a:off x="13703300" y="5241943"/>
          <a:ext cx="889000" cy="8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78232</xdr:rowOff>
    </xdr:from>
    <xdr:to>
      <xdr:col>21</xdr:col>
      <xdr:colOff>212725</xdr:colOff>
      <xdr:row>37</xdr:row>
      <xdr:rowOff>8382</xdr:rowOff>
    </xdr:to>
    <xdr:sp macro="" textlink="">
      <xdr:nvSpPr>
        <xdr:cNvPr id="527" name="フローチャート : 判断 526"/>
        <xdr:cNvSpPr/>
      </xdr:nvSpPr>
      <xdr:spPr>
        <a:xfrm>
          <a:off x="14541500" y="625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170959</xdr:rowOff>
    </xdr:from>
    <xdr:ext cx="534377" cy="259045"/>
    <xdr:sp macro="" textlink="">
      <xdr:nvSpPr>
        <xdr:cNvPr id="528" name="テキスト ボックス 527"/>
        <xdr:cNvSpPr txBox="1"/>
      </xdr:nvSpPr>
      <xdr:spPr>
        <a:xfrm>
          <a:off x="14325111" y="634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16365</xdr:rowOff>
    </xdr:from>
    <xdr:to>
      <xdr:col>19</xdr:col>
      <xdr:colOff>644525</xdr:colOff>
      <xdr:row>32</xdr:row>
      <xdr:rowOff>157879</xdr:rowOff>
    </xdr:to>
    <xdr:cxnSp macro="">
      <xdr:nvCxnSpPr>
        <xdr:cNvPr id="529" name="直線コネクタ 528"/>
        <xdr:cNvCxnSpPr/>
      </xdr:nvCxnSpPr>
      <xdr:spPr>
        <a:xfrm flipV="1">
          <a:off x="12814300" y="5331315"/>
          <a:ext cx="889000" cy="31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109365</xdr:rowOff>
    </xdr:from>
    <xdr:to>
      <xdr:col>20</xdr:col>
      <xdr:colOff>9525</xdr:colOff>
      <xdr:row>37</xdr:row>
      <xdr:rowOff>39515</xdr:rowOff>
    </xdr:to>
    <xdr:sp macro="" textlink="">
      <xdr:nvSpPr>
        <xdr:cNvPr id="530" name="フローチャート : 判断 529"/>
        <xdr:cNvSpPr/>
      </xdr:nvSpPr>
      <xdr:spPr>
        <a:xfrm>
          <a:off x="13652500" y="62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30642</xdr:rowOff>
    </xdr:from>
    <xdr:ext cx="534377" cy="259045"/>
    <xdr:sp macro="" textlink="">
      <xdr:nvSpPr>
        <xdr:cNvPr id="531" name="テキスト ボックス 530"/>
        <xdr:cNvSpPr txBox="1"/>
      </xdr:nvSpPr>
      <xdr:spPr>
        <a:xfrm>
          <a:off x="13436111" y="637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135273</xdr:rowOff>
    </xdr:from>
    <xdr:to>
      <xdr:col>18</xdr:col>
      <xdr:colOff>492125</xdr:colOff>
      <xdr:row>37</xdr:row>
      <xdr:rowOff>65423</xdr:rowOff>
    </xdr:to>
    <xdr:sp macro="" textlink="">
      <xdr:nvSpPr>
        <xdr:cNvPr id="532" name="フローチャート : 判断 531"/>
        <xdr:cNvSpPr/>
      </xdr:nvSpPr>
      <xdr:spPr>
        <a:xfrm>
          <a:off x="12763500" y="630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56550</xdr:rowOff>
    </xdr:from>
    <xdr:ext cx="534377" cy="259045"/>
    <xdr:sp macro="" textlink="">
      <xdr:nvSpPr>
        <xdr:cNvPr id="533" name="テキスト ボックス 532"/>
        <xdr:cNvSpPr txBox="1"/>
      </xdr:nvSpPr>
      <xdr:spPr>
        <a:xfrm>
          <a:off x="12547111" y="640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88029</xdr:rowOff>
    </xdr:from>
    <xdr:to>
      <xdr:col>23</xdr:col>
      <xdr:colOff>568325</xdr:colOff>
      <xdr:row>35</xdr:row>
      <xdr:rowOff>18179</xdr:rowOff>
    </xdr:to>
    <xdr:sp macro="" textlink="">
      <xdr:nvSpPr>
        <xdr:cNvPr id="539" name="円/楕円 538"/>
        <xdr:cNvSpPr/>
      </xdr:nvSpPr>
      <xdr:spPr>
        <a:xfrm>
          <a:off x="16268700" y="591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110906</xdr:rowOff>
    </xdr:from>
    <xdr:ext cx="534377" cy="259045"/>
    <xdr:sp macro="" textlink="">
      <xdr:nvSpPr>
        <xdr:cNvPr id="540" name="消防費該当値テキスト"/>
        <xdr:cNvSpPr txBox="1"/>
      </xdr:nvSpPr>
      <xdr:spPr>
        <a:xfrm>
          <a:off x="16370300" y="576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16,508</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39152</xdr:rowOff>
    </xdr:from>
    <xdr:to>
      <xdr:col>22</xdr:col>
      <xdr:colOff>415925</xdr:colOff>
      <xdr:row>35</xdr:row>
      <xdr:rowOff>140752</xdr:rowOff>
    </xdr:to>
    <xdr:sp macro="" textlink="">
      <xdr:nvSpPr>
        <xdr:cNvPr id="541" name="円/楕円 540"/>
        <xdr:cNvSpPr/>
      </xdr:nvSpPr>
      <xdr:spPr>
        <a:xfrm>
          <a:off x="15430500" y="603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157279</xdr:rowOff>
    </xdr:from>
    <xdr:ext cx="534377" cy="259045"/>
    <xdr:sp macro="" textlink="">
      <xdr:nvSpPr>
        <xdr:cNvPr id="542" name="テキスト ボックス 541"/>
        <xdr:cNvSpPr txBox="1"/>
      </xdr:nvSpPr>
      <xdr:spPr>
        <a:xfrm>
          <a:off x="15214111" y="581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15,382</a:t>
          </a:r>
          <a:endParaRPr kumimoji="1" lang="ja-JP" altLang="en-US" sz="1000" b="1">
            <a:solidFill>
              <a:srgbClr val="FF0000"/>
            </a:solidFill>
            <a:latin typeface="ＭＳ Ｐゴシック"/>
          </a:endParaRPr>
        </a:p>
      </xdr:txBody>
    </xdr:sp>
    <xdr:clientData/>
  </xdr:oneCellAnchor>
  <xdr:twoCellAnchor>
    <xdr:from>
      <xdr:col>21</xdr:col>
      <xdr:colOff>111125</xdr:colOff>
      <xdr:row>30</xdr:row>
      <xdr:rowOff>47643</xdr:rowOff>
    </xdr:from>
    <xdr:to>
      <xdr:col>21</xdr:col>
      <xdr:colOff>212725</xdr:colOff>
      <xdr:row>30</xdr:row>
      <xdr:rowOff>149243</xdr:rowOff>
    </xdr:to>
    <xdr:sp macro="" textlink="">
      <xdr:nvSpPr>
        <xdr:cNvPr id="543" name="円/楕円 542"/>
        <xdr:cNvSpPr/>
      </xdr:nvSpPr>
      <xdr:spPr>
        <a:xfrm>
          <a:off x="14541500" y="519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28</xdr:row>
      <xdr:rowOff>165770</xdr:rowOff>
    </xdr:from>
    <xdr:ext cx="534377" cy="259045"/>
    <xdr:sp macro="" textlink="">
      <xdr:nvSpPr>
        <xdr:cNvPr id="544" name="テキスト ボックス 543"/>
        <xdr:cNvSpPr txBox="1"/>
      </xdr:nvSpPr>
      <xdr:spPr>
        <a:xfrm>
          <a:off x="14325111" y="496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23,179</a:t>
          </a:r>
          <a:endParaRPr kumimoji="1" lang="ja-JP" altLang="en-US" sz="1000" b="1">
            <a:solidFill>
              <a:srgbClr val="FF0000"/>
            </a:solidFill>
            <a:latin typeface="ＭＳ Ｐゴシック"/>
          </a:endParaRPr>
        </a:p>
      </xdr:txBody>
    </xdr:sp>
    <xdr:clientData/>
  </xdr:oneCellAnchor>
  <xdr:twoCellAnchor>
    <xdr:from>
      <xdr:col>19</xdr:col>
      <xdr:colOff>593725</xdr:colOff>
      <xdr:row>30</xdr:row>
      <xdr:rowOff>137015</xdr:rowOff>
    </xdr:from>
    <xdr:to>
      <xdr:col>20</xdr:col>
      <xdr:colOff>9525</xdr:colOff>
      <xdr:row>31</xdr:row>
      <xdr:rowOff>67165</xdr:rowOff>
    </xdr:to>
    <xdr:sp macro="" textlink="">
      <xdr:nvSpPr>
        <xdr:cNvPr id="545" name="円/楕円 544"/>
        <xdr:cNvSpPr/>
      </xdr:nvSpPr>
      <xdr:spPr>
        <a:xfrm>
          <a:off x="13652500" y="528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29</xdr:row>
      <xdr:rowOff>83692</xdr:rowOff>
    </xdr:from>
    <xdr:ext cx="534377" cy="259045"/>
    <xdr:sp macro="" textlink="">
      <xdr:nvSpPr>
        <xdr:cNvPr id="546" name="テキスト ボックス 545"/>
        <xdr:cNvSpPr txBox="1"/>
      </xdr:nvSpPr>
      <xdr:spPr>
        <a:xfrm>
          <a:off x="13436111" y="505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22,358</a:t>
          </a:r>
          <a:endParaRPr kumimoji="1" lang="ja-JP" altLang="en-US" sz="1000" b="1">
            <a:solidFill>
              <a:srgbClr val="FF0000"/>
            </a:solidFill>
            <a:latin typeface="ＭＳ Ｐゴシック"/>
          </a:endParaRPr>
        </a:p>
      </xdr:txBody>
    </xdr:sp>
    <xdr:clientData/>
  </xdr:oneCellAnchor>
  <xdr:twoCellAnchor>
    <xdr:from>
      <xdr:col>18</xdr:col>
      <xdr:colOff>390525</xdr:colOff>
      <xdr:row>32</xdr:row>
      <xdr:rowOff>107079</xdr:rowOff>
    </xdr:from>
    <xdr:to>
      <xdr:col>18</xdr:col>
      <xdr:colOff>492125</xdr:colOff>
      <xdr:row>33</xdr:row>
      <xdr:rowOff>37229</xdr:rowOff>
    </xdr:to>
    <xdr:sp macro="" textlink="">
      <xdr:nvSpPr>
        <xdr:cNvPr id="547" name="円/楕円 546"/>
        <xdr:cNvSpPr/>
      </xdr:nvSpPr>
      <xdr:spPr>
        <a:xfrm>
          <a:off x="12763500" y="559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31</xdr:row>
      <xdr:rowOff>53756</xdr:rowOff>
    </xdr:from>
    <xdr:ext cx="534377" cy="259045"/>
    <xdr:sp macro="" textlink="">
      <xdr:nvSpPr>
        <xdr:cNvPr id="548" name="テキスト ボックス 547"/>
        <xdr:cNvSpPr txBox="1"/>
      </xdr:nvSpPr>
      <xdr:spPr>
        <a:xfrm>
          <a:off x="12547111" y="536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19,483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69" name="テキスト ボックス 568"/>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1" name="テキスト ボックス 570"/>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136793</xdr:rowOff>
    </xdr:from>
    <xdr:to>
      <xdr:col>23</xdr:col>
      <xdr:colOff>516889</xdr:colOff>
      <xdr:row>59</xdr:row>
      <xdr:rowOff>2442</xdr:rowOff>
    </xdr:to>
    <xdr:cxnSp macro="">
      <xdr:nvCxnSpPr>
        <xdr:cNvPr id="575" name="直線コネクタ 574"/>
        <xdr:cNvCxnSpPr/>
      </xdr:nvCxnSpPr>
      <xdr:spPr>
        <a:xfrm flipV="1">
          <a:off x="16317595" y="9052193"/>
          <a:ext cx="1269" cy="1065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6269</xdr:rowOff>
    </xdr:from>
    <xdr:ext cx="534377" cy="259045"/>
    <xdr:sp macro="" textlink="">
      <xdr:nvSpPr>
        <xdr:cNvPr id="576" name="教育費最小値テキスト"/>
        <xdr:cNvSpPr txBox="1"/>
      </xdr:nvSpPr>
      <xdr:spPr>
        <a:xfrm>
          <a:off x="16370300" y="1012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22,953</a:t>
          </a:r>
          <a:endParaRPr kumimoji="1" lang="ja-JP" altLang="en-US" sz="1000" b="1">
            <a:latin typeface="ＭＳ Ｐゴシック"/>
          </a:endParaRPr>
        </a:p>
      </xdr:txBody>
    </xdr:sp>
    <xdr:clientData/>
  </xdr:oneCellAnchor>
  <xdr:twoCellAnchor>
    <xdr:from>
      <xdr:col>23</xdr:col>
      <xdr:colOff>428625</xdr:colOff>
      <xdr:row>59</xdr:row>
      <xdr:rowOff>2442</xdr:rowOff>
    </xdr:from>
    <xdr:to>
      <xdr:col>23</xdr:col>
      <xdr:colOff>606425</xdr:colOff>
      <xdr:row>59</xdr:row>
      <xdr:rowOff>2442</xdr:rowOff>
    </xdr:to>
    <xdr:cxnSp macro="">
      <xdr:nvCxnSpPr>
        <xdr:cNvPr id="577" name="直線コネクタ 576"/>
        <xdr:cNvCxnSpPr/>
      </xdr:nvCxnSpPr>
      <xdr:spPr>
        <a:xfrm>
          <a:off x="16230600" y="1011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83470</xdr:rowOff>
    </xdr:from>
    <xdr:ext cx="534377" cy="259045"/>
    <xdr:sp macro="" textlink="">
      <xdr:nvSpPr>
        <xdr:cNvPr id="578" name="教育費最大値テキスト"/>
        <xdr:cNvSpPr txBox="1"/>
      </xdr:nvSpPr>
      <xdr:spPr>
        <a:xfrm>
          <a:off x="16370300" y="882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55,589</a:t>
          </a:r>
          <a:endParaRPr kumimoji="1" lang="ja-JP" altLang="en-US" sz="1000" b="1">
            <a:latin typeface="ＭＳ Ｐゴシック"/>
          </a:endParaRPr>
        </a:p>
      </xdr:txBody>
    </xdr:sp>
    <xdr:clientData/>
  </xdr:oneCellAnchor>
  <xdr:twoCellAnchor>
    <xdr:from>
      <xdr:col>23</xdr:col>
      <xdr:colOff>428625</xdr:colOff>
      <xdr:row>52</xdr:row>
      <xdr:rowOff>136793</xdr:rowOff>
    </xdr:from>
    <xdr:to>
      <xdr:col>23</xdr:col>
      <xdr:colOff>606425</xdr:colOff>
      <xdr:row>52</xdr:row>
      <xdr:rowOff>136793</xdr:rowOff>
    </xdr:to>
    <xdr:cxnSp macro="">
      <xdr:nvCxnSpPr>
        <xdr:cNvPr id="579" name="直線コネクタ 578"/>
        <xdr:cNvCxnSpPr/>
      </xdr:nvCxnSpPr>
      <xdr:spPr>
        <a:xfrm>
          <a:off x="16230600" y="9052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147995</xdr:rowOff>
    </xdr:from>
    <xdr:to>
      <xdr:col>23</xdr:col>
      <xdr:colOff>517525</xdr:colOff>
      <xdr:row>56</xdr:row>
      <xdr:rowOff>90159</xdr:rowOff>
    </xdr:to>
    <xdr:cxnSp macro="">
      <xdr:nvCxnSpPr>
        <xdr:cNvPr id="580" name="直線コネクタ 579"/>
        <xdr:cNvCxnSpPr/>
      </xdr:nvCxnSpPr>
      <xdr:spPr>
        <a:xfrm>
          <a:off x="15481300" y="9577745"/>
          <a:ext cx="838200" cy="11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100249</xdr:rowOff>
    </xdr:from>
    <xdr:ext cx="534377" cy="259045"/>
    <xdr:sp macro="" textlink="">
      <xdr:nvSpPr>
        <xdr:cNvPr id="581" name="教育費平均値テキスト"/>
        <xdr:cNvSpPr txBox="1"/>
      </xdr:nvSpPr>
      <xdr:spPr>
        <a:xfrm>
          <a:off x="16370300" y="9358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40,103</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77372</xdr:rowOff>
    </xdr:from>
    <xdr:to>
      <xdr:col>23</xdr:col>
      <xdr:colOff>568325</xdr:colOff>
      <xdr:row>56</xdr:row>
      <xdr:rowOff>7522</xdr:rowOff>
    </xdr:to>
    <xdr:sp macro="" textlink="">
      <xdr:nvSpPr>
        <xdr:cNvPr id="582" name="フローチャート : 判断 581"/>
        <xdr:cNvSpPr/>
      </xdr:nvSpPr>
      <xdr:spPr>
        <a:xfrm>
          <a:off x="16268700" y="95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50</xdr:row>
      <xdr:rowOff>83791</xdr:rowOff>
    </xdr:from>
    <xdr:to>
      <xdr:col>22</xdr:col>
      <xdr:colOff>365125</xdr:colOff>
      <xdr:row>55</xdr:row>
      <xdr:rowOff>147995</xdr:rowOff>
    </xdr:to>
    <xdr:cxnSp macro="">
      <xdr:nvCxnSpPr>
        <xdr:cNvPr id="583" name="直線コネクタ 582"/>
        <xdr:cNvCxnSpPr/>
      </xdr:nvCxnSpPr>
      <xdr:spPr>
        <a:xfrm>
          <a:off x="14592300" y="8656291"/>
          <a:ext cx="889000" cy="92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140498</xdr:rowOff>
    </xdr:from>
    <xdr:to>
      <xdr:col>22</xdr:col>
      <xdr:colOff>415925</xdr:colOff>
      <xdr:row>55</xdr:row>
      <xdr:rowOff>70648</xdr:rowOff>
    </xdr:to>
    <xdr:sp macro="" textlink="">
      <xdr:nvSpPr>
        <xdr:cNvPr id="584" name="フローチャート : 判断 583"/>
        <xdr:cNvSpPr/>
      </xdr:nvSpPr>
      <xdr:spPr>
        <a:xfrm>
          <a:off x="15430500" y="939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87175</xdr:rowOff>
    </xdr:from>
    <xdr:ext cx="534377" cy="259045"/>
    <xdr:sp macro="" textlink="">
      <xdr:nvSpPr>
        <xdr:cNvPr id="585" name="テキスト ボックス 584"/>
        <xdr:cNvSpPr txBox="1"/>
      </xdr:nvSpPr>
      <xdr:spPr>
        <a:xfrm>
          <a:off x="15214111" y="917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twoCellAnchor>
    <xdr:from>
      <xdr:col>19</xdr:col>
      <xdr:colOff>644525</xdr:colOff>
      <xdr:row>50</xdr:row>
      <xdr:rowOff>83791</xdr:rowOff>
    </xdr:from>
    <xdr:to>
      <xdr:col>21</xdr:col>
      <xdr:colOff>161925</xdr:colOff>
      <xdr:row>53</xdr:row>
      <xdr:rowOff>10868</xdr:rowOff>
    </xdr:to>
    <xdr:cxnSp macro="">
      <xdr:nvCxnSpPr>
        <xdr:cNvPr id="586" name="直線コネクタ 585"/>
        <xdr:cNvCxnSpPr/>
      </xdr:nvCxnSpPr>
      <xdr:spPr>
        <a:xfrm flipV="1">
          <a:off x="13703300" y="8656291"/>
          <a:ext cx="889000" cy="44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77470</xdr:rowOff>
    </xdr:from>
    <xdr:to>
      <xdr:col>21</xdr:col>
      <xdr:colOff>212725</xdr:colOff>
      <xdr:row>56</xdr:row>
      <xdr:rowOff>7620</xdr:rowOff>
    </xdr:to>
    <xdr:sp macro="" textlink="">
      <xdr:nvSpPr>
        <xdr:cNvPr id="587" name="フローチャート : 判断 586"/>
        <xdr:cNvSpPr/>
      </xdr:nvSpPr>
      <xdr:spPr>
        <a:xfrm>
          <a:off x="14541500" y="950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170197</xdr:rowOff>
    </xdr:from>
    <xdr:ext cx="534377" cy="259045"/>
    <xdr:sp macro="" textlink="">
      <xdr:nvSpPr>
        <xdr:cNvPr id="588" name="テキスト ボックス 587"/>
        <xdr:cNvSpPr txBox="1"/>
      </xdr:nvSpPr>
      <xdr:spPr>
        <a:xfrm>
          <a:off x="14325111" y="959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10868</xdr:rowOff>
    </xdr:from>
    <xdr:to>
      <xdr:col>19</xdr:col>
      <xdr:colOff>644525</xdr:colOff>
      <xdr:row>54</xdr:row>
      <xdr:rowOff>132286</xdr:rowOff>
    </xdr:to>
    <xdr:cxnSp macro="">
      <xdr:nvCxnSpPr>
        <xdr:cNvPr id="589" name="直線コネクタ 588"/>
        <xdr:cNvCxnSpPr/>
      </xdr:nvCxnSpPr>
      <xdr:spPr>
        <a:xfrm flipV="1">
          <a:off x="12814300" y="9097718"/>
          <a:ext cx="889000" cy="29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160224</xdr:rowOff>
    </xdr:from>
    <xdr:to>
      <xdr:col>20</xdr:col>
      <xdr:colOff>9525</xdr:colOff>
      <xdr:row>56</xdr:row>
      <xdr:rowOff>90374</xdr:rowOff>
    </xdr:to>
    <xdr:sp macro="" textlink="">
      <xdr:nvSpPr>
        <xdr:cNvPr id="590" name="フローチャート : 判断 589"/>
        <xdr:cNvSpPr/>
      </xdr:nvSpPr>
      <xdr:spPr>
        <a:xfrm>
          <a:off x="13652500" y="958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81501</xdr:rowOff>
    </xdr:from>
    <xdr:ext cx="534377" cy="259045"/>
    <xdr:sp macro="" textlink="">
      <xdr:nvSpPr>
        <xdr:cNvPr id="591" name="テキスト ボックス 590"/>
        <xdr:cNvSpPr txBox="1"/>
      </xdr:nvSpPr>
      <xdr:spPr>
        <a:xfrm>
          <a:off x="13436111" y="968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8596</xdr:rowOff>
    </xdr:from>
    <xdr:to>
      <xdr:col>18</xdr:col>
      <xdr:colOff>492125</xdr:colOff>
      <xdr:row>56</xdr:row>
      <xdr:rowOff>110196</xdr:rowOff>
    </xdr:to>
    <xdr:sp macro="" textlink="">
      <xdr:nvSpPr>
        <xdr:cNvPr id="592" name="フローチャート : 判断 591"/>
        <xdr:cNvSpPr/>
      </xdr:nvSpPr>
      <xdr:spPr>
        <a:xfrm>
          <a:off x="12763500" y="960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101323</xdr:rowOff>
    </xdr:from>
    <xdr:ext cx="534377" cy="259045"/>
    <xdr:sp macro="" textlink="">
      <xdr:nvSpPr>
        <xdr:cNvPr id="593" name="テキスト ボックス 592"/>
        <xdr:cNvSpPr txBox="1"/>
      </xdr:nvSpPr>
      <xdr:spPr>
        <a:xfrm>
          <a:off x="12547111" y="970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39359</xdr:rowOff>
    </xdr:from>
    <xdr:to>
      <xdr:col>23</xdr:col>
      <xdr:colOff>568325</xdr:colOff>
      <xdr:row>56</xdr:row>
      <xdr:rowOff>140959</xdr:rowOff>
    </xdr:to>
    <xdr:sp macro="" textlink="">
      <xdr:nvSpPr>
        <xdr:cNvPr id="599" name="円/楕円 598"/>
        <xdr:cNvSpPr/>
      </xdr:nvSpPr>
      <xdr:spPr>
        <a:xfrm>
          <a:off x="16268700" y="964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17786</xdr:rowOff>
    </xdr:from>
    <xdr:ext cx="534377" cy="259045"/>
    <xdr:sp macro="" textlink="">
      <xdr:nvSpPr>
        <xdr:cNvPr id="600" name="教育費該当値テキスト"/>
        <xdr:cNvSpPr txBox="1"/>
      </xdr:nvSpPr>
      <xdr:spPr>
        <a:xfrm>
          <a:off x="16370300" y="961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36,017</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97195</xdr:rowOff>
    </xdr:from>
    <xdr:to>
      <xdr:col>22</xdr:col>
      <xdr:colOff>415925</xdr:colOff>
      <xdr:row>56</xdr:row>
      <xdr:rowOff>27345</xdr:rowOff>
    </xdr:to>
    <xdr:sp macro="" textlink="">
      <xdr:nvSpPr>
        <xdr:cNvPr id="601" name="円/楕円 600"/>
        <xdr:cNvSpPr/>
      </xdr:nvSpPr>
      <xdr:spPr>
        <a:xfrm>
          <a:off x="15430500" y="952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18472</xdr:rowOff>
    </xdr:from>
    <xdr:ext cx="534377" cy="259045"/>
    <xdr:sp macro="" textlink="">
      <xdr:nvSpPr>
        <xdr:cNvPr id="602" name="テキスト ボックス 601"/>
        <xdr:cNvSpPr txBox="1"/>
      </xdr:nvSpPr>
      <xdr:spPr>
        <a:xfrm>
          <a:off x="15214111" y="961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39,496</a:t>
          </a:r>
          <a:endParaRPr kumimoji="1" lang="ja-JP" altLang="en-US" sz="1000" b="1">
            <a:solidFill>
              <a:srgbClr val="FF0000"/>
            </a:solidFill>
            <a:latin typeface="ＭＳ Ｐゴシック"/>
          </a:endParaRPr>
        </a:p>
      </xdr:txBody>
    </xdr:sp>
    <xdr:clientData/>
  </xdr:oneCellAnchor>
  <xdr:twoCellAnchor>
    <xdr:from>
      <xdr:col>21</xdr:col>
      <xdr:colOff>111125</xdr:colOff>
      <xdr:row>50</xdr:row>
      <xdr:rowOff>32991</xdr:rowOff>
    </xdr:from>
    <xdr:to>
      <xdr:col>21</xdr:col>
      <xdr:colOff>212725</xdr:colOff>
      <xdr:row>50</xdr:row>
      <xdr:rowOff>134591</xdr:rowOff>
    </xdr:to>
    <xdr:sp macro="" textlink="">
      <xdr:nvSpPr>
        <xdr:cNvPr id="603" name="円/楕円 602"/>
        <xdr:cNvSpPr/>
      </xdr:nvSpPr>
      <xdr:spPr>
        <a:xfrm>
          <a:off x="14541500" y="860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48</xdr:row>
      <xdr:rowOff>151118</xdr:rowOff>
    </xdr:from>
    <xdr:ext cx="534377" cy="259045"/>
    <xdr:sp macro="" textlink="">
      <xdr:nvSpPr>
        <xdr:cNvPr id="604" name="テキスト ボックス 603"/>
        <xdr:cNvSpPr txBox="1"/>
      </xdr:nvSpPr>
      <xdr:spPr>
        <a:xfrm>
          <a:off x="14325111" y="838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67,712</a:t>
          </a:r>
          <a:endParaRPr kumimoji="1" lang="ja-JP" altLang="en-US" sz="1000" b="1">
            <a:solidFill>
              <a:srgbClr val="FF0000"/>
            </a:solidFill>
            <a:latin typeface="ＭＳ Ｐゴシック"/>
          </a:endParaRPr>
        </a:p>
      </xdr:txBody>
    </xdr:sp>
    <xdr:clientData/>
  </xdr:oneCellAnchor>
  <xdr:twoCellAnchor>
    <xdr:from>
      <xdr:col>19</xdr:col>
      <xdr:colOff>593725</xdr:colOff>
      <xdr:row>52</xdr:row>
      <xdr:rowOff>131518</xdr:rowOff>
    </xdr:from>
    <xdr:to>
      <xdr:col>20</xdr:col>
      <xdr:colOff>9525</xdr:colOff>
      <xdr:row>53</xdr:row>
      <xdr:rowOff>61668</xdr:rowOff>
    </xdr:to>
    <xdr:sp macro="" textlink="">
      <xdr:nvSpPr>
        <xdr:cNvPr id="605" name="円/楕円 604"/>
        <xdr:cNvSpPr/>
      </xdr:nvSpPr>
      <xdr:spPr>
        <a:xfrm>
          <a:off x="13652500" y="904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51</xdr:row>
      <xdr:rowOff>78195</xdr:rowOff>
    </xdr:from>
    <xdr:ext cx="534377" cy="259045"/>
    <xdr:sp macro="" textlink="">
      <xdr:nvSpPr>
        <xdr:cNvPr id="606" name="テキスト ボックス 605"/>
        <xdr:cNvSpPr txBox="1"/>
      </xdr:nvSpPr>
      <xdr:spPr>
        <a:xfrm>
          <a:off x="13436111" y="882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54,195</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81486</xdr:rowOff>
    </xdr:from>
    <xdr:to>
      <xdr:col>18</xdr:col>
      <xdr:colOff>492125</xdr:colOff>
      <xdr:row>55</xdr:row>
      <xdr:rowOff>11636</xdr:rowOff>
    </xdr:to>
    <xdr:sp macro="" textlink="">
      <xdr:nvSpPr>
        <xdr:cNvPr id="607" name="円/楕円 606"/>
        <xdr:cNvSpPr/>
      </xdr:nvSpPr>
      <xdr:spPr>
        <a:xfrm>
          <a:off x="12763500" y="93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28163</xdr:rowOff>
    </xdr:from>
    <xdr:ext cx="534377" cy="259045"/>
    <xdr:sp macro="" textlink="">
      <xdr:nvSpPr>
        <xdr:cNvPr id="608" name="テキスト ボックス 607"/>
        <xdr:cNvSpPr txBox="1"/>
      </xdr:nvSpPr>
      <xdr:spPr>
        <a:xfrm>
          <a:off x="12547111" y="911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45,227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22" name="テキスト ボックス 621"/>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24" name="テキスト ボックス 623"/>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26" name="テキスト ボックス 625"/>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628" name="テキスト ボックス 627"/>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38299</xdr:rowOff>
    </xdr:from>
    <xdr:ext cx="467179" cy="259045"/>
    <xdr:sp macro="" textlink="">
      <xdr:nvSpPr>
        <xdr:cNvPr id="630" name="テキスト ボックス 629"/>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2" name="テキスト ボックス 63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90388</xdr:rowOff>
    </xdr:from>
    <xdr:to>
      <xdr:col>23</xdr:col>
      <xdr:colOff>516889</xdr:colOff>
      <xdr:row>79</xdr:row>
      <xdr:rowOff>98879</xdr:rowOff>
    </xdr:to>
    <xdr:cxnSp macro="">
      <xdr:nvCxnSpPr>
        <xdr:cNvPr id="634" name="直線コネクタ 633"/>
        <xdr:cNvCxnSpPr/>
      </xdr:nvCxnSpPr>
      <xdr:spPr>
        <a:xfrm flipV="1">
          <a:off x="16317595" y="12091888"/>
          <a:ext cx="1269" cy="155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5"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37065</xdr:rowOff>
    </xdr:from>
    <xdr:ext cx="469744" cy="259045"/>
    <xdr:sp macro="" textlink="">
      <xdr:nvSpPr>
        <xdr:cNvPr id="637" name="災害復旧費最大値テキスト"/>
        <xdr:cNvSpPr txBox="1"/>
      </xdr:nvSpPr>
      <xdr:spPr>
        <a:xfrm>
          <a:off x="16370300" y="11867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a:t>
          </a:r>
          <a:endParaRPr kumimoji="1" lang="ja-JP" altLang="en-US" sz="1000" b="1">
            <a:latin typeface="ＭＳ Ｐゴシック"/>
          </a:endParaRPr>
        </a:p>
      </xdr:txBody>
    </xdr:sp>
    <xdr:clientData/>
  </xdr:oneCellAnchor>
  <xdr:twoCellAnchor>
    <xdr:from>
      <xdr:col>23</xdr:col>
      <xdr:colOff>428625</xdr:colOff>
      <xdr:row>70</xdr:row>
      <xdr:rowOff>90388</xdr:rowOff>
    </xdr:from>
    <xdr:to>
      <xdr:col>23</xdr:col>
      <xdr:colOff>606425</xdr:colOff>
      <xdr:row>70</xdr:row>
      <xdr:rowOff>90388</xdr:rowOff>
    </xdr:to>
    <xdr:cxnSp macro="">
      <xdr:nvCxnSpPr>
        <xdr:cNvPr id="638" name="直線コネクタ 637"/>
        <xdr:cNvCxnSpPr/>
      </xdr:nvCxnSpPr>
      <xdr:spPr>
        <a:xfrm>
          <a:off x="16230600" y="1209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150476</xdr:rowOff>
    </xdr:from>
    <xdr:to>
      <xdr:col>23</xdr:col>
      <xdr:colOff>517525</xdr:colOff>
      <xdr:row>79</xdr:row>
      <xdr:rowOff>55445</xdr:rowOff>
    </xdr:to>
    <xdr:cxnSp macro="">
      <xdr:nvCxnSpPr>
        <xdr:cNvPr id="639" name="直線コネクタ 638"/>
        <xdr:cNvCxnSpPr/>
      </xdr:nvCxnSpPr>
      <xdr:spPr>
        <a:xfrm flipV="1">
          <a:off x="15481300" y="13180676"/>
          <a:ext cx="838200" cy="41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96065</xdr:rowOff>
    </xdr:from>
    <xdr:ext cx="378565" cy="259045"/>
    <xdr:sp macro="" textlink="">
      <xdr:nvSpPr>
        <xdr:cNvPr id="640" name="災害復旧費平均値テキスト"/>
        <xdr:cNvSpPr txBox="1"/>
      </xdr:nvSpPr>
      <xdr:spPr>
        <a:xfrm>
          <a:off x="16370300" y="132977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117638</xdr:rowOff>
    </xdr:from>
    <xdr:to>
      <xdr:col>23</xdr:col>
      <xdr:colOff>568325</xdr:colOff>
      <xdr:row>78</xdr:row>
      <xdr:rowOff>47788</xdr:rowOff>
    </xdr:to>
    <xdr:sp macro="" textlink="">
      <xdr:nvSpPr>
        <xdr:cNvPr id="641" name="フローチャート : 判断 640"/>
        <xdr:cNvSpPr/>
      </xdr:nvSpPr>
      <xdr:spPr>
        <a:xfrm>
          <a:off x="16268700" y="13319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12664</xdr:rowOff>
    </xdr:from>
    <xdr:to>
      <xdr:col>22</xdr:col>
      <xdr:colOff>365125</xdr:colOff>
      <xdr:row>79</xdr:row>
      <xdr:rowOff>55445</xdr:rowOff>
    </xdr:to>
    <xdr:cxnSp macro="">
      <xdr:nvCxnSpPr>
        <xdr:cNvPr id="642" name="直線コネクタ 641"/>
        <xdr:cNvCxnSpPr/>
      </xdr:nvCxnSpPr>
      <xdr:spPr>
        <a:xfrm>
          <a:off x="14592300" y="13557214"/>
          <a:ext cx="889000" cy="4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136906</xdr:rowOff>
    </xdr:from>
    <xdr:to>
      <xdr:col>22</xdr:col>
      <xdr:colOff>415925</xdr:colOff>
      <xdr:row>78</xdr:row>
      <xdr:rowOff>67056</xdr:rowOff>
    </xdr:to>
    <xdr:sp macro="" textlink="">
      <xdr:nvSpPr>
        <xdr:cNvPr id="643" name="フローチャート : 判断 642"/>
        <xdr:cNvSpPr/>
      </xdr:nvSpPr>
      <xdr:spPr>
        <a:xfrm>
          <a:off x="154305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83583</xdr:rowOff>
    </xdr:from>
    <xdr:ext cx="378565" cy="259045"/>
    <xdr:sp macro="" textlink="">
      <xdr:nvSpPr>
        <xdr:cNvPr id="644" name="テキスト ボックス 643"/>
        <xdr:cNvSpPr txBox="1"/>
      </xdr:nvSpPr>
      <xdr:spPr>
        <a:xfrm>
          <a:off x="15292017" y="13113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12664</xdr:rowOff>
    </xdr:from>
    <xdr:to>
      <xdr:col>21</xdr:col>
      <xdr:colOff>161925</xdr:colOff>
      <xdr:row>79</xdr:row>
      <xdr:rowOff>25727</xdr:rowOff>
    </xdr:to>
    <xdr:cxnSp macro="">
      <xdr:nvCxnSpPr>
        <xdr:cNvPr id="645" name="直線コネクタ 644"/>
        <xdr:cNvCxnSpPr/>
      </xdr:nvCxnSpPr>
      <xdr:spPr>
        <a:xfrm flipV="1">
          <a:off x="13703300" y="1355721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123843</xdr:rowOff>
    </xdr:from>
    <xdr:to>
      <xdr:col>21</xdr:col>
      <xdr:colOff>212725</xdr:colOff>
      <xdr:row>76</xdr:row>
      <xdr:rowOff>53994</xdr:rowOff>
    </xdr:to>
    <xdr:sp macro="" textlink="">
      <xdr:nvSpPr>
        <xdr:cNvPr id="646" name="フローチャート : 判断 645"/>
        <xdr:cNvSpPr/>
      </xdr:nvSpPr>
      <xdr:spPr>
        <a:xfrm>
          <a:off x="14541500" y="129825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70520</xdr:rowOff>
    </xdr:from>
    <xdr:ext cx="469744" cy="259045"/>
    <xdr:sp macro="" textlink="">
      <xdr:nvSpPr>
        <xdr:cNvPr id="647" name="テキスト ボックス 646"/>
        <xdr:cNvSpPr txBox="1"/>
      </xdr:nvSpPr>
      <xdr:spPr>
        <a:xfrm>
          <a:off x="14357427" y="127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86795</xdr:rowOff>
    </xdr:from>
    <xdr:to>
      <xdr:col>19</xdr:col>
      <xdr:colOff>644525</xdr:colOff>
      <xdr:row>79</xdr:row>
      <xdr:rowOff>25727</xdr:rowOff>
    </xdr:to>
    <xdr:cxnSp macro="">
      <xdr:nvCxnSpPr>
        <xdr:cNvPr id="648" name="直線コネクタ 647"/>
        <xdr:cNvCxnSpPr/>
      </xdr:nvCxnSpPr>
      <xdr:spPr>
        <a:xfrm>
          <a:off x="12814300" y="13459895"/>
          <a:ext cx="889000" cy="11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35995</xdr:rowOff>
    </xdr:from>
    <xdr:to>
      <xdr:col>20</xdr:col>
      <xdr:colOff>9525</xdr:colOff>
      <xdr:row>73</xdr:row>
      <xdr:rowOff>137595</xdr:rowOff>
    </xdr:to>
    <xdr:sp macro="" textlink="">
      <xdr:nvSpPr>
        <xdr:cNvPr id="649" name="フローチャート : 判断 648"/>
        <xdr:cNvSpPr/>
      </xdr:nvSpPr>
      <xdr:spPr>
        <a:xfrm>
          <a:off x="13652500" y="1255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71</xdr:row>
      <xdr:rowOff>154122</xdr:rowOff>
    </xdr:from>
    <xdr:ext cx="469744" cy="259045"/>
    <xdr:sp macro="" textlink="">
      <xdr:nvSpPr>
        <xdr:cNvPr id="650" name="テキスト ボックス 649"/>
        <xdr:cNvSpPr txBox="1"/>
      </xdr:nvSpPr>
      <xdr:spPr>
        <a:xfrm>
          <a:off x="13468427" y="1232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43507</xdr:rowOff>
    </xdr:from>
    <xdr:to>
      <xdr:col>18</xdr:col>
      <xdr:colOff>492125</xdr:colOff>
      <xdr:row>73</xdr:row>
      <xdr:rowOff>145107</xdr:rowOff>
    </xdr:to>
    <xdr:sp macro="" textlink="">
      <xdr:nvSpPr>
        <xdr:cNvPr id="651" name="フローチャート : 判断 650"/>
        <xdr:cNvSpPr/>
      </xdr:nvSpPr>
      <xdr:spPr>
        <a:xfrm>
          <a:off x="12763500" y="1255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71</xdr:row>
      <xdr:rowOff>161634</xdr:rowOff>
    </xdr:from>
    <xdr:ext cx="469744" cy="259045"/>
    <xdr:sp macro="" textlink="">
      <xdr:nvSpPr>
        <xdr:cNvPr id="652" name="テキスト ボックス 651"/>
        <xdr:cNvSpPr txBox="1"/>
      </xdr:nvSpPr>
      <xdr:spPr>
        <a:xfrm>
          <a:off x="12579427" y="1233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99676</xdr:rowOff>
    </xdr:from>
    <xdr:to>
      <xdr:col>23</xdr:col>
      <xdr:colOff>568325</xdr:colOff>
      <xdr:row>77</xdr:row>
      <xdr:rowOff>29826</xdr:rowOff>
    </xdr:to>
    <xdr:sp macro="" textlink="">
      <xdr:nvSpPr>
        <xdr:cNvPr id="658" name="円/楕円 657"/>
        <xdr:cNvSpPr/>
      </xdr:nvSpPr>
      <xdr:spPr>
        <a:xfrm>
          <a:off x="16268700" y="1312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122553</xdr:rowOff>
    </xdr:from>
    <xdr:ext cx="469744" cy="259045"/>
    <xdr:sp macro="" textlink="">
      <xdr:nvSpPr>
        <xdr:cNvPr id="659" name="災害復旧費該当値テキスト"/>
        <xdr:cNvSpPr txBox="1"/>
      </xdr:nvSpPr>
      <xdr:spPr>
        <a:xfrm>
          <a:off x="16370300" y="1298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1,417</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4645</xdr:rowOff>
    </xdr:from>
    <xdr:to>
      <xdr:col>22</xdr:col>
      <xdr:colOff>415925</xdr:colOff>
      <xdr:row>79</xdr:row>
      <xdr:rowOff>106245</xdr:rowOff>
    </xdr:to>
    <xdr:sp macro="" textlink="">
      <xdr:nvSpPr>
        <xdr:cNvPr id="660" name="円/楕円 659"/>
        <xdr:cNvSpPr/>
      </xdr:nvSpPr>
      <xdr:spPr>
        <a:xfrm>
          <a:off x="15430500" y="1354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97372</xdr:rowOff>
    </xdr:from>
    <xdr:ext cx="378565" cy="259045"/>
    <xdr:sp macro="" textlink="">
      <xdr:nvSpPr>
        <xdr:cNvPr id="661" name="テキスト ボックス 660"/>
        <xdr:cNvSpPr txBox="1"/>
      </xdr:nvSpPr>
      <xdr:spPr>
        <a:xfrm>
          <a:off x="15292017" y="13641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133314</xdr:rowOff>
    </xdr:from>
    <xdr:to>
      <xdr:col>21</xdr:col>
      <xdr:colOff>212725</xdr:colOff>
      <xdr:row>79</xdr:row>
      <xdr:rowOff>63464</xdr:rowOff>
    </xdr:to>
    <xdr:sp macro="" textlink="">
      <xdr:nvSpPr>
        <xdr:cNvPr id="662" name="円/楕円 661"/>
        <xdr:cNvSpPr/>
      </xdr:nvSpPr>
      <xdr:spPr>
        <a:xfrm>
          <a:off x="14541500" y="1350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54591</xdr:rowOff>
    </xdr:from>
    <xdr:ext cx="378565" cy="259045"/>
    <xdr:sp macro="" textlink="">
      <xdr:nvSpPr>
        <xdr:cNvPr id="663" name="テキスト ボックス 662"/>
        <xdr:cNvSpPr txBox="1"/>
      </xdr:nvSpPr>
      <xdr:spPr>
        <a:xfrm>
          <a:off x="14403017" y="13599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146377</xdr:rowOff>
    </xdr:from>
    <xdr:to>
      <xdr:col>20</xdr:col>
      <xdr:colOff>9525</xdr:colOff>
      <xdr:row>79</xdr:row>
      <xdr:rowOff>76527</xdr:rowOff>
    </xdr:to>
    <xdr:sp macro="" textlink="">
      <xdr:nvSpPr>
        <xdr:cNvPr id="664" name="円/楕円 663"/>
        <xdr:cNvSpPr/>
      </xdr:nvSpPr>
      <xdr:spPr>
        <a:xfrm>
          <a:off x="13652500" y="1351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67654</xdr:rowOff>
    </xdr:from>
    <xdr:ext cx="378565" cy="259045"/>
    <xdr:sp macro="" textlink="">
      <xdr:nvSpPr>
        <xdr:cNvPr id="665" name="テキスト ボックス 664"/>
        <xdr:cNvSpPr txBox="1"/>
      </xdr:nvSpPr>
      <xdr:spPr>
        <a:xfrm>
          <a:off x="13514017" y="13612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35995</xdr:rowOff>
    </xdr:from>
    <xdr:to>
      <xdr:col>18</xdr:col>
      <xdr:colOff>492125</xdr:colOff>
      <xdr:row>78</xdr:row>
      <xdr:rowOff>137595</xdr:rowOff>
    </xdr:to>
    <xdr:sp macro="" textlink="">
      <xdr:nvSpPr>
        <xdr:cNvPr id="666" name="円/楕円 665"/>
        <xdr:cNvSpPr/>
      </xdr:nvSpPr>
      <xdr:spPr>
        <a:xfrm>
          <a:off x="12763500" y="1340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128722</xdr:rowOff>
    </xdr:from>
    <xdr:ext cx="378565" cy="259045"/>
    <xdr:sp macro="" textlink="">
      <xdr:nvSpPr>
        <xdr:cNvPr id="667" name="テキスト ボックス 666"/>
        <xdr:cNvSpPr txBox="1"/>
      </xdr:nvSpPr>
      <xdr:spPr>
        <a:xfrm>
          <a:off x="12625017" y="13501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7" name="テキスト ボックス 68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85616</xdr:rowOff>
    </xdr:from>
    <xdr:to>
      <xdr:col>23</xdr:col>
      <xdr:colOff>516889</xdr:colOff>
      <xdr:row>97</xdr:row>
      <xdr:rowOff>113297</xdr:rowOff>
    </xdr:to>
    <xdr:cxnSp macro="">
      <xdr:nvCxnSpPr>
        <xdr:cNvPr id="691" name="直線コネクタ 690"/>
        <xdr:cNvCxnSpPr/>
      </xdr:nvCxnSpPr>
      <xdr:spPr>
        <a:xfrm flipV="1">
          <a:off x="16317595" y="15516116"/>
          <a:ext cx="1269" cy="1227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117124</xdr:rowOff>
    </xdr:from>
    <xdr:ext cx="534377" cy="259045"/>
    <xdr:sp macro="" textlink="">
      <xdr:nvSpPr>
        <xdr:cNvPr id="692" name="公債費最小値テキスト"/>
        <xdr:cNvSpPr txBox="1"/>
      </xdr:nvSpPr>
      <xdr:spPr>
        <a:xfrm>
          <a:off x="16370300" y="1674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14,386</a:t>
          </a:r>
          <a:endParaRPr kumimoji="1" lang="ja-JP" altLang="en-US" sz="1000" b="1">
            <a:latin typeface="ＭＳ Ｐゴシック"/>
          </a:endParaRPr>
        </a:p>
      </xdr:txBody>
    </xdr:sp>
    <xdr:clientData/>
  </xdr:oneCellAnchor>
  <xdr:twoCellAnchor>
    <xdr:from>
      <xdr:col>23</xdr:col>
      <xdr:colOff>428625</xdr:colOff>
      <xdr:row>97</xdr:row>
      <xdr:rowOff>113297</xdr:rowOff>
    </xdr:from>
    <xdr:to>
      <xdr:col>23</xdr:col>
      <xdr:colOff>606425</xdr:colOff>
      <xdr:row>97</xdr:row>
      <xdr:rowOff>113297</xdr:rowOff>
    </xdr:to>
    <xdr:cxnSp macro="">
      <xdr:nvCxnSpPr>
        <xdr:cNvPr id="693" name="直線コネクタ 692"/>
        <xdr:cNvCxnSpPr/>
      </xdr:nvCxnSpPr>
      <xdr:spPr>
        <a:xfrm>
          <a:off x="16230600" y="16743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32293</xdr:rowOff>
    </xdr:from>
    <xdr:ext cx="534377" cy="259045"/>
    <xdr:sp macro="" textlink="">
      <xdr:nvSpPr>
        <xdr:cNvPr id="694" name="公債費最大値テキスト"/>
        <xdr:cNvSpPr txBox="1"/>
      </xdr:nvSpPr>
      <xdr:spPr>
        <a:xfrm>
          <a:off x="16370300" y="152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78,839</a:t>
          </a:r>
          <a:endParaRPr kumimoji="1" lang="ja-JP" altLang="en-US" sz="1000" b="1">
            <a:latin typeface="ＭＳ Ｐゴシック"/>
          </a:endParaRPr>
        </a:p>
      </xdr:txBody>
    </xdr:sp>
    <xdr:clientData/>
  </xdr:oneCellAnchor>
  <xdr:twoCellAnchor>
    <xdr:from>
      <xdr:col>23</xdr:col>
      <xdr:colOff>428625</xdr:colOff>
      <xdr:row>90</xdr:row>
      <xdr:rowOff>85616</xdr:rowOff>
    </xdr:from>
    <xdr:to>
      <xdr:col>23</xdr:col>
      <xdr:colOff>606425</xdr:colOff>
      <xdr:row>90</xdr:row>
      <xdr:rowOff>85616</xdr:rowOff>
    </xdr:to>
    <xdr:cxnSp macro="">
      <xdr:nvCxnSpPr>
        <xdr:cNvPr id="695" name="直線コネクタ 694"/>
        <xdr:cNvCxnSpPr/>
      </xdr:nvCxnSpPr>
      <xdr:spPr>
        <a:xfrm>
          <a:off x="16230600" y="1551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24391</xdr:rowOff>
    </xdr:from>
    <xdr:to>
      <xdr:col>23</xdr:col>
      <xdr:colOff>517525</xdr:colOff>
      <xdr:row>91</xdr:row>
      <xdr:rowOff>69253</xdr:rowOff>
    </xdr:to>
    <xdr:cxnSp macro="">
      <xdr:nvCxnSpPr>
        <xdr:cNvPr id="696" name="直線コネクタ 695"/>
        <xdr:cNvCxnSpPr/>
      </xdr:nvCxnSpPr>
      <xdr:spPr>
        <a:xfrm flipV="1">
          <a:off x="15481300" y="15626341"/>
          <a:ext cx="838200" cy="4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121466</xdr:rowOff>
    </xdr:from>
    <xdr:ext cx="534377" cy="259045"/>
    <xdr:sp macro="" textlink="">
      <xdr:nvSpPr>
        <xdr:cNvPr id="697" name="公債費平均値テキスト"/>
        <xdr:cNvSpPr txBox="1"/>
      </xdr:nvSpPr>
      <xdr:spPr>
        <a:xfrm>
          <a:off x="16370300" y="16237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37,158</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143039</xdr:rowOff>
    </xdr:from>
    <xdr:to>
      <xdr:col>23</xdr:col>
      <xdr:colOff>568325</xdr:colOff>
      <xdr:row>95</xdr:row>
      <xdr:rowOff>73189</xdr:rowOff>
    </xdr:to>
    <xdr:sp macro="" textlink="">
      <xdr:nvSpPr>
        <xdr:cNvPr id="698" name="フローチャート : 判断 697"/>
        <xdr:cNvSpPr/>
      </xdr:nvSpPr>
      <xdr:spPr>
        <a:xfrm>
          <a:off x="16268700" y="1625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69253</xdr:rowOff>
    </xdr:from>
    <xdr:to>
      <xdr:col>22</xdr:col>
      <xdr:colOff>365125</xdr:colOff>
      <xdr:row>91</xdr:row>
      <xdr:rowOff>154236</xdr:rowOff>
    </xdr:to>
    <xdr:cxnSp macro="">
      <xdr:nvCxnSpPr>
        <xdr:cNvPr id="699" name="直線コネクタ 698"/>
        <xdr:cNvCxnSpPr/>
      </xdr:nvCxnSpPr>
      <xdr:spPr>
        <a:xfrm flipV="1">
          <a:off x="14592300" y="15671203"/>
          <a:ext cx="889000" cy="8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163804</xdr:rowOff>
    </xdr:from>
    <xdr:to>
      <xdr:col>22</xdr:col>
      <xdr:colOff>415925</xdr:colOff>
      <xdr:row>95</xdr:row>
      <xdr:rowOff>93954</xdr:rowOff>
    </xdr:to>
    <xdr:sp macro="" textlink="">
      <xdr:nvSpPr>
        <xdr:cNvPr id="700" name="フローチャート : 判断 699"/>
        <xdr:cNvSpPr/>
      </xdr:nvSpPr>
      <xdr:spPr>
        <a:xfrm>
          <a:off x="15430500" y="162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85081</xdr:rowOff>
    </xdr:from>
    <xdr:ext cx="534377" cy="259045"/>
    <xdr:sp macro="" textlink="">
      <xdr:nvSpPr>
        <xdr:cNvPr id="701" name="テキスト ボックス 700"/>
        <xdr:cNvSpPr txBox="1"/>
      </xdr:nvSpPr>
      <xdr:spPr>
        <a:xfrm>
          <a:off x="15214111" y="1637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36,068</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154236</xdr:rowOff>
    </xdr:from>
    <xdr:to>
      <xdr:col>21</xdr:col>
      <xdr:colOff>161925</xdr:colOff>
      <xdr:row>92</xdr:row>
      <xdr:rowOff>14694</xdr:rowOff>
    </xdr:to>
    <xdr:cxnSp macro="">
      <xdr:nvCxnSpPr>
        <xdr:cNvPr id="702" name="直線コネクタ 701"/>
        <xdr:cNvCxnSpPr/>
      </xdr:nvCxnSpPr>
      <xdr:spPr>
        <a:xfrm flipV="1">
          <a:off x="13703300" y="15756186"/>
          <a:ext cx="889000" cy="3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64536</xdr:rowOff>
    </xdr:from>
    <xdr:to>
      <xdr:col>21</xdr:col>
      <xdr:colOff>212725</xdr:colOff>
      <xdr:row>95</xdr:row>
      <xdr:rowOff>166136</xdr:rowOff>
    </xdr:to>
    <xdr:sp macro="" textlink="">
      <xdr:nvSpPr>
        <xdr:cNvPr id="703" name="フローチャート : 判断 702"/>
        <xdr:cNvSpPr/>
      </xdr:nvSpPr>
      <xdr:spPr>
        <a:xfrm>
          <a:off x="14541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157263</xdr:rowOff>
    </xdr:from>
    <xdr:ext cx="534377" cy="259045"/>
    <xdr:sp macro="" textlink="">
      <xdr:nvSpPr>
        <xdr:cNvPr id="704" name="テキスト ボックス 703"/>
        <xdr:cNvSpPr txBox="1"/>
      </xdr:nvSpPr>
      <xdr:spPr>
        <a:xfrm>
          <a:off x="14325111" y="164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141929</xdr:rowOff>
    </xdr:from>
    <xdr:to>
      <xdr:col>19</xdr:col>
      <xdr:colOff>644525</xdr:colOff>
      <xdr:row>92</xdr:row>
      <xdr:rowOff>14694</xdr:rowOff>
    </xdr:to>
    <xdr:cxnSp macro="">
      <xdr:nvCxnSpPr>
        <xdr:cNvPr id="705" name="直線コネクタ 704"/>
        <xdr:cNvCxnSpPr/>
      </xdr:nvCxnSpPr>
      <xdr:spPr>
        <a:xfrm>
          <a:off x="12814300" y="15743879"/>
          <a:ext cx="889000" cy="4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47676</xdr:rowOff>
    </xdr:from>
    <xdr:to>
      <xdr:col>20</xdr:col>
      <xdr:colOff>9525</xdr:colOff>
      <xdr:row>95</xdr:row>
      <xdr:rowOff>149276</xdr:rowOff>
    </xdr:to>
    <xdr:sp macro="" textlink="">
      <xdr:nvSpPr>
        <xdr:cNvPr id="706" name="フローチャート : 判断 705"/>
        <xdr:cNvSpPr/>
      </xdr:nvSpPr>
      <xdr:spPr>
        <a:xfrm>
          <a:off x="13652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140403</xdr:rowOff>
    </xdr:from>
    <xdr:ext cx="534377" cy="259045"/>
    <xdr:sp macro="" textlink="">
      <xdr:nvSpPr>
        <xdr:cNvPr id="707" name="テキスト ボックス 706"/>
        <xdr:cNvSpPr txBox="1"/>
      </xdr:nvSpPr>
      <xdr:spPr>
        <a:xfrm>
          <a:off x="13436111" y="164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39255</xdr:rowOff>
    </xdr:from>
    <xdr:to>
      <xdr:col>18</xdr:col>
      <xdr:colOff>492125</xdr:colOff>
      <xdr:row>95</xdr:row>
      <xdr:rowOff>140855</xdr:rowOff>
    </xdr:to>
    <xdr:sp macro="" textlink="">
      <xdr:nvSpPr>
        <xdr:cNvPr id="708" name="フローチャート : 判断 707"/>
        <xdr:cNvSpPr/>
      </xdr:nvSpPr>
      <xdr:spPr>
        <a:xfrm>
          <a:off x="12763500" y="1632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131982</xdr:rowOff>
    </xdr:from>
    <xdr:ext cx="534377" cy="259045"/>
    <xdr:sp macro="" textlink="">
      <xdr:nvSpPr>
        <xdr:cNvPr id="709" name="テキスト ボックス 708"/>
        <xdr:cNvSpPr txBox="1"/>
      </xdr:nvSpPr>
      <xdr:spPr>
        <a:xfrm>
          <a:off x="12547111" y="1641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90</xdr:row>
      <xdr:rowOff>145041</xdr:rowOff>
    </xdr:from>
    <xdr:to>
      <xdr:col>23</xdr:col>
      <xdr:colOff>568325</xdr:colOff>
      <xdr:row>91</xdr:row>
      <xdr:rowOff>75191</xdr:rowOff>
    </xdr:to>
    <xdr:sp macro="" textlink="">
      <xdr:nvSpPr>
        <xdr:cNvPr id="715" name="円/楕円 714"/>
        <xdr:cNvSpPr/>
      </xdr:nvSpPr>
      <xdr:spPr>
        <a:xfrm>
          <a:off x="16268700" y="1557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59968</xdr:rowOff>
    </xdr:from>
    <xdr:ext cx="534377" cy="259045"/>
    <xdr:sp macro="" textlink="">
      <xdr:nvSpPr>
        <xdr:cNvPr id="716" name="公債費該当値テキスト"/>
        <xdr:cNvSpPr txBox="1"/>
      </xdr:nvSpPr>
      <xdr:spPr>
        <a:xfrm>
          <a:off x="16370300" y="154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73,053</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18453</xdr:rowOff>
    </xdr:from>
    <xdr:to>
      <xdr:col>22</xdr:col>
      <xdr:colOff>415925</xdr:colOff>
      <xdr:row>91</xdr:row>
      <xdr:rowOff>120053</xdr:rowOff>
    </xdr:to>
    <xdr:sp macro="" textlink="">
      <xdr:nvSpPr>
        <xdr:cNvPr id="717" name="円/楕円 716"/>
        <xdr:cNvSpPr/>
      </xdr:nvSpPr>
      <xdr:spPr>
        <a:xfrm>
          <a:off x="15430500" y="1562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89</xdr:row>
      <xdr:rowOff>136580</xdr:rowOff>
    </xdr:from>
    <xdr:ext cx="534377" cy="259045"/>
    <xdr:sp macro="" textlink="">
      <xdr:nvSpPr>
        <xdr:cNvPr id="718" name="テキスト ボックス 717"/>
        <xdr:cNvSpPr txBox="1"/>
      </xdr:nvSpPr>
      <xdr:spPr>
        <a:xfrm>
          <a:off x="15214111" y="1539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70,698</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103436</xdr:rowOff>
    </xdr:from>
    <xdr:to>
      <xdr:col>21</xdr:col>
      <xdr:colOff>212725</xdr:colOff>
      <xdr:row>92</xdr:row>
      <xdr:rowOff>33586</xdr:rowOff>
    </xdr:to>
    <xdr:sp macro="" textlink="">
      <xdr:nvSpPr>
        <xdr:cNvPr id="719" name="円/楕円 718"/>
        <xdr:cNvSpPr/>
      </xdr:nvSpPr>
      <xdr:spPr>
        <a:xfrm>
          <a:off x="14541500" y="1570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50113</xdr:rowOff>
    </xdr:from>
    <xdr:ext cx="534377" cy="259045"/>
    <xdr:sp macro="" textlink="">
      <xdr:nvSpPr>
        <xdr:cNvPr id="720" name="テキスト ボックス 719"/>
        <xdr:cNvSpPr txBox="1"/>
      </xdr:nvSpPr>
      <xdr:spPr>
        <a:xfrm>
          <a:off x="14325111" y="1548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66,237</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135344</xdr:rowOff>
    </xdr:from>
    <xdr:to>
      <xdr:col>20</xdr:col>
      <xdr:colOff>9525</xdr:colOff>
      <xdr:row>92</xdr:row>
      <xdr:rowOff>65494</xdr:rowOff>
    </xdr:to>
    <xdr:sp macro="" textlink="">
      <xdr:nvSpPr>
        <xdr:cNvPr id="721" name="円/楕円 720"/>
        <xdr:cNvSpPr/>
      </xdr:nvSpPr>
      <xdr:spPr>
        <a:xfrm>
          <a:off x="13652500" y="157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82021</xdr:rowOff>
    </xdr:from>
    <xdr:ext cx="534377" cy="259045"/>
    <xdr:sp macro="" textlink="">
      <xdr:nvSpPr>
        <xdr:cNvPr id="722" name="テキスト ボックス 721"/>
        <xdr:cNvSpPr txBox="1"/>
      </xdr:nvSpPr>
      <xdr:spPr>
        <a:xfrm>
          <a:off x="13436111" y="1551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64,562</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91129</xdr:rowOff>
    </xdr:from>
    <xdr:to>
      <xdr:col>18</xdr:col>
      <xdr:colOff>492125</xdr:colOff>
      <xdr:row>92</xdr:row>
      <xdr:rowOff>21279</xdr:rowOff>
    </xdr:to>
    <xdr:sp macro="" textlink="">
      <xdr:nvSpPr>
        <xdr:cNvPr id="723" name="円/楕円 722"/>
        <xdr:cNvSpPr/>
      </xdr:nvSpPr>
      <xdr:spPr>
        <a:xfrm>
          <a:off x="12763500" y="1569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37806</xdr:rowOff>
    </xdr:from>
    <xdr:ext cx="534377" cy="259045"/>
    <xdr:sp macro="" textlink="">
      <xdr:nvSpPr>
        <xdr:cNvPr id="724" name="テキスト ボックス 723"/>
        <xdr:cNvSpPr txBox="1"/>
      </xdr:nvSpPr>
      <xdr:spPr>
        <a:xfrm>
          <a:off x="12547111" y="1546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66,883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5" name="直線コネクタ 73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6" name="テキスト ボックス 73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7" name="直線コネクタ 73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8" name="テキスト ボックス 73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9" name="直線コネクタ 73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40" name="テキスト ボックス 73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1" name="直線コネクタ 74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2" name="テキスト ボックス 74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38</xdr:row>
      <xdr:rowOff>2769</xdr:rowOff>
    </xdr:from>
    <xdr:to>
      <xdr:col>32</xdr:col>
      <xdr:colOff>186689</xdr:colOff>
      <xdr:row>38</xdr:row>
      <xdr:rowOff>139700</xdr:rowOff>
    </xdr:to>
    <xdr:cxnSp macro="">
      <xdr:nvCxnSpPr>
        <xdr:cNvPr id="746" name="直線コネクタ 745"/>
        <xdr:cNvCxnSpPr/>
      </xdr:nvCxnSpPr>
      <xdr:spPr>
        <a:xfrm flipV="1">
          <a:off x="22159595" y="6517869"/>
          <a:ext cx="1269" cy="136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17</xdr:rowOff>
    </xdr:from>
    <xdr:ext cx="249299" cy="259045"/>
    <xdr:sp macro="" textlink="">
      <xdr:nvSpPr>
        <xdr:cNvPr id="747" name="諸支出金最小値テキスト"/>
        <xdr:cNvSpPr txBox="1"/>
      </xdr:nvSpPr>
      <xdr:spPr>
        <a:xfrm>
          <a:off x="22212300" y="668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8" name="直線コネクタ 74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120895</xdr:rowOff>
    </xdr:from>
    <xdr:ext cx="378565" cy="259045"/>
    <xdr:sp macro="" textlink="">
      <xdr:nvSpPr>
        <xdr:cNvPr id="749" name="諸支出金最大値テキスト"/>
        <xdr:cNvSpPr txBox="1"/>
      </xdr:nvSpPr>
      <xdr:spPr>
        <a:xfrm>
          <a:off x="22212300" y="6293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32</xdr:col>
      <xdr:colOff>98425</xdr:colOff>
      <xdr:row>38</xdr:row>
      <xdr:rowOff>2769</xdr:rowOff>
    </xdr:from>
    <xdr:to>
      <xdr:col>32</xdr:col>
      <xdr:colOff>276225</xdr:colOff>
      <xdr:row>38</xdr:row>
      <xdr:rowOff>2769</xdr:rowOff>
    </xdr:to>
    <xdr:cxnSp macro="">
      <xdr:nvCxnSpPr>
        <xdr:cNvPr id="750" name="直線コネクタ 749"/>
        <xdr:cNvCxnSpPr/>
      </xdr:nvCxnSpPr>
      <xdr:spPr>
        <a:xfrm>
          <a:off x="22072600" y="651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14198</xdr:rowOff>
    </xdr:from>
    <xdr:to>
      <xdr:col>32</xdr:col>
      <xdr:colOff>187325</xdr:colOff>
      <xdr:row>38</xdr:row>
      <xdr:rowOff>66548</xdr:rowOff>
    </xdr:to>
    <xdr:cxnSp macro="">
      <xdr:nvCxnSpPr>
        <xdr:cNvPr id="751" name="直線コネクタ 750"/>
        <xdr:cNvCxnSpPr/>
      </xdr:nvCxnSpPr>
      <xdr:spPr>
        <a:xfrm flipV="1">
          <a:off x="21323300" y="6529298"/>
          <a:ext cx="838200" cy="5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44467</xdr:rowOff>
    </xdr:from>
    <xdr:ext cx="378565" cy="259045"/>
    <xdr:sp macro="" textlink="">
      <xdr:nvSpPr>
        <xdr:cNvPr id="752" name="諸支出金平均値テキスト"/>
        <xdr:cNvSpPr txBox="1"/>
      </xdr:nvSpPr>
      <xdr:spPr>
        <a:xfrm>
          <a:off x="22212300" y="65595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66040</xdr:rowOff>
    </xdr:from>
    <xdr:to>
      <xdr:col>32</xdr:col>
      <xdr:colOff>238125</xdr:colOff>
      <xdr:row>38</xdr:row>
      <xdr:rowOff>167640</xdr:rowOff>
    </xdr:to>
    <xdr:sp macro="" textlink="">
      <xdr:nvSpPr>
        <xdr:cNvPr id="753" name="フローチャート : 判断 752"/>
        <xdr:cNvSpPr/>
      </xdr:nvSpPr>
      <xdr:spPr>
        <a:xfrm>
          <a:off x="221107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66548</xdr:rowOff>
    </xdr:from>
    <xdr:to>
      <xdr:col>31</xdr:col>
      <xdr:colOff>34925</xdr:colOff>
      <xdr:row>38</xdr:row>
      <xdr:rowOff>79121</xdr:rowOff>
    </xdr:to>
    <xdr:cxnSp macro="">
      <xdr:nvCxnSpPr>
        <xdr:cNvPr id="754" name="直線コネクタ 753"/>
        <xdr:cNvCxnSpPr/>
      </xdr:nvCxnSpPr>
      <xdr:spPr>
        <a:xfrm flipV="1">
          <a:off x="20434300" y="6581648"/>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83414</xdr:rowOff>
    </xdr:from>
    <xdr:to>
      <xdr:col>31</xdr:col>
      <xdr:colOff>85725</xdr:colOff>
      <xdr:row>39</xdr:row>
      <xdr:rowOff>13564</xdr:rowOff>
    </xdr:to>
    <xdr:sp macro="" textlink="">
      <xdr:nvSpPr>
        <xdr:cNvPr id="755" name="フローチャート : 判断 754"/>
        <xdr:cNvSpPr/>
      </xdr:nvSpPr>
      <xdr:spPr>
        <a:xfrm>
          <a:off x="21272500" y="65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4691</xdr:rowOff>
    </xdr:from>
    <xdr:ext cx="313932" cy="259045"/>
    <xdr:sp macro="" textlink="">
      <xdr:nvSpPr>
        <xdr:cNvPr id="756" name="テキスト ボックス 755"/>
        <xdr:cNvSpPr txBox="1"/>
      </xdr:nvSpPr>
      <xdr:spPr>
        <a:xfrm>
          <a:off x="21166333" y="669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70206</xdr:rowOff>
    </xdr:from>
    <xdr:to>
      <xdr:col>29</xdr:col>
      <xdr:colOff>517525</xdr:colOff>
      <xdr:row>38</xdr:row>
      <xdr:rowOff>79121</xdr:rowOff>
    </xdr:to>
    <xdr:cxnSp macro="">
      <xdr:nvCxnSpPr>
        <xdr:cNvPr id="757" name="直線コネクタ 756"/>
        <xdr:cNvCxnSpPr/>
      </xdr:nvCxnSpPr>
      <xdr:spPr>
        <a:xfrm>
          <a:off x="19545300" y="6585306"/>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29693</xdr:rowOff>
    </xdr:from>
    <xdr:to>
      <xdr:col>29</xdr:col>
      <xdr:colOff>568325</xdr:colOff>
      <xdr:row>38</xdr:row>
      <xdr:rowOff>131293</xdr:rowOff>
    </xdr:to>
    <xdr:sp macro="" textlink="">
      <xdr:nvSpPr>
        <xdr:cNvPr id="758" name="フローチャート : 判断 757"/>
        <xdr:cNvSpPr/>
      </xdr:nvSpPr>
      <xdr:spPr>
        <a:xfrm>
          <a:off x="20383500" y="654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122420</xdr:rowOff>
    </xdr:from>
    <xdr:ext cx="378565" cy="259045"/>
    <xdr:sp macro="" textlink="">
      <xdr:nvSpPr>
        <xdr:cNvPr id="759" name="テキスト ボックス 758"/>
        <xdr:cNvSpPr txBox="1"/>
      </xdr:nvSpPr>
      <xdr:spPr>
        <a:xfrm>
          <a:off x="20245017" y="6637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9855</xdr:rowOff>
    </xdr:from>
    <xdr:to>
      <xdr:col>28</xdr:col>
      <xdr:colOff>314325</xdr:colOff>
      <xdr:row>38</xdr:row>
      <xdr:rowOff>70206</xdr:rowOff>
    </xdr:to>
    <xdr:cxnSp macro="">
      <xdr:nvCxnSpPr>
        <xdr:cNvPr id="760" name="直線コネクタ 759"/>
        <xdr:cNvCxnSpPr/>
      </xdr:nvCxnSpPr>
      <xdr:spPr>
        <a:xfrm>
          <a:off x="18656300" y="5496255"/>
          <a:ext cx="889000" cy="108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44552</xdr:rowOff>
    </xdr:from>
    <xdr:to>
      <xdr:col>28</xdr:col>
      <xdr:colOff>365125</xdr:colOff>
      <xdr:row>38</xdr:row>
      <xdr:rowOff>146152</xdr:rowOff>
    </xdr:to>
    <xdr:sp macro="" textlink="">
      <xdr:nvSpPr>
        <xdr:cNvPr id="761" name="フローチャート : 判断 760"/>
        <xdr:cNvSpPr/>
      </xdr:nvSpPr>
      <xdr:spPr>
        <a:xfrm>
          <a:off x="19494500" y="65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137279</xdr:rowOff>
    </xdr:from>
    <xdr:ext cx="378565" cy="259045"/>
    <xdr:sp macro="" textlink="">
      <xdr:nvSpPr>
        <xdr:cNvPr id="762" name="テキスト ボックス 761"/>
        <xdr:cNvSpPr txBox="1"/>
      </xdr:nvSpPr>
      <xdr:spPr>
        <a:xfrm>
          <a:off x="19356017" y="6652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39522</xdr:rowOff>
    </xdr:from>
    <xdr:to>
      <xdr:col>27</xdr:col>
      <xdr:colOff>161925</xdr:colOff>
      <xdr:row>38</xdr:row>
      <xdr:rowOff>141122</xdr:rowOff>
    </xdr:to>
    <xdr:sp macro="" textlink="">
      <xdr:nvSpPr>
        <xdr:cNvPr id="763" name="フローチャート : 判断 762"/>
        <xdr:cNvSpPr/>
      </xdr:nvSpPr>
      <xdr:spPr>
        <a:xfrm>
          <a:off x="18605500" y="65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132249</xdr:rowOff>
    </xdr:from>
    <xdr:ext cx="378565" cy="259045"/>
    <xdr:sp macro="" textlink="">
      <xdr:nvSpPr>
        <xdr:cNvPr id="764" name="テキスト ボックス 763"/>
        <xdr:cNvSpPr txBox="1"/>
      </xdr:nvSpPr>
      <xdr:spPr>
        <a:xfrm>
          <a:off x="18467017" y="6647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134849</xdr:rowOff>
    </xdr:from>
    <xdr:to>
      <xdr:col>32</xdr:col>
      <xdr:colOff>238125</xdr:colOff>
      <xdr:row>38</xdr:row>
      <xdr:rowOff>64999</xdr:rowOff>
    </xdr:to>
    <xdr:sp macro="" textlink="">
      <xdr:nvSpPr>
        <xdr:cNvPr id="770" name="円/楕円 769"/>
        <xdr:cNvSpPr/>
      </xdr:nvSpPr>
      <xdr:spPr>
        <a:xfrm>
          <a:off x="22110700" y="647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76446</xdr:rowOff>
    </xdr:from>
    <xdr:ext cx="378565" cy="259045"/>
    <xdr:sp macro="" textlink="">
      <xdr:nvSpPr>
        <xdr:cNvPr id="771" name="諸支出金該当値テキスト"/>
        <xdr:cNvSpPr txBox="1"/>
      </xdr:nvSpPr>
      <xdr:spPr>
        <a:xfrm>
          <a:off x="22212300" y="6420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15748</xdr:rowOff>
    </xdr:from>
    <xdr:to>
      <xdr:col>31</xdr:col>
      <xdr:colOff>85725</xdr:colOff>
      <xdr:row>38</xdr:row>
      <xdr:rowOff>117348</xdr:rowOff>
    </xdr:to>
    <xdr:sp macro="" textlink="">
      <xdr:nvSpPr>
        <xdr:cNvPr id="772" name="円/楕円 771"/>
        <xdr:cNvSpPr/>
      </xdr:nvSpPr>
      <xdr:spPr>
        <a:xfrm>
          <a:off x="21272500" y="653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133875</xdr:rowOff>
    </xdr:from>
    <xdr:ext cx="378565" cy="259045"/>
    <xdr:sp macro="" textlink="">
      <xdr:nvSpPr>
        <xdr:cNvPr id="773" name="テキスト ボックス 772"/>
        <xdr:cNvSpPr txBox="1"/>
      </xdr:nvSpPr>
      <xdr:spPr>
        <a:xfrm>
          <a:off x="21134017" y="6306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28321</xdr:rowOff>
    </xdr:from>
    <xdr:to>
      <xdr:col>29</xdr:col>
      <xdr:colOff>568325</xdr:colOff>
      <xdr:row>38</xdr:row>
      <xdr:rowOff>129921</xdr:rowOff>
    </xdr:to>
    <xdr:sp macro="" textlink="">
      <xdr:nvSpPr>
        <xdr:cNvPr id="774" name="円/楕円 773"/>
        <xdr:cNvSpPr/>
      </xdr:nvSpPr>
      <xdr:spPr>
        <a:xfrm>
          <a:off x="20383500" y="654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146448</xdr:rowOff>
    </xdr:from>
    <xdr:ext cx="378565" cy="259045"/>
    <xdr:sp macro="" textlink="">
      <xdr:nvSpPr>
        <xdr:cNvPr id="775" name="テキスト ボックス 774"/>
        <xdr:cNvSpPr txBox="1"/>
      </xdr:nvSpPr>
      <xdr:spPr>
        <a:xfrm>
          <a:off x="20245017" y="6318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19406</xdr:rowOff>
    </xdr:from>
    <xdr:to>
      <xdr:col>28</xdr:col>
      <xdr:colOff>365125</xdr:colOff>
      <xdr:row>38</xdr:row>
      <xdr:rowOff>121006</xdr:rowOff>
    </xdr:to>
    <xdr:sp macro="" textlink="">
      <xdr:nvSpPr>
        <xdr:cNvPr id="776" name="円/楕円 775"/>
        <xdr:cNvSpPr/>
      </xdr:nvSpPr>
      <xdr:spPr>
        <a:xfrm>
          <a:off x="19494500" y="653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137533</xdr:rowOff>
    </xdr:from>
    <xdr:ext cx="378565" cy="259045"/>
    <xdr:sp macro="" textlink="">
      <xdr:nvSpPr>
        <xdr:cNvPr id="777" name="テキスト ボックス 776"/>
        <xdr:cNvSpPr txBox="1"/>
      </xdr:nvSpPr>
      <xdr:spPr>
        <a:xfrm>
          <a:off x="19356017" y="6309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27</xdr:col>
      <xdr:colOff>60325</xdr:colOff>
      <xdr:row>31</xdr:row>
      <xdr:rowOff>130505</xdr:rowOff>
    </xdr:from>
    <xdr:to>
      <xdr:col>27</xdr:col>
      <xdr:colOff>161925</xdr:colOff>
      <xdr:row>32</xdr:row>
      <xdr:rowOff>60655</xdr:rowOff>
    </xdr:to>
    <xdr:sp macro="" textlink="">
      <xdr:nvSpPr>
        <xdr:cNvPr id="778" name="円/楕円 777"/>
        <xdr:cNvSpPr/>
      </xdr:nvSpPr>
      <xdr:spPr>
        <a:xfrm>
          <a:off x="18605500" y="544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30</xdr:row>
      <xdr:rowOff>77182</xdr:rowOff>
    </xdr:from>
    <xdr:ext cx="469744" cy="259045"/>
    <xdr:sp macro="" textlink="">
      <xdr:nvSpPr>
        <xdr:cNvPr id="779" name="テキスト ボックス 778"/>
        <xdr:cNvSpPr txBox="1"/>
      </xdr:nvSpPr>
      <xdr:spPr>
        <a:xfrm>
          <a:off x="18421427" y="5220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j-ea"/>
              <a:ea typeface="+mj-ea"/>
              <a:cs typeface="+mn-cs"/>
            </a:rPr>
            <a:t>　多くの費目で類似団体の平均より高い数値となっており、特に総務費や民生費、衛生費、公債費で類似団体の平均数値との差が大きくなっている。</a:t>
          </a:r>
          <a:endParaRPr kumimoji="1" lang="en-US" altLang="ja-JP" sz="1300">
            <a:solidFill>
              <a:schemeClr val="dk1"/>
            </a:solidFill>
            <a:latin typeface="+mj-ea"/>
            <a:ea typeface="+mj-ea"/>
            <a:cs typeface="+mn-cs"/>
          </a:endParaRPr>
        </a:p>
        <a:p>
          <a:r>
            <a:rPr kumimoji="1" lang="ja-JP" altLang="ja-JP" sz="1300">
              <a:solidFill>
                <a:schemeClr val="dk1"/>
              </a:solidFill>
              <a:latin typeface="+mj-ea"/>
              <a:ea typeface="+mj-ea"/>
              <a:cs typeface="+mn-cs"/>
            </a:rPr>
            <a:t>　総務費は、前年度から財政調整基金、減債基金への積立金が大きく減少したものの、国家戦略特区の推進に係る経費や防災拠点施設の整備費用が増加した結果、対前年度とほぼ同じ数値となり、引き続き類似団体の平均を大きく上回る結果となった。</a:t>
          </a:r>
          <a:endParaRPr kumimoji="1" lang="en-US" altLang="ja-JP" sz="1300">
            <a:solidFill>
              <a:schemeClr val="dk1"/>
            </a:solidFill>
            <a:latin typeface="+mj-ea"/>
            <a:ea typeface="+mj-ea"/>
            <a:cs typeface="+mn-cs"/>
          </a:endParaRPr>
        </a:p>
        <a:p>
          <a:r>
            <a:rPr kumimoji="1" lang="ja-JP" altLang="ja-JP" sz="1300">
              <a:solidFill>
                <a:schemeClr val="dk1"/>
              </a:solidFill>
              <a:latin typeface="+mj-ea"/>
              <a:ea typeface="+mj-ea"/>
              <a:cs typeface="+mn-cs"/>
            </a:rPr>
            <a:t>　民生費は、増加する社会保障関係経費に加え、臨時福祉給付金の実施による増により前年度から大きく増加することとなり、類似団体の平均数値との差が広がることとなった。</a:t>
          </a:r>
          <a:endParaRPr kumimoji="1" lang="en-US" altLang="ja-JP" sz="1300">
            <a:solidFill>
              <a:schemeClr val="dk1"/>
            </a:solidFill>
            <a:latin typeface="+mj-ea"/>
            <a:ea typeface="+mj-ea"/>
            <a:cs typeface="+mn-cs"/>
          </a:endParaRPr>
        </a:p>
        <a:p>
          <a:r>
            <a:rPr kumimoji="1" lang="ja-JP" altLang="ja-JP" sz="1300">
              <a:solidFill>
                <a:schemeClr val="dk1"/>
              </a:solidFill>
              <a:latin typeface="+mj-ea"/>
              <a:ea typeface="+mj-ea"/>
              <a:cs typeface="+mn-cs"/>
            </a:rPr>
            <a:t>　衛生費は、ごみ処理施設の建設による影響が大きく、工事が終わる平成</a:t>
          </a:r>
          <a:r>
            <a:rPr kumimoji="1" lang="en-US" altLang="ja-JP" sz="1300">
              <a:solidFill>
                <a:schemeClr val="dk1"/>
              </a:solidFill>
              <a:latin typeface="+mj-ea"/>
              <a:ea typeface="+mj-ea"/>
              <a:cs typeface="+mn-cs"/>
            </a:rPr>
            <a:t>29</a:t>
          </a:r>
          <a:r>
            <a:rPr kumimoji="1" lang="ja-JP" altLang="ja-JP" sz="1300">
              <a:solidFill>
                <a:schemeClr val="dk1"/>
              </a:solidFill>
              <a:latin typeface="+mj-ea"/>
              <a:ea typeface="+mj-ea"/>
              <a:cs typeface="+mn-cs"/>
            </a:rPr>
            <a:t>年度まではこの傾向が続くものと思われる。</a:t>
          </a:r>
          <a:endParaRPr kumimoji="1" lang="en-US" altLang="ja-JP" sz="1300">
            <a:solidFill>
              <a:schemeClr val="dk1"/>
            </a:solidFill>
            <a:latin typeface="+mj-ea"/>
            <a:ea typeface="+mj-ea"/>
            <a:cs typeface="+mn-cs"/>
          </a:endParaRPr>
        </a:p>
        <a:p>
          <a:r>
            <a:rPr kumimoji="1" lang="ja-JP" altLang="ja-JP" sz="1300">
              <a:solidFill>
                <a:schemeClr val="dk1"/>
              </a:solidFill>
              <a:latin typeface="+mj-ea"/>
              <a:ea typeface="+mj-ea"/>
              <a:cs typeface="+mn-cs"/>
            </a:rPr>
            <a:t>　公債費は、合併に伴う施設の統廃合や国体関連施設の整備、大型事業を集中して実施したことと、その財源として借り入れた合併特例債について、償還期間を</a:t>
          </a:r>
          <a:r>
            <a:rPr kumimoji="1" lang="en-US" altLang="ja-JP" sz="1300">
              <a:solidFill>
                <a:schemeClr val="dk1"/>
              </a:solidFill>
              <a:latin typeface="+mj-ea"/>
              <a:ea typeface="+mj-ea"/>
              <a:cs typeface="+mn-cs"/>
            </a:rPr>
            <a:t>10</a:t>
          </a:r>
          <a:r>
            <a:rPr kumimoji="1" lang="ja-JP" altLang="ja-JP" sz="1300">
              <a:solidFill>
                <a:schemeClr val="dk1"/>
              </a:solidFill>
              <a:latin typeface="+mj-ea"/>
              <a:ea typeface="+mj-ea"/>
              <a:cs typeface="+mn-cs"/>
            </a:rPr>
            <a:t>年間と比較的短期に設定した結果、近年高い水準で推移している。ごみ処理施設に係る地方債の借入期間を見直すなど</a:t>
          </a:r>
          <a:r>
            <a:rPr kumimoji="1" lang="ja-JP" altLang="en-US" sz="1300">
              <a:solidFill>
                <a:schemeClr val="dk1"/>
              </a:solidFill>
              <a:latin typeface="+mj-ea"/>
              <a:ea typeface="+mj-ea"/>
              <a:cs typeface="+mn-cs"/>
            </a:rPr>
            <a:t>、</a:t>
          </a:r>
          <a:r>
            <a:rPr kumimoji="1" lang="ja-JP" altLang="ja-JP" sz="1300">
              <a:solidFill>
                <a:schemeClr val="dk1"/>
              </a:solidFill>
              <a:latin typeface="+mj-ea"/>
              <a:ea typeface="+mj-ea"/>
              <a:cs typeface="+mn-cs"/>
            </a:rPr>
            <a:t>公債費の平準化に努めているが、今後しばらくは高い状態が続くものと思われる。</a:t>
          </a:r>
          <a:endParaRPr kumimoji="1" lang="en-US" altLang="ja-JP" sz="1300">
            <a:solidFill>
              <a:schemeClr val="dk1"/>
            </a:solidFill>
            <a:latin typeface="+mj-ea"/>
            <a:ea typeface="+mj-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愛媛県今治市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latin typeface="+mj-ea"/>
              <a:ea typeface="+mj-ea"/>
              <a:cs typeface="+mn-cs"/>
            </a:rPr>
            <a:t>　平成</a:t>
          </a:r>
          <a:r>
            <a:rPr kumimoji="1" lang="en-US" altLang="ja-JP" sz="1300">
              <a:solidFill>
                <a:schemeClr val="dk1"/>
              </a:solidFill>
              <a:latin typeface="+mj-ea"/>
              <a:ea typeface="+mj-ea"/>
              <a:cs typeface="+mn-cs"/>
            </a:rPr>
            <a:t>28</a:t>
          </a:r>
          <a:r>
            <a:rPr kumimoji="1" lang="ja-JP" altLang="ja-JP" sz="1300">
              <a:solidFill>
                <a:schemeClr val="dk1"/>
              </a:solidFill>
              <a:latin typeface="+mj-ea"/>
              <a:ea typeface="+mj-ea"/>
              <a:cs typeface="+mn-cs"/>
            </a:rPr>
            <a:t>年度は、前年度に続いて単年度収支が黒字となり、実質収支額も増加となり、実質収支比率も</a:t>
          </a:r>
          <a:r>
            <a:rPr kumimoji="1" lang="en-US" altLang="ja-JP" sz="1300">
              <a:solidFill>
                <a:schemeClr val="dk1"/>
              </a:solidFill>
              <a:latin typeface="+mj-ea"/>
              <a:ea typeface="+mj-ea"/>
              <a:cs typeface="+mn-cs"/>
            </a:rPr>
            <a:t>0.2</a:t>
          </a:r>
          <a:r>
            <a:rPr kumimoji="1" lang="ja-JP" altLang="ja-JP" sz="1300">
              <a:solidFill>
                <a:schemeClr val="dk1"/>
              </a:solidFill>
              <a:latin typeface="+mj-ea"/>
              <a:ea typeface="+mj-ea"/>
              <a:cs typeface="+mn-cs"/>
            </a:rPr>
            <a:t>ポイント上昇となった。実質単年度収支は、財政調整基金からの取り崩しは行わず、積立のみを行った結果、黒字となった。</a:t>
          </a:r>
          <a:endParaRPr kumimoji="1" lang="en-US" altLang="ja-JP" sz="1300">
            <a:solidFill>
              <a:schemeClr val="dk1"/>
            </a:solidFill>
            <a:latin typeface="+mj-ea"/>
            <a:ea typeface="+mj-ea"/>
            <a:cs typeface="+mn-cs"/>
          </a:endParaRPr>
        </a:p>
        <a:p>
          <a:r>
            <a:rPr kumimoji="1" lang="ja-JP" altLang="ja-JP" sz="1300">
              <a:solidFill>
                <a:schemeClr val="dk1"/>
              </a:solidFill>
              <a:latin typeface="+mj-ea"/>
              <a:ea typeface="+mj-ea"/>
              <a:cs typeface="+mn-cs"/>
            </a:rPr>
            <a:t>　今後は、合併に係る特例措置の縮減による地方交付税の減など、より一層厳しい財政運営を強いられることが予想されるが、財政収支の均衡を図る努力を継続し、健全な財政運営に努めたい。</a:t>
          </a:r>
          <a:endParaRPr kumimoji="1" lang="en-US" altLang="ja-JP" sz="1300">
            <a:solidFill>
              <a:schemeClr val="dk1"/>
            </a:solidFill>
            <a:latin typeface="+mj-ea"/>
            <a:ea typeface="+mj-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愛媛県今治市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ja-JP" sz="1400" b="0" i="0" baseline="0">
              <a:solidFill>
                <a:schemeClr val="dk1"/>
              </a:solidFill>
              <a:latin typeface="+mj-ea"/>
              <a:ea typeface="+mj-ea"/>
              <a:cs typeface="+mn-cs"/>
            </a:rPr>
            <a:t>　Ｈ</a:t>
          </a:r>
          <a:r>
            <a:rPr lang="en-US" altLang="ja-JP" sz="1400" b="0" i="0" baseline="0">
              <a:solidFill>
                <a:schemeClr val="dk1"/>
              </a:solidFill>
              <a:latin typeface="+mj-ea"/>
              <a:ea typeface="+mj-ea"/>
              <a:cs typeface="+mn-cs"/>
            </a:rPr>
            <a:t>28</a:t>
          </a:r>
          <a:r>
            <a:rPr lang="ja-JP" altLang="ja-JP" sz="1400" b="0" i="0" baseline="0">
              <a:solidFill>
                <a:schemeClr val="dk1"/>
              </a:solidFill>
              <a:latin typeface="+mj-ea"/>
              <a:ea typeface="+mj-ea"/>
              <a:cs typeface="+mn-cs"/>
            </a:rPr>
            <a:t>決算において、すべての会計で実質収支が黒字または</a:t>
          </a:r>
          <a:r>
            <a:rPr lang="en-US" altLang="ja-JP" sz="1400" b="0" i="0" baseline="0">
              <a:solidFill>
                <a:schemeClr val="dk1"/>
              </a:solidFill>
              <a:latin typeface="+mj-ea"/>
              <a:ea typeface="+mj-ea"/>
              <a:cs typeface="+mn-cs"/>
            </a:rPr>
            <a:t>0</a:t>
          </a:r>
          <a:r>
            <a:rPr lang="ja-JP" altLang="ja-JP" sz="1400" b="0" i="0" baseline="0">
              <a:solidFill>
                <a:schemeClr val="dk1"/>
              </a:solidFill>
              <a:latin typeface="+mj-ea"/>
              <a:ea typeface="+mj-ea"/>
              <a:cs typeface="+mn-cs"/>
            </a:rPr>
            <a:t>となっている。また、標準財政規模に対する実質収支額の割合は、前年度</a:t>
          </a:r>
          <a:r>
            <a:rPr lang="en-US" altLang="ja-JP" sz="1400" b="0" i="0" baseline="0">
              <a:solidFill>
                <a:schemeClr val="dk1"/>
              </a:solidFill>
              <a:latin typeface="+mj-ea"/>
              <a:ea typeface="+mj-ea"/>
              <a:cs typeface="+mn-cs"/>
            </a:rPr>
            <a:t>14.61</a:t>
          </a:r>
          <a:r>
            <a:rPr lang="ja-JP" altLang="ja-JP" sz="1400" b="0" i="0" baseline="0">
              <a:solidFill>
                <a:schemeClr val="dk1"/>
              </a:solidFill>
              <a:latin typeface="+mj-ea"/>
              <a:ea typeface="+mj-ea"/>
              <a:cs typeface="+mn-cs"/>
            </a:rPr>
            <a:t>％</a:t>
          </a:r>
          <a:r>
            <a:rPr lang="ja-JP" altLang="en-US" sz="1400" b="0" i="0" baseline="0">
              <a:solidFill>
                <a:schemeClr val="dk1"/>
              </a:solidFill>
              <a:latin typeface="+mj-ea"/>
              <a:ea typeface="+mj-ea"/>
              <a:cs typeface="+mn-cs"/>
            </a:rPr>
            <a:t>から</a:t>
          </a:r>
          <a:r>
            <a:rPr lang="en-US" altLang="ja-JP" sz="1400" b="0" i="0" baseline="0">
              <a:solidFill>
                <a:schemeClr val="dk1"/>
              </a:solidFill>
              <a:latin typeface="+mj-ea"/>
              <a:ea typeface="+mj-ea"/>
              <a:cs typeface="+mn-cs"/>
            </a:rPr>
            <a:t>2.93</a:t>
          </a:r>
          <a:r>
            <a:rPr lang="ja-JP" altLang="ja-JP" sz="1400" b="0" i="0" baseline="0">
              <a:solidFill>
                <a:schemeClr val="dk1"/>
              </a:solidFill>
              <a:latin typeface="+mj-ea"/>
              <a:ea typeface="+mj-ea"/>
              <a:cs typeface="+mn-cs"/>
            </a:rPr>
            <a:t>ポイント</a:t>
          </a:r>
          <a:r>
            <a:rPr lang="ja-JP" altLang="en-US" sz="1400" b="0" i="0" baseline="0">
              <a:solidFill>
                <a:schemeClr val="dk1"/>
              </a:solidFill>
              <a:latin typeface="+mj-ea"/>
              <a:ea typeface="+mj-ea"/>
              <a:cs typeface="+mn-cs"/>
            </a:rPr>
            <a:t>上昇</a:t>
          </a:r>
          <a:r>
            <a:rPr lang="ja-JP" altLang="ja-JP" sz="1400" b="0" i="0" baseline="0">
              <a:solidFill>
                <a:schemeClr val="dk1"/>
              </a:solidFill>
              <a:latin typeface="+mj-ea"/>
              <a:ea typeface="+mj-ea"/>
              <a:cs typeface="+mn-cs"/>
            </a:rPr>
            <a:t>し</a:t>
          </a:r>
          <a:r>
            <a:rPr lang="ja-JP" altLang="en-US" sz="1400" b="0" i="0" baseline="0">
              <a:solidFill>
                <a:schemeClr val="dk1"/>
              </a:solidFill>
              <a:latin typeface="+mj-ea"/>
              <a:ea typeface="+mj-ea"/>
              <a:cs typeface="+mn-cs"/>
            </a:rPr>
            <a:t>、</a:t>
          </a:r>
          <a:r>
            <a:rPr lang="en-US" altLang="ja-JP" sz="1400" b="0" i="0" baseline="0">
              <a:solidFill>
                <a:schemeClr val="dk1"/>
              </a:solidFill>
              <a:latin typeface="+mj-ea"/>
              <a:ea typeface="+mj-ea"/>
              <a:cs typeface="+mn-cs"/>
            </a:rPr>
            <a:t>17.54</a:t>
          </a:r>
          <a:r>
            <a:rPr lang="ja-JP" altLang="ja-JP" sz="1400" b="0" i="0" baseline="0">
              <a:solidFill>
                <a:schemeClr val="dk1"/>
              </a:solidFill>
              <a:latin typeface="+mj-ea"/>
              <a:ea typeface="+mj-ea"/>
              <a:cs typeface="+mn-cs"/>
            </a:rPr>
            <a:t>％となっている。</a:t>
          </a:r>
          <a:endParaRPr lang="en-US" altLang="ja-JP" sz="1400" b="0" i="0" baseline="0">
            <a:solidFill>
              <a:schemeClr val="dk1"/>
            </a:solidFill>
            <a:latin typeface="+mj-ea"/>
            <a:ea typeface="+mj-ea"/>
            <a:cs typeface="+mn-cs"/>
          </a:endParaRPr>
        </a:p>
        <a:p>
          <a:pPr rtl="0" eaLnBrk="1" fontAlgn="auto" latinLnBrk="0" hangingPunct="1"/>
          <a:r>
            <a:rPr lang="ja-JP" altLang="ja-JP" sz="1400" b="0" i="0" baseline="0">
              <a:solidFill>
                <a:schemeClr val="dk1"/>
              </a:solidFill>
              <a:latin typeface="+mj-ea"/>
              <a:ea typeface="+mj-ea"/>
              <a:cs typeface="+mn-cs"/>
            </a:rPr>
            <a:t>　</a:t>
          </a:r>
          <a:r>
            <a:rPr lang="ja-JP" altLang="en-US" sz="1400" b="0" i="0" baseline="0">
              <a:solidFill>
                <a:schemeClr val="dk1"/>
              </a:solidFill>
              <a:latin typeface="+mj-ea"/>
              <a:ea typeface="+mj-ea"/>
              <a:cs typeface="+mn-cs"/>
            </a:rPr>
            <a:t>この</a:t>
          </a:r>
          <a:r>
            <a:rPr lang="ja-JP" altLang="ja-JP" sz="1400" b="0" i="0" baseline="0">
              <a:solidFill>
                <a:schemeClr val="dk1"/>
              </a:solidFill>
              <a:latin typeface="+mj-ea"/>
              <a:ea typeface="+mj-ea"/>
              <a:cs typeface="+mn-cs"/>
            </a:rPr>
            <a:t>実質収支額の割合が</a:t>
          </a:r>
          <a:r>
            <a:rPr lang="ja-JP" altLang="en-US" sz="1400" b="0" i="0" baseline="0">
              <a:solidFill>
                <a:schemeClr val="dk1"/>
              </a:solidFill>
              <a:latin typeface="+mj-ea"/>
              <a:ea typeface="+mj-ea"/>
              <a:cs typeface="+mn-cs"/>
            </a:rPr>
            <a:t>上昇</a:t>
          </a:r>
          <a:r>
            <a:rPr lang="ja-JP" altLang="ja-JP" sz="1400" b="0" i="0" baseline="0">
              <a:solidFill>
                <a:schemeClr val="dk1"/>
              </a:solidFill>
              <a:latin typeface="+mj-ea"/>
              <a:ea typeface="+mj-ea"/>
              <a:cs typeface="+mn-cs"/>
            </a:rPr>
            <a:t>した</a:t>
          </a:r>
          <a:r>
            <a:rPr lang="ja-JP" altLang="en-US" sz="1400" b="0" i="0" baseline="0">
              <a:solidFill>
                <a:schemeClr val="dk1"/>
              </a:solidFill>
              <a:latin typeface="+mj-ea"/>
              <a:ea typeface="+mj-ea"/>
              <a:cs typeface="+mn-cs"/>
            </a:rPr>
            <a:t>主な</a:t>
          </a:r>
          <a:r>
            <a:rPr lang="ja-JP" altLang="ja-JP" sz="1400" b="0" i="0" baseline="0">
              <a:solidFill>
                <a:schemeClr val="dk1"/>
              </a:solidFill>
              <a:latin typeface="+mj-ea"/>
              <a:ea typeface="+mj-ea"/>
              <a:cs typeface="+mn-cs"/>
            </a:rPr>
            <a:t>理由として、</a:t>
          </a:r>
          <a:r>
            <a:rPr lang="ja-JP" altLang="en-US" sz="1400" b="0" i="0" baseline="0">
              <a:solidFill>
                <a:schemeClr val="dk1"/>
              </a:solidFill>
              <a:latin typeface="+mj-ea"/>
              <a:ea typeface="+mj-ea"/>
              <a:cs typeface="+mn-cs"/>
            </a:rPr>
            <a:t>標準財政規模の減少が挙げられるが、これは標準税収入額等が増加したものの、合併算定替による加算額の縮減により普通交付税や臨時財政対策債が減少したことによる。</a:t>
          </a:r>
          <a:endParaRPr lang="ja-JP" altLang="ja-JP" sz="1400">
            <a:solidFill>
              <a:schemeClr val="dk1"/>
            </a:solidFill>
            <a:latin typeface="+mj-ea"/>
            <a:ea typeface="+mj-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63</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65</v>
      </c>
      <c r="C3" s="391"/>
      <c r="D3" s="391"/>
      <c r="E3" s="392"/>
      <c r="F3" s="392"/>
      <c r="G3" s="392"/>
      <c r="H3" s="392"/>
      <c r="I3" s="392"/>
      <c r="J3" s="392"/>
      <c r="K3" s="392"/>
      <c r="L3" s="392" t="s">
        <v>66</v>
      </c>
      <c r="M3" s="392"/>
      <c r="N3" s="392"/>
      <c r="O3" s="392"/>
      <c r="P3" s="392"/>
      <c r="Q3" s="392"/>
      <c r="R3" s="399"/>
      <c r="S3" s="399"/>
      <c r="T3" s="399"/>
      <c r="U3" s="399"/>
      <c r="V3" s="400"/>
      <c r="W3" s="374" t="s">
        <v>67</v>
      </c>
      <c r="X3" s="375"/>
      <c r="Y3" s="375"/>
      <c r="Z3" s="375"/>
      <c r="AA3" s="375"/>
      <c r="AB3" s="391"/>
      <c r="AC3" s="399" t="s">
        <v>68</v>
      </c>
      <c r="AD3" s="375"/>
      <c r="AE3" s="375"/>
      <c r="AF3" s="375"/>
      <c r="AG3" s="375"/>
      <c r="AH3" s="375"/>
      <c r="AI3" s="375"/>
      <c r="AJ3" s="375"/>
      <c r="AK3" s="375"/>
      <c r="AL3" s="376"/>
      <c r="AM3" s="374" t="s">
        <v>69</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70</v>
      </c>
      <c r="BO3" s="375"/>
      <c r="BP3" s="375"/>
      <c r="BQ3" s="375"/>
      <c r="BR3" s="375"/>
      <c r="BS3" s="375"/>
      <c r="BT3" s="375"/>
      <c r="BU3" s="376"/>
      <c r="BV3" s="374" t="s">
        <v>71</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72</v>
      </c>
      <c r="CU3" s="375"/>
      <c r="CV3" s="375"/>
      <c r="CW3" s="375"/>
      <c r="CX3" s="375"/>
      <c r="CY3" s="375"/>
      <c r="CZ3" s="375"/>
      <c r="DA3" s="376"/>
      <c r="DB3" s="374" t="s">
        <v>73</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74</v>
      </c>
      <c r="AZ4" s="378"/>
      <c r="BA4" s="378"/>
      <c r="BB4" s="378"/>
      <c r="BC4" s="378"/>
      <c r="BD4" s="378"/>
      <c r="BE4" s="378"/>
      <c r="BF4" s="378"/>
      <c r="BG4" s="378"/>
      <c r="BH4" s="378"/>
      <c r="BI4" s="378"/>
      <c r="BJ4" s="378"/>
      <c r="BK4" s="378"/>
      <c r="BL4" s="378"/>
      <c r="BM4" s="379"/>
      <c r="BN4" s="380">
        <v>82523802</v>
      </c>
      <c r="BO4" s="381"/>
      <c r="BP4" s="381"/>
      <c r="BQ4" s="381"/>
      <c r="BR4" s="381"/>
      <c r="BS4" s="381"/>
      <c r="BT4" s="381"/>
      <c r="BU4" s="382"/>
      <c r="BV4" s="380">
        <v>82975064</v>
      </c>
      <c r="BW4" s="381"/>
      <c r="BX4" s="381"/>
      <c r="BY4" s="381"/>
      <c r="BZ4" s="381"/>
      <c r="CA4" s="381"/>
      <c r="CB4" s="381"/>
      <c r="CC4" s="382"/>
      <c r="CD4" s="383" t="s">
        <v>75</v>
      </c>
      <c r="CE4" s="384"/>
      <c r="CF4" s="384"/>
      <c r="CG4" s="384"/>
      <c r="CH4" s="384"/>
      <c r="CI4" s="384"/>
      <c r="CJ4" s="384"/>
      <c r="CK4" s="384"/>
      <c r="CL4" s="384"/>
      <c r="CM4" s="384"/>
      <c r="CN4" s="384"/>
      <c r="CO4" s="384"/>
      <c r="CP4" s="384"/>
      <c r="CQ4" s="384"/>
      <c r="CR4" s="384"/>
      <c r="CS4" s="385"/>
      <c r="CT4" s="386">
        <v>8.9</v>
      </c>
      <c r="CU4" s="387"/>
      <c r="CV4" s="387"/>
      <c r="CW4" s="387"/>
      <c r="CX4" s="387"/>
      <c r="CY4" s="387"/>
      <c r="CZ4" s="387"/>
      <c r="DA4" s="388"/>
      <c r="DB4" s="386">
        <v>8.6999999999999993</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76</v>
      </c>
      <c r="AN5" s="447"/>
      <c r="AO5" s="447"/>
      <c r="AP5" s="447"/>
      <c r="AQ5" s="447"/>
      <c r="AR5" s="447"/>
      <c r="AS5" s="447"/>
      <c r="AT5" s="448"/>
      <c r="AU5" s="449" t="s">
        <v>77</v>
      </c>
      <c r="AV5" s="450"/>
      <c r="AW5" s="450"/>
      <c r="AX5" s="450"/>
      <c r="AY5" s="451" t="s">
        <v>78</v>
      </c>
      <c r="AZ5" s="452"/>
      <c r="BA5" s="452"/>
      <c r="BB5" s="452"/>
      <c r="BC5" s="452"/>
      <c r="BD5" s="452"/>
      <c r="BE5" s="452"/>
      <c r="BF5" s="452"/>
      <c r="BG5" s="452"/>
      <c r="BH5" s="452"/>
      <c r="BI5" s="452"/>
      <c r="BJ5" s="452"/>
      <c r="BK5" s="452"/>
      <c r="BL5" s="452"/>
      <c r="BM5" s="453"/>
      <c r="BN5" s="417">
        <v>77892409</v>
      </c>
      <c r="BO5" s="418"/>
      <c r="BP5" s="418"/>
      <c r="BQ5" s="418"/>
      <c r="BR5" s="418"/>
      <c r="BS5" s="418"/>
      <c r="BT5" s="418"/>
      <c r="BU5" s="419"/>
      <c r="BV5" s="417">
        <v>77694591</v>
      </c>
      <c r="BW5" s="418"/>
      <c r="BX5" s="418"/>
      <c r="BY5" s="418"/>
      <c r="BZ5" s="418"/>
      <c r="CA5" s="418"/>
      <c r="CB5" s="418"/>
      <c r="CC5" s="419"/>
      <c r="CD5" s="420" t="s">
        <v>79</v>
      </c>
      <c r="CE5" s="421"/>
      <c r="CF5" s="421"/>
      <c r="CG5" s="421"/>
      <c r="CH5" s="421"/>
      <c r="CI5" s="421"/>
      <c r="CJ5" s="421"/>
      <c r="CK5" s="421"/>
      <c r="CL5" s="421"/>
      <c r="CM5" s="421"/>
      <c r="CN5" s="421"/>
      <c r="CO5" s="421"/>
      <c r="CP5" s="421"/>
      <c r="CQ5" s="421"/>
      <c r="CR5" s="421"/>
      <c r="CS5" s="422"/>
      <c r="CT5" s="414">
        <v>91.9</v>
      </c>
      <c r="CU5" s="415"/>
      <c r="CV5" s="415"/>
      <c r="CW5" s="415"/>
      <c r="CX5" s="415"/>
      <c r="CY5" s="415"/>
      <c r="CZ5" s="415"/>
      <c r="DA5" s="416"/>
      <c r="DB5" s="414">
        <v>89.2</v>
      </c>
      <c r="DC5" s="415"/>
      <c r="DD5" s="415"/>
      <c r="DE5" s="415"/>
      <c r="DF5" s="415"/>
      <c r="DG5" s="415"/>
      <c r="DH5" s="415"/>
      <c r="DI5" s="416"/>
      <c r="DJ5" s="139"/>
      <c r="DK5" s="139"/>
      <c r="DL5" s="139"/>
      <c r="DM5" s="139"/>
      <c r="DN5" s="139"/>
      <c r="DO5" s="139"/>
    </row>
    <row r="6" spans="1:119" ht="18.75" customHeight="1" x14ac:dyDescent="0.15">
      <c r="A6" s="140"/>
      <c r="B6" s="423" t="s">
        <v>80</v>
      </c>
      <c r="C6" s="424"/>
      <c r="D6" s="424"/>
      <c r="E6" s="425"/>
      <c r="F6" s="425"/>
      <c r="G6" s="425"/>
      <c r="H6" s="425"/>
      <c r="I6" s="425"/>
      <c r="J6" s="425"/>
      <c r="K6" s="425"/>
      <c r="L6" s="425" t="s">
        <v>81</v>
      </c>
      <c r="M6" s="425"/>
      <c r="N6" s="425"/>
      <c r="O6" s="425"/>
      <c r="P6" s="425"/>
      <c r="Q6" s="425"/>
      <c r="R6" s="429"/>
      <c r="S6" s="429"/>
      <c r="T6" s="429"/>
      <c r="U6" s="429"/>
      <c r="V6" s="430"/>
      <c r="W6" s="433" t="s">
        <v>82</v>
      </c>
      <c r="X6" s="434"/>
      <c r="Y6" s="434"/>
      <c r="Z6" s="434"/>
      <c r="AA6" s="434"/>
      <c r="AB6" s="424"/>
      <c r="AC6" s="437" t="s">
        <v>83</v>
      </c>
      <c r="AD6" s="438"/>
      <c r="AE6" s="438"/>
      <c r="AF6" s="438"/>
      <c r="AG6" s="438"/>
      <c r="AH6" s="438"/>
      <c r="AI6" s="438"/>
      <c r="AJ6" s="438"/>
      <c r="AK6" s="438"/>
      <c r="AL6" s="439"/>
      <c r="AM6" s="446" t="s">
        <v>84</v>
      </c>
      <c r="AN6" s="447"/>
      <c r="AO6" s="447"/>
      <c r="AP6" s="447"/>
      <c r="AQ6" s="447"/>
      <c r="AR6" s="447"/>
      <c r="AS6" s="447"/>
      <c r="AT6" s="448"/>
      <c r="AU6" s="449" t="s">
        <v>77</v>
      </c>
      <c r="AV6" s="450"/>
      <c r="AW6" s="450"/>
      <c r="AX6" s="450"/>
      <c r="AY6" s="451" t="s">
        <v>85</v>
      </c>
      <c r="AZ6" s="452"/>
      <c r="BA6" s="452"/>
      <c r="BB6" s="452"/>
      <c r="BC6" s="452"/>
      <c r="BD6" s="452"/>
      <c r="BE6" s="452"/>
      <c r="BF6" s="452"/>
      <c r="BG6" s="452"/>
      <c r="BH6" s="452"/>
      <c r="BI6" s="452"/>
      <c r="BJ6" s="452"/>
      <c r="BK6" s="452"/>
      <c r="BL6" s="452"/>
      <c r="BM6" s="453"/>
      <c r="BN6" s="417">
        <v>4631393</v>
      </c>
      <c r="BO6" s="418"/>
      <c r="BP6" s="418"/>
      <c r="BQ6" s="418"/>
      <c r="BR6" s="418"/>
      <c r="BS6" s="418"/>
      <c r="BT6" s="418"/>
      <c r="BU6" s="419"/>
      <c r="BV6" s="417">
        <v>5280473</v>
      </c>
      <c r="BW6" s="418"/>
      <c r="BX6" s="418"/>
      <c r="BY6" s="418"/>
      <c r="BZ6" s="418"/>
      <c r="CA6" s="418"/>
      <c r="CB6" s="418"/>
      <c r="CC6" s="419"/>
      <c r="CD6" s="420" t="s">
        <v>86</v>
      </c>
      <c r="CE6" s="421"/>
      <c r="CF6" s="421"/>
      <c r="CG6" s="421"/>
      <c r="CH6" s="421"/>
      <c r="CI6" s="421"/>
      <c r="CJ6" s="421"/>
      <c r="CK6" s="421"/>
      <c r="CL6" s="421"/>
      <c r="CM6" s="421"/>
      <c r="CN6" s="421"/>
      <c r="CO6" s="421"/>
      <c r="CP6" s="421"/>
      <c r="CQ6" s="421"/>
      <c r="CR6" s="421"/>
      <c r="CS6" s="422"/>
      <c r="CT6" s="454">
        <v>97.4</v>
      </c>
      <c r="CU6" s="455"/>
      <c r="CV6" s="455"/>
      <c r="CW6" s="455"/>
      <c r="CX6" s="455"/>
      <c r="CY6" s="455"/>
      <c r="CZ6" s="455"/>
      <c r="DA6" s="456"/>
      <c r="DB6" s="454">
        <v>95.7</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87</v>
      </c>
      <c r="AN7" s="447"/>
      <c r="AO7" s="447"/>
      <c r="AP7" s="447"/>
      <c r="AQ7" s="447"/>
      <c r="AR7" s="447"/>
      <c r="AS7" s="447"/>
      <c r="AT7" s="448"/>
      <c r="AU7" s="449" t="s">
        <v>88</v>
      </c>
      <c r="AV7" s="450"/>
      <c r="AW7" s="450"/>
      <c r="AX7" s="450"/>
      <c r="AY7" s="451" t="s">
        <v>89</v>
      </c>
      <c r="AZ7" s="452"/>
      <c r="BA7" s="452"/>
      <c r="BB7" s="452"/>
      <c r="BC7" s="452"/>
      <c r="BD7" s="452"/>
      <c r="BE7" s="452"/>
      <c r="BF7" s="452"/>
      <c r="BG7" s="452"/>
      <c r="BH7" s="452"/>
      <c r="BI7" s="452"/>
      <c r="BJ7" s="452"/>
      <c r="BK7" s="452"/>
      <c r="BL7" s="452"/>
      <c r="BM7" s="453"/>
      <c r="BN7" s="417">
        <v>453082</v>
      </c>
      <c r="BO7" s="418"/>
      <c r="BP7" s="418"/>
      <c r="BQ7" s="418"/>
      <c r="BR7" s="418"/>
      <c r="BS7" s="418"/>
      <c r="BT7" s="418"/>
      <c r="BU7" s="419"/>
      <c r="BV7" s="417">
        <v>1137768</v>
      </c>
      <c r="BW7" s="418"/>
      <c r="BX7" s="418"/>
      <c r="BY7" s="418"/>
      <c r="BZ7" s="418"/>
      <c r="CA7" s="418"/>
      <c r="CB7" s="418"/>
      <c r="CC7" s="419"/>
      <c r="CD7" s="420" t="s">
        <v>90</v>
      </c>
      <c r="CE7" s="421"/>
      <c r="CF7" s="421"/>
      <c r="CG7" s="421"/>
      <c r="CH7" s="421"/>
      <c r="CI7" s="421"/>
      <c r="CJ7" s="421"/>
      <c r="CK7" s="421"/>
      <c r="CL7" s="421"/>
      <c r="CM7" s="421"/>
      <c r="CN7" s="421"/>
      <c r="CO7" s="421"/>
      <c r="CP7" s="421"/>
      <c r="CQ7" s="421"/>
      <c r="CR7" s="421"/>
      <c r="CS7" s="422"/>
      <c r="CT7" s="417">
        <v>47015260</v>
      </c>
      <c r="CU7" s="418"/>
      <c r="CV7" s="418"/>
      <c r="CW7" s="418"/>
      <c r="CX7" s="418"/>
      <c r="CY7" s="418"/>
      <c r="CZ7" s="418"/>
      <c r="DA7" s="419"/>
      <c r="DB7" s="417">
        <v>47687797</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91</v>
      </c>
      <c r="AN8" s="447"/>
      <c r="AO8" s="447"/>
      <c r="AP8" s="447"/>
      <c r="AQ8" s="447"/>
      <c r="AR8" s="447"/>
      <c r="AS8" s="447"/>
      <c r="AT8" s="448"/>
      <c r="AU8" s="449" t="s">
        <v>92</v>
      </c>
      <c r="AV8" s="450"/>
      <c r="AW8" s="450"/>
      <c r="AX8" s="450"/>
      <c r="AY8" s="451" t="s">
        <v>93</v>
      </c>
      <c r="AZ8" s="452"/>
      <c r="BA8" s="452"/>
      <c r="BB8" s="452"/>
      <c r="BC8" s="452"/>
      <c r="BD8" s="452"/>
      <c r="BE8" s="452"/>
      <c r="BF8" s="452"/>
      <c r="BG8" s="452"/>
      <c r="BH8" s="452"/>
      <c r="BI8" s="452"/>
      <c r="BJ8" s="452"/>
      <c r="BK8" s="452"/>
      <c r="BL8" s="452"/>
      <c r="BM8" s="453"/>
      <c r="BN8" s="417">
        <v>4178311</v>
      </c>
      <c r="BO8" s="418"/>
      <c r="BP8" s="418"/>
      <c r="BQ8" s="418"/>
      <c r="BR8" s="418"/>
      <c r="BS8" s="418"/>
      <c r="BT8" s="418"/>
      <c r="BU8" s="419"/>
      <c r="BV8" s="417">
        <v>4142705</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0.56999999999999995</v>
      </c>
      <c r="CU8" s="458"/>
      <c r="CV8" s="458"/>
      <c r="CW8" s="458"/>
      <c r="CX8" s="458"/>
      <c r="CY8" s="458"/>
      <c r="CZ8" s="458"/>
      <c r="DA8" s="459"/>
      <c r="DB8" s="457">
        <v>0.56999999999999995</v>
      </c>
      <c r="DC8" s="458"/>
      <c r="DD8" s="458"/>
      <c r="DE8" s="458"/>
      <c r="DF8" s="458"/>
      <c r="DG8" s="458"/>
      <c r="DH8" s="458"/>
      <c r="DI8" s="459"/>
      <c r="DJ8" s="139"/>
      <c r="DK8" s="139"/>
      <c r="DL8" s="139"/>
      <c r="DM8" s="139"/>
      <c r="DN8" s="139"/>
      <c r="DO8" s="139"/>
    </row>
    <row r="9" spans="1:119" ht="18.75" customHeight="1" thickBot="1" x14ac:dyDescent="0.2">
      <c r="A9" s="140"/>
      <c r="B9" s="411" t="s">
        <v>95</v>
      </c>
      <c r="C9" s="412"/>
      <c r="D9" s="412"/>
      <c r="E9" s="412"/>
      <c r="F9" s="412"/>
      <c r="G9" s="412"/>
      <c r="H9" s="412"/>
      <c r="I9" s="412"/>
      <c r="J9" s="412"/>
      <c r="K9" s="460"/>
      <c r="L9" s="461" t="s">
        <v>96</v>
      </c>
      <c r="M9" s="462"/>
      <c r="N9" s="462"/>
      <c r="O9" s="462"/>
      <c r="P9" s="462"/>
      <c r="Q9" s="463"/>
      <c r="R9" s="464">
        <v>158114</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77</v>
      </c>
      <c r="AV9" s="450"/>
      <c r="AW9" s="450"/>
      <c r="AX9" s="450"/>
      <c r="AY9" s="451" t="s">
        <v>99</v>
      </c>
      <c r="AZ9" s="452"/>
      <c r="BA9" s="452"/>
      <c r="BB9" s="452"/>
      <c r="BC9" s="452"/>
      <c r="BD9" s="452"/>
      <c r="BE9" s="452"/>
      <c r="BF9" s="452"/>
      <c r="BG9" s="452"/>
      <c r="BH9" s="452"/>
      <c r="BI9" s="452"/>
      <c r="BJ9" s="452"/>
      <c r="BK9" s="452"/>
      <c r="BL9" s="452"/>
      <c r="BM9" s="453"/>
      <c r="BN9" s="417">
        <v>35606</v>
      </c>
      <c r="BO9" s="418"/>
      <c r="BP9" s="418"/>
      <c r="BQ9" s="418"/>
      <c r="BR9" s="418"/>
      <c r="BS9" s="418"/>
      <c r="BT9" s="418"/>
      <c r="BU9" s="419"/>
      <c r="BV9" s="417">
        <v>283309</v>
      </c>
      <c r="BW9" s="418"/>
      <c r="BX9" s="418"/>
      <c r="BY9" s="418"/>
      <c r="BZ9" s="418"/>
      <c r="CA9" s="418"/>
      <c r="CB9" s="418"/>
      <c r="CC9" s="419"/>
      <c r="CD9" s="420" t="s">
        <v>100</v>
      </c>
      <c r="CE9" s="421"/>
      <c r="CF9" s="421"/>
      <c r="CG9" s="421"/>
      <c r="CH9" s="421"/>
      <c r="CI9" s="421"/>
      <c r="CJ9" s="421"/>
      <c r="CK9" s="421"/>
      <c r="CL9" s="421"/>
      <c r="CM9" s="421"/>
      <c r="CN9" s="421"/>
      <c r="CO9" s="421"/>
      <c r="CP9" s="421"/>
      <c r="CQ9" s="421"/>
      <c r="CR9" s="421"/>
      <c r="CS9" s="422"/>
      <c r="CT9" s="414">
        <v>21</v>
      </c>
      <c r="CU9" s="415"/>
      <c r="CV9" s="415"/>
      <c r="CW9" s="415"/>
      <c r="CX9" s="415"/>
      <c r="CY9" s="415"/>
      <c r="CZ9" s="415"/>
      <c r="DA9" s="416"/>
      <c r="DB9" s="414">
        <v>19.600000000000001</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101</v>
      </c>
      <c r="M10" s="447"/>
      <c r="N10" s="447"/>
      <c r="O10" s="447"/>
      <c r="P10" s="447"/>
      <c r="Q10" s="448"/>
      <c r="R10" s="468">
        <v>166532</v>
      </c>
      <c r="S10" s="469"/>
      <c r="T10" s="469"/>
      <c r="U10" s="469"/>
      <c r="V10" s="470"/>
      <c r="W10" s="405"/>
      <c r="X10" s="406"/>
      <c r="Y10" s="406"/>
      <c r="Z10" s="406"/>
      <c r="AA10" s="406"/>
      <c r="AB10" s="406"/>
      <c r="AC10" s="406"/>
      <c r="AD10" s="406"/>
      <c r="AE10" s="406"/>
      <c r="AF10" s="406"/>
      <c r="AG10" s="406"/>
      <c r="AH10" s="406"/>
      <c r="AI10" s="406"/>
      <c r="AJ10" s="406"/>
      <c r="AK10" s="406"/>
      <c r="AL10" s="409"/>
      <c r="AM10" s="446" t="s">
        <v>102</v>
      </c>
      <c r="AN10" s="447"/>
      <c r="AO10" s="447"/>
      <c r="AP10" s="447"/>
      <c r="AQ10" s="447"/>
      <c r="AR10" s="447"/>
      <c r="AS10" s="447"/>
      <c r="AT10" s="448"/>
      <c r="AU10" s="449" t="s">
        <v>103</v>
      </c>
      <c r="AV10" s="450"/>
      <c r="AW10" s="450"/>
      <c r="AX10" s="450"/>
      <c r="AY10" s="451" t="s">
        <v>104</v>
      </c>
      <c r="AZ10" s="452"/>
      <c r="BA10" s="452"/>
      <c r="BB10" s="452"/>
      <c r="BC10" s="452"/>
      <c r="BD10" s="452"/>
      <c r="BE10" s="452"/>
      <c r="BF10" s="452"/>
      <c r="BG10" s="452"/>
      <c r="BH10" s="452"/>
      <c r="BI10" s="452"/>
      <c r="BJ10" s="452"/>
      <c r="BK10" s="452"/>
      <c r="BL10" s="452"/>
      <c r="BM10" s="453"/>
      <c r="BN10" s="417">
        <v>65802</v>
      </c>
      <c r="BO10" s="418"/>
      <c r="BP10" s="418"/>
      <c r="BQ10" s="418"/>
      <c r="BR10" s="418"/>
      <c r="BS10" s="418"/>
      <c r="BT10" s="418"/>
      <c r="BU10" s="419"/>
      <c r="BV10" s="417">
        <v>1577453</v>
      </c>
      <c r="BW10" s="418"/>
      <c r="BX10" s="418"/>
      <c r="BY10" s="418"/>
      <c r="BZ10" s="418"/>
      <c r="CA10" s="418"/>
      <c r="CB10" s="418"/>
      <c r="CC10" s="419"/>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106</v>
      </c>
      <c r="M11" s="472"/>
      <c r="N11" s="472"/>
      <c r="O11" s="472"/>
      <c r="P11" s="472"/>
      <c r="Q11" s="473"/>
      <c r="R11" s="474" t="s">
        <v>107</v>
      </c>
      <c r="S11" s="475"/>
      <c r="T11" s="475"/>
      <c r="U11" s="475"/>
      <c r="V11" s="476"/>
      <c r="W11" s="405"/>
      <c r="X11" s="406"/>
      <c r="Y11" s="406"/>
      <c r="Z11" s="406"/>
      <c r="AA11" s="406"/>
      <c r="AB11" s="406"/>
      <c r="AC11" s="406"/>
      <c r="AD11" s="406"/>
      <c r="AE11" s="406"/>
      <c r="AF11" s="406"/>
      <c r="AG11" s="406"/>
      <c r="AH11" s="406"/>
      <c r="AI11" s="406"/>
      <c r="AJ11" s="406"/>
      <c r="AK11" s="406"/>
      <c r="AL11" s="409"/>
      <c r="AM11" s="446" t="s">
        <v>108</v>
      </c>
      <c r="AN11" s="447"/>
      <c r="AO11" s="447"/>
      <c r="AP11" s="447"/>
      <c r="AQ11" s="447"/>
      <c r="AR11" s="447"/>
      <c r="AS11" s="447"/>
      <c r="AT11" s="448"/>
      <c r="AU11" s="449" t="s">
        <v>109</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163481</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t="s">
        <v>120</v>
      </c>
      <c r="BO12" s="418"/>
      <c r="BP12" s="418"/>
      <c r="BQ12" s="418"/>
      <c r="BR12" s="418"/>
      <c r="BS12" s="418"/>
      <c r="BT12" s="418"/>
      <c r="BU12" s="419"/>
      <c r="BV12" s="417">
        <v>720565</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160585</v>
      </c>
      <c r="S13" s="499"/>
      <c r="T13" s="499"/>
      <c r="U13" s="499"/>
      <c r="V13" s="500"/>
      <c r="W13" s="433" t="s">
        <v>123</v>
      </c>
      <c r="X13" s="434"/>
      <c r="Y13" s="434"/>
      <c r="Z13" s="434"/>
      <c r="AA13" s="434"/>
      <c r="AB13" s="424"/>
      <c r="AC13" s="468">
        <v>4132</v>
      </c>
      <c r="AD13" s="469"/>
      <c r="AE13" s="469"/>
      <c r="AF13" s="469"/>
      <c r="AG13" s="508"/>
      <c r="AH13" s="468">
        <v>4752</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101408</v>
      </c>
      <c r="BO13" s="418"/>
      <c r="BP13" s="418"/>
      <c r="BQ13" s="418"/>
      <c r="BR13" s="418"/>
      <c r="BS13" s="418"/>
      <c r="BT13" s="418"/>
      <c r="BU13" s="419"/>
      <c r="BV13" s="417">
        <v>1140197</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12.6</v>
      </c>
      <c r="CU13" s="415"/>
      <c r="CV13" s="415"/>
      <c r="CW13" s="415"/>
      <c r="CX13" s="415"/>
      <c r="CY13" s="415"/>
      <c r="CZ13" s="415"/>
      <c r="DA13" s="416"/>
      <c r="DB13" s="414">
        <v>12.8</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164769</v>
      </c>
      <c r="S14" s="499"/>
      <c r="T14" s="499"/>
      <c r="U14" s="499"/>
      <c r="V14" s="500"/>
      <c r="W14" s="407"/>
      <c r="X14" s="408"/>
      <c r="Y14" s="408"/>
      <c r="Z14" s="408"/>
      <c r="AA14" s="408"/>
      <c r="AB14" s="397"/>
      <c r="AC14" s="501">
        <v>5.9</v>
      </c>
      <c r="AD14" s="502"/>
      <c r="AE14" s="502"/>
      <c r="AF14" s="502"/>
      <c r="AG14" s="503"/>
      <c r="AH14" s="501">
        <v>6.5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17.399999999999999</v>
      </c>
      <c r="CU14" s="513"/>
      <c r="CV14" s="513"/>
      <c r="CW14" s="513"/>
      <c r="CX14" s="513"/>
      <c r="CY14" s="513"/>
      <c r="CZ14" s="513"/>
      <c r="DA14" s="514"/>
      <c r="DB14" s="512">
        <v>24.2</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162195</v>
      </c>
      <c r="S15" s="499"/>
      <c r="T15" s="499"/>
      <c r="U15" s="499"/>
      <c r="V15" s="500"/>
      <c r="W15" s="433" t="s">
        <v>130</v>
      </c>
      <c r="X15" s="434"/>
      <c r="Y15" s="434"/>
      <c r="Z15" s="434"/>
      <c r="AA15" s="434"/>
      <c r="AB15" s="424"/>
      <c r="AC15" s="468">
        <v>22476</v>
      </c>
      <c r="AD15" s="469"/>
      <c r="AE15" s="469"/>
      <c r="AF15" s="469"/>
      <c r="AG15" s="508"/>
      <c r="AH15" s="468">
        <v>23598</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19363528</v>
      </c>
      <c r="BO15" s="381"/>
      <c r="BP15" s="381"/>
      <c r="BQ15" s="381"/>
      <c r="BR15" s="381"/>
      <c r="BS15" s="381"/>
      <c r="BT15" s="381"/>
      <c r="BU15" s="382"/>
      <c r="BV15" s="380">
        <v>18905181</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31.9</v>
      </c>
      <c r="AD16" s="502"/>
      <c r="AE16" s="502"/>
      <c r="AF16" s="502"/>
      <c r="AG16" s="503"/>
      <c r="AH16" s="501">
        <v>32.5</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35416295</v>
      </c>
      <c r="BO16" s="418"/>
      <c r="BP16" s="418"/>
      <c r="BQ16" s="418"/>
      <c r="BR16" s="418"/>
      <c r="BS16" s="418"/>
      <c r="BT16" s="418"/>
      <c r="BU16" s="419"/>
      <c r="BV16" s="417">
        <v>33946135</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43800</v>
      </c>
      <c r="AD17" s="469"/>
      <c r="AE17" s="469"/>
      <c r="AF17" s="469"/>
      <c r="AG17" s="508"/>
      <c r="AH17" s="468">
        <v>44236</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24933400</v>
      </c>
      <c r="BO17" s="418"/>
      <c r="BP17" s="418"/>
      <c r="BQ17" s="418"/>
      <c r="BR17" s="418"/>
      <c r="BS17" s="418"/>
      <c r="BT17" s="418"/>
      <c r="BU17" s="419"/>
      <c r="BV17" s="417">
        <v>24226136</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419.14</v>
      </c>
      <c r="M18" s="530"/>
      <c r="N18" s="530"/>
      <c r="O18" s="530"/>
      <c r="P18" s="530"/>
      <c r="Q18" s="530"/>
      <c r="R18" s="531"/>
      <c r="S18" s="531"/>
      <c r="T18" s="531"/>
      <c r="U18" s="531"/>
      <c r="V18" s="532"/>
      <c r="W18" s="435"/>
      <c r="X18" s="436"/>
      <c r="Y18" s="436"/>
      <c r="Z18" s="436"/>
      <c r="AA18" s="436"/>
      <c r="AB18" s="427"/>
      <c r="AC18" s="533">
        <v>62.2</v>
      </c>
      <c r="AD18" s="534"/>
      <c r="AE18" s="534"/>
      <c r="AF18" s="534"/>
      <c r="AG18" s="535"/>
      <c r="AH18" s="533">
        <v>60.9</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44074806</v>
      </c>
      <c r="BO18" s="418"/>
      <c r="BP18" s="418"/>
      <c r="BQ18" s="418"/>
      <c r="BR18" s="418"/>
      <c r="BS18" s="418"/>
      <c r="BT18" s="418"/>
      <c r="BU18" s="419"/>
      <c r="BV18" s="417">
        <v>44307519</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377</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55886643</v>
      </c>
      <c r="BO19" s="418"/>
      <c r="BP19" s="418"/>
      <c r="BQ19" s="418"/>
      <c r="BR19" s="418"/>
      <c r="BS19" s="418"/>
      <c r="BT19" s="418"/>
      <c r="BU19" s="419"/>
      <c r="BV19" s="417">
        <v>58163917</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67105</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85722674</v>
      </c>
      <c r="BO23" s="418"/>
      <c r="BP23" s="418"/>
      <c r="BQ23" s="418"/>
      <c r="BR23" s="418"/>
      <c r="BS23" s="418"/>
      <c r="BT23" s="418"/>
      <c r="BU23" s="419"/>
      <c r="BV23" s="417">
        <v>88978329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9820</v>
      </c>
      <c r="R24" s="469"/>
      <c r="S24" s="469"/>
      <c r="T24" s="469"/>
      <c r="U24" s="469"/>
      <c r="V24" s="508"/>
      <c r="W24" s="563"/>
      <c r="X24" s="551"/>
      <c r="Y24" s="552"/>
      <c r="Z24" s="467" t="s">
        <v>154</v>
      </c>
      <c r="AA24" s="447"/>
      <c r="AB24" s="447"/>
      <c r="AC24" s="447"/>
      <c r="AD24" s="447"/>
      <c r="AE24" s="447"/>
      <c r="AF24" s="447"/>
      <c r="AG24" s="448"/>
      <c r="AH24" s="468">
        <v>1240</v>
      </c>
      <c r="AI24" s="469"/>
      <c r="AJ24" s="469"/>
      <c r="AK24" s="469"/>
      <c r="AL24" s="508"/>
      <c r="AM24" s="468">
        <v>3861360</v>
      </c>
      <c r="AN24" s="469"/>
      <c r="AO24" s="469"/>
      <c r="AP24" s="469"/>
      <c r="AQ24" s="469"/>
      <c r="AR24" s="508"/>
      <c r="AS24" s="468">
        <v>3114</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38900974</v>
      </c>
      <c r="BO24" s="418"/>
      <c r="BP24" s="418"/>
      <c r="BQ24" s="418"/>
      <c r="BR24" s="418"/>
      <c r="BS24" s="418"/>
      <c r="BT24" s="418"/>
      <c r="BU24" s="419"/>
      <c r="BV24" s="417">
        <v>40876470</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8070</v>
      </c>
      <c r="R25" s="469"/>
      <c r="S25" s="469"/>
      <c r="T25" s="469"/>
      <c r="U25" s="469"/>
      <c r="V25" s="508"/>
      <c r="W25" s="563"/>
      <c r="X25" s="551"/>
      <c r="Y25" s="552"/>
      <c r="Z25" s="467" t="s">
        <v>157</v>
      </c>
      <c r="AA25" s="447"/>
      <c r="AB25" s="447"/>
      <c r="AC25" s="447"/>
      <c r="AD25" s="447"/>
      <c r="AE25" s="447"/>
      <c r="AF25" s="447"/>
      <c r="AG25" s="448"/>
      <c r="AH25" s="468">
        <v>212</v>
      </c>
      <c r="AI25" s="469"/>
      <c r="AJ25" s="469"/>
      <c r="AK25" s="469"/>
      <c r="AL25" s="508"/>
      <c r="AM25" s="468">
        <v>579184</v>
      </c>
      <c r="AN25" s="469"/>
      <c r="AO25" s="469"/>
      <c r="AP25" s="469"/>
      <c r="AQ25" s="469"/>
      <c r="AR25" s="508"/>
      <c r="AS25" s="468">
        <v>2732</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32052118</v>
      </c>
      <c r="BO25" s="381"/>
      <c r="BP25" s="381"/>
      <c r="BQ25" s="381"/>
      <c r="BR25" s="381"/>
      <c r="BS25" s="381"/>
      <c r="BT25" s="381"/>
      <c r="BU25" s="382"/>
      <c r="BV25" s="380">
        <v>32056230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6690</v>
      </c>
      <c r="R26" s="469"/>
      <c r="S26" s="469"/>
      <c r="T26" s="469"/>
      <c r="U26" s="469"/>
      <c r="V26" s="508"/>
      <c r="W26" s="563"/>
      <c r="X26" s="551"/>
      <c r="Y26" s="552"/>
      <c r="Z26" s="467" t="s">
        <v>160</v>
      </c>
      <c r="AA26" s="573"/>
      <c r="AB26" s="573"/>
      <c r="AC26" s="573"/>
      <c r="AD26" s="573"/>
      <c r="AE26" s="573"/>
      <c r="AF26" s="573"/>
      <c r="AG26" s="574"/>
      <c r="AH26" s="468">
        <v>34</v>
      </c>
      <c r="AI26" s="469"/>
      <c r="AJ26" s="469"/>
      <c r="AK26" s="469"/>
      <c r="AL26" s="508"/>
      <c r="AM26" s="468">
        <v>96152</v>
      </c>
      <c r="AN26" s="469"/>
      <c r="AO26" s="469"/>
      <c r="AP26" s="469"/>
      <c r="AQ26" s="469"/>
      <c r="AR26" s="508"/>
      <c r="AS26" s="468">
        <v>2828</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5850</v>
      </c>
      <c r="R27" s="469"/>
      <c r="S27" s="469"/>
      <c r="T27" s="469"/>
      <c r="U27" s="469"/>
      <c r="V27" s="508"/>
      <c r="W27" s="563"/>
      <c r="X27" s="551"/>
      <c r="Y27" s="552"/>
      <c r="Z27" s="467" t="s">
        <v>163</v>
      </c>
      <c r="AA27" s="447"/>
      <c r="AB27" s="447"/>
      <c r="AC27" s="447"/>
      <c r="AD27" s="447"/>
      <c r="AE27" s="447"/>
      <c r="AF27" s="447"/>
      <c r="AG27" s="448"/>
      <c r="AH27" s="468">
        <v>5</v>
      </c>
      <c r="AI27" s="469"/>
      <c r="AJ27" s="469"/>
      <c r="AK27" s="469"/>
      <c r="AL27" s="508"/>
      <c r="AM27" s="468">
        <v>21275</v>
      </c>
      <c r="AN27" s="469"/>
      <c r="AO27" s="469"/>
      <c r="AP27" s="469"/>
      <c r="AQ27" s="469"/>
      <c r="AR27" s="508"/>
      <c r="AS27" s="468">
        <v>4255</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2107042</v>
      </c>
      <c r="BO27" s="587"/>
      <c r="BP27" s="587"/>
      <c r="BQ27" s="587"/>
      <c r="BR27" s="587"/>
      <c r="BS27" s="587"/>
      <c r="BT27" s="587"/>
      <c r="BU27" s="588"/>
      <c r="BV27" s="586">
        <v>2106851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5290</v>
      </c>
      <c r="R28" s="469"/>
      <c r="S28" s="469"/>
      <c r="T28" s="469"/>
      <c r="U28" s="469"/>
      <c r="V28" s="508"/>
      <c r="W28" s="563"/>
      <c r="X28" s="551"/>
      <c r="Y28" s="552"/>
      <c r="Z28" s="467" t="s">
        <v>166</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13809729</v>
      </c>
      <c r="BO28" s="381"/>
      <c r="BP28" s="381"/>
      <c r="BQ28" s="381"/>
      <c r="BR28" s="381"/>
      <c r="BS28" s="381"/>
      <c r="BT28" s="381"/>
      <c r="BU28" s="382"/>
      <c r="BV28" s="380">
        <v>13743927</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30</v>
      </c>
      <c r="M29" s="469"/>
      <c r="N29" s="469"/>
      <c r="O29" s="469"/>
      <c r="P29" s="508"/>
      <c r="Q29" s="468">
        <v>4920</v>
      </c>
      <c r="R29" s="469"/>
      <c r="S29" s="469"/>
      <c r="T29" s="469"/>
      <c r="U29" s="469"/>
      <c r="V29" s="508"/>
      <c r="W29" s="564"/>
      <c r="X29" s="565"/>
      <c r="Y29" s="566"/>
      <c r="Z29" s="467" t="s">
        <v>170</v>
      </c>
      <c r="AA29" s="447"/>
      <c r="AB29" s="447"/>
      <c r="AC29" s="447"/>
      <c r="AD29" s="447"/>
      <c r="AE29" s="447"/>
      <c r="AF29" s="447"/>
      <c r="AG29" s="448"/>
      <c r="AH29" s="468">
        <v>1245</v>
      </c>
      <c r="AI29" s="469"/>
      <c r="AJ29" s="469"/>
      <c r="AK29" s="469"/>
      <c r="AL29" s="508"/>
      <c r="AM29" s="468">
        <v>3882635</v>
      </c>
      <c r="AN29" s="469"/>
      <c r="AO29" s="469"/>
      <c r="AP29" s="469"/>
      <c r="AQ29" s="469"/>
      <c r="AR29" s="508"/>
      <c r="AS29" s="468">
        <v>3119</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7011068</v>
      </c>
      <c r="BO29" s="418"/>
      <c r="BP29" s="418"/>
      <c r="BQ29" s="418"/>
      <c r="BR29" s="418"/>
      <c r="BS29" s="418"/>
      <c r="BT29" s="418"/>
      <c r="BU29" s="419"/>
      <c r="BV29" s="417">
        <v>7708838</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94.8</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10042455</v>
      </c>
      <c r="BO30" s="587"/>
      <c r="BP30" s="587"/>
      <c r="BQ30" s="587"/>
      <c r="BR30" s="587"/>
      <c r="BS30" s="587"/>
      <c r="BT30" s="587"/>
      <c r="BU30" s="588"/>
      <c r="BV30" s="586">
        <v>9758147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駐車場特別会計</v>
      </c>
      <c r="X34" s="599"/>
      <c r="Y34" s="599"/>
      <c r="Z34" s="599"/>
      <c r="AA34" s="599"/>
      <c r="AB34" s="599"/>
      <c r="AC34" s="599"/>
      <c r="AD34" s="599"/>
      <c r="AE34" s="599"/>
      <c r="AF34" s="599"/>
      <c r="AG34" s="599"/>
      <c r="AH34" s="599"/>
      <c r="AI34" s="599"/>
      <c r="AJ34" s="599"/>
      <c r="AK34" s="599"/>
      <c r="AL34" s="167"/>
      <c r="AM34" s="598">
        <f>IF(AO34="","",MAX(C34:D43,U34:V43)+1)</f>
        <v>9</v>
      </c>
      <c r="AN34" s="598"/>
      <c r="AO34" s="599" t="str">
        <f>IF('各会計、関係団体の財政状況及び健全化判断比率'!B33="","",'各会計、関係団体の財政状況及び健全化判断比率'!B33)</f>
        <v>水道事業会計</v>
      </c>
      <c r="AP34" s="599"/>
      <c r="AQ34" s="599"/>
      <c r="AR34" s="599"/>
      <c r="AS34" s="599"/>
      <c r="AT34" s="599"/>
      <c r="AU34" s="599"/>
      <c r="AV34" s="599"/>
      <c r="AW34" s="599"/>
      <c r="AX34" s="599"/>
      <c r="AY34" s="599"/>
      <c r="AZ34" s="599"/>
      <c r="BA34" s="599"/>
      <c r="BB34" s="599"/>
      <c r="BC34" s="599"/>
      <c r="BD34" s="167"/>
      <c r="BE34" s="598">
        <f>IF(BG34="","",MAX(C34:D43,U34:V43,AM34:AN43)+1)</f>
        <v>12</v>
      </c>
      <c r="BF34" s="598"/>
      <c r="BG34" s="599" t="str">
        <f>IF('各会計、関係団体の財政状況及び健全化判断比率'!B36="","",'各会計、関係団体の財政状況及び健全化判断比率'!B36)</f>
        <v>船舶交通特別会計</v>
      </c>
      <c r="BH34" s="599"/>
      <c r="BI34" s="599"/>
      <c r="BJ34" s="599"/>
      <c r="BK34" s="599"/>
      <c r="BL34" s="599"/>
      <c r="BM34" s="599"/>
      <c r="BN34" s="599"/>
      <c r="BO34" s="599"/>
      <c r="BP34" s="599"/>
      <c r="BQ34" s="599"/>
      <c r="BR34" s="599"/>
      <c r="BS34" s="599"/>
      <c r="BT34" s="599"/>
      <c r="BU34" s="599"/>
      <c r="BV34" s="167"/>
      <c r="BW34" s="598">
        <f>IF(BY34="","",MAX(C34:D43,U34:V43,AM34:AN43,BE34:BF43)+1)</f>
        <v>17</v>
      </c>
      <c r="BX34" s="598"/>
      <c r="BY34" s="599" t="str">
        <f>IF('各会計、関係団体の財政状況及び健全化判断比率'!B68="","",'各会計、関係団体の財政状況及び健全化判断比率'!B68)</f>
        <v>愛媛地方税滞納整理機構</v>
      </c>
      <c r="BZ34" s="599"/>
      <c r="CA34" s="599"/>
      <c r="CB34" s="599"/>
      <c r="CC34" s="599"/>
      <c r="CD34" s="599"/>
      <c r="CE34" s="599"/>
      <c r="CF34" s="599"/>
      <c r="CG34" s="599"/>
      <c r="CH34" s="599"/>
      <c r="CI34" s="599"/>
      <c r="CJ34" s="599"/>
      <c r="CK34" s="599"/>
      <c r="CL34" s="599"/>
      <c r="CM34" s="599"/>
      <c r="CN34" s="167"/>
      <c r="CO34" s="598">
        <f>IF(CQ34="","",MAX(C34:D43,U34:V43,AM34:AN43,BE34:BF43,BW34:BX43)+1)</f>
        <v>20</v>
      </c>
      <c r="CP34" s="598"/>
      <c r="CQ34" s="599" t="str">
        <f>IF('各会計、関係団体の財政状況及び健全化判断比率'!BS7="","",'各会計、関係団体の財政状況及び健全化判断比率'!BS7)</f>
        <v>今治市土地開発公社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用地取得特別会計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国民健康保険特別会計</v>
      </c>
      <c r="X35" s="599"/>
      <c r="Y35" s="599"/>
      <c r="Z35" s="599"/>
      <c r="AA35" s="599"/>
      <c r="AB35" s="599"/>
      <c r="AC35" s="599"/>
      <c r="AD35" s="599"/>
      <c r="AE35" s="599"/>
      <c r="AF35" s="599"/>
      <c r="AG35" s="599"/>
      <c r="AH35" s="599"/>
      <c r="AI35" s="599"/>
      <c r="AJ35" s="599"/>
      <c r="AK35" s="599"/>
      <c r="AL35" s="167"/>
      <c r="AM35" s="598">
        <f t="shared" ref="AM35:AM43" si="0">IF(AO35="","",AM34+1)</f>
        <v>10</v>
      </c>
      <c r="AN35" s="598"/>
      <c r="AO35" s="599" t="str">
        <f>IF('各会計、関係団体の財政状況及び健全化判断比率'!B34="","",'各会計、関係団体の財政状況及び健全化判断比率'!B34)</f>
        <v>工業用水道事業会計</v>
      </c>
      <c r="AP35" s="599"/>
      <c r="AQ35" s="599"/>
      <c r="AR35" s="599"/>
      <c r="AS35" s="599"/>
      <c r="AT35" s="599"/>
      <c r="AU35" s="599"/>
      <c r="AV35" s="599"/>
      <c r="AW35" s="599"/>
      <c r="AX35" s="599"/>
      <c r="AY35" s="599"/>
      <c r="AZ35" s="599"/>
      <c r="BA35" s="599"/>
      <c r="BB35" s="599"/>
      <c r="BC35" s="599"/>
      <c r="BD35" s="167"/>
      <c r="BE35" s="598">
        <f t="shared" ref="BE35:BE43" si="1">IF(BG35="","",BE34+1)</f>
        <v>13</v>
      </c>
      <c r="BF35" s="598"/>
      <c r="BG35" s="599" t="str">
        <f>IF('各会計、関係団体の財政状況及び健全化判断比率'!B37="","",'各会計、関係団体の財政状況及び健全化判断比率'!B37)</f>
        <v>簡易水道事業特別会計</v>
      </c>
      <c r="BH35" s="599"/>
      <c r="BI35" s="599"/>
      <c r="BJ35" s="599"/>
      <c r="BK35" s="599"/>
      <c r="BL35" s="599"/>
      <c r="BM35" s="599"/>
      <c r="BN35" s="599"/>
      <c r="BO35" s="599"/>
      <c r="BP35" s="599"/>
      <c r="BQ35" s="599"/>
      <c r="BR35" s="599"/>
      <c r="BS35" s="599"/>
      <c r="BT35" s="599"/>
      <c r="BU35" s="599"/>
      <c r="BV35" s="167"/>
      <c r="BW35" s="598">
        <f t="shared" ref="BW35:BW43" si="2">IF(BY35="","",BW34+1)</f>
        <v>18</v>
      </c>
      <c r="BX35" s="598"/>
      <c r="BY35" s="599" t="str">
        <f>IF('各会計、関係団体の財政状況及び健全化判断比率'!B69="","",'各会計、関係団体の財政状況及び健全化判断比率'!B69)</f>
        <v>愛媛県後期高齢者医療広域連合(一般会計)</v>
      </c>
      <c r="BZ35" s="599"/>
      <c r="CA35" s="599"/>
      <c r="CB35" s="599"/>
      <c r="CC35" s="599"/>
      <c r="CD35" s="599"/>
      <c r="CE35" s="599"/>
      <c r="CF35" s="599"/>
      <c r="CG35" s="599"/>
      <c r="CH35" s="599"/>
      <c r="CI35" s="599"/>
      <c r="CJ35" s="599"/>
      <c r="CK35" s="599"/>
      <c r="CL35" s="599"/>
      <c r="CM35" s="599"/>
      <c r="CN35" s="167"/>
      <c r="CO35" s="598">
        <f t="shared" ref="CO35:CO43" si="3">IF(CQ35="","",CO34+1)</f>
        <v>21</v>
      </c>
      <c r="CP35" s="598"/>
      <c r="CQ35" s="599" t="str">
        <f>IF('各会計、関係団体の財政状況及び健全化判断比率'!BS8="","",'各会計、関係団体の財政状況及び健全化判断比率'!BS8)</f>
        <v>(一財)今治地域地場産業振興センター</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墓園事業特別会計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介護保険特別会計</v>
      </c>
      <c r="X36" s="599"/>
      <c r="Y36" s="599"/>
      <c r="Z36" s="599"/>
      <c r="AA36" s="599"/>
      <c r="AB36" s="599"/>
      <c r="AC36" s="599"/>
      <c r="AD36" s="599"/>
      <c r="AE36" s="599"/>
      <c r="AF36" s="599"/>
      <c r="AG36" s="599"/>
      <c r="AH36" s="599"/>
      <c r="AI36" s="599"/>
      <c r="AJ36" s="599"/>
      <c r="AK36" s="599"/>
      <c r="AL36" s="167"/>
      <c r="AM36" s="598">
        <f t="shared" si="0"/>
        <v>11</v>
      </c>
      <c r="AN36" s="598"/>
      <c r="AO36" s="599" t="str">
        <f>IF('各会計、関係団体の財政状況及び健全化判断比率'!B35="","",'各会計、関係団体の財政状況及び健全化判断比率'!B35)</f>
        <v>公共下水道事業会計</v>
      </c>
      <c r="AP36" s="599"/>
      <c r="AQ36" s="599"/>
      <c r="AR36" s="599"/>
      <c r="AS36" s="599"/>
      <c r="AT36" s="599"/>
      <c r="AU36" s="599"/>
      <c r="AV36" s="599"/>
      <c r="AW36" s="599"/>
      <c r="AX36" s="599"/>
      <c r="AY36" s="599"/>
      <c r="AZ36" s="599"/>
      <c r="BA36" s="599"/>
      <c r="BB36" s="599"/>
      <c r="BC36" s="599"/>
      <c r="BD36" s="167"/>
      <c r="BE36" s="598">
        <f t="shared" si="1"/>
        <v>14</v>
      </c>
      <c r="BF36" s="598"/>
      <c r="BG36" s="599" t="str">
        <f>IF('各会計、関係団体の財政状況及び健全化判断比率'!B38="","",'各会計、関係団体の財政状況及び健全化判断比率'!B38)</f>
        <v>港湾事業特別会計</v>
      </c>
      <c r="BH36" s="599"/>
      <c r="BI36" s="599"/>
      <c r="BJ36" s="599"/>
      <c r="BK36" s="599"/>
      <c r="BL36" s="599"/>
      <c r="BM36" s="599"/>
      <c r="BN36" s="599"/>
      <c r="BO36" s="599"/>
      <c r="BP36" s="599"/>
      <c r="BQ36" s="599"/>
      <c r="BR36" s="599"/>
      <c r="BS36" s="599"/>
      <c r="BT36" s="599"/>
      <c r="BU36" s="599"/>
      <c r="BV36" s="167"/>
      <c r="BW36" s="598">
        <f t="shared" si="2"/>
        <v>19</v>
      </c>
      <c r="BX36" s="598"/>
      <c r="BY36" s="599" t="str">
        <f>IF('各会計、関係団体の財政状況及び健全化判断比率'!B70="","",'各会計、関係団体の財政状況及び健全化判断比率'!B70)</f>
        <v>愛媛県後期高齢者医療広域連合(後期高齢者医療特別会計)</v>
      </c>
      <c r="BZ36" s="599"/>
      <c r="CA36" s="599"/>
      <c r="CB36" s="599"/>
      <c r="CC36" s="599"/>
      <c r="CD36" s="599"/>
      <c r="CE36" s="599"/>
      <c r="CF36" s="599"/>
      <c r="CG36" s="599"/>
      <c r="CH36" s="599"/>
      <c r="CI36" s="599"/>
      <c r="CJ36" s="599"/>
      <c r="CK36" s="599"/>
      <c r="CL36" s="599"/>
      <c r="CM36" s="599"/>
      <c r="CN36" s="167"/>
      <c r="CO36" s="598">
        <f t="shared" si="3"/>
        <v>22</v>
      </c>
      <c r="CP36" s="598"/>
      <c r="CQ36" s="599" t="str">
        <f>IF('各会計、関係団体の財政状況及び健全化判断比率'!BS9="","",'各会計、関係団体の財政状況及び健全化判断比率'!BS9)</f>
        <v>(一財)今治勤労福祉事業団</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7</v>
      </c>
      <c r="V37" s="598"/>
      <c r="W37" s="599" t="str">
        <f>IF('各会計、関係団体の財政状況及び健全化判断比率'!B31="","",'各会計、関係団体の財政状況及び健全化判断比率'!B31)</f>
        <v>介護予防支援事業特別会計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15</v>
      </c>
      <c r="BF37" s="598"/>
      <c r="BG37" s="599" t="str">
        <f>IF('各会計、関係団体の財政状況及び健全化判断比率'!B39="","",'各会計、関係団体の財政状況及び健全化判断比率'!B39)</f>
        <v>鉱泉供給事業特別会計</v>
      </c>
      <c r="BH37" s="599"/>
      <c r="BI37" s="599"/>
      <c r="BJ37" s="599"/>
      <c r="BK37" s="599"/>
      <c r="BL37" s="599"/>
      <c r="BM37" s="599"/>
      <c r="BN37" s="599"/>
      <c r="BO37" s="599"/>
      <c r="BP37" s="599"/>
      <c r="BQ37" s="599"/>
      <c r="BR37" s="599"/>
      <c r="BS37" s="599"/>
      <c r="BT37" s="599"/>
      <c r="BU37" s="599"/>
      <c r="BV37" s="167"/>
      <c r="BW37" s="598" t="str">
        <f t="shared" si="2"/>
        <v/>
      </c>
      <c r="BX37" s="598"/>
      <c r="BY37" s="599" t="str">
        <f>IF('各会計、関係団体の財政状況及び健全化判断比率'!B71="","",'各会計、関係団体の財政状況及び健全化判断比率'!B71)</f>
        <v/>
      </c>
      <c r="BZ37" s="599"/>
      <c r="CA37" s="599"/>
      <c r="CB37" s="599"/>
      <c r="CC37" s="599"/>
      <c r="CD37" s="599"/>
      <c r="CE37" s="599"/>
      <c r="CF37" s="599"/>
      <c r="CG37" s="599"/>
      <c r="CH37" s="599"/>
      <c r="CI37" s="599"/>
      <c r="CJ37" s="599"/>
      <c r="CK37" s="599"/>
      <c r="CL37" s="599"/>
      <c r="CM37" s="599"/>
      <c r="CN37" s="167"/>
      <c r="CO37" s="598">
        <f t="shared" si="3"/>
        <v>23</v>
      </c>
      <c r="CP37" s="598"/>
      <c r="CQ37" s="599" t="str">
        <f>IF('各会計、関係団体の財政状況及び健全化判断比率'!BS10="","",'各会計、関係団体の財政状況及び健全化判断比率'!BS10)</f>
        <v>(一財)今治市多目的温泉保養館管理公社</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8</v>
      </c>
      <c r="V38" s="598"/>
      <c r="W38" s="599" t="str">
        <f>IF('各会計、関係団体の財政状況及び健全化判断比率'!B32="","",'各会計、関係団体の財政状況及び健全化判断比率'!B32)</f>
        <v>後期高齢者医療特別会計</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f t="shared" si="1"/>
        <v>16</v>
      </c>
      <c r="BF38" s="598"/>
      <c r="BG38" s="599" t="str">
        <f>IF('各会計、関係団体の財政状況及び健全化判断比率'!B40="","",'各会計、関係団体の財政状況及び健全化判断比率'!B40)</f>
        <v>小規模下水道特別会計</v>
      </c>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f t="shared" si="3"/>
        <v>24</v>
      </c>
      <c r="CP38" s="598"/>
      <c r="CQ38" s="599" t="str">
        <f>IF('各会計、関係団体の財政状況及び健全化判断比率'!BS11="","",'各会計、関係団体の財政状況及び健全化判断比率'!BS11)</f>
        <v>(一財)今治文化振興会</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f t="shared" si="3"/>
        <v>25</v>
      </c>
      <c r="CP39" s="598"/>
      <c r="CQ39" s="599" t="str">
        <f>IF('各会計、関係団体の財政状況及び健全化判断比率'!BS12="","",'各会計、関係団体の財政状況及び健全化判断比率'!BS12)</f>
        <v>(公財)河野育英会</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f t="shared" si="3"/>
        <v>26</v>
      </c>
      <c r="CP40" s="598"/>
      <c r="CQ40" s="599" t="str">
        <f>IF('各会計、関係団体の財政状況及び健全化判断比率'!BS13="","",'各会計、関係団体の財政状況及び健全化判断比率'!BS13)</f>
        <v>(公財)檜垣育英会</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f t="shared" si="3"/>
        <v>27</v>
      </c>
      <c r="CP41" s="598"/>
      <c r="CQ41" s="599" t="str">
        <f>IF('各会計、関係団体の財政状況及び健全化判断比率'!BS14="","",'各会計、関係団体の財政状況及び健全化判断比率'!BS14)</f>
        <v>(公財)加根又育英会</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f t="shared" si="3"/>
        <v>28</v>
      </c>
      <c r="CP42" s="598"/>
      <c r="CQ42" s="599" t="str">
        <f>IF('各会計、関係団体の財政状況及び健全化判断比率'!BS15="","",'各会計、関係団体の財政状況及び健全化判断比率'!BS15)</f>
        <v>(株)IJC</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f t="shared" si="3"/>
        <v>29</v>
      </c>
      <c r="CP43" s="598"/>
      <c r="CQ43" s="599" t="str">
        <f>IF('各会計、関係団体の財政状況及び健全化判断比率'!BS16="","",'各会計、関係団体の財政状況及び健全化判断比率'!BS16)</f>
        <v>今治コミュニティ放送(株)</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532</v>
      </c>
      <c r="G33" s="29" t="s">
        <v>533</v>
      </c>
      <c r="H33" s="29" t="s">
        <v>534</v>
      </c>
      <c r="I33" s="29" t="s">
        <v>535</v>
      </c>
      <c r="J33" s="30" t="s">
        <v>536</v>
      </c>
      <c r="K33" s="22"/>
      <c r="L33" s="22"/>
      <c r="M33" s="22"/>
      <c r="N33" s="22"/>
      <c r="O33" s="22"/>
      <c r="P33" s="22"/>
    </row>
    <row r="34" spans="1:16" ht="39" customHeight="1" x14ac:dyDescent="0.15">
      <c r="A34" s="22"/>
      <c r="B34" s="31"/>
      <c r="C34" s="1184" t="s">
        <v>539</v>
      </c>
      <c r="D34" s="1184"/>
      <c r="E34" s="1185"/>
      <c r="F34" s="32">
        <v>9.25</v>
      </c>
      <c r="G34" s="33">
        <v>8.31</v>
      </c>
      <c r="H34" s="33">
        <v>7.98</v>
      </c>
      <c r="I34" s="33">
        <v>8.67</v>
      </c>
      <c r="J34" s="34">
        <v>8.8699999999999992</v>
      </c>
      <c r="K34" s="22"/>
      <c r="L34" s="22"/>
      <c r="M34" s="22"/>
      <c r="N34" s="22"/>
      <c r="O34" s="22"/>
      <c r="P34" s="22"/>
    </row>
    <row r="35" spans="1:16" ht="39" customHeight="1" x14ac:dyDescent="0.15">
      <c r="A35" s="22"/>
      <c r="B35" s="35"/>
      <c r="C35" s="1178" t="s">
        <v>540</v>
      </c>
      <c r="D35" s="1179"/>
      <c r="E35" s="1180"/>
      <c r="F35" s="36">
        <v>3.24</v>
      </c>
      <c r="G35" s="37">
        <v>3.3</v>
      </c>
      <c r="H35" s="37">
        <v>3.34</v>
      </c>
      <c r="I35" s="37">
        <v>3.77</v>
      </c>
      <c r="J35" s="38">
        <v>4.58</v>
      </c>
      <c r="K35" s="22"/>
      <c r="L35" s="22"/>
      <c r="M35" s="22"/>
      <c r="N35" s="22"/>
      <c r="O35" s="22"/>
      <c r="P35" s="22"/>
    </row>
    <row r="36" spans="1:16" ht="39" customHeight="1" x14ac:dyDescent="0.15">
      <c r="A36" s="22"/>
      <c r="B36" s="35"/>
      <c r="C36" s="1178" t="s">
        <v>541</v>
      </c>
      <c r="D36" s="1179"/>
      <c r="E36" s="1180"/>
      <c r="F36" s="36">
        <v>1.79</v>
      </c>
      <c r="G36" s="37">
        <v>1.74</v>
      </c>
      <c r="H36" s="37">
        <v>1.45</v>
      </c>
      <c r="I36" s="37">
        <v>1.08</v>
      </c>
      <c r="J36" s="38">
        <v>1.49</v>
      </c>
      <c r="K36" s="22"/>
      <c r="L36" s="22"/>
      <c r="M36" s="22"/>
      <c r="N36" s="22"/>
      <c r="O36" s="22"/>
      <c r="P36" s="22"/>
    </row>
    <row r="37" spans="1:16" ht="39" customHeight="1" x14ac:dyDescent="0.15">
      <c r="A37" s="22"/>
      <c r="B37" s="35"/>
      <c r="C37" s="1178" t="s">
        <v>542</v>
      </c>
      <c r="D37" s="1179"/>
      <c r="E37" s="1180"/>
      <c r="F37" s="36" t="s">
        <v>493</v>
      </c>
      <c r="G37" s="37" t="s">
        <v>493</v>
      </c>
      <c r="H37" s="37" t="s">
        <v>493</v>
      </c>
      <c r="I37" s="37" t="s">
        <v>493</v>
      </c>
      <c r="J37" s="38">
        <v>1.1200000000000001</v>
      </c>
      <c r="K37" s="22"/>
      <c r="L37" s="22"/>
      <c r="M37" s="22"/>
      <c r="N37" s="22"/>
      <c r="O37" s="22"/>
      <c r="P37" s="22"/>
    </row>
    <row r="38" spans="1:16" ht="39" customHeight="1" x14ac:dyDescent="0.15">
      <c r="A38" s="22"/>
      <c r="B38" s="35"/>
      <c r="C38" s="1178" t="s">
        <v>543</v>
      </c>
      <c r="D38" s="1179"/>
      <c r="E38" s="1180"/>
      <c r="F38" s="36">
        <v>0.17</v>
      </c>
      <c r="G38" s="37">
        <v>7.0000000000000007E-2</v>
      </c>
      <c r="H38" s="37">
        <v>0.17</v>
      </c>
      <c r="I38" s="37">
        <v>0.49</v>
      </c>
      <c r="J38" s="38">
        <v>0.99</v>
      </c>
      <c r="K38" s="22"/>
      <c r="L38" s="22"/>
      <c r="M38" s="22"/>
      <c r="N38" s="22"/>
      <c r="O38" s="22"/>
      <c r="P38" s="22"/>
    </row>
    <row r="39" spans="1:16" ht="39" customHeight="1" x14ac:dyDescent="0.15">
      <c r="A39" s="22"/>
      <c r="B39" s="35"/>
      <c r="C39" s="1178" t="s">
        <v>544</v>
      </c>
      <c r="D39" s="1179"/>
      <c r="E39" s="1180"/>
      <c r="F39" s="36">
        <v>0.2</v>
      </c>
      <c r="G39" s="37">
        <v>0.21</v>
      </c>
      <c r="H39" s="37">
        <v>0.22</v>
      </c>
      <c r="I39" s="37">
        <v>0.24</v>
      </c>
      <c r="J39" s="38">
        <v>0.26</v>
      </c>
      <c r="K39" s="22"/>
      <c r="L39" s="22"/>
      <c r="M39" s="22"/>
      <c r="N39" s="22"/>
      <c r="O39" s="22"/>
      <c r="P39" s="22"/>
    </row>
    <row r="40" spans="1:16" ht="39" customHeight="1" x14ac:dyDescent="0.15">
      <c r="A40" s="22"/>
      <c r="B40" s="35"/>
      <c r="C40" s="1178" t="s">
        <v>545</v>
      </c>
      <c r="D40" s="1179"/>
      <c r="E40" s="1180"/>
      <c r="F40" s="36">
        <v>0.09</v>
      </c>
      <c r="G40" s="37">
        <v>0.09</v>
      </c>
      <c r="H40" s="37">
        <v>0.1</v>
      </c>
      <c r="I40" s="37">
        <v>0.1</v>
      </c>
      <c r="J40" s="38">
        <v>0.11</v>
      </c>
      <c r="K40" s="22"/>
      <c r="L40" s="22"/>
      <c r="M40" s="22"/>
      <c r="N40" s="22"/>
      <c r="O40" s="22"/>
      <c r="P40" s="22"/>
    </row>
    <row r="41" spans="1:16" ht="39" customHeight="1" x14ac:dyDescent="0.15">
      <c r="A41" s="22"/>
      <c r="B41" s="35"/>
      <c r="C41" s="1178" t="s">
        <v>546</v>
      </c>
      <c r="D41" s="1179"/>
      <c r="E41" s="1180"/>
      <c r="F41" s="36">
        <v>0.05</v>
      </c>
      <c r="G41" s="37">
        <v>7.0000000000000007E-2</v>
      </c>
      <c r="H41" s="37">
        <v>0.06</v>
      </c>
      <c r="I41" s="37">
        <v>0.06</v>
      </c>
      <c r="J41" s="38">
        <v>0.06</v>
      </c>
      <c r="K41" s="22"/>
      <c r="L41" s="22"/>
      <c r="M41" s="22"/>
      <c r="N41" s="22"/>
      <c r="O41" s="22"/>
      <c r="P41" s="22"/>
    </row>
    <row r="42" spans="1:16" ht="39" customHeight="1" x14ac:dyDescent="0.15">
      <c r="A42" s="22"/>
      <c r="B42" s="39"/>
      <c r="C42" s="1178" t="s">
        <v>547</v>
      </c>
      <c r="D42" s="1179"/>
      <c r="E42" s="1180"/>
      <c r="F42" s="36" t="s">
        <v>493</v>
      </c>
      <c r="G42" s="37" t="s">
        <v>493</v>
      </c>
      <c r="H42" s="37" t="s">
        <v>493</v>
      </c>
      <c r="I42" s="37" t="s">
        <v>493</v>
      </c>
      <c r="J42" s="38" t="s">
        <v>493</v>
      </c>
      <c r="K42" s="22"/>
      <c r="L42" s="22"/>
      <c r="M42" s="22"/>
      <c r="N42" s="22"/>
      <c r="O42" s="22"/>
      <c r="P42" s="22"/>
    </row>
    <row r="43" spans="1:16" ht="39" customHeight="1" thickBot="1" x14ac:dyDescent="0.2">
      <c r="A43" s="22"/>
      <c r="B43" s="40"/>
      <c r="C43" s="1181" t="s">
        <v>548</v>
      </c>
      <c r="D43" s="1182"/>
      <c r="E43" s="1183"/>
      <c r="F43" s="41">
        <v>0.14000000000000001</v>
      </c>
      <c r="G43" s="42">
        <v>0.1</v>
      </c>
      <c r="H43" s="42">
        <v>7.0000000000000007E-2</v>
      </c>
      <c r="I43" s="42">
        <v>0.16</v>
      </c>
      <c r="J43" s="43">
        <v>0.02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532</v>
      </c>
      <c r="L44" s="56" t="s">
        <v>533</v>
      </c>
      <c r="M44" s="56" t="s">
        <v>534</v>
      </c>
      <c r="N44" s="56" t="s">
        <v>535</v>
      </c>
      <c r="O44" s="57" t="s">
        <v>536</v>
      </c>
      <c r="P44" s="48"/>
      <c r="Q44" s="48"/>
      <c r="R44" s="48"/>
      <c r="S44" s="48"/>
      <c r="T44" s="48"/>
      <c r="U44" s="48"/>
    </row>
    <row r="45" spans="1:21" ht="30.75" customHeight="1" x14ac:dyDescent="0.15">
      <c r="A45" s="48"/>
      <c r="B45" s="1194" t="s">
        <v>10</v>
      </c>
      <c r="C45" s="1195"/>
      <c r="D45" s="58"/>
      <c r="E45" s="1200" t="s">
        <v>11</v>
      </c>
      <c r="F45" s="1200"/>
      <c r="G45" s="1200"/>
      <c r="H45" s="1200"/>
      <c r="I45" s="1200"/>
      <c r="J45" s="1201"/>
      <c r="K45" s="59">
        <v>10861</v>
      </c>
      <c r="L45" s="60">
        <v>10707</v>
      </c>
      <c r="M45" s="60">
        <v>10916</v>
      </c>
      <c r="N45" s="60">
        <v>11504</v>
      </c>
      <c r="O45" s="61">
        <v>11672</v>
      </c>
      <c r="P45" s="48"/>
      <c r="Q45" s="48"/>
      <c r="R45" s="48"/>
      <c r="S45" s="48"/>
      <c r="T45" s="48"/>
      <c r="U45" s="48"/>
    </row>
    <row r="46" spans="1:21" ht="30.75" customHeight="1" x14ac:dyDescent="0.15">
      <c r="A46" s="48"/>
      <c r="B46" s="1196"/>
      <c r="C46" s="1197"/>
      <c r="D46" s="62"/>
      <c r="E46" s="1188" t="s">
        <v>12</v>
      </c>
      <c r="F46" s="1188"/>
      <c r="G46" s="1188"/>
      <c r="H46" s="1188"/>
      <c r="I46" s="1188"/>
      <c r="J46" s="1189"/>
      <c r="K46" s="63" t="s">
        <v>493</v>
      </c>
      <c r="L46" s="64" t="s">
        <v>493</v>
      </c>
      <c r="M46" s="64" t="s">
        <v>493</v>
      </c>
      <c r="N46" s="64" t="s">
        <v>493</v>
      </c>
      <c r="O46" s="65" t="s">
        <v>493</v>
      </c>
      <c r="P46" s="48"/>
      <c r="Q46" s="48"/>
      <c r="R46" s="48"/>
      <c r="S46" s="48"/>
      <c r="T46" s="48"/>
      <c r="U46" s="48"/>
    </row>
    <row r="47" spans="1:21" ht="30.75" customHeight="1" x14ac:dyDescent="0.15">
      <c r="A47" s="48"/>
      <c r="B47" s="1196"/>
      <c r="C47" s="1197"/>
      <c r="D47" s="62"/>
      <c r="E47" s="1188" t="s">
        <v>13</v>
      </c>
      <c r="F47" s="1188"/>
      <c r="G47" s="1188"/>
      <c r="H47" s="1188"/>
      <c r="I47" s="1188"/>
      <c r="J47" s="1189"/>
      <c r="K47" s="63" t="s">
        <v>493</v>
      </c>
      <c r="L47" s="64" t="s">
        <v>493</v>
      </c>
      <c r="M47" s="64" t="s">
        <v>493</v>
      </c>
      <c r="N47" s="64" t="s">
        <v>493</v>
      </c>
      <c r="O47" s="65" t="s">
        <v>493</v>
      </c>
      <c r="P47" s="48"/>
      <c r="Q47" s="48"/>
      <c r="R47" s="48"/>
      <c r="S47" s="48"/>
      <c r="T47" s="48"/>
      <c r="U47" s="48"/>
    </row>
    <row r="48" spans="1:21" ht="30.75" customHeight="1" x14ac:dyDescent="0.15">
      <c r="A48" s="48"/>
      <c r="B48" s="1196"/>
      <c r="C48" s="1197"/>
      <c r="D48" s="62"/>
      <c r="E48" s="1188" t="s">
        <v>14</v>
      </c>
      <c r="F48" s="1188"/>
      <c r="G48" s="1188"/>
      <c r="H48" s="1188"/>
      <c r="I48" s="1188"/>
      <c r="J48" s="1189"/>
      <c r="K48" s="63">
        <v>2900</v>
      </c>
      <c r="L48" s="64">
        <v>2861</v>
      </c>
      <c r="M48" s="64">
        <v>2835</v>
      </c>
      <c r="N48" s="64">
        <v>2970</v>
      </c>
      <c r="O48" s="65">
        <v>2654</v>
      </c>
      <c r="P48" s="48"/>
      <c r="Q48" s="48"/>
      <c r="R48" s="48"/>
      <c r="S48" s="48"/>
      <c r="T48" s="48"/>
      <c r="U48" s="48"/>
    </row>
    <row r="49" spans="1:21" ht="30.75" customHeight="1" x14ac:dyDescent="0.15">
      <c r="A49" s="48"/>
      <c r="B49" s="1196"/>
      <c r="C49" s="1197"/>
      <c r="D49" s="62"/>
      <c r="E49" s="1188" t="s">
        <v>15</v>
      </c>
      <c r="F49" s="1188"/>
      <c r="G49" s="1188"/>
      <c r="H49" s="1188"/>
      <c r="I49" s="1188"/>
      <c r="J49" s="1189"/>
      <c r="K49" s="63" t="s">
        <v>493</v>
      </c>
      <c r="L49" s="64" t="s">
        <v>493</v>
      </c>
      <c r="M49" s="64" t="s">
        <v>493</v>
      </c>
      <c r="N49" s="64" t="s">
        <v>493</v>
      </c>
      <c r="O49" s="65" t="s">
        <v>493</v>
      </c>
      <c r="P49" s="48"/>
      <c r="Q49" s="48"/>
      <c r="R49" s="48"/>
      <c r="S49" s="48"/>
      <c r="T49" s="48"/>
      <c r="U49" s="48"/>
    </row>
    <row r="50" spans="1:21" ht="30.75" customHeight="1" x14ac:dyDescent="0.15">
      <c r="A50" s="48"/>
      <c r="B50" s="1196"/>
      <c r="C50" s="1197"/>
      <c r="D50" s="62"/>
      <c r="E50" s="1188" t="s">
        <v>16</v>
      </c>
      <c r="F50" s="1188"/>
      <c r="G50" s="1188"/>
      <c r="H50" s="1188"/>
      <c r="I50" s="1188"/>
      <c r="J50" s="1189"/>
      <c r="K50" s="63">
        <v>81</v>
      </c>
      <c r="L50" s="64">
        <v>77</v>
      </c>
      <c r="M50" s="64">
        <v>71</v>
      </c>
      <c r="N50" s="64">
        <v>69</v>
      </c>
      <c r="O50" s="65">
        <v>66</v>
      </c>
      <c r="P50" s="48"/>
      <c r="Q50" s="48"/>
      <c r="R50" s="48"/>
      <c r="S50" s="48"/>
      <c r="T50" s="48"/>
      <c r="U50" s="48"/>
    </row>
    <row r="51" spans="1:21" ht="30.75" customHeight="1" x14ac:dyDescent="0.15">
      <c r="A51" s="48"/>
      <c r="B51" s="1198"/>
      <c r="C51" s="1199"/>
      <c r="D51" s="66"/>
      <c r="E51" s="1188" t="s">
        <v>17</v>
      </c>
      <c r="F51" s="1188"/>
      <c r="G51" s="1188"/>
      <c r="H51" s="1188"/>
      <c r="I51" s="1188"/>
      <c r="J51" s="1189"/>
      <c r="K51" s="63" t="s">
        <v>493</v>
      </c>
      <c r="L51" s="64" t="s">
        <v>493</v>
      </c>
      <c r="M51" s="64" t="s">
        <v>493</v>
      </c>
      <c r="N51" s="64" t="s">
        <v>493</v>
      </c>
      <c r="O51" s="65" t="s">
        <v>493</v>
      </c>
      <c r="P51" s="48"/>
      <c r="Q51" s="48"/>
      <c r="R51" s="48"/>
      <c r="S51" s="48"/>
      <c r="T51" s="48"/>
      <c r="U51" s="48"/>
    </row>
    <row r="52" spans="1:21" ht="30.75" customHeight="1" x14ac:dyDescent="0.15">
      <c r="A52" s="48"/>
      <c r="B52" s="1186" t="s">
        <v>18</v>
      </c>
      <c r="C52" s="1187"/>
      <c r="D52" s="66"/>
      <c r="E52" s="1188" t="s">
        <v>19</v>
      </c>
      <c r="F52" s="1188"/>
      <c r="G52" s="1188"/>
      <c r="H52" s="1188"/>
      <c r="I52" s="1188"/>
      <c r="J52" s="1189"/>
      <c r="K52" s="63">
        <v>8420</v>
      </c>
      <c r="L52" s="64">
        <v>8641</v>
      </c>
      <c r="M52" s="64">
        <v>9057</v>
      </c>
      <c r="N52" s="64">
        <v>9357</v>
      </c>
      <c r="O52" s="65">
        <v>9716</v>
      </c>
      <c r="P52" s="48"/>
      <c r="Q52" s="48"/>
      <c r="R52" s="48"/>
      <c r="S52" s="48"/>
      <c r="T52" s="48"/>
      <c r="U52" s="48"/>
    </row>
    <row r="53" spans="1:21" ht="30.75" customHeight="1" thickBot="1" x14ac:dyDescent="0.2">
      <c r="A53" s="48"/>
      <c r="B53" s="1190" t="s">
        <v>20</v>
      </c>
      <c r="C53" s="1191"/>
      <c r="D53" s="67"/>
      <c r="E53" s="1192" t="s">
        <v>21</v>
      </c>
      <c r="F53" s="1192"/>
      <c r="G53" s="1192"/>
      <c r="H53" s="1192"/>
      <c r="I53" s="1192"/>
      <c r="J53" s="1193"/>
      <c r="K53" s="68">
        <v>5422</v>
      </c>
      <c r="L53" s="69">
        <v>5004</v>
      </c>
      <c r="M53" s="69">
        <v>4765</v>
      </c>
      <c r="N53" s="69">
        <v>5186</v>
      </c>
      <c r="O53" s="70">
        <v>4676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532</v>
      </c>
      <c r="J40" s="79" t="s">
        <v>533</v>
      </c>
      <c r="K40" s="79" t="s">
        <v>534</v>
      </c>
      <c r="L40" s="79" t="s">
        <v>535</v>
      </c>
      <c r="M40" s="80" t="s">
        <v>536</v>
      </c>
    </row>
    <row r="41" spans="2:13" ht="27.75" customHeight="1" x14ac:dyDescent="0.15">
      <c r="B41" s="1202" t="s">
        <v>23</v>
      </c>
      <c r="C41" s="1203"/>
      <c r="D41" s="81"/>
      <c r="E41" s="1208" t="s">
        <v>24</v>
      </c>
      <c r="F41" s="1208"/>
      <c r="G41" s="1208"/>
      <c r="H41" s="1209"/>
      <c r="I41" s="82">
        <v>85250</v>
      </c>
      <c r="J41" s="83">
        <v>87934</v>
      </c>
      <c r="K41" s="83">
        <v>90110</v>
      </c>
      <c r="L41" s="83">
        <v>88978</v>
      </c>
      <c r="M41" s="84">
        <v>85709</v>
      </c>
    </row>
    <row r="42" spans="2:13" ht="27.75" customHeight="1" x14ac:dyDescent="0.15">
      <c r="B42" s="1204"/>
      <c r="C42" s="1205"/>
      <c r="D42" s="85"/>
      <c r="E42" s="1210" t="s">
        <v>25</v>
      </c>
      <c r="F42" s="1210"/>
      <c r="G42" s="1210"/>
      <c r="H42" s="1211"/>
      <c r="I42" s="86">
        <v>3717</v>
      </c>
      <c r="J42" s="87">
        <v>3653</v>
      </c>
      <c r="K42" s="87">
        <v>3594</v>
      </c>
      <c r="L42" s="87">
        <v>3535</v>
      </c>
      <c r="M42" s="88">
        <v>1149</v>
      </c>
    </row>
    <row r="43" spans="2:13" ht="27.75" customHeight="1" x14ac:dyDescent="0.15">
      <c r="B43" s="1204"/>
      <c r="C43" s="1205"/>
      <c r="D43" s="85"/>
      <c r="E43" s="1210" t="s">
        <v>26</v>
      </c>
      <c r="F43" s="1210"/>
      <c r="G43" s="1210"/>
      <c r="H43" s="1211"/>
      <c r="I43" s="86">
        <v>33815</v>
      </c>
      <c r="J43" s="87">
        <v>31975</v>
      </c>
      <c r="K43" s="87">
        <v>30490</v>
      </c>
      <c r="L43" s="87">
        <v>29106</v>
      </c>
      <c r="M43" s="88">
        <v>26166</v>
      </c>
    </row>
    <row r="44" spans="2:13" ht="27.75" customHeight="1" x14ac:dyDescent="0.15">
      <c r="B44" s="1204"/>
      <c r="C44" s="1205"/>
      <c r="D44" s="85"/>
      <c r="E44" s="1210" t="s">
        <v>27</v>
      </c>
      <c r="F44" s="1210"/>
      <c r="G44" s="1210"/>
      <c r="H44" s="1211"/>
      <c r="I44" s="86" t="s">
        <v>493</v>
      </c>
      <c r="J44" s="87" t="s">
        <v>493</v>
      </c>
      <c r="K44" s="87" t="s">
        <v>493</v>
      </c>
      <c r="L44" s="87" t="s">
        <v>493</v>
      </c>
      <c r="M44" s="88" t="s">
        <v>493</v>
      </c>
    </row>
    <row r="45" spans="2:13" ht="27.75" customHeight="1" x14ac:dyDescent="0.15">
      <c r="B45" s="1204"/>
      <c r="C45" s="1205"/>
      <c r="D45" s="85"/>
      <c r="E45" s="1210" t="s">
        <v>28</v>
      </c>
      <c r="F45" s="1210"/>
      <c r="G45" s="1210"/>
      <c r="H45" s="1211"/>
      <c r="I45" s="86">
        <v>13209</v>
      </c>
      <c r="J45" s="87">
        <v>12252</v>
      </c>
      <c r="K45" s="87">
        <v>11205</v>
      </c>
      <c r="L45" s="87">
        <v>11167</v>
      </c>
      <c r="M45" s="88">
        <v>10675</v>
      </c>
    </row>
    <row r="46" spans="2:13" ht="27.75" customHeight="1" x14ac:dyDescent="0.15">
      <c r="B46" s="1204"/>
      <c r="C46" s="1205"/>
      <c r="D46" s="89"/>
      <c r="E46" s="1210" t="s">
        <v>29</v>
      </c>
      <c r="F46" s="1210"/>
      <c r="G46" s="1210"/>
      <c r="H46" s="1211"/>
      <c r="I46" s="86" t="s">
        <v>493</v>
      </c>
      <c r="J46" s="87">
        <v>1</v>
      </c>
      <c r="K46" s="87" t="s">
        <v>493</v>
      </c>
      <c r="L46" s="87" t="s">
        <v>493</v>
      </c>
      <c r="M46" s="88">
        <v>0</v>
      </c>
    </row>
    <row r="47" spans="2:13" ht="27.75" customHeight="1" x14ac:dyDescent="0.15">
      <c r="B47" s="1204"/>
      <c r="C47" s="1205"/>
      <c r="D47" s="90"/>
      <c r="E47" s="1212" t="s">
        <v>30</v>
      </c>
      <c r="F47" s="1213"/>
      <c r="G47" s="1213"/>
      <c r="H47" s="1214"/>
      <c r="I47" s="86" t="s">
        <v>493</v>
      </c>
      <c r="J47" s="87" t="s">
        <v>493</v>
      </c>
      <c r="K47" s="87" t="s">
        <v>493</v>
      </c>
      <c r="L47" s="87" t="s">
        <v>493</v>
      </c>
      <c r="M47" s="88" t="s">
        <v>493</v>
      </c>
    </row>
    <row r="48" spans="2:13" ht="27.75" customHeight="1" x14ac:dyDescent="0.15">
      <c r="B48" s="1204"/>
      <c r="C48" s="1205"/>
      <c r="D48" s="85"/>
      <c r="E48" s="1210" t="s">
        <v>31</v>
      </c>
      <c r="F48" s="1210"/>
      <c r="G48" s="1210"/>
      <c r="H48" s="1211"/>
      <c r="I48" s="86" t="s">
        <v>493</v>
      </c>
      <c r="J48" s="87" t="s">
        <v>493</v>
      </c>
      <c r="K48" s="87" t="s">
        <v>493</v>
      </c>
      <c r="L48" s="87" t="s">
        <v>493</v>
      </c>
      <c r="M48" s="88" t="s">
        <v>493</v>
      </c>
    </row>
    <row r="49" spans="2:13" ht="27.75" customHeight="1" x14ac:dyDescent="0.15">
      <c r="B49" s="1206"/>
      <c r="C49" s="1207"/>
      <c r="D49" s="85"/>
      <c r="E49" s="1210" t="s">
        <v>32</v>
      </c>
      <c r="F49" s="1210"/>
      <c r="G49" s="1210"/>
      <c r="H49" s="1211"/>
      <c r="I49" s="86" t="s">
        <v>493</v>
      </c>
      <c r="J49" s="87" t="s">
        <v>493</v>
      </c>
      <c r="K49" s="87" t="s">
        <v>493</v>
      </c>
      <c r="L49" s="87" t="s">
        <v>493</v>
      </c>
      <c r="M49" s="88" t="s">
        <v>493</v>
      </c>
    </row>
    <row r="50" spans="2:13" ht="27.75" customHeight="1" x14ac:dyDescent="0.15">
      <c r="B50" s="1215" t="s">
        <v>33</v>
      </c>
      <c r="C50" s="1216"/>
      <c r="D50" s="91"/>
      <c r="E50" s="1210" t="s">
        <v>34</v>
      </c>
      <c r="F50" s="1210"/>
      <c r="G50" s="1210"/>
      <c r="H50" s="1211"/>
      <c r="I50" s="86">
        <v>22069</v>
      </c>
      <c r="J50" s="87">
        <v>25062</v>
      </c>
      <c r="K50" s="87">
        <v>25013</v>
      </c>
      <c r="L50" s="87">
        <v>27495</v>
      </c>
      <c r="M50" s="88">
        <v>26998</v>
      </c>
    </row>
    <row r="51" spans="2:13" ht="27.75" customHeight="1" x14ac:dyDescent="0.15">
      <c r="B51" s="1204"/>
      <c r="C51" s="1205"/>
      <c r="D51" s="85"/>
      <c r="E51" s="1210" t="s">
        <v>35</v>
      </c>
      <c r="F51" s="1210"/>
      <c r="G51" s="1210"/>
      <c r="H51" s="1211"/>
      <c r="I51" s="86">
        <v>5744</v>
      </c>
      <c r="J51" s="87">
        <v>5477</v>
      </c>
      <c r="K51" s="87">
        <v>4812</v>
      </c>
      <c r="L51" s="87">
        <v>4865</v>
      </c>
      <c r="M51" s="88">
        <v>2630</v>
      </c>
    </row>
    <row r="52" spans="2:13" ht="27.75" customHeight="1" x14ac:dyDescent="0.15">
      <c r="B52" s="1206"/>
      <c r="C52" s="1207"/>
      <c r="D52" s="85"/>
      <c r="E52" s="1210" t="s">
        <v>36</v>
      </c>
      <c r="F52" s="1210"/>
      <c r="G52" s="1210"/>
      <c r="H52" s="1211"/>
      <c r="I52" s="86">
        <v>83736</v>
      </c>
      <c r="J52" s="87">
        <v>87073</v>
      </c>
      <c r="K52" s="87">
        <v>89781</v>
      </c>
      <c r="L52" s="87">
        <v>91087</v>
      </c>
      <c r="M52" s="88">
        <v>87522</v>
      </c>
    </row>
    <row r="53" spans="2:13" ht="27.75" customHeight="1" thickBot="1" x14ac:dyDescent="0.2">
      <c r="B53" s="1217" t="s">
        <v>20</v>
      </c>
      <c r="C53" s="1218"/>
      <c r="D53" s="92"/>
      <c r="E53" s="1219" t="s">
        <v>37</v>
      </c>
      <c r="F53" s="1219"/>
      <c r="G53" s="1219"/>
      <c r="H53" s="1220"/>
      <c r="I53" s="93">
        <v>24442</v>
      </c>
      <c r="J53" s="94">
        <v>18204</v>
      </c>
      <c r="K53" s="94">
        <v>15792</v>
      </c>
      <c r="L53" s="94">
        <v>9338</v>
      </c>
      <c r="M53" s="95">
        <v>6548</v>
      </c>
    </row>
    <row r="54" spans="2:13" ht="27.75" customHeight="1" x14ac:dyDescent="0.15">
      <c r="B54" s="96" t="s">
        <v>38</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election activeCell="G65" sqref="G65:O69"/>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575</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575</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576</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577</v>
      </c>
      <c r="I42" s="354"/>
      <c r="J42" s="354"/>
      <c r="K42" s="354"/>
      <c r="L42" s="246"/>
      <c r="M42" s="246"/>
      <c r="N42" s="246"/>
      <c r="O42" s="246"/>
    </row>
    <row r="43" spans="2:17" x14ac:dyDescent="0.15">
      <c r="B43" s="250"/>
      <c r="C43" s="246"/>
      <c r="D43" s="246"/>
      <c r="E43" s="246"/>
      <c r="F43" s="246"/>
      <c r="G43" s="1235" t="s">
        <v>585</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578</v>
      </c>
    </row>
    <row r="50" spans="1:17" x14ac:dyDescent="0.15">
      <c r="B50" s="250"/>
      <c r="C50" s="246"/>
      <c r="D50" s="246"/>
      <c r="E50" s="246"/>
      <c r="F50" s="246"/>
      <c r="G50" s="1244"/>
      <c r="H50" s="1245"/>
      <c r="I50" s="1245"/>
      <c r="J50" s="1246"/>
      <c r="K50" s="356" t="s">
        <v>532</v>
      </c>
      <c r="L50" s="356" t="s">
        <v>533</v>
      </c>
      <c r="M50" s="356" t="s">
        <v>534</v>
      </c>
      <c r="N50" s="356" t="s">
        <v>535</v>
      </c>
      <c r="O50" s="356" t="s">
        <v>536</v>
      </c>
    </row>
    <row r="51" spans="1:17" x14ac:dyDescent="0.15">
      <c r="B51" s="250"/>
      <c r="C51" s="246"/>
      <c r="D51" s="246"/>
      <c r="E51" s="246"/>
      <c r="F51" s="246"/>
      <c r="G51" s="1247" t="s">
        <v>579</v>
      </c>
      <c r="H51" s="1248"/>
      <c r="I51" s="1253" t="s">
        <v>580</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586</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581</v>
      </c>
      <c r="H55" s="1228"/>
      <c r="I55" s="1233" t="s">
        <v>580</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586</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582</v>
      </c>
      <c r="C63" s="246"/>
      <c r="D63" s="246"/>
      <c r="E63" s="246"/>
      <c r="F63" s="246"/>
      <c r="G63" s="246"/>
      <c r="H63" s="246"/>
      <c r="I63" s="246"/>
      <c r="J63" s="246"/>
      <c r="K63" s="246"/>
      <c r="L63" s="246"/>
      <c r="M63" s="246"/>
      <c r="N63" s="246"/>
      <c r="O63" s="246"/>
    </row>
    <row r="64" spans="1:17" x14ac:dyDescent="0.15">
      <c r="B64" s="250"/>
      <c r="C64" s="246"/>
      <c r="D64" s="246"/>
      <c r="E64" s="246"/>
      <c r="F64" s="246"/>
      <c r="G64" s="353" t="s">
        <v>577</v>
      </c>
      <c r="I64" s="354"/>
      <c r="J64" s="354"/>
      <c r="K64" s="354"/>
      <c r="L64" s="246"/>
      <c r="M64" s="246"/>
      <c r="N64" s="246"/>
      <c r="O64" s="246"/>
    </row>
    <row r="65" spans="2:30" x14ac:dyDescent="0.15">
      <c r="B65" s="250"/>
      <c r="C65" s="246"/>
      <c r="D65" s="246"/>
      <c r="E65" s="246"/>
      <c r="F65" s="246"/>
      <c r="G65" s="1235" t="s">
        <v>587</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583</v>
      </c>
      <c r="I71" s="370"/>
      <c r="J71" s="366"/>
      <c r="K71" s="366"/>
      <c r="L71" s="367"/>
      <c r="M71" s="366"/>
      <c r="N71" s="367"/>
      <c r="O71" s="368"/>
    </row>
    <row r="72" spans="2:30" x14ac:dyDescent="0.15">
      <c r="B72" s="250"/>
      <c r="C72" s="246"/>
      <c r="D72" s="246"/>
      <c r="E72" s="246"/>
      <c r="F72" s="246"/>
      <c r="G72" s="1244"/>
      <c r="H72" s="1245"/>
      <c r="I72" s="1245"/>
      <c r="J72" s="1246"/>
      <c r="K72" s="356" t="s">
        <v>532</v>
      </c>
      <c r="L72" s="356" t="s">
        <v>533</v>
      </c>
      <c r="M72" s="356" t="s">
        <v>534</v>
      </c>
      <c r="N72" s="356" t="s">
        <v>535</v>
      </c>
      <c r="O72" s="356" t="s">
        <v>536</v>
      </c>
    </row>
    <row r="73" spans="2:30" x14ac:dyDescent="0.15">
      <c r="B73" s="250"/>
      <c r="C73" s="246"/>
      <c r="D73" s="246"/>
      <c r="E73" s="246"/>
      <c r="F73" s="246"/>
      <c r="G73" s="1247" t="s">
        <v>579</v>
      </c>
      <c r="H73" s="1248"/>
      <c r="I73" s="1253" t="s">
        <v>580</v>
      </c>
      <c r="J73" s="1253"/>
      <c r="K73" s="1234">
        <v>63.7</v>
      </c>
      <c r="L73" s="1234">
        <v>47.1</v>
      </c>
      <c r="M73" s="1221">
        <v>40.200000000000003</v>
      </c>
      <c r="N73" s="1221">
        <v>24.2</v>
      </c>
      <c r="O73" s="1221">
        <v>17.399999999999999</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584</v>
      </c>
      <c r="J75" s="1233"/>
      <c r="K75" s="1225">
        <v>14.2</v>
      </c>
      <c r="L75" s="1225">
        <v>13.9</v>
      </c>
      <c r="M75" s="1225">
        <v>13</v>
      </c>
      <c r="N75" s="1225">
        <v>12.8</v>
      </c>
      <c r="O75" s="1225">
        <v>12.6</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581</v>
      </c>
      <c r="H77" s="1228"/>
      <c r="I77" s="1233" t="s">
        <v>580</v>
      </c>
      <c r="J77" s="1233"/>
      <c r="K77" s="1234">
        <v>42</v>
      </c>
      <c r="L77" s="1234">
        <v>32.6</v>
      </c>
      <c r="M77" s="1221">
        <v>30.5</v>
      </c>
      <c r="N77" s="1221">
        <v>13.7</v>
      </c>
      <c r="O77" s="1221">
        <v>24.1</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584</v>
      </c>
      <c r="J79" s="1223"/>
      <c r="K79" s="1224">
        <v>6.8</v>
      </c>
      <c r="L79" s="1224">
        <v>5.9</v>
      </c>
      <c r="M79" s="1224">
        <v>5.2</v>
      </c>
      <c r="N79" s="1224">
        <v>5.8</v>
      </c>
      <c r="O79" s="1224">
        <v>6</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61" zoomScale="55" zoomScaleNormal="5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39</v>
      </c>
      <c r="E2" s="111"/>
      <c r="F2" s="112" t="s">
        <v>531</v>
      </c>
      <c r="G2" s="113"/>
      <c r="H2" s="114"/>
    </row>
    <row r="3" spans="1:8" x14ac:dyDescent="0.15">
      <c r="A3" s="110" t="s">
        <v>524</v>
      </c>
      <c r="B3" s="115"/>
      <c r="C3" s="116"/>
      <c r="D3" s="117">
        <v>70780</v>
      </c>
      <c r="E3" s="118"/>
      <c r="F3" s="119">
        <v>39425</v>
      </c>
      <c r="G3" s="120"/>
      <c r="H3" s="121"/>
    </row>
    <row r="4" spans="1:8" x14ac:dyDescent="0.15">
      <c r="A4" s="122"/>
      <c r="B4" s="123"/>
      <c r="C4" s="124"/>
      <c r="D4" s="125">
        <v>51993</v>
      </c>
      <c r="E4" s="126"/>
      <c r="F4" s="127">
        <v>22414</v>
      </c>
      <c r="G4" s="128"/>
      <c r="H4" s="129"/>
    </row>
    <row r="5" spans="1:8" x14ac:dyDescent="0.15">
      <c r="A5" s="110" t="s">
        <v>526</v>
      </c>
      <c r="B5" s="115"/>
      <c r="C5" s="116"/>
      <c r="D5" s="117">
        <v>82289</v>
      </c>
      <c r="E5" s="118"/>
      <c r="F5" s="119">
        <v>43141</v>
      </c>
      <c r="G5" s="120"/>
      <c r="H5" s="121"/>
    </row>
    <row r="6" spans="1:8" x14ac:dyDescent="0.15">
      <c r="A6" s="122"/>
      <c r="B6" s="123"/>
      <c r="C6" s="124"/>
      <c r="D6" s="125">
        <v>54654</v>
      </c>
      <c r="E6" s="126"/>
      <c r="F6" s="127">
        <v>21887</v>
      </c>
      <c r="G6" s="128"/>
      <c r="H6" s="129"/>
    </row>
    <row r="7" spans="1:8" x14ac:dyDescent="0.15">
      <c r="A7" s="110" t="s">
        <v>527</v>
      </c>
      <c r="B7" s="115"/>
      <c r="C7" s="116"/>
      <c r="D7" s="117">
        <v>90810</v>
      </c>
      <c r="E7" s="118"/>
      <c r="F7" s="119">
        <v>45117</v>
      </c>
      <c r="G7" s="120"/>
      <c r="H7" s="121"/>
    </row>
    <row r="8" spans="1:8" x14ac:dyDescent="0.15">
      <c r="A8" s="122"/>
      <c r="B8" s="123"/>
      <c r="C8" s="124"/>
      <c r="D8" s="125">
        <v>57991</v>
      </c>
      <c r="E8" s="126"/>
      <c r="F8" s="127">
        <v>25589</v>
      </c>
      <c r="G8" s="128"/>
      <c r="H8" s="129"/>
    </row>
    <row r="9" spans="1:8" x14ac:dyDescent="0.15">
      <c r="A9" s="110" t="s">
        <v>528</v>
      </c>
      <c r="B9" s="115"/>
      <c r="C9" s="116"/>
      <c r="D9" s="117">
        <v>67423</v>
      </c>
      <c r="E9" s="118"/>
      <c r="F9" s="119">
        <v>52496</v>
      </c>
      <c r="G9" s="120"/>
      <c r="H9" s="121"/>
    </row>
    <row r="10" spans="1:8" x14ac:dyDescent="0.15">
      <c r="A10" s="122"/>
      <c r="B10" s="123"/>
      <c r="C10" s="124"/>
      <c r="D10" s="125">
        <v>51401</v>
      </c>
      <c r="E10" s="126"/>
      <c r="F10" s="127">
        <v>29467</v>
      </c>
      <c r="G10" s="128"/>
      <c r="H10" s="129"/>
    </row>
    <row r="11" spans="1:8" x14ac:dyDescent="0.15">
      <c r="A11" s="110" t="s">
        <v>529</v>
      </c>
      <c r="B11" s="115"/>
      <c r="C11" s="116"/>
      <c r="D11" s="117">
        <v>74158</v>
      </c>
      <c r="E11" s="118"/>
      <c r="F11" s="119">
        <v>52619</v>
      </c>
      <c r="G11" s="120"/>
      <c r="H11" s="121"/>
    </row>
    <row r="12" spans="1:8" x14ac:dyDescent="0.15">
      <c r="A12" s="122"/>
      <c r="B12" s="123"/>
      <c r="C12" s="130"/>
      <c r="D12" s="125">
        <v>39518</v>
      </c>
      <c r="E12" s="126"/>
      <c r="F12" s="127">
        <v>31149</v>
      </c>
      <c r="G12" s="128"/>
      <c r="H12" s="129"/>
    </row>
    <row r="13" spans="1:8" x14ac:dyDescent="0.15">
      <c r="A13" s="110"/>
      <c r="B13" s="115"/>
      <c r="C13" s="131"/>
      <c r="D13" s="132">
        <v>77092</v>
      </c>
      <c r="E13" s="133"/>
      <c r="F13" s="134">
        <v>46560</v>
      </c>
      <c r="G13" s="135"/>
      <c r="H13" s="121"/>
    </row>
    <row r="14" spans="1:8" x14ac:dyDescent="0.15">
      <c r="A14" s="122"/>
      <c r="B14" s="123"/>
      <c r="C14" s="124"/>
      <c r="D14" s="125">
        <v>51111</v>
      </c>
      <c r="E14" s="126"/>
      <c r="F14" s="127">
        <v>26101</v>
      </c>
      <c r="G14" s="128"/>
      <c r="H14" s="129"/>
    </row>
    <row r="17" spans="1:11" x14ac:dyDescent="0.15">
      <c r="A17" s="106" t="s">
        <v>40</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41</v>
      </c>
      <c r="B19" s="136">
        <f>ROUND(VALUE(SUBSTITUTE(実質収支比率等に係る経年分析!F$48,"▲","-")),2)</f>
        <v>9.36</v>
      </c>
      <c r="C19" s="136">
        <f>ROUND(VALUE(SUBSTITUTE(実質収支比率等に係る経年分析!G$48,"▲","-")),2)</f>
        <v>8.36</v>
      </c>
      <c r="D19" s="136">
        <f>ROUND(VALUE(SUBSTITUTE(実質収支比率等に係る経年分析!H$48,"▲","-")),2)</f>
        <v>8.0399999999999991</v>
      </c>
      <c r="E19" s="136">
        <f>ROUND(VALUE(SUBSTITUTE(実質収支比率等に係る経年分析!I$48,"▲","-")),2)</f>
        <v>8.69</v>
      </c>
      <c r="F19" s="136">
        <f>ROUND(VALUE(SUBSTITUTE(実質収支比率等に係る経年分析!J$48,"▲","-")),2)</f>
        <v>8.89</v>
      </c>
    </row>
    <row r="20" spans="1:11" x14ac:dyDescent="0.15">
      <c r="A20" s="136" t="s">
        <v>42</v>
      </c>
      <c r="B20" s="136">
        <f>ROUND(VALUE(SUBSTITUTE(実質収支比率等に係る経年分析!F$47,"▲","-")),2)</f>
        <v>28.74</v>
      </c>
      <c r="C20" s="136">
        <f>ROUND(VALUE(SUBSTITUTE(実質収支比率等に係る経年分析!G$47,"▲","-")),2)</f>
        <v>28.43</v>
      </c>
      <c r="D20" s="136">
        <f>ROUND(VALUE(SUBSTITUTE(実質収支比率等に係る経年分析!H$47,"▲","-")),2)</f>
        <v>26.83</v>
      </c>
      <c r="E20" s="136">
        <f>ROUND(VALUE(SUBSTITUTE(実質収支比率等に係る経年分析!I$47,"▲","-")),2)</f>
        <v>28.82</v>
      </c>
      <c r="F20" s="136">
        <f>ROUND(VALUE(SUBSTITUTE(実質収支比率等に係る経年分析!J$47,"▲","-")),2)</f>
        <v>29.37</v>
      </c>
    </row>
    <row r="21" spans="1:11" x14ac:dyDescent="0.15">
      <c r="A21" s="136" t="s">
        <v>43</v>
      </c>
      <c r="B21" s="136">
        <f>IF(ISNUMBER(VALUE(SUBSTITUTE(実質収支比率等に係る経年分析!F$49,"▲","-"))),ROUND(VALUE(SUBSTITUTE(実質収支比率等に係る経年分析!F$49,"▲","-")),2),NA())</f>
        <v>5.76</v>
      </c>
      <c r="C21" s="136">
        <f>IF(ISNUMBER(VALUE(SUBSTITUTE(実質収支比率等に係る経年分析!G$49,"▲","-"))),ROUND(VALUE(SUBSTITUTE(実質収支比率等に係る経年分析!G$49,"▲","-")),2),NA())</f>
        <v>-0.88</v>
      </c>
      <c r="D21" s="136">
        <f>IF(ISNUMBER(VALUE(SUBSTITUTE(実質収支比率等に係る経年分析!H$49,"▲","-"))),ROUND(VALUE(SUBSTITUTE(実質収支比率等に係る経年分析!H$49,"▲","-")),2),NA())</f>
        <v>-1.02</v>
      </c>
      <c r="E21" s="136">
        <f>IF(ISNUMBER(VALUE(SUBSTITUTE(実質収支比率等に係る経年分析!I$49,"▲","-"))),ROUND(VALUE(SUBSTITUTE(実質収支比率等に係る経年分析!I$49,"▲","-")),2),NA())</f>
        <v>2.39</v>
      </c>
      <c r="F21" s="136">
        <f>IF(ISNUMBER(VALUE(SUBSTITUTE(実質収支比率等に係る経年分析!J$49,"▲","-"))),ROUND(VALUE(SUBSTITUTE(実質収支比率等に係る経年分析!J$49,"▲","-")),2),NA())</f>
        <v>0.22</v>
      </c>
    </row>
    <row r="24" spans="1:11" x14ac:dyDescent="0.15">
      <c r="A24" s="106" t="s">
        <v>44</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45</v>
      </c>
      <c r="C26" s="137" t="s">
        <v>46</v>
      </c>
      <c r="D26" s="137" t="s">
        <v>45</v>
      </c>
      <c r="E26" s="137" t="s">
        <v>46</v>
      </c>
      <c r="F26" s="137" t="s">
        <v>45</v>
      </c>
      <c r="G26" s="137" t="s">
        <v>46</v>
      </c>
      <c r="H26" s="137" t="s">
        <v>45</v>
      </c>
      <c r="I26" s="137" t="s">
        <v>46</v>
      </c>
      <c r="J26" s="137" t="s">
        <v>45</v>
      </c>
      <c r="K26" s="137" t="s">
        <v>46</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0.14000000000000001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7.0000000000000007E-2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0.16</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0.02</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介護予防支援事業特別会計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0.05</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7.0000000000000007E-2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0.06</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0.06</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0.06</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0.09</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0.09</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0.11</v>
      </c>
    </row>
    <row r="31" spans="1:11" x14ac:dyDescent="0.15">
      <c r="A31" s="137" t="str">
        <f>IF(連結実質赤字比率に係る赤字・黒字の構成分析!C$39="",NA(),連結実質赤字比率に係る赤字・黒字の構成分析!C$39)</f>
        <v>工業用水道事業会計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0.26</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7.0000000000000007E-2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0.99</v>
      </c>
    </row>
    <row r="33" spans="1:16" x14ac:dyDescent="0.15">
      <c r="A33" s="137" t="str">
        <f>IF(連結実質赤字比率に係る赤字・黒字の構成分析!C$37="",NA(),連結実質赤字比率に係る赤字・黒字の構成分析!C$37)</f>
        <v>公共下水道事業会計</v>
      </c>
      <c r="B33" s="137" t="e">
        <f>IF(ROUND(VALUE(SUBSTITUTE(連結実質赤字比率に係る赤字・黒字の構成分析!F$37,"▲", "-")), 2) &lt; 0, ABS(ROUND(VALUE(SUBSTITUTE(連結実質赤字比率に係る赤字・黒字の構成分析!F$37,"▲", "-")), 2)), NA())</f>
        <v>#VALUE!</v>
      </c>
      <c r="C33" s="137" t="e">
        <f>IF(ROUND(VALUE(SUBSTITUTE(連結実質赤字比率に係る赤字・黒字の構成分析!F$37,"▲", "-")), 2) &gt;= 0, ABS(ROUND(VALUE(SUBSTITUTE(連結実質赤字比率に係る赤字・黒字の構成分析!F$37,"▲", "-")), 2)), NA())</f>
        <v>#VALUE!</v>
      </c>
      <c r="D33" s="137" t="e">
        <f>IF(ROUND(VALUE(SUBSTITUTE(連結実質赤字比率に係る赤字・黒字の構成分析!G$37,"▲", "-")), 2) &lt; 0, ABS(ROUND(VALUE(SUBSTITUTE(連結実質赤字比率に係る赤字・黒字の構成分析!G$37,"▲", "-")), 2)), NA())</f>
        <v>#VALUE!</v>
      </c>
      <c r="E33" s="137" t="e">
        <f>IF(ROUND(VALUE(SUBSTITUTE(連結実質赤字比率に係る赤字・黒字の構成分析!G$37,"▲", "-")), 2) &gt;= 0, ABS(ROUND(VALUE(SUBSTITUTE(連結実質赤字比率に係る赤字・黒字の構成分析!G$37,"▲", "-")), 2)), NA())</f>
        <v>#VALUE!</v>
      </c>
      <c r="F33" s="137" t="e">
        <f>IF(ROUND(VALUE(SUBSTITUTE(連結実質赤字比率に係る赤字・黒字の構成分析!H$37,"▲", "-")), 2) &lt; 0, ABS(ROUND(VALUE(SUBSTITUTE(連結実質赤字比率に係る赤字・黒字の構成分析!H$37,"▲", "-")), 2)), NA())</f>
        <v>#VALUE!</v>
      </c>
      <c r="G33" s="137" t="e">
        <f>IF(ROUND(VALUE(SUBSTITUTE(連結実質赤字比率に係る赤字・黒字の構成分析!H$37,"▲", "-")), 2) &gt;= 0, ABS(ROUND(VALUE(SUBSTITUTE(連結実質赤字比率に係る赤字・黒字の構成分析!H$37,"▲", "-")), 2)), NA())</f>
        <v>#VALUE!</v>
      </c>
      <c r="H33" s="137" t="e">
        <f>IF(ROUND(VALUE(SUBSTITUTE(連結実質赤字比率に係る赤字・黒字の構成分析!I$37,"▲", "-")), 2) &lt; 0, ABS(ROUND(VALUE(SUBSTITUTE(連結実質赤字比率に係る赤字・黒字の構成分析!I$37,"▲", "-")), 2)), NA())</f>
        <v>#VALUE!</v>
      </c>
      <c r="I33" s="137" t="e">
        <f>IF(ROUND(VALUE(SUBSTITUTE(連結実質赤字比率に係る赤字・黒字の構成分析!I$37,"▲", "-")), 2) &gt;= 0, ABS(ROUND(VALUE(SUBSTITUTE(連結実質赤字比率に係る赤字・黒字の構成分析!I$37,"▲", "-")), 2)), NA())</f>
        <v>#VALUE!</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1.1200000000000001</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1.79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1.74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1.45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1.08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1.49</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3.24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3.34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3.77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4.58</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9.25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8.31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7.98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8.67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8.8699999999999992</v>
      </c>
    </row>
    <row r="39" spans="1:16" x14ac:dyDescent="0.15">
      <c r="A39" s="106" t="s">
        <v>47</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48</v>
      </c>
      <c r="C41" s="138"/>
      <c r="D41" s="138" t="s">
        <v>49</v>
      </c>
      <c r="E41" s="138" t="s">
        <v>48</v>
      </c>
      <c r="F41" s="138"/>
      <c r="G41" s="138" t="s">
        <v>49</v>
      </c>
      <c r="H41" s="138" t="s">
        <v>48</v>
      </c>
      <c r="I41" s="138"/>
      <c r="J41" s="138" t="s">
        <v>49</v>
      </c>
      <c r="K41" s="138" t="s">
        <v>48</v>
      </c>
      <c r="L41" s="138"/>
      <c r="M41" s="138" t="s">
        <v>49</v>
      </c>
      <c r="N41" s="138" t="s">
        <v>48</v>
      </c>
      <c r="O41" s="138"/>
      <c r="P41" s="138" t="s">
        <v>49</v>
      </c>
    </row>
    <row r="42" spans="1:16" x14ac:dyDescent="0.15">
      <c r="A42" s="138" t="s">
        <v>50</v>
      </c>
      <c r="B42" s="138"/>
      <c r="C42" s="138"/>
      <c r="D42" s="138">
        <f>'実質公債費比率（分子）の構造'!K$52</f>
        <v>8420</v>
      </c>
      <c r="E42" s="138"/>
      <c r="F42" s="138"/>
      <c r="G42" s="138">
        <f>'実質公債費比率（分子）の構造'!L$52</f>
        <v>8641</v>
      </c>
      <c r="H42" s="138"/>
      <c r="I42" s="138"/>
      <c r="J42" s="138">
        <f>'実質公債費比率（分子）の構造'!M$52</f>
        <v>9057</v>
      </c>
      <c r="K42" s="138"/>
      <c r="L42" s="138"/>
      <c r="M42" s="138">
        <f>'実質公債費比率（分子）の構造'!N$52</f>
        <v>9357</v>
      </c>
      <c r="N42" s="138"/>
      <c r="O42" s="138"/>
      <c r="P42" s="138">
        <f>'実質公債費比率（分子）の構造'!O$52</f>
        <v>9716</v>
      </c>
    </row>
    <row r="43" spans="1:16" x14ac:dyDescent="0.15">
      <c r="A43" s="138" t="s">
        <v>51</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52</v>
      </c>
      <c r="B44" s="138">
        <f>'実質公債費比率（分子）の構造'!K$50</f>
        <v>81</v>
      </c>
      <c r="C44" s="138"/>
      <c r="D44" s="138"/>
      <c r="E44" s="138">
        <f>'実質公債費比率（分子）の構造'!L$50</f>
        <v>77</v>
      </c>
      <c r="F44" s="138"/>
      <c r="G44" s="138"/>
      <c r="H44" s="138">
        <f>'実質公債費比率（分子）の構造'!M$50</f>
        <v>71</v>
      </c>
      <c r="I44" s="138"/>
      <c r="J44" s="138"/>
      <c r="K44" s="138">
        <f>'実質公債費比率（分子）の構造'!N$50</f>
        <v>69</v>
      </c>
      <c r="L44" s="138"/>
      <c r="M44" s="138"/>
      <c r="N44" s="138">
        <f>'実質公債費比率（分子）の構造'!O$50</f>
        <v>66</v>
      </c>
      <c r="O44" s="138"/>
      <c r="P44" s="138"/>
    </row>
    <row r="45" spans="1:16" x14ac:dyDescent="0.15">
      <c r="A45" s="138" t="s">
        <v>53</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54</v>
      </c>
      <c r="B46" s="138">
        <f>'実質公債費比率（分子）の構造'!K$48</f>
        <v>2900</v>
      </c>
      <c r="C46" s="138"/>
      <c r="D46" s="138"/>
      <c r="E46" s="138">
        <f>'実質公債費比率（分子）の構造'!L$48</f>
        <v>2861</v>
      </c>
      <c r="F46" s="138"/>
      <c r="G46" s="138"/>
      <c r="H46" s="138">
        <f>'実質公債費比率（分子）の構造'!M$48</f>
        <v>2835</v>
      </c>
      <c r="I46" s="138"/>
      <c r="J46" s="138"/>
      <c r="K46" s="138">
        <f>'実質公債費比率（分子）の構造'!N$48</f>
        <v>2970</v>
      </c>
      <c r="L46" s="138"/>
      <c r="M46" s="138"/>
      <c r="N46" s="138">
        <f>'実質公債費比率（分子）の構造'!O$48</f>
        <v>2654</v>
      </c>
      <c r="O46" s="138"/>
      <c r="P46" s="138"/>
    </row>
    <row r="47" spans="1:16" x14ac:dyDescent="0.15">
      <c r="A47" s="138" t="s">
        <v>55</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56</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57</v>
      </c>
      <c r="B49" s="138">
        <f>'実質公債費比率（分子）の構造'!K$45</f>
        <v>10861</v>
      </c>
      <c r="C49" s="138"/>
      <c r="D49" s="138"/>
      <c r="E49" s="138">
        <f>'実質公債費比率（分子）の構造'!L$45</f>
        <v>10707</v>
      </c>
      <c r="F49" s="138"/>
      <c r="G49" s="138"/>
      <c r="H49" s="138">
        <f>'実質公債費比率（分子）の構造'!M$45</f>
        <v>10916</v>
      </c>
      <c r="I49" s="138"/>
      <c r="J49" s="138"/>
      <c r="K49" s="138">
        <f>'実質公債費比率（分子）の構造'!N$45</f>
        <v>11504</v>
      </c>
      <c r="L49" s="138"/>
      <c r="M49" s="138"/>
      <c r="N49" s="138">
        <f>'実質公債費比率（分子）の構造'!O$45</f>
        <v>11672</v>
      </c>
      <c r="O49" s="138"/>
      <c r="P49" s="138"/>
    </row>
    <row r="50" spans="1:16" x14ac:dyDescent="0.15">
      <c r="A50" s="138" t="s">
        <v>58</v>
      </c>
      <c r="B50" s="138" t="e">
        <f>NA()</f>
        <v>#N/A</v>
      </c>
      <c r="C50" s="138">
        <f>IF(ISNUMBER('実質公債費比率（分子）の構造'!K$53),'実質公債費比率（分子）の構造'!K$53,NA())</f>
        <v>5422</v>
      </c>
      <c r="D50" s="138" t="e">
        <f>NA()</f>
        <v>#N/A</v>
      </c>
      <c r="E50" s="138" t="e">
        <f>NA()</f>
        <v>#N/A</v>
      </c>
      <c r="F50" s="138">
        <f>IF(ISNUMBER('実質公債費比率（分子）の構造'!L$53),'実質公債費比率（分子）の構造'!L$53,NA())</f>
        <v>5004</v>
      </c>
      <c r="G50" s="138" t="e">
        <f>NA()</f>
        <v>#N/A</v>
      </c>
      <c r="H50" s="138" t="e">
        <f>NA()</f>
        <v>#N/A</v>
      </c>
      <c r="I50" s="138">
        <f>IF(ISNUMBER('実質公債費比率（分子）の構造'!M$53),'実質公債費比率（分子）の構造'!M$53,NA())</f>
        <v>4765</v>
      </c>
      <c r="J50" s="138" t="e">
        <f>NA()</f>
        <v>#N/A</v>
      </c>
      <c r="K50" s="138" t="e">
        <f>NA()</f>
        <v>#N/A</v>
      </c>
      <c r="L50" s="138">
        <f>IF(ISNUMBER('実質公債費比率（分子）の構造'!N$53),'実質公債費比率（分子）の構造'!N$53,NA())</f>
        <v>5186</v>
      </c>
      <c r="M50" s="138" t="e">
        <f>NA()</f>
        <v>#N/A</v>
      </c>
      <c r="N50" s="138" t="e">
        <f>NA()</f>
        <v>#N/A</v>
      </c>
      <c r="O50" s="138">
        <f>IF(ISNUMBER('実質公債費比率（分子）の構造'!O$53),'実質公債費比率（分子）の構造'!O$53,NA())</f>
        <v>4676</v>
      </c>
      <c r="P50" s="138" t="e">
        <f>NA()</f>
        <v>#N/A</v>
      </c>
    </row>
    <row r="53" spans="1:16" x14ac:dyDescent="0.15">
      <c r="A53" s="106" t="s">
        <v>59</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x14ac:dyDescent="0.15">
      <c r="A56" s="137" t="s">
        <v>36</v>
      </c>
      <c r="B56" s="137"/>
      <c r="C56" s="137"/>
      <c r="D56" s="137">
        <f>'将来負担比率（分子）の構造'!I$52</f>
        <v>83736</v>
      </c>
      <c r="E56" s="137"/>
      <c r="F56" s="137"/>
      <c r="G56" s="137">
        <f>'将来負担比率（分子）の構造'!J$52</f>
        <v>87073</v>
      </c>
      <c r="H56" s="137"/>
      <c r="I56" s="137"/>
      <c r="J56" s="137">
        <f>'将来負担比率（分子）の構造'!K$52</f>
        <v>89781</v>
      </c>
      <c r="K56" s="137"/>
      <c r="L56" s="137"/>
      <c r="M56" s="137">
        <f>'将来負担比率（分子）の構造'!L$52</f>
        <v>91087</v>
      </c>
      <c r="N56" s="137"/>
      <c r="O56" s="137"/>
      <c r="P56" s="137">
        <f>'将来負担比率（分子）の構造'!M$52</f>
        <v>87522</v>
      </c>
    </row>
    <row r="57" spans="1:16" x14ac:dyDescent="0.15">
      <c r="A57" s="137" t="s">
        <v>35</v>
      </c>
      <c r="B57" s="137"/>
      <c r="C57" s="137"/>
      <c r="D57" s="137">
        <f>'将来負担比率（分子）の構造'!I$51</f>
        <v>5744</v>
      </c>
      <c r="E57" s="137"/>
      <c r="F57" s="137"/>
      <c r="G57" s="137">
        <f>'将来負担比率（分子）の構造'!J$51</f>
        <v>5477</v>
      </c>
      <c r="H57" s="137"/>
      <c r="I57" s="137"/>
      <c r="J57" s="137">
        <f>'将来負担比率（分子）の構造'!K$51</f>
        <v>4812</v>
      </c>
      <c r="K57" s="137"/>
      <c r="L57" s="137"/>
      <c r="M57" s="137">
        <f>'将来負担比率（分子）の構造'!L$51</f>
        <v>4865</v>
      </c>
      <c r="N57" s="137"/>
      <c r="O57" s="137"/>
      <c r="P57" s="137">
        <f>'将来負担比率（分子）の構造'!M$51</f>
        <v>2630</v>
      </c>
    </row>
    <row r="58" spans="1:16" x14ac:dyDescent="0.15">
      <c r="A58" s="137" t="s">
        <v>34</v>
      </c>
      <c r="B58" s="137"/>
      <c r="C58" s="137"/>
      <c r="D58" s="137">
        <f>'将来負担比率（分子）の構造'!I$50</f>
        <v>22069</v>
      </c>
      <c r="E58" s="137"/>
      <c r="F58" s="137"/>
      <c r="G58" s="137">
        <f>'将来負担比率（分子）の構造'!J$50</f>
        <v>25062</v>
      </c>
      <c r="H58" s="137"/>
      <c r="I58" s="137"/>
      <c r="J58" s="137">
        <f>'将来負担比率（分子）の構造'!K$50</f>
        <v>25013</v>
      </c>
      <c r="K58" s="137"/>
      <c r="L58" s="137"/>
      <c r="M58" s="137">
        <f>'将来負担比率（分子）の構造'!L$50</f>
        <v>27495</v>
      </c>
      <c r="N58" s="137"/>
      <c r="O58" s="137"/>
      <c r="P58" s="137">
        <f>'将来負担比率（分子）の構造'!M$50</f>
        <v>26998</v>
      </c>
    </row>
    <row r="59" spans="1:16" x14ac:dyDescent="0.15">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29</v>
      </c>
      <c r="B61" s="137" t="str">
        <f>'将来負担比率（分子）の構造'!I$46</f>
        <v>-</v>
      </c>
      <c r="C61" s="137"/>
      <c r="D61" s="137"/>
      <c r="E61" s="137">
        <f>'将来負担比率（分子）の構造'!J$46</f>
        <v>1</v>
      </c>
      <c r="F61" s="137"/>
      <c r="G61" s="137"/>
      <c r="H61" s="137" t="str">
        <f>'将来負担比率（分子）の構造'!K$46</f>
        <v>-</v>
      </c>
      <c r="I61" s="137"/>
      <c r="J61" s="137"/>
      <c r="K61" s="137" t="str">
        <f>'将来負担比率（分子）の構造'!L$46</f>
        <v>-</v>
      </c>
      <c r="L61" s="137"/>
      <c r="M61" s="137"/>
      <c r="N61" s="137">
        <f>'将来負担比率（分子）の構造'!M$46</f>
        <v>0</v>
      </c>
      <c r="O61" s="137"/>
      <c r="P61" s="137"/>
    </row>
    <row r="62" spans="1:16" x14ac:dyDescent="0.15">
      <c r="A62" s="137" t="s">
        <v>28</v>
      </c>
      <c r="B62" s="137">
        <f>'将来負担比率（分子）の構造'!I$45</f>
        <v>13209</v>
      </c>
      <c r="C62" s="137"/>
      <c r="D62" s="137"/>
      <c r="E62" s="137">
        <f>'将来負担比率（分子）の構造'!J$45</f>
        <v>12252</v>
      </c>
      <c r="F62" s="137"/>
      <c r="G62" s="137"/>
      <c r="H62" s="137">
        <f>'将来負担比率（分子）の構造'!K$45</f>
        <v>11205</v>
      </c>
      <c r="I62" s="137"/>
      <c r="J62" s="137"/>
      <c r="K62" s="137">
        <f>'将来負担比率（分子）の構造'!L$45</f>
        <v>11167</v>
      </c>
      <c r="L62" s="137"/>
      <c r="M62" s="137"/>
      <c r="N62" s="137">
        <f>'将来負担比率（分子）の構造'!M$45</f>
        <v>10675</v>
      </c>
      <c r="O62" s="137"/>
      <c r="P62" s="137"/>
    </row>
    <row r="63" spans="1:16" x14ac:dyDescent="0.15">
      <c r="A63" s="137" t="s">
        <v>27</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26</v>
      </c>
      <c r="B64" s="137">
        <f>'将来負担比率（分子）の構造'!I$43</f>
        <v>33815</v>
      </c>
      <c r="C64" s="137"/>
      <c r="D64" s="137"/>
      <c r="E64" s="137">
        <f>'将来負担比率（分子）の構造'!J$43</f>
        <v>31975</v>
      </c>
      <c r="F64" s="137"/>
      <c r="G64" s="137"/>
      <c r="H64" s="137">
        <f>'将来負担比率（分子）の構造'!K$43</f>
        <v>30490</v>
      </c>
      <c r="I64" s="137"/>
      <c r="J64" s="137"/>
      <c r="K64" s="137">
        <f>'将来負担比率（分子）の構造'!L$43</f>
        <v>29106</v>
      </c>
      <c r="L64" s="137"/>
      <c r="M64" s="137"/>
      <c r="N64" s="137">
        <f>'将来負担比率（分子）の構造'!M$43</f>
        <v>26166</v>
      </c>
      <c r="O64" s="137"/>
      <c r="P64" s="137"/>
    </row>
    <row r="65" spans="1:16" x14ac:dyDescent="0.15">
      <c r="A65" s="137" t="s">
        <v>25</v>
      </c>
      <c r="B65" s="137">
        <f>'将来負担比率（分子）の構造'!I$42</f>
        <v>3717</v>
      </c>
      <c r="C65" s="137"/>
      <c r="D65" s="137"/>
      <c r="E65" s="137">
        <f>'将来負担比率（分子）の構造'!J$42</f>
        <v>3653</v>
      </c>
      <c r="F65" s="137"/>
      <c r="G65" s="137"/>
      <c r="H65" s="137">
        <f>'将来負担比率（分子）の構造'!K$42</f>
        <v>3594</v>
      </c>
      <c r="I65" s="137"/>
      <c r="J65" s="137"/>
      <c r="K65" s="137">
        <f>'将来負担比率（分子）の構造'!L$42</f>
        <v>3535</v>
      </c>
      <c r="L65" s="137"/>
      <c r="M65" s="137"/>
      <c r="N65" s="137">
        <f>'将来負担比率（分子）の構造'!M$42</f>
        <v>1149</v>
      </c>
      <c r="O65" s="137"/>
      <c r="P65" s="137"/>
    </row>
    <row r="66" spans="1:16" x14ac:dyDescent="0.15">
      <c r="A66" s="137" t="s">
        <v>24</v>
      </c>
      <c r="B66" s="137">
        <f>'将来負担比率（分子）の構造'!I$41</f>
        <v>85250</v>
      </c>
      <c r="C66" s="137"/>
      <c r="D66" s="137"/>
      <c r="E66" s="137">
        <f>'将来負担比率（分子）の構造'!J$41</f>
        <v>87934</v>
      </c>
      <c r="F66" s="137"/>
      <c r="G66" s="137"/>
      <c r="H66" s="137">
        <f>'将来負担比率（分子）の構造'!K$41</f>
        <v>90110</v>
      </c>
      <c r="I66" s="137"/>
      <c r="J66" s="137"/>
      <c r="K66" s="137">
        <f>'将来負担比率（分子）の構造'!L$41</f>
        <v>88978</v>
      </c>
      <c r="L66" s="137"/>
      <c r="M66" s="137"/>
      <c r="N66" s="137">
        <f>'将来負担比率（分子）の構造'!M$41</f>
        <v>85709</v>
      </c>
      <c r="O66" s="137"/>
      <c r="P66" s="137"/>
    </row>
    <row r="67" spans="1:16" x14ac:dyDescent="0.15">
      <c r="A67" s="137" t="s">
        <v>62</v>
      </c>
      <c r="B67" s="137" t="e">
        <f>NA()</f>
        <v>#N/A</v>
      </c>
      <c r="C67" s="137">
        <f>IF(ISNUMBER('将来負担比率（分子）の構造'!I$53), IF('将来負担比率（分子）の構造'!I$53 &lt; 0, 0, '将来負担比率（分子）の構造'!I$53), NA())</f>
        <v>24442</v>
      </c>
      <c r="D67" s="137" t="e">
        <f>NA()</f>
        <v>#N/A</v>
      </c>
      <c r="E67" s="137" t="e">
        <f>NA()</f>
        <v>#N/A</v>
      </c>
      <c r="F67" s="137">
        <f>IF(ISNUMBER('将来負担比率（分子）の構造'!J$53), IF('将来負担比率（分子）の構造'!J$53 &lt; 0, 0, '将来負担比率（分子）の構造'!J$53), NA())</f>
        <v>18204</v>
      </c>
      <c r="G67" s="137" t="e">
        <f>NA()</f>
        <v>#N/A</v>
      </c>
      <c r="H67" s="137" t="e">
        <f>NA()</f>
        <v>#N/A</v>
      </c>
      <c r="I67" s="137">
        <f>IF(ISNUMBER('将来負担比率（分子）の構造'!K$53), IF('将来負担比率（分子）の構造'!K$53 &lt; 0, 0, '将来負担比率（分子）の構造'!K$53), NA())</f>
        <v>15792</v>
      </c>
      <c r="J67" s="137" t="e">
        <f>NA()</f>
        <v>#N/A</v>
      </c>
      <c r="K67" s="137" t="e">
        <f>NA()</f>
        <v>#N/A</v>
      </c>
      <c r="L67" s="137">
        <f>IF(ISNUMBER('将来負担比率（分子）の構造'!L$53), IF('将来負担比率（分子）の構造'!L$53 &lt; 0, 0, '将来負担比率（分子）の構造'!L$53), NA())</f>
        <v>9338</v>
      </c>
      <c r="M67" s="137" t="e">
        <f>NA()</f>
        <v>#N/A</v>
      </c>
      <c r="N67" s="137" t="e">
        <f>NA()</f>
        <v>#N/A</v>
      </c>
      <c r="O67" s="137">
        <f>IF(ISNUMBER('将来負担比率（分子）の構造'!M$53), IF('将来負担比率（分子）の構造'!M$53 &lt; 0, 0, '将来負担比率（分子）の構造'!M$53), NA())</f>
        <v>6548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21931935</v>
      </c>
      <c r="S5" s="615"/>
      <c r="T5" s="615"/>
      <c r="U5" s="615"/>
      <c r="V5" s="615"/>
      <c r="W5" s="615"/>
      <c r="X5" s="615"/>
      <c r="Y5" s="616"/>
      <c r="Z5" s="617">
        <v>26.6</v>
      </c>
      <c r="AA5" s="617"/>
      <c r="AB5" s="617"/>
      <c r="AC5" s="617"/>
      <c r="AD5" s="618">
        <v>21931935</v>
      </c>
      <c r="AE5" s="618"/>
      <c r="AF5" s="618"/>
      <c r="AG5" s="618"/>
      <c r="AH5" s="618"/>
      <c r="AI5" s="618"/>
      <c r="AJ5" s="618"/>
      <c r="AK5" s="618"/>
      <c r="AL5" s="619">
        <v>48.5</v>
      </c>
      <c r="AM5" s="620"/>
      <c r="AN5" s="620"/>
      <c r="AO5" s="621"/>
      <c r="AP5" s="611" t="s">
        <v>209</v>
      </c>
      <c r="AQ5" s="612"/>
      <c r="AR5" s="612"/>
      <c r="AS5" s="612"/>
      <c r="AT5" s="612"/>
      <c r="AU5" s="612"/>
      <c r="AV5" s="612"/>
      <c r="AW5" s="612"/>
      <c r="AX5" s="612"/>
      <c r="AY5" s="612"/>
      <c r="AZ5" s="612"/>
      <c r="BA5" s="612"/>
      <c r="BB5" s="612"/>
      <c r="BC5" s="612"/>
      <c r="BD5" s="612"/>
      <c r="BE5" s="612"/>
      <c r="BF5" s="613"/>
      <c r="BG5" s="625">
        <v>21922656</v>
      </c>
      <c r="BH5" s="626"/>
      <c r="BI5" s="626"/>
      <c r="BJ5" s="626"/>
      <c r="BK5" s="626"/>
      <c r="BL5" s="626"/>
      <c r="BM5" s="626"/>
      <c r="BN5" s="627"/>
      <c r="BO5" s="628">
        <v>100</v>
      </c>
      <c r="BP5" s="628"/>
      <c r="BQ5" s="628"/>
      <c r="BR5" s="628"/>
      <c r="BS5" s="629">
        <v>559282</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558077</v>
      </c>
      <c r="S6" s="626"/>
      <c r="T6" s="626"/>
      <c r="U6" s="626"/>
      <c r="V6" s="626"/>
      <c r="W6" s="626"/>
      <c r="X6" s="626"/>
      <c r="Y6" s="627"/>
      <c r="Z6" s="628">
        <v>0.7</v>
      </c>
      <c r="AA6" s="628"/>
      <c r="AB6" s="628"/>
      <c r="AC6" s="628"/>
      <c r="AD6" s="629">
        <v>558077</v>
      </c>
      <c r="AE6" s="629"/>
      <c r="AF6" s="629"/>
      <c r="AG6" s="629"/>
      <c r="AH6" s="629"/>
      <c r="AI6" s="629"/>
      <c r="AJ6" s="629"/>
      <c r="AK6" s="629"/>
      <c r="AL6" s="630">
        <v>1.2</v>
      </c>
      <c r="AM6" s="631"/>
      <c r="AN6" s="631"/>
      <c r="AO6" s="632"/>
      <c r="AP6" s="622" t="s">
        <v>214</v>
      </c>
      <c r="AQ6" s="623"/>
      <c r="AR6" s="623"/>
      <c r="AS6" s="623"/>
      <c r="AT6" s="623"/>
      <c r="AU6" s="623"/>
      <c r="AV6" s="623"/>
      <c r="AW6" s="623"/>
      <c r="AX6" s="623"/>
      <c r="AY6" s="623"/>
      <c r="AZ6" s="623"/>
      <c r="BA6" s="623"/>
      <c r="BB6" s="623"/>
      <c r="BC6" s="623"/>
      <c r="BD6" s="623"/>
      <c r="BE6" s="623"/>
      <c r="BF6" s="624"/>
      <c r="BG6" s="625">
        <v>21922656</v>
      </c>
      <c r="BH6" s="626"/>
      <c r="BI6" s="626"/>
      <c r="BJ6" s="626"/>
      <c r="BK6" s="626"/>
      <c r="BL6" s="626"/>
      <c r="BM6" s="626"/>
      <c r="BN6" s="627"/>
      <c r="BO6" s="628">
        <v>100</v>
      </c>
      <c r="BP6" s="628"/>
      <c r="BQ6" s="628"/>
      <c r="BR6" s="628"/>
      <c r="BS6" s="629">
        <v>559282</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465371</v>
      </c>
      <c r="CS6" s="626"/>
      <c r="CT6" s="626"/>
      <c r="CU6" s="626"/>
      <c r="CV6" s="626"/>
      <c r="CW6" s="626"/>
      <c r="CX6" s="626"/>
      <c r="CY6" s="627"/>
      <c r="CZ6" s="628">
        <v>0.6</v>
      </c>
      <c r="DA6" s="628"/>
      <c r="DB6" s="628"/>
      <c r="DC6" s="628"/>
      <c r="DD6" s="634" t="s">
        <v>216</v>
      </c>
      <c r="DE6" s="626"/>
      <c r="DF6" s="626"/>
      <c r="DG6" s="626"/>
      <c r="DH6" s="626"/>
      <c r="DI6" s="626"/>
      <c r="DJ6" s="626"/>
      <c r="DK6" s="626"/>
      <c r="DL6" s="626"/>
      <c r="DM6" s="626"/>
      <c r="DN6" s="626"/>
      <c r="DO6" s="626"/>
      <c r="DP6" s="627"/>
      <c r="DQ6" s="634">
        <v>465319</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32498</v>
      </c>
      <c r="S7" s="626"/>
      <c r="T7" s="626"/>
      <c r="U7" s="626"/>
      <c r="V7" s="626"/>
      <c r="W7" s="626"/>
      <c r="X7" s="626"/>
      <c r="Y7" s="627"/>
      <c r="Z7" s="628">
        <v>0</v>
      </c>
      <c r="AA7" s="628"/>
      <c r="AB7" s="628"/>
      <c r="AC7" s="628"/>
      <c r="AD7" s="629">
        <v>32498</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9574110</v>
      </c>
      <c r="BH7" s="626"/>
      <c r="BI7" s="626"/>
      <c r="BJ7" s="626"/>
      <c r="BK7" s="626"/>
      <c r="BL7" s="626"/>
      <c r="BM7" s="626"/>
      <c r="BN7" s="627"/>
      <c r="BO7" s="628">
        <v>43.7</v>
      </c>
      <c r="BP7" s="628"/>
      <c r="BQ7" s="628"/>
      <c r="BR7" s="628"/>
      <c r="BS7" s="629">
        <v>559282</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9680720</v>
      </c>
      <c r="CS7" s="626"/>
      <c r="CT7" s="626"/>
      <c r="CU7" s="626"/>
      <c r="CV7" s="626"/>
      <c r="CW7" s="626"/>
      <c r="CX7" s="626"/>
      <c r="CY7" s="627"/>
      <c r="CZ7" s="628">
        <v>12.4</v>
      </c>
      <c r="DA7" s="628"/>
      <c r="DB7" s="628"/>
      <c r="DC7" s="628"/>
      <c r="DD7" s="634">
        <v>3602597</v>
      </c>
      <c r="DE7" s="626"/>
      <c r="DF7" s="626"/>
      <c r="DG7" s="626"/>
      <c r="DH7" s="626"/>
      <c r="DI7" s="626"/>
      <c r="DJ7" s="626"/>
      <c r="DK7" s="626"/>
      <c r="DL7" s="626"/>
      <c r="DM7" s="626"/>
      <c r="DN7" s="626"/>
      <c r="DO7" s="626"/>
      <c r="DP7" s="627"/>
      <c r="DQ7" s="634">
        <v>5379223</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64054</v>
      </c>
      <c r="S8" s="626"/>
      <c r="T8" s="626"/>
      <c r="U8" s="626"/>
      <c r="V8" s="626"/>
      <c r="W8" s="626"/>
      <c r="X8" s="626"/>
      <c r="Y8" s="627"/>
      <c r="Z8" s="628">
        <v>0.1</v>
      </c>
      <c r="AA8" s="628"/>
      <c r="AB8" s="628"/>
      <c r="AC8" s="628"/>
      <c r="AD8" s="629">
        <v>64054</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248387</v>
      </c>
      <c r="BH8" s="626"/>
      <c r="BI8" s="626"/>
      <c r="BJ8" s="626"/>
      <c r="BK8" s="626"/>
      <c r="BL8" s="626"/>
      <c r="BM8" s="626"/>
      <c r="BN8" s="627"/>
      <c r="BO8" s="628">
        <v>1.1000000000000001</v>
      </c>
      <c r="BP8" s="628"/>
      <c r="BQ8" s="628"/>
      <c r="BR8" s="628"/>
      <c r="BS8" s="634" t="s">
        <v>111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25207621</v>
      </c>
      <c r="CS8" s="626"/>
      <c r="CT8" s="626"/>
      <c r="CU8" s="626"/>
      <c r="CV8" s="626"/>
      <c r="CW8" s="626"/>
      <c r="CX8" s="626"/>
      <c r="CY8" s="627"/>
      <c r="CZ8" s="628">
        <v>32.4</v>
      </c>
      <c r="DA8" s="628"/>
      <c r="DB8" s="628"/>
      <c r="DC8" s="628"/>
      <c r="DD8" s="634">
        <v>679490</v>
      </c>
      <c r="DE8" s="626"/>
      <c r="DF8" s="626"/>
      <c r="DG8" s="626"/>
      <c r="DH8" s="626"/>
      <c r="DI8" s="626"/>
      <c r="DJ8" s="626"/>
      <c r="DK8" s="626"/>
      <c r="DL8" s="626"/>
      <c r="DM8" s="626"/>
      <c r="DN8" s="626"/>
      <c r="DO8" s="626"/>
      <c r="DP8" s="627"/>
      <c r="DQ8" s="634">
        <v>12823850</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42152</v>
      </c>
      <c r="S9" s="626"/>
      <c r="T9" s="626"/>
      <c r="U9" s="626"/>
      <c r="V9" s="626"/>
      <c r="W9" s="626"/>
      <c r="X9" s="626"/>
      <c r="Y9" s="627"/>
      <c r="Z9" s="628">
        <v>0.1</v>
      </c>
      <c r="AA9" s="628"/>
      <c r="AB9" s="628"/>
      <c r="AC9" s="628"/>
      <c r="AD9" s="629">
        <v>42152</v>
      </c>
      <c r="AE9" s="629"/>
      <c r="AF9" s="629"/>
      <c r="AG9" s="629"/>
      <c r="AH9" s="629"/>
      <c r="AI9" s="629"/>
      <c r="AJ9" s="629"/>
      <c r="AK9" s="629"/>
      <c r="AL9" s="630">
        <v>0.1</v>
      </c>
      <c r="AM9" s="631"/>
      <c r="AN9" s="631"/>
      <c r="AO9" s="632"/>
      <c r="AP9" s="622" t="s">
        <v>224</v>
      </c>
      <c r="AQ9" s="623"/>
      <c r="AR9" s="623"/>
      <c r="AS9" s="623"/>
      <c r="AT9" s="623"/>
      <c r="AU9" s="623"/>
      <c r="AV9" s="623"/>
      <c r="AW9" s="623"/>
      <c r="AX9" s="623"/>
      <c r="AY9" s="623"/>
      <c r="AZ9" s="623"/>
      <c r="BA9" s="623"/>
      <c r="BB9" s="623"/>
      <c r="BC9" s="623"/>
      <c r="BD9" s="623"/>
      <c r="BE9" s="623"/>
      <c r="BF9" s="624"/>
      <c r="BG9" s="625">
        <v>6423764</v>
      </c>
      <c r="BH9" s="626"/>
      <c r="BI9" s="626"/>
      <c r="BJ9" s="626"/>
      <c r="BK9" s="626"/>
      <c r="BL9" s="626"/>
      <c r="BM9" s="626"/>
      <c r="BN9" s="627"/>
      <c r="BO9" s="628">
        <v>29.3</v>
      </c>
      <c r="BP9" s="628"/>
      <c r="BQ9" s="628"/>
      <c r="BR9" s="628"/>
      <c r="BS9" s="634" t="s">
        <v>111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8070934</v>
      </c>
      <c r="CS9" s="626"/>
      <c r="CT9" s="626"/>
      <c r="CU9" s="626"/>
      <c r="CV9" s="626"/>
      <c r="CW9" s="626"/>
      <c r="CX9" s="626"/>
      <c r="CY9" s="627"/>
      <c r="CZ9" s="628">
        <v>10.4</v>
      </c>
      <c r="DA9" s="628"/>
      <c r="DB9" s="628"/>
      <c r="DC9" s="628"/>
      <c r="DD9" s="634">
        <v>3244580</v>
      </c>
      <c r="DE9" s="626"/>
      <c r="DF9" s="626"/>
      <c r="DG9" s="626"/>
      <c r="DH9" s="626"/>
      <c r="DI9" s="626"/>
      <c r="DJ9" s="626"/>
      <c r="DK9" s="626"/>
      <c r="DL9" s="626"/>
      <c r="DM9" s="626"/>
      <c r="DN9" s="626"/>
      <c r="DO9" s="626"/>
      <c r="DP9" s="627"/>
      <c r="DQ9" s="634">
        <v>4213607</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2764922</v>
      </c>
      <c r="S10" s="626"/>
      <c r="T10" s="626"/>
      <c r="U10" s="626"/>
      <c r="V10" s="626"/>
      <c r="W10" s="626"/>
      <c r="X10" s="626"/>
      <c r="Y10" s="627"/>
      <c r="Z10" s="628">
        <v>3.4</v>
      </c>
      <c r="AA10" s="628"/>
      <c r="AB10" s="628"/>
      <c r="AC10" s="628"/>
      <c r="AD10" s="629">
        <v>2764922</v>
      </c>
      <c r="AE10" s="629"/>
      <c r="AF10" s="629"/>
      <c r="AG10" s="629"/>
      <c r="AH10" s="629"/>
      <c r="AI10" s="629"/>
      <c r="AJ10" s="629"/>
      <c r="AK10" s="629"/>
      <c r="AL10" s="630">
        <v>6.1</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512289</v>
      </c>
      <c r="BH10" s="626"/>
      <c r="BI10" s="626"/>
      <c r="BJ10" s="626"/>
      <c r="BK10" s="626"/>
      <c r="BL10" s="626"/>
      <c r="BM10" s="626"/>
      <c r="BN10" s="627"/>
      <c r="BO10" s="628">
        <v>2.2999999999999998</v>
      </c>
      <c r="BP10" s="628"/>
      <c r="BQ10" s="628"/>
      <c r="BR10" s="628"/>
      <c r="BS10" s="634">
        <v>84876</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429042</v>
      </c>
      <c r="CS10" s="626"/>
      <c r="CT10" s="626"/>
      <c r="CU10" s="626"/>
      <c r="CV10" s="626"/>
      <c r="CW10" s="626"/>
      <c r="CX10" s="626"/>
      <c r="CY10" s="627"/>
      <c r="CZ10" s="628">
        <v>0.6</v>
      </c>
      <c r="DA10" s="628"/>
      <c r="DB10" s="628"/>
      <c r="DC10" s="628"/>
      <c r="DD10" s="634" t="s">
        <v>111</v>
      </c>
      <c r="DE10" s="626"/>
      <c r="DF10" s="626"/>
      <c r="DG10" s="626"/>
      <c r="DH10" s="626"/>
      <c r="DI10" s="626"/>
      <c r="DJ10" s="626"/>
      <c r="DK10" s="626"/>
      <c r="DL10" s="626"/>
      <c r="DM10" s="626"/>
      <c r="DN10" s="626"/>
      <c r="DO10" s="626"/>
      <c r="DP10" s="627"/>
      <c r="DQ10" s="634">
        <v>174189</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v>23005</v>
      </c>
      <c r="S11" s="626"/>
      <c r="T11" s="626"/>
      <c r="U11" s="626"/>
      <c r="V11" s="626"/>
      <c r="W11" s="626"/>
      <c r="X11" s="626"/>
      <c r="Y11" s="627"/>
      <c r="Z11" s="628">
        <v>0</v>
      </c>
      <c r="AA11" s="628"/>
      <c r="AB11" s="628"/>
      <c r="AC11" s="628"/>
      <c r="AD11" s="629">
        <v>23005</v>
      </c>
      <c r="AE11" s="629"/>
      <c r="AF11" s="629"/>
      <c r="AG11" s="629"/>
      <c r="AH11" s="629"/>
      <c r="AI11" s="629"/>
      <c r="AJ11" s="629"/>
      <c r="AK11" s="629"/>
      <c r="AL11" s="630">
        <v>0.1</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2389670</v>
      </c>
      <c r="BH11" s="626"/>
      <c r="BI11" s="626"/>
      <c r="BJ11" s="626"/>
      <c r="BK11" s="626"/>
      <c r="BL11" s="626"/>
      <c r="BM11" s="626"/>
      <c r="BN11" s="627"/>
      <c r="BO11" s="628">
        <v>10.9</v>
      </c>
      <c r="BP11" s="628"/>
      <c r="BQ11" s="628"/>
      <c r="BR11" s="628"/>
      <c r="BS11" s="634">
        <v>474406</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2585405</v>
      </c>
      <c r="CS11" s="626"/>
      <c r="CT11" s="626"/>
      <c r="CU11" s="626"/>
      <c r="CV11" s="626"/>
      <c r="CW11" s="626"/>
      <c r="CX11" s="626"/>
      <c r="CY11" s="627"/>
      <c r="CZ11" s="628">
        <v>3.3</v>
      </c>
      <c r="DA11" s="628"/>
      <c r="DB11" s="628"/>
      <c r="DC11" s="628"/>
      <c r="DD11" s="634">
        <v>713865</v>
      </c>
      <c r="DE11" s="626"/>
      <c r="DF11" s="626"/>
      <c r="DG11" s="626"/>
      <c r="DH11" s="626"/>
      <c r="DI11" s="626"/>
      <c r="DJ11" s="626"/>
      <c r="DK11" s="626"/>
      <c r="DL11" s="626"/>
      <c r="DM11" s="626"/>
      <c r="DN11" s="626"/>
      <c r="DO11" s="626"/>
      <c r="DP11" s="627"/>
      <c r="DQ11" s="634">
        <v>1841002</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10734039</v>
      </c>
      <c r="BH12" s="626"/>
      <c r="BI12" s="626"/>
      <c r="BJ12" s="626"/>
      <c r="BK12" s="626"/>
      <c r="BL12" s="626"/>
      <c r="BM12" s="626"/>
      <c r="BN12" s="627"/>
      <c r="BO12" s="628">
        <v>48.9</v>
      </c>
      <c r="BP12" s="628"/>
      <c r="BQ12" s="628"/>
      <c r="BR12" s="628"/>
      <c r="BS12" s="634" t="s">
        <v>111</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2488239</v>
      </c>
      <c r="CS12" s="626"/>
      <c r="CT12" s="626"/>
      <c r="CU12" s="626"/>
      <c r="CV12" s="626"/>
      <c r="CW12" s="626"/>
      <c r="CX12" s="626"/>
      <c r="CY12" s="627"/>
      <c r="CZ12" s="628">
        <v>3.2</v>
      </c>
      <c r="DA12" s="628"/>
      <c r="DB12" s="628"/>
      <c r="DC12" s="628"/>
      <c r="DD12" s="634">
        <v>48072</v>
      </c>
      <c r="DE12" s="626"/>
      <c r="DF12" s="626"/>
      <c r="DG12" s="626"/>
      <c r="DH12" s="626"/>
      <c r="DI12" s="626"/>
      <c r="DJ12" s="626"/>
      <c r="DK12" s="626"/>
      <c r="DL12" s="626"/>
      <c r="DM12" s="626"/>
      <c r="DN12" s="626"/>
      <c r="DO12" s="626"/>
      <c r="DP12" s="627"/>
      <c r="DQ12" s="634">
        <v>1818776</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107414</v>
      </c>
      <c r="S13" s="626"/>
      <c r="T13" s="626"/>
      <c r="U13" s="626"/>
      <c r="V13" s="626"/>
      <c r="W13" s="626"/>
      <c r="X13" s="626"/>
      <c r="Y13" s="627"/>
      <c r="Z13" s="628">
        <v>0.1</v>
      </c>
      <c r="AA13" s="628"/>
      <c r="AB13" s="628"/>
      <c r="AC13" s="628"/>
      <c r="AD13" s="629">
        <v>107414</v>
      </c>
      <c r="AE13" s="629"/>
      <c r="AF13" s="629"/>
      <c r="AG13" s="629"/>
      <c r="AH13" s="629"/>
      <c r="AI13" s="629"/>
      <c r="AJ13" s="629"/>
      <c r="AK13" s="629"/>
      <c r="AL13" s="630">
        <v>0.2</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8980292</v>
      </c>
      <c r="BH13" s="626"/>
      <c r="BI13" s="626"/>
      <c r="BJ13" s="626"/>
      <c r="BK13" s="626"/>
      <c r="BL13" s="626"/>
      <c r="BM13" s="626"/>
      <c r="BN13" s="627"/>
      <c r="BO13" s="628">
        <v>40.9</v>
      </c>
      <c r="BP13" s="628"/>
      <c r="BQ13" s="628"/>
      <c r="BR13" s="628"/>
      <c r="BS13" s="634" t="s">
        <v>111</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8114067</v>
      </c>
      <c r="CS13" s="626"/>
      <c r="CT13" s="626"/>
      <c r="CU13" s="626"/>
      <c r="CV13" s="626"/>
      <c r="CW13" s="626"/>
      <c r="CX13" s="626"/>
      <c r="CY13" s="627"/>
      <c r="CZ13" s="628">
        <v>10.4</v>
      </c>
      <c r="DA13" s="628"/>
      <c r="DB13" s="628"/>
      <c r="DC13" s="628"/>
      <c r="DD13" s="634">
        <v>2888938</v>
      </c>
      <c r="DE13" s="626"/>
      <c r="DF13" s="626"/>
      <c r="DG13" s="626"/>
      <c r="DH13" s="626"/>
      <c r="DI13" s="626"/>
      <c r="DJ13" s="626"/>
      <c r="DK13" s="626"/>
      <c r="DL13" s="626"/>
      <c r="DM13" s="626"/>
      <c r="DN13" s="626"/>
      <c r="DO13" s="626"/>
      <c r="DP13" s="627"/>
      <c r="DQ13" s="634">
        <v>5549453</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509710</v>
      </c>
      <c r="BH14" s="626"/>
      <c r="BI14" s="626"/>
      <c r="BJ14" s="626"/>
      <c r="BK14" s="626"/>
      <c r="BL14" s="626"/>
      <c r="BM14" s="626"/>
      <c r="BN14" s="627"/>
      <c r="BO14" s="628">
        <v>2.2999999999999998</v>
      </c>
      <c r="BP14" s="628"/>
      <c r="BQ14" s="628"/>
      <c r="BR14" s="628"/>
      <c r="BS14" s="634" t="s">
        <v>111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2698808</v>
      </c>
      <c r="CS14" s="626"/>
      <c r="CT14" s="626"/>
      <c r="CU14" s="626"/>
      <c r="CV14" s="626"/>
      <c r="CW14" s="626"/>
      <c r="CX14" s="626"/>
      <c r="CY14" s="627"/>
      <c r="CZ14" s="628">
        <v>3.5</v>
      </c>
      <c r="DA14" s="628"/>
      <c r="DB14" s="628"/>
      <c r="DC14" s="628"/>
      <c r="DD14" s="634">
        <v>194669</v>
      </c>
      <c r="DE14" s="626"/>
      <c r="DF14" s="626"/>
      <c r="DG14" s="626"/>
      <c r="DH14" s="626"/>
      <c r="DI14" s="626"/>
      <c r="DJ14" s="626"/>
      <c r="DK14" s="626"/>
      <c r="DL14" s="626"/>
      <c r="DM14" s="626"/>
      <c r="DN14" s="626"/>
      <c r="DO14" s="626"/>
      <c r="DP14" s="627"/>
      <c r="DQ14" s="634">
        <v>2531816</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78332</v>
      </c>
      <c r="S15" s="626"/>
      <c r="T15" s="626"/>
      <c r="U15" s="626"/>
      <c r="V15" s="626"/>
      <c r="W15" s="626"/>
      <c r="X15" s="626"/>
      <c r="Y15" s="627"/>
      <c r="Z15" s="628">
        <v>0.1</v>
      </c>
      <c r="AA15" s="628"/>
      <c r="AB15" s="628"/>
      <c r="AC15" s="628"/>
      <c r="AD15" s="629">
        <v>78332</v>
      </c>
      <c r="AE15" s="629"/>
      <c r="AF15" s="629"/>
      <c r="AG15" s="629"/>
      <c r="AH15" s="629"/>
      <c r="AI15" s="629"/>
      <c r="AJ15" s="629"/>
      <c r="AK15" s="629"/>
      <c r="AL15" s="630">
        <v>0.2</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1104797</v>
      </c>
      <c r="BH15" s="626"/>
      <c r="BI15" s="626"/>
      <c r="BJ15" s="626"/>
      <c r="BK15" s="626"/>
      <c r="BL15" s="626"/>
      <c r="BM15" s="626"/>
      <c r="BN15" s="627"/>
      <c r="BO15" s="628">
        <v>5</v>
      </c>
      <c r="BP15" s="628"/>
      <c r="BQ15" s="628"/>
      <c r="BR15" s="628"/>
      <c r="BS15" s="634" t="s">
        <v>111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5888055</v>
      </c>
      <c r="CS15" s="626"/>
      <c r="CT15" s="626"/>
      <c r="CU15" s="626"/>
      <c r="CV15" s="626"/>
      <c r="CW15" s="626"/>
      <c r="CX15" s="626"/>
      <c r="CY15" s="627"/>
      <c r="CZ15" s="628">
        <v>7.6</v>
      </c>
      <c r="DA15" s="628"/>
      <c r="DB15" s="628"/>
      <c r="DC15" s="628"/>
      <c r="DD15" s="634">
        <v>736644</v>
      </c>
      <c r="DE15" s="626"/>
      <c r="DF15" s="626"/>
      <c r="DG15" s="626"/>
      <c r="DH15" s="626"/>
      <c r="DI15" s="626"/>
      <c r="DJ15" s="626"/>
      <c r="DK15" s="626"/>
      <c r="DL15" s="626"/>
      <c r="DM15" s="626"/>
      <c r="DN15" s="626"/>
      <c r="DO15" s="626"/>
      <c r="DP15" s="627"/>
      <c r="DQ15" s="634">
        <v>4600931</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21333275</v>
      </c>
      <c r="S16" s="626"/>
      <c r="T16" s="626"/>
      <c r="U16" s="626"/>
      <c r="V16" s="626"/>
      <c r="W16" s="626"/>
      <c r="X16" s="626"/>
      <c r="Y16" s="627"/>
      <c r="Z16" s="628">
        <v>25.9</v>
      </c>
      <c r="AA16" s="628"/>
      <c r="AB16" s="628"/>
      <c r="AC16" s="628"/>
      <c r="AD16" s="629">
        <v>19406100</v>
      </c>
      <c r="AE16" s="629"/>
      <c r="AF16" s="629"/>
      <c r="AG16" s="629"/>
      <c r="AH16" s="629"/>
      <c r="AI16" s="629"/>
      <c r="AJ16" s="629"/>
      <c r="AK16" s="629"/>
      <c r="AL16" s="630">
        <v>42.9</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231579</v>
      </c>
      <c r="CS16" s="626"/>
      <c r="CT16" s="626"/>
      <c r="CU16" s="626"/>
      <c r="CV16" s="626"/>
      <c r="CW16" s="626"/>
      <c r="CX16" s="626"/>
      <c r="CY16" s="627"/>
      <c r="CZ16" s="628">
        <v>0.3</v>
      </c>
      <c r="DA16" s="628"/>
      <c r="DB16" s="628"/>
      <c r="DC16" s="628"/>
      <c r="DD16" s="634" t="s">
        <v>111</v>
      </c>
      <c r="DE16" s="626"/>
      <c r="DF16" s="626"/>
      <c r="DG16" s="626"/>
      <c r="DH16" s="626"/>
      <c r="DI16" s="626"/>
      <c r="DJ16" s="626"/>
      <c r="DK16" s="626"/>
      <c r="DL16" s="626"/>
      <c r="DM16" s="626"/>
      <c r="DN16" s="626"/>
      <c r="DO16" s="626"/>
      <c r="DP16" s="627"/>
      <c r="DQ16" s="634">
        <v>46171</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19406100</v>
      </c>
      <c r="S17" s="626"/>
      <c r="T17" s="626"/>
      <c r="U17" s="626"/>
      <c r="V17" s="626"/>
      <c r="W17" s="626"/>
      <c r="X17" s="626"/>
      <c r="Y17" s="627"/>
      <c r="Z17" s="628">
        <v>23.5</v>
      </c>
      <c r="AA17" s="628"/>
      <c r="AB17" s="628"/>
      <c r="AC17" s="628"/>
      <c r="AD17" s="629">
        <v>19406100</v>
      </c>
      <c r="AE17" s="629"/>
      <c r="AF17" s="629"/>
      <c r="AG17" s="629"/>
      <c r="AH17" s="629"/>
      <c r="AI17" s="629"/>
      <c r="AJ17" s="629"/>
      <c r="AK17" s="629"/>
      <c r="AL17" s="630">
        <v>42.9</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11942760</v>
      </c>
      <c r="CS17" s="626"/>
      <c r="CT17" s="626"/>
      <c r="CU17" s="626"/>
      <c r="CV17" s="626"/>
      <c r="CW17" s="626"/>
      <c r="CX17" s="626"/>
      <c r="CY17" s="627"/>
      <c r="CZ17" s="628">
        <v>15.3</v>
      </c>
      <c r="DA17" s="628"/>
      <c r="DB17" s="628"/>
      <c r="DC17" s="628"/>
      <c r="DD17" s="634" t="s">
        <v>111</v>
      </c>
      <c r="DE17" s="626"/>
      <c r="DF17" s="626"/>
      <c r="DG17" s="626"/>
      <c r="DH17" s="626"/>
      <c r="DI17" s="626"/>
      <c r="DJ17" s="626"/>
      <c r="DK17" s="626"/>
      <c r="DL17" s="626"/>
      <c r="DM17" s="626"/>
      <c r="DN17" s="626"/>
      <c r="DO17" s="626"/>
      <c r="DP17" s="627"/>
      <c r="DQ17" s="634">
        <v>11721105</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1927175</v>
      </c>
      <c r="S18" s="626"/>
      <c r="T18" s="626"/>
      <c r="U18" s="626"/>
      <c r="V18" s="626"/>
      <c r="W18" s="626"/>
      <c r="X18" s="626"/>
      <c r="Y18" s="627"/>
      <c r="Z18" s="628">
        <v>2.2999999999999998</v>
      </c>
      <c r="AA18" s="628"/>
      <c r="AB18" s="628"/>
      <c r="AC18" s="628"/>
      <c r="AD18" s="629" t="s">
        <v>111</v>
      </c>
      <c r="AE18" s="629"/>
      <c r="AF18" s="629"/>
      <c r="AG18" s="629"/>
      <c r="AH18" s="629"/>
      <c r="AI18" s="629"/>
      <c r="AJ18" s="629"/>
      <c r="AK18" s="629"/>
      <c r="AL18" s="630" t="s">
        <v>111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v>89808</v>
      </c>
      <c r="CS18" s="626"/>
      <c r="CT18" s="626"/>
      <c r="CU18" s="626"/>
      <c r="CV18" s="626"/>
      <c r="CW18" s="626"/>
      <c r="CX18" s="626"/>
      <c r="CY18" s="627"/>
      <c r="CZ18" s="628">
        <v>0.1</v>
      </c>
      <c r="DA18" s="628"/>
      <c r="DB18" s="628"/>
      <c r="DC18" s="628"/>
      <c r="DD18" s="634">
        <v>14532</v>
      </c>
      <c r="DE18" s="626"/>
      <c r="DF18" s="626"/>
      <c r="DG18" s="626"/>
      <c r="DH18" s="626"/>
      <c r="DI18" s="626"/>
      <c r="DJ18" s="626"/>
      <c r="DK18" s="626"/>
      <c r="DL18" s="626"/>
      <c r="DM18" s="626"/>
      <c r="DN18" s="626"/>
      <c r="DO18" s="626"/>
      <c r="DP18" s="627"/>
      <c r="DQ18" s="634">
        <v>89808</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9279</v>
      </c>
      <c r="BH19" s="626"/>
      <c r="BI19" s="626"/>
      <c r="BJ19" s="626"/>
      <c r="BK19" s="626"/>
      <c r="BL19" s="626"/>
      <c r="BM19" s="626"/>
      <c r="BN19" s="627"/>
      <c r="BO19" s="628">
        <v>0</v>
      </c>
      <c r="BP19" s="628"/>
      <c r="BQ19" s="628"/>
      <c r="BR19" s="628"/>
      <c r="BS19" s="634" t="s">
        <v>111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46935664</v>
      </c>
      <c r="S20" s="626"/>
      <c r="T20" s="626"/>
      <c r="U20" s="626"/>
      <c r="V20" s="626"/>
      <c r="W20" s="626"/>
      <c r="X20" s="626"/>
      <c r="Y20" s="627"/>
      <c r="Z20" s="628">
        <v>56.9</v>
      </c>
      <c r="AA20" s="628"/>
      <c r="AB20" s="628"/>
      <c r="AC20" s="628"/>
      <c r="AD20" s="629">
        <v>45008489</v>
      </c>
      <c r="AE20" s="629"/>
      <c r="AF20" s="629"/>
      <c r="AG20" s="629"/>
      <c r="AH20" s="629"/>
      <c r="AI20" s="629"/>
      <c r="AJ20" s="629"/>
      <c r="AK20" s="629"/>
      <c r="AL20" s="630">
        <v>99.4</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9279</v>
      </c>
      <c r="BH20" s="626"/>
      <c r="BI20" s="626"/>
      <c r="BJ20" s="626"/>
      <c r="BK20" s="626"/>
      <c r="BL20" s="626"/>
      <c r="BM20" s="626"/>
      <c r="BN20" s="627"/>
      <c r="BO20" s="628">
        <v>0</v>
      </c>
      <c r="BP20" s="628"/>
      <c r="BQ20" s="628"/>
      <c r="BR20" s="628"/>
      <c r="BS20" s="634" t="s">
        <v>111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77892409</v>
      </c>
      <c r="CS20" s="626"/>
      <c r="CT20" s="626"/>
      <c r="CU20" s="626"/>
      <c r="CV20" s="626"/>
      <c r="CW20" s="626"/>
      <c r="CX20" s="626"/>
      <c r="CY20" s="627"/>
      <c r="CZ20" s="628">
        <v>100</v>
      </c>
      <c r="DA20" s="628"/>
      <c r="DB20" s="628"/>
      <c r="DC20" s="628"/>
      <c r="DD20" s="634">
        <v>12123387</v>
      </c>
      <c r="DE20" s="626"/>
      <c r="DF20" s="626"/>
      <c r="DG20" s="626"/>
      <c r="DH20" s="626"/>
      <c r="DI20" s="626"/>
      <c r="DJ20" s="626"/>
      <c r="DK20" s="626"/>
      <c r="DL20" s="626"/>
      <c r="DM20" s="626"/>
      <c r="DN20" s="626"/>
      <c r="DO20" s="626"/>
      <c r="DP20" s="627"/>
      <c r="DQ20" s="634">
        <v>51255250</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21773</v>
      </c>
      <c r="S21" s="626"/>
      <c r="T21" s="626"/>
      <c r="U21" s="626"/>
      <c r="V21" s="626"/>
      <c r="W21" s="626"/>
      <c r="X21" s="626"/>
      <c r="Y21" s="627"/>
      <c r="Z21" s="628">
        <v>0</v>
      </c>
      <c r="AA21" s="628"/>
      <c r="AB21" s="628"/>
      <c r="AC21" s="628"/>
      <c r="AD21" s="629">
        <v>21773</v>
      </c>
      <c r="AE21" s="629"/>
      <c r="AF21" s="629"/>
      <c r="AG21" s="629"/>
      <c r="AH21" s="629"/>
      <c r="AI21" s="629"/>
      <c r="AJ21" s="629"/>
      <c r="AK21" s="629"/>
      <c r="AL21" s="630">
        <v>0</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9279</v>
      </c>
      <c r="BH21" s="626"/>
      <c r="BI21" s="626"/>
      <c r="BJ21" s="626"/>
      <c r="BK21" s="626"/>
      <c r="BL21" s="626"/>
      <c r="BM21" s="626"/>
      <c r="BN21" s="627"/>
      <c r="BO21" s="628">
        <v>0</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291480</v>
      </c>
      <c r="S22" s="626"/>
      <c r="T22" s="626"/>
      <c r="U22" s="626"/>
      <c r="V22" s="626"/>
      <c r="W22" s="626"/>
      <c r="X22" s="626"/>
      <c r="Y22" s="627"/>
      <c r="Z22" s="628">
        <v>0.4</v>
      </c>
      <c r="AA22" s="628"/>
      <c r="AB22" s="628"/>
      <c r="AC22" s="628"/>
      <c r="AD22" s="629" t="s">
        <v>111</v>
      </c>
      <c r="AE22" s="629"/>
      <c r="AF22" s="629"/>
      <c r="AG22" s="629"/>
      <c r="AH22" s="629"/>
      <c r="AI22" s="629"/>
      <c r="AJ22" s="629"/>
      <c r="AK22" s="629"/>
      <c r="AL22" s="630" t="s">
        <v>111</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1344883</v>
      </c>
      <c r="S23" s="626"/>
      <c r="T23" s="626"/>
      <c r="U23" s="626"/>
      <c r="V23" s="626"/>
      <c r="W23" s="626"/>
      <c r="X23" s="626"/>
      <c r="Y23" s="627"/>
      <c r="Z23" s="628">
        <v>1.6</v>
      </c>
      <c r="AA23" s="628"/>
      <c r="AB23" s="628"/>
      <c r="AC23" s="628"/>
      <c r="AD23" s="629">
        <v>145328</v>
      </c>
      <c r="AE23" s="629"/>
      <c r="AF23" s="629"/>
      <c r="AG23" s="629"/>
      <c r="AH23" s="629"/>
      <c r="AI23" s="629"/>
      <c r="AJ23" s="629"/>
      <c r="AK23" s="629"/>
      <c r="AL23" s="630">
        <v>0.3</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604716</v>
      </c>
      <c r="S24" s="626"/>
      <c r="T24" s="626"/>
      <c r="U24" s="626"/>
      <c r="V24" s="626"/>
      <c r="W24" s="626"/>
      <c r="X24" s="626"/>
      <c r="Y24" s="627"/>
      <c r="Z24" s="628">
        <v>0.7</v>
      </c>
      <c r="AA24" s="628"/>
      <c r="AB24" s="628"/>
      <c r="AC24" s="628"/>
      <c r="AD24" s="629" t="s">
        <v>111</v>
      </c>
      <c r="AE24" s="629"/>
      <c r="AF24" s="629"/>
      <c r="AG24" s="629"/>
      <c r="AH24" s="629"/>
      <c r="AI24" s="629"/>
      <c r="AJ24" s="629"/>
      <c r="AK24" s="629"/>
      <c r="AL24" s="630" t="s">
        <v>111</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38603580</v>
      </c>
      <c r="CS24" s="615"/>
      <c r="CT24" s="615"/>
      <c r="CU24" s="615"/>
      <c r="CV24" s="615"/>
      <c r="CW24" s="615"/>
      <c r="CX24" s="615"/>
      <c r="CY24" s="616"/>
      <c r="CZ24" s="652">
        <v>49.6</v>
      </c>
      <c r="DA24" s="653"/>
      <c r="DB24" s="653"/>
      <c r="DC24" s="654"/>
      <c r="DD24" s="651">
        <v>27704821</v>
      </c>
      <c r="DE24" s="615"/>
      <c r="DF24" s="615"/>
      <c r="DG24" s="615"/>
      <c r="DH24" s="615"/>
      <c r="DI24" s="615"/>
      <c r="DJ24" s="615"/>
      <c r="DK24" s="616"/>
      <c r="DL24" s="651">
        <v>27156302</v>
      </c>
      <c r="DM24" s="615"/>
      <c r="DN24" s="615"/>
      <c r="DO24" s="615"/>
      <c r="DP24" s="615"/>
      <c r="DQ24" s="615"/>
      <c r="DR24" s="615"/>
      <c r="DS24" s="615"/>
      <c r="DT24" s="615"/>
      <c r="DU24" s="615"/>
      <c r="DV24" s="616"/>
      <c r="DW24" s="619">
        <v>56.6</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9537145</v>
      </c>
      <c r="S25" s="626"/>
      <c r="T25" s="626"/>
      <c r="U25" s="626"/>
      <c r="V25" s="626"/>
      <c r="W25" s="626"/>
      <c r="X25" s="626"/>
      <c r="Y25" s="627"/>
      <c r="Z25" s="628">
        <v>11.6</v>
      </c>
      <c r="AA25" s="628"/>
      <c r="AB25" s="628"/>
      <c r="AC25" s="628"/>
      <c r="AD25" s="629" t="s">
        <v>111</v>
      </c>
      <c r="AE25" s="629"/>
      <c r="AF25" s="629"/>
      <c r="AG25" s="629"/>
      <c r="AH25" s="629"/>
      <c r="AI25" s="629"/>
      <c r="AJ25" s="629"/>
      <c r="AK25" s="629"/>
      <c r="AL25" s="630" t="s">
        <v>111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11698197</v>
      </c>
      <c r="CS25" s="657"/>
      <c r="CT25" s="657"/>
      <c r="CU25" s="657"/>
      <c r="CV25" s="657"/>
      <c r="CW25" s="657"/>
      <c r="CX25" s="657"/>
      <c r="CY25" s="658"/>
      <c r="CZ25" s="659">
        <v>15</v>
      </c>
      <c r="DA25" s="660"/>
      <c r="DB25" s="660"/>
      <c r="DC25" s="661"/>
      <c r="DD25" s="634">
        <v>11334307</v>
      </c>
      <c r="DE25" s="657"/>
      <c r="DF25" s="657"/>
      <c r="DG25" s="657"/>
      <c r="DH25" s="657"/>
      <c r="DI25" s="657"/>
      <c r="DJ25" s="657"/>
      <c r="DK25" s="658"/>
      <c r="DL25" s="634">
        <v>11068422</v>
      </c>
      <c r="DM25" s="657"/>
      <c r="DN25" s="657"/>
      <c r="DO25" s="657"/>
      <c r="DP25" s="657"/>
      <c r="DQ25" s="657"/>
      <c r="DR25" s="657"/>
      <c r="DS25" s="657"/>
      <c r="DT25" s="657"/>
      <c r="DU25" s="657"/>
      <c r="DV25" s="658"/>
      <c r="DW25" s="630">
        <v>23.1</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7397429</v>
      </c>
      <c r="CS26" s="626"/>
      <c r="CT26" s="626"/>
      <c r="CU26" s="626"/>
      <c r="CV26" s="626"/>
      <c r="CW26" s="626"/>
      <c r="CX26" s="626"/>
      <c r="CY26" s="627"/>
      <c r="CZ26" s="659">
        <v>9.5</v>
      </c>
      <c r="DA26" s="660"/>
      <c r="DB26" s="660"/>
      <c r="DC26" s="661"/>
      <c r="DD26" s="634">
        <v>7123116</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4818050</v>
      </c>
      <c r="S27" s="626"/>
      <c r="T27" s="626"/>
      <c r="U27" s="626"/>
      <c r="V27" s="626"/>
      <c r="W27" s="626"/>
      <c r="X27" s="626"/>
      <c r="Y27" s="627"/>
      <c r="Z27" s="628">
        <v>5.8</v>
      </c>
      <c r="AA27" s="628"/>
      <c r="AB27" s="628"/>
      <c r="AC27" s="628"/>
      <c r="AD27" s="629" t="s">
        <v>111</v>
      </c>
      <c r="AE27" s="629"/>
      <c r="AF27" s="629"/>
      <c r="AG27" s="629"/>
      <c r="AH27" s="629"/>
      <c r="AI27" s="629"/>
      <c r="AJ27" s="629"/>
      <c r="AK27" s="629"/>
      <c r="AL27" s="630" t="s">
        <v>111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21931935</v>
      </c>
      <c r="BH27" s="626"/>
      <c r="BI27" s="626"/>
      <c r="BJ27" s="626"/>
      <c r="BK27" s="626"/>
      <c r="BL27" s="626"/>
      <c r="BM27" s="626"/>
      <c r="BN27" s="627"/>
      <c r="BO27" s="628">
        <v>100</v>
      </c>
      <c r="BP27" s="628"/>
      <c r="BQ27" s="628"/>
      <c r="BR27" s="628"/>
      <c r="BS27" s="634">
        <v>559282</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14962623</v>
      </c>
      <c r="CS27" s="657"/>
      <c r="CT27" s="657"/>
      <c r="CU27" s="657"/>
      <c r="CV27" s="657"/>
      <c r="CW27" s="657"/>
      <c r="CX27" s="657"/>
      <c r="CY27" s="658"/>
      <c r="CZ27" s="659">
        <v>19.2</v>
      </c>
      <c r="DA27" s="660"/>
      <c r="DB27" s="660"/>
      <c r="DC27" s="661"/>
      <c r="DD27" s="634">
        <v>4649409</v>
      </c>
      <c r="DE27" s="657"/>
      <c r="DF27" s="657"/>
      <c r="DG27" s="657"/>
      <c r="DH27" s="657"/>
      <c r="DI27" s="657"/>
      <c r="DJ27" s="657"/>
      <c r="DK27" s="658"/>
      <c r="DL27" s="634">
        <v>4648377</v>
      </c>
      <c r="DM27" s="657"/>
      <c r="DN27" s="657"/>
      <c r="DO27" s="657"/>
      <c r="DP27" s="657"/>
      <c r="DQ27" s="657"/>
      <c r="DR27" s="657"/>
      <c r="DS27" s="657"/>
      <c r="DT27" s="657"/>
      <c r="DU27" s="657"/>
      <c r="DV27" s="658"/>
      <c r="DW27" s="630">
        <v>9.6999999999999993</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392705</v>
      </c>
      <c r="S28" s="626"/>
      <c r="T28" s="626"/>
      <c r="U28" s="626"/>
      <c r="V28" s="626"/>
      <c r="W28" s="626"/>
      <c r="X28" s="626"/>
      <c r="Y28" s="627"/>
      <c r="Z28" s="628">
        <v>0.5</v>
      </c>
      <c r="AA28" s="628"/>
      <c r="AB28" s="628"/>
      <c r="AC28" s="628"/>
      <c r="AD28" s="629">
        <v>66118</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11942760</v>
      </c>
      <c r="CS28" s="626"/>
      <c r="CT28" s="626"/>
      <c r="CU28" s="626"/>
      <c r="CV28" s="626"/>
      <c r="CW28" s="626"/>
      <c r="CX28" s="626"/>
      <c r="CY28" s="627"/>
      <c r="CZ28" s="659">
        <v>15.3</v>
      </c>
      <c r="DA28" s="660"/>
      <c r="DB28" s="660"/>
      <c r="DC28" s="661"/>
      <c r="DD28" s="634">
        <v>11721105</v>
      </c>
      <c r="DE28" s="626"/>
      <c r="DF28" s="626"/>
      <c r="DG28" s="626"/>
      <c r="DH28" s="626"/>
      <c r="DI28" s="626"/>
      <c r="DJ28" s="626"/>
      <c r="DK28" s="627"/>
      <c r="DL28" s="634">
        <v>11439503</v>
      </c>
      <c r="DM28" s="626"/>
      <c r="DN28" s="626"/>
      <c r="DO28" s="626"/>
      <c r="DP28" s="626"/>
      <c r="DQ28" s="626"/>
      <c r="DR28" s="626"/>
      <c r="DS28" s="626"/>
      <c r="DT28" s="626"/>
      <c r="DU28" s="626"/>
      <c r="DV28" s="627"/>
      <c r="DW28" s="630">
        <v>23.9</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532048</v>
      </c>
      <c r="S29" s="626"/>
      <c r="T29" s="626"/>
      <c r="U29" s="626"/>
      <c r="V29" s="626"/>
      <c r="W29" s="626"/>
      <c r="X29" s="626"/>
      <c r="Y29" s="627"/>
      <c r="Z29" s="628">
        <v>0.6</v>
      </c>
      <c r="AA29" s="628"/>
      <c r="AB29" s="628"/>
      <c r="AC29" s="628"/>
      <c r="AD29" s="629" t="s">
        <v>111</v>
      </c>
      <c r="AE29" s="629"/>
      <c r="AF29" s="629"/>
      <c r="AG29" s="629"/>
      <c r="AH29" s="629"/>
      <c r="AI29" s="629"/>
      <c r="AJ29" s="629"/>
      <c r="AK29" s="629"/>
      <c r="AL29" s="630" t="s">
        <v>111</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57</v>
      </c>
      <c r="CG29" s="640"/>
      <c r="CH29" s="640"/>
      <c r="CI29" s="640"/>
      <c r="CJ29" s="640"/>
      <c r="CK29" s="640"/>
      <c r="CL29" s="640"/>
      <c r="CM29" s="640"/>
      <c r="CN29" s="640"/>
      <c r="CO29" s="640"/>
      <c r="CP29" s="640"/>
      <c r="CQ29" s="641"/>
      <c r="CR29" s="625">
        <v>11942754</v>
      </c>
      <c r="CS29" s="657"/>
      <c r="CT29" s="657"/>
      <c r="CU29" s="657"/>
      <c r="CV29" s="657"/>
      <c r="CW29" s="657"/>
      <c r="CX29" s="657"/>
      <c r="CY29" s="658"/>
      <c r="CZ29" s="659">
        <v>15.3</v>
      </c>
      <c r="DA29" s="660"/>
      <c r="DB29" s="660"/>
      <c r="DC29" s="661"/>
      <c r="DD29" s="634">
        <v>11721099</v>
      </c>
      <c r="DE29" s="657"/>
      <c r="DF29" s="657"/>
      <c r="DG29" s="657"/>
      <c r="DH29" s="657"/>
      <c r="DI29" s="657"/>
      <c r="DJ29" s="657"/>
      <c r="DK29" s="658"/>
      <c r="DL29" s="634">
        <v>11439497</v>
      </c>
      <c r="DM29" s="657"/>
      <c r="DN29" s="657"/>
      <c r="DO29" s="657"/>
      <c r="DP29" s="657"/>
      <c r="DQ29" s="657"/>
      <c r="DR29" s="657"/>
      <c r="DS29" s="657"/>
      <c r="DT29" s="657"/>
      <c r="DU29" s="657"/>
      <c r="DV29" s="658"/>
      <c r="DW29" s="630">
        <v>23.9</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727144</v>
      </c>
      <c r="S30" s="626"/>
      <c r="T30" s="626"/>
      <c r="U30" s="626"/>
      <c r="V30" s="626"/>
      <c r="W30" s="626"/>
      <c r="X30" s="626"/>
      <c r="Y30" s="627"/>
      <c r="Z30" s="628">
        <v>0.9</v>
      </c>
      <c r="AA30" s="628"/>
      <c r="AB30" s="628"/>
      <c r="AC30" s="628"/>
      <c r="AD30" s="629" t="s">
        <v>111</v>
      </c>
      <c r="AE30" s="629"/>
      <c r="AF30" s="629"/>
      <c r="AG30" s="629"/>
      <c r="AH30" s="629"/>
      <c r="AI30" s="629"/>
      <c r="AJ30" s="629"/>
      <c r="AK30" s="629"/>
      <c r="AL30" s="630" t="s">
        <v>111</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99.1</v>
      </c>
      <c r="BH30" s="684"/>
      <c r="BI30" s="684"/>
      <c r="BJ30" s="684"/>
      <c r="BK30" s="684"/>
      <c r="BL30" s="684"/>
      <c r="BM30" s="620">
        <v>96.5</v>
      </c>
      <c r="BN30" s="684"/>
      <c r="BO30" s="684"/>
      <c r="BP30" s="684"/>
      <c r="BQ30" s="685"/>
      <c r="BR30" s="683">
        <v>99</v>
      </c>
      <c r="BS30" s="684"/>
      <c r="BT30" s="684"/>
      <c r="BU30" s="684"/>
      <c r="BV30" s="684"/>
      <c r="BW30" s="684"/>
      <c r="BX30" s="620">
        <v>96.1</v>
      </c>
      <c r="BY30" s="684"/>
      <c r="BZ30" s="684"/>
      <c r="CA30" s="684"/>
      <c r="CB30" s="685"/>
      <c r="CD30" s="688"/>
      <c r="CE30" s="689"/>
      <c r="CF30" s="639" t="s">
        <v>292</v>
      </c>
      <c r="CG30" s="640"/>
      <c r="CH30" s="640"/>
      <c r="CI30" s="640"/>
      <c r="CJ30" s="640"/>
      <c r="CK30" s="640"/>
      <c r="CL30" s="640"/>
      <c r="CM30" s="640"/>
      <c r="CN30" s="640"/>
      <c r="CO30" s="640"/>
      <c r="CP30" s="640"/>
      <c r="CQ30" s="641"/>
      <c r="CR30" s="625">
        <v>11380555</v>
      </c>
      <c r="CS30" s="626"/>
      <c r="CT30" s="626"/>
      <c r="CU30" s="626"/>
      <c r="CV30" s="626"/>
      <c r="CW30" s="626"/>
      <c r="CX30" s="626"/>
      <c r="CY30" s="627"/>
      <c r="CZ30" s="659">
        <v>14.6</v>
      </c>
      <c r="DA30" s="660"/>
      <c r="DB30" s="660"/>
      <c r="DC30" s="661"/>
      <c r="DD30" s="634">
        <v>11189288</v>
      </c>
      <c r="DE30" s="626"/>
      <c r="DF30" s="626"/>
      <c r="DG30" s="626"/>
      <c r="DH30" s="626"/>
      <c r="DI30" s="626"/>
      <c r="DJ30" s="626"/>
      <c r="DK30" s="627"/>
      <c r="DL30" s="634">
        <v>10907686</v>
      </c>
      <c r="DM30" s="626"/>
      <c r="DN30" s="626"/>
      <c r="DO30" s="626"/>
      <c r="DP30" s="626"/>
      <c r="DQ30" s="626"/>
      <c r="DR30" s="626"/>
      <c r="DS30" s="626"/>
      <c r="DT30" s="626"/>
      <c r="DU30" s="626"/>
      <c r="DV30" s="627"/>
      <c r="DW30" s="630">
        <v>22.8</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5280473</v>
      </c>
      <c r="S31" s="626"/>
      <c r="T31" s="626"/>
      <c r="U31" s="626"/>
      <c r="V31" s="626"/>
      <c r="W31" s="626"/>
      <c r="X31" s="626"/>
      <c r="Y31" s="627"/>
      <c r="Z31" s="628">
        <v>6.4</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99.2</v>
      </c>
      <c r="BH31" s="657"/>
      <c r="BI31" s="657"/>
      <c r="BJ31" s="657"/>
      <c r="BK31" s="657"/>
      <c r="BL31" s="657"/>
      <c r="BM31" s="631">
        <v>96.5</v>
      </c>
      <c r="BN31" s="681"/>
      <c r="BO31" s="681"/>
      <c r="BP31" s="681"/>
      <c r="BQ31" s="682"/>
      <c r="BR31" s="680">
        <v>99.1</v>
      </c>
      <c r="BS31" s="657"/>
      <c r="BT31" s="657"/>
      <c r="BU31" s="657"/>
      <c r="BV31" s="657"/>
      <c r="BW31" s="657"/>
      <c r="BX31" s="631">
        <v>95.8</v>
      </c>
      <c r="BY31" s="681"/>
      <c r="BZ31" s="681"/>
      <c r="CA31" s="681"/>
      <c r="CB31" s="682"/>
      <c r="CD31" s="688"/>
      <c r="CE31" s="689"/>
      <c r="CF31" s="639" t="s">
        <v>296</v>
      </c>
      <c r="CG31" s="640"/>
      <c r="CH31" s="640"/>
      <c r="CI31" s="640"/>
      <c r="CJ31" s="640"/>
      <c r="CK31" s="640"/>
      <c r="CL31" s="640"/>
      <c r="CM31" s="640"/>
      <c r="CN31" s="640"/>
      <c r="CO31" s="640"/>
      <c r="CP31" s="640"/>
      <c r="CQ31" s="641"/>
      <c r="CR31" s="625">
        <v>562199</v>
      </c>
      <c r="CS31" s="657"/>
      <c r="CT31" s="657"/>
      <c r="CU31" s="657"/>
      <c r="CV31" s="657"/>
      <c r="CW31" s="657"/>
      <c r="CX31" s="657"/>
      <c r="CY31" s="658"/>
      <c r="CZ31" s="659">
        <v>0.7</v>
      </c>
      <c r="DA31" s="660"/>
      <c r="DB31" s="660"/>
      <c r="DC31" s="661"/>
      <c r="DD31" s="634">
        <v>531811</v>
      </c>
      <c r="DE31" s="657"/>
      <c r="DF31" s="657"/>
      <c r="DG31" s="657"/>
      <c r="DH31" s="657"/>
      <c r="DI31" s="657"/>
      <c r="DJ31" s="657"/>
      <c r="DK31" s="658"/>
      <c r="DL31" s="634">
        <v>531811</v>
      </c>
      <c r="DM31" s="657"/>
      <c r="DN31" s="657"/>
      <c r="DO31" s="657"/>
      <c r="DP31" s="657"/>
      <c r="DQ31" s="657"/>
      <c r="DR31" s="657"/>
      <c r="DS31" s="657"/>
      <c r="DT31" s="657"/>
      <c r="DU31" s="657"/>
      <c r="DV31" s="658"/>
      <c r="DW31" s="630">
        <v>1.1000000000000001</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3912821</v>
      </c>
      <c r="S32" s="626"/>
      <c r="T32" s="626"/>
      <c r="U32" s="626"/>
      <c r="V32" s="626"/>
      <c r="W32" s="626"/>
      <c r="X32" s="626"/>
      <c r="Y32" s="627"/>
      <c r="Z32" s="628">
        <v>4.7</v>
      </c>
      <c r="AA32" s="628"/>
      <c r="AB32" s="628"/>
      <c r="AC32" s="628"/>
      <c r="AD32" s="629">
        <v>24818</v>
      </c>
      <c r="AE32" s="629"/>
      <c r="AF32" s="629"/>
      <c r="AG32" s="629"/>
      <c r="AH32" s="629"/>
      <c r="AI32" s="629"/>
      <c r="AJ32" s="629"/>
      <c r="AK32" s="629"/>
      <c r="AL32" s="630">
        <v>0.1</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98.7</v>
      </c>
      <c r="BH32" s="693"/>
      <c r="BI32" s="693"/>
      <c r="BJ32" s="693"/>
      <c r="BK32" s="693"/>
      <c r="BL32" s="693"/>
      <c r="BM32" s="694">
        <v>95.7</v>
      </c>
      <c r="BN32" s="693"/>
      <c r="BO32" s="693"/>
      <c r="BP32" s="693"/>
      <c r="BQ32" s="695"/>
      <c r="BR32" s="692">
        <v>98.5</v>
      </c>
      <c r="BS32" s="693"/>
      <c r="BT32" s="693"/>
      <c r="BU32" s="693"/>
      <c r="BV32" s="693"/>
      <c r="BW32" s="693"/>
      <c r="BX32" s="694">
        <v>95.2</v>
      </c>
      <c r="BY32" s="693"/>
      <c r="BZ32" s="693"/>
      <c r="CA32" s="693"/>
      <c r="CB32" s="695"/>
      <c r="CD32" s="690"/>
      <c r="CE32" s="691"/>
      <c r="CF32" s="639" t="s">
        <v>299</v>
      </c>
      <c r="CG32" s="640"/>
      <c r="CH32" s="640"/>
      <c r="CI32" s="640"/>
      <c r="CJ32" s="640"/>
      <c r="CK32" s="640"/>
      <c r="CL32" s="640"/>
      <c r="CM32" s="640"/>
      <c r="CN32" s="640"/>
      <c r="CO32" s="640"/>
      <c r="CP32" s="640"/>
      <c r="CQ32" s="641"/>
      <c r="CR32" s="625">
        <v>6</v>
      </c>
      <c r="CS32" s="626"/>
      <c r="CT32" s="626"/>
      <c r="CU32" s="626"/>
      <c r="CV32" s="626"/>
      <c r="CW32" s="626"/>
      <c r="CX32" s="626"/>
      <c r="CY32" s="627"/>
      <c r="CZ32" s="659">
        <v>0</v>
      </c>
      <c r="DA32" s="660"/>
      <c r="DB32" s="660"/>
      <c r="DC32" s="661"/>
      <c r="DD32" s="634">
        <v>6</v>
      </c>
      <c r="DE32" s="626"/>
      <c r="DF32" s="626"/>
      <c r="DG32" s="626"/>
      <c r="DH32" s="626"/>
      <c r="DI32" s="626"/>
      <c r="DJ32" s="626"/>
      <c r="DK32" s="627"/>
      <c r="DL32" s="634">
        <v>6</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8124900</v>
      </c>
      <c r="S33" s="626"/>
      <c r="T33" s="626"/>
      <c r="U33" s="626"/>
      <c r="V33" s="626"/>
      <c r="W33" s="626"/>
      <c r="X33" s="626"/>
      <c r="Y33" s="627"/>
      <c r="Z33" s="628">
        <v>9.8000000000000007</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26933863</v>
      </c>
      <c r="CS33" s="657"/>
      <c r="CT33" s="657"/>
      <c r="CU33" s="657"/>
      <c r="CV33" s="657"/>
      <c r="CW33" s="657"/>
      <c r="CX33" s="657"/>
      <c r="CY33" s="658"/>
      <c r="CZ33" s="659">
        <v>34.6</v>
      </c>
      <c r="DA33" s="660"/>
      <c r="DB33" s="660"/>
      <c r="DC33" s="661"/>
      <c r="DD33" s="634">
        <v>21947655</v>
      </c>
      <c r="DE33" s="657"/>
      <c r="DF33" s="657"/>
      <c r="DG33" s="657"/>
      <c r="DH33" s="657"/>
      <c r="DI33" s="657"/>
      <c r="DJ33" s="657"/>
      <c r="DK33" s="658"/>
      <c r="DL33" s="634">
        <v>16918504</v>
      </c>
      <c r="DM33" s="657"/>
      <c r="DN33" s="657"/>
      <c r="DO33" s="657"/>
      <c r="DP33" s="657"/>
      <c r="DQ33" s="657"/>
      <c r="DR33" s="657"/>
      <c r="DS33" s="657"/>
      <c r="DT33" s="657"/>
      <c r="DU33" s="657"/>
      <c r="DV33" s="658"/>
      <c r="DW33" s="630">
        <v>35.299999999999997</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10176934</v>
      </c>
      <c r="CS34" s="626"/>
      <c r="CT34" s="626"/>
      <c r="CU34" s="626"/>
      <c r="CV34" s="626"/>
      <c r="CW34" s="626"/>
      <c r="CX34" s="626"/>
      <c r="CY34" s="627"/>
      <c r="CZ34" s="659">
        <v>13.1</v>
      </c>
      <c r="DA34" s="660"/>
      <c r="DB34" s="660"/>
      <c r="DC34" s="661"/>
      <c r="DD34" s="634">
        <v>8736923</v>
      </c>
      <c r="DE34" s="626"/>
      <c r="DF34" s="626"/>
      <c r="DG34" s="626"/>
      <c r="DH34" s="626"/>
      <c r="DI34" s="626"/>
      <c r="DJ34" s="626"/>
      <c r="DK34" s="627"/>
      <c r="DL34" s="634">
        <v>7782176</v>
      </c>
      <c r="DM34" s="626"/>
      <c r="DN34" s="626"/>
      <c r="DO34" s="626"/>
      <c r="DP34" s="626"/>
      <c r="DQ34" s="626"/>
      <c r="DR34" s="626"/>
      <c r="DS34" s="626"/>
      <c r="DT34" s="626"/>
      <c r="DU34" s="626"/>
      <c r="DV34" s="627"/>
      <c r="DW34" s="630">
        <v>16.2</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2675700</v>
      </c>
      <c r="S35" s="626"/>
      <c r="T35" s="626"/>
      <c r="U35" s="626"/>
      <c r="V35" s="626"/>
      <c r="W35" s="626"/>
      <c r="X35" s="626"/>
      <c r="Y35" s="627"/>
      <c r="Z35" s="628">
        <v>3.2</v>
      </c>
      <c r="AA35" s="628"/>
      <c r="AB35" s="628"/>
      <c r="AC35" s="628"/>
      <c r="AD35" s="629" t="s">
        <v>111</v>
      </c>
      <c r="AE35" s="629"/>
      <c r="AF35" s="629"/>
      <c r="AG35" s="629"/>
      <c r="AH35" s="629"/>
      <c r="AI35" s="629"/>
      <c r="AJ35" s="629"/>
      <c r="AK35" s="629"/>
      <c r="AL35" s="630" t="s">
        <v>111</v>
      </c>
      <c r="AM35" s="631"/>
      <c r="AN35" s="631"/>
      <c r="AO35" s="632"/>
      <c r="AP35" s="188"/>
      <c r="AQ35" s="636" t="s">
        <v>307</v>
      </c>
      <c r="AR35" s="637"/>
      <c r="AS35" s="637"/>
      <c r="AT35" s="637"/>
      <c r="AU35" s="637"/>
      <c r="AV35" s="637"/>
      <c r="AW35" s="637"/>
      <c r="AX35" s="637"/>
      <c r="AY35" s="638"/>
      <c r="AZ35" s="614">
        <v>11276827</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703666</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849781</v>
      </c>
      <c r="CS35" s="657"/>
      <c r="CT35" s="657"/>
      <c r="CU35" s="657"/>
      <c r="CV35" s="657"/>
      <c r="CW35" s="657"/>
      <c r="CX35" s="657"/>
      <c r="CY35" s="658"/>
      <c r="CZ35" s="659">
        <v>1.1000000000000001</v>
      </c>
      <c r="DA35" s="660"/>
      <c r="DB35" s="660"/>
      <c r="DC35" s="661"/>
      <c r="DD35" s="634">
        <v>494765</v>
      </c>
      <c r="DE35" s="657"/>
      <c r="DF35" s="657"/>
      <c r="DG35" s="657"/>
      <c r="DH35" s="657"/>
      <c r="DI35" s="657"/>
      <c r="DJ35" s="657"/>
      <c r="DK35" s="658"/>
      <c r="DL35" s="634">
        <v>434584</v>
      </c>
      <c r="DM35" s="657"/>
      <c r="DN35" s="657"/>
      <c r="DO35" s="657"/>
      <c r="DP35" s="657"/>
      <c r="DQ35" s="657"/>
      <c r="DR35" s="657"/>
      <c r="DS35" s="657"/>
      <c r="DT35" s="657"/>
      <c r="DU35" s="657"/>
      <c r="DV35" s="658"/>
      <c r="DW35" s="630">
        <v>0.9</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82523802</v>
      </c>
      <c r="S36" s="698"/>
      <c r="T36" s="698"/>
      <c r="U36" s="698"/>
      <c r="V36" s="698"/>
      <c r="W36" s="698"/>
      <c r="X36" s="698"/>
      <c r="Y36" s="699"/>
      <c r="Z36" s="700">
        <v>100</v>
      </c>
      <c r="AA36" s="700"/>
      <c r="AB36" s="700"/>
      <c r="AC36" s="700"/>
      <c r="AD36" s="701">
        <v>45266526</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3424403</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189040</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5847983</v>
      </c>
      <c r="CS36" s="626"/>
      <c r="CT36" s="626"/>
      <c r="CU36" s="626"/>
      <c r="CV36" s="626"/>
      <c r="CW36" s="626"/>
      <c r="CX36" s="626"/>
      <c r="CY36" s="627"/>
      <c r="CZ36" s="659">
        <v>7.5</v>
      </c>
      <c r="DA36" s="660"/>
      <c r="DB36" s="660"/>
      <c r="DC36" s="661"/>
      <c r="DD36" s="634">
        <v>5106099</v>
      </c>
      <c r="DE36" s="626"/>
      <c r="DF36" s="626"/>
      <c r="DG36" s="626"/>
      <c r="DH36" s="626"/>
      <c r="DI36" s="626"/>
      <c r="DJ36" s="626"/>
      <c r="DK36" s="627"/>
      <c r="DL36" s="634">
        <v>3553537</v>
      </c>
      <c r="DM36" s="626"/>
      <c r="DN36" s="626"/>
      <c r="DO36" s="626"/>
      <c r="DP36" s="626"/>
      <c r="DQ36" s="626"/>
      <c r="DR36" s="626"/>
      <c r="DS36" s="626"/>
      <c r="DT36" s="626"/>
      <c r="DU36" s="626"/>
      <c r="DV36" s="627"/>
      <c r="DW36" s="630">
        <v>7.4</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507436</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25931</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12935</v>
      </c>
      <c r="CS37" s="657"/>
      <c r="CT37" s="657"/>
      <c r="CU37" s="657"/>
      <c r="CV37" s="657"/>
      <c r="CW37" s="657"/>
      <c r="CX37" s="657"/>
      <c r="CY37" s="658"/>
      <c r="CZ37" s="659">
        <v>0</v>
      </c>
      <c r="DA37" s="660"/>
      <c r="DB37" s="660"/>
      <c r="DC37" s="661"/>
      <c r="DD37" s="634">
        <v>6735</v>
      </c>
      <c r="DE37" s="657"/>
      <c r="DF37" s="657"/>
      <c r="DG37" s="657"/>
      <c r="DH37" s="657"/>
      <c r="DI37" s="657"/>
      <c r="DJ37" s="657"/>
      <c r="DK37" s="658"/>
      <c r="DL37" s="634">
        <v>6735</v>
      </c>
      <c r="DM37" s="657"/>
      <c r="DN37" s="657"/>
      <c r="DO37" s="657"/>
      <c r="DP37" s="657"/>
      <c r="DQ37" s="657"/>
      <c r="DR37" s="657"/>
      <c r="DS37" s="657"/>
      <c r="DT37" s="657"/>
      <c r="DU37" s="657"/>
      <c r="DV37" s="658"/>
      <c r="DW37" s="630">
        <v>0</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v>242905</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42722</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8029391</v>
      </c>
      <c r="CS38" s="626"/>
      <c r="CT38" s="626"/>
      <c r="CU38" s="626"/>
      <c r="CV38" s="626"/>
      <c r="CW38" s="626"/>
      <c r="CX38" s="626"/>
      <c r="CY38" s="627"/>
      <c r="CZ38" s="659">
        <v>10.3</v>
      </c>
      <c r="DA38" s="660"/>
      <c r="DB38" s="660"/>
      <c r="DC38" s="661"/>
      <c r="DD38" s="634">
        <v>6567079</v>
      </c>
      <c r="DE38" s="626"/>
      <c r="DF38" s="626"/>
      <c r="DG38" s="626"/>
      <c r="DH38" s="626"/>
      <c r="DI38" s="626"/>
      <c r="DJ38" s="626"/>
      <c r="DK38" s="627"/>
      <c r="DL38" s="634">
        <v>5098207</v>
      </c>
      <c r="DM38" s="626"/>
      <c r="DN38" s="626"/>
      <c r="DO38" s="626"/>
      <c r="DP38" s="626"/>
      <c r="DQ38" s="626"/>
      <c r="DR38" s="626"/>
      <c r="DS38" s="626"/>
      <c r="DT38" s="626"/>
      <c r="DU38" s="626"/>
      <c r="DV38" s="627"/>
      <c r="DW38" s="630">
        <v>10.6</v>
      </c>
      <c r="DX38" s="655"/>
      <c r="DY38" s="655"/>
      <c r="DZ38" s="655"/>
      <c r="EA38" s="655"/>
      <c r="EB38" s="655"/>
      <c r="EC38" s="656"/>
    </row>
    <row r="39" spans="2:133" ht="11.25" customHeight="1" x14ac:dyDescent="0.15">
      <c r="AQ39" s="704" t="s">
        <v>320</v>
      </c>
      <c r="AR39" s="705"/>
      <c r="AS39" s="705"/>
      <c r="AT39" s="705"/>
      <c r="AU39" s="705"/>
      <c r="AV39" s="705"/>
      <c r="AW39" s="705"/>
      <c r="AX39" s="705"/>
      <c r="AY39" s="706"/>
      <c r="AZ39" s="625">
        <v>75276</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82</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379110</v>
      </c>
      <c r="CS39" s="657"/>
      <c r="CT39" s="657"/>
      <c r="CU39" s="657"/>
      <c r="CV39" s="657"/>
      <c r="CW39" s="657"/>
      <c r="CX39" s="657"/>
      <c r="CY39" s="658"/>
      <c r="CZ39" s="659">
        <v>0.5</v>
      </c>
      <c r="DA39" s="660"/>
      <c r="DB39" s="660"/>
      <c r="DC39" s="661"/>
      <c r="DD39" s="634">
        <v>215661</v>
      </c>
      <c r="DE39" s="657"/>
      <c r="DF39" s="657"/>
      <c r="DG39" s="657"/>
      <c r="DH39" s="657"/>
      <c r="DI39" s="657"/>
      <c r="DJ39" s="657"/>
      <c r="DK39" s="658"/>
      <c r="DL39" s="634" t="s">
        <v>324</v>
      </c>
      <c r="DM39" s="657"/>
      <c r="DN39" s="657"/>
      <c r="DO39" s="657"/>
      <c r="DP39" s="657"/>
      <c r="DQ39" s="657"/>
      <c r="DR39" s="657"/>
      <c r="DS39" s="657"/>
      <c r="DT39" s="657"/>
      <c r="DU39" s="657"/>
      <c r="DV39" s="658"/>
      <c r="DW39" s="630" t="s">
        <v>324</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1754185</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116</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1650664</v>
      </c>
      <c r="CS40" s="626"/>
      <c r="CT40" s="626"/>
      <c r="CU40" s="626"/>
      <c r="CV40" s="626"/>
      <c r="CW40" s="626"/>
      <c r="CX40" s="626"/>
      <c r="CY40" s="627"/>
      <c r="CZ40" s="659">
        <v>2.1</v>
      </c>
      <c r="DA40" s="660"/>
      <c r="DB40" s="660"/>
      <c r="DC40" s="661"/>
      <c r="DD40" s="634">
        <v>827128</v>
      </c>
      <c r="DE40" s="626"/>
      <c r="DF40" s="626"/>
      <c r="DG40" s="626"/>
      <c r="DH40" s="626"/>
      <c r="DI40" s="626"/>
      <c r="DJ40" s="626"/>
      <c r="DK40" s="627"/>
      <c r="DL40" s="634">
        <v>50000</v>
      </c>
      <c r="DM40" s="626"/>
      <c r="DN40" s="626"/>
      <c r="DO40" s="626"/>
      <c r="DP40" s="626"/>
      <c r="DQ40" s="626"/>
      <c r="DR40" s="626"/>
      <c r="DS40" s="626"/>
      <c r="DT40" s="626"/>
      <c r="DU40" s="626"/>
      <c r="DV40" s="627"/>
      <c r="DW40" s="630">
        <v>0.1</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5272622</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329</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12354966</v>
      </c>
      <c r="CS42" s="626"/>
      <c r="CT42" s="626"/>
      <c r="CU42" s="626"/>
      <c r="CV42" s="626"/>
      <c r="CW42" s="626"/>
      <c r="CX42" s="626"/>
      <c r="CY42" s="627"/>
      <c r="CZ42" s="659">
        <v>15.9</v>
      </c>
      <c r="DA42" s="708"/>
      <c r="DB42" s="708"/>
      <c r="DC42" s="709"/>
      <c r="DD42" s="634">
        <v>1602774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57184</v>
      </c>
      <c r="CS43" s="657"/>
      <c r="CT43" s="657"/>
      <c r="CU43" s="657"/>
      <c r="CV43" s="657"/>
      <c r="CW43" s="657"/>
      <c r="CX43" s="657"/>
      <c r="CY43" s="658"/>
      <c r="CZ43" s="659">
        <v>0.1</v>
      </c>
      <c r="DA43" s="660"/>
      <c r="DB43" s="660"/>
      <c r="DC43" s="661"/>
      <c r="DD43" s="634">
        <v>22747</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12123387</v>
      </c>
      <c r="CS44" s="626"/>
      <c r="CT44" s="626"/>
      <c r="CU44" s="626"/>
      <c r="CV44" s="626"/>
      <c r="CW44" s="626"/>
      <c r="CX44" s="626"/>
      <c r="CY44" s="627"/>
      <c r="CZ44" s="659">
        <v>15.6</v>
      </c>
      <c r="DA44" s="708"/>
      <c r="DB44" s="708"/>
      <c r="DC44" s="709"/>
      <c r="DD44" s="634">
        <v>1556603</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5520266</v>
      </c>
      <c r="CS45" s="657"/>
      <c r="CT45" s="657"/>
      <c r="CU45" s="657"/>
      <c r="CV45" s="657"/>
      <c r="CW45" s="657"/>
      <c r="CX45" s="657"/>
      <c r="CY45" s="658"/>
      <c r="CZ45" s="659">
        <v>7.1</v>
      </c>
      <c r="DA45" s="660"/>
      <c r="DB45" s="660"/>
      <c r="DC45" s="661"/>
      <c r="DD45" s="634">
        <v>184656</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6460361</v>
      </c>
      <c r="CS46" s="626"/>
      <c r="CT46" s="626"/>
      <c r="CU46" s="626"/>
      <c r="CV46" s="626"/>
      <c r="CW46" s="626"/>
      <c r="CX46" s="626"/>
      <c r="CY46" s="627"/>
      <c r="CZ46" s="659">
        <v>8.3000000000000007</v>
      </c>
      <c r="DA46" s="708"/>
      <c r="DB46" s="708"/>
      <c r="DC46" s="709"/>
      <c r="DD46" s="634">
        <v>1306584</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v>231579</v>
      </c>
      <c r="CS47" s="657"/>
      <c r="CT47" s="657"/>
      <c r="CU47" s="657"/>
      <c r="CV47" s="657"/>
      <c r="CW47" s="657"/>
      <c r="CX47" s="657"/>
      <c r="CY47" s="658"/>
      <c r="CZ47" s="659">
        <v>0.3</v>
      </c>
      <c r="DA47" s="660"/>
      <c r="DB47" s="660"/>
      <c r="DC47" s="661"/>
      <c r="DD47" s="634">
        <v>46171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77892409</v>
      </c>
      <c r="CS49" s="693"/>
      <c r="CT49" s="693"/>
      <c r="CU49" s="693"/>
      <c r="CV49" s="693"/>
      <c r="CW49" s="693"/>
      <c r="CX49" s="693"/>
      <c r="CY49" s="720"/>
      <c r="CZ49" s="721">
        <v>100</v>
      </c>
      <c r="DA49" s="722"/>
      <c r="DB49" s="722"/>
      <c r="DC49" s="723"/>
      <c r="DD49" s="724">
        <v>51255250</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83479</v>
      </c>
      <c r="R7" s="755"/>
      <c r="S7" s="755"/>
      <c r="T7" s="755"/>
      <c r="U7" s="755"/>
      <c r="V7" s="755">
        <v>78851</v>
      </c>
      <c r="W7" s="755"/>
      <c r="X7" s="755"/>
      <c r="Y7" s="755"/>
      <c r="Z7" s="755"/>
      <c r="AA7" s="755">
        <v>4628</v>
      </c>
      <c r="AB7" s="755"/>
      <c r="AC7" s="755"/>
      <c r="AD7" s="755"/>
      <c r="AE7" s="756"/>
      <c r="AF7" s="757">
        <v>4175</v>
      </c>
      <c r="AG7" s="758"/>
      <c r="AH7" s="758"/>
      <c r="AI7" s="758"/>
      <c r="AJ7" s="759"/>
      <c r="AK7" s="788">
        <v>1782</v>
      </c>
      <c r="AL7" s="789"/>
      <c r="AM7" s="789"/>
      <c r="AN7" s="789"/>
      <c r="AO7" s="789"/>
      <c r="AP7" s="789">
        <v>84418</v>
      </c>
      <c r="AQ7" s="789"/>
      <c r="AR7" s="789"/>
      <c r="AS7" s="789"/>
      <c r="AT7" s="789"/>
      <c r="AU7" s="790"/>
      <c r="AV7" s="790"/>
      <c r="AW7" s="790"/>
      <c r="AX7" s="790"/>
      <c r="AY7" s="791"/>
      <c r="AZ7" s="205"/>
      <c r="BA7" s="205"/>
      <c r="BB7" s="205"/>
      <c r="BC7" s="205"/>
      <c r="BD7" s="205"/>
      <c r="BE7" s="206"/>
      <c r="BF7" s="206"/>
      <c r="BG7" s="206"/>
      <c r="BH7" s="206"/>
      <c r="BI7" s="206"/>
      <c r="BJ7" s="206"/>
      <c r="BK7" s="206"/>
      <c r="BL7" s="206"/>
      <c r="BM7" s="206"/>
      <c r="BN7" s="206"/>
      <c r="BO7" s="206"/>
      <c r="BP7" s="206"/>
      <c r="BQ7" s="212">
        <v>1</v>
      </c>
      <c r="BR7" s="213" t="s">
        <v>573</v>
      </c>
      <c r="BS7" s="795" t="s">
        <v>553</v>
      </c>
      <c r="BT7" s="796"/>
      <c r="BU7" s="796"/>
      <c r="BV7" s="796"/>
      <c r="BW7" s="796"/>
      <c r="BX7" s="796"/>
      <c r="BY7" s="796"/>
      <c r="BZ7" s="796"/>
      <c r="CA7" s="796"/>
      <c r="CB7" s="796"/>
      <c r="CC7" s="796"/>
      <c r="CD7" s="796"/>
      <c r="CE7" s="796"/>
      <c r="CF7" s="796"/>
      <c r="CG7" s="797"/>
      <c r="CH7" s="785">
        <v>-1</v>
      </c>
      <c r="CI7" s="786"/>
      <c r="CJ7" s="786"/>
      <c r="CK7" s="786"/>
      <c r="CL7" s="787"/>
      <c r="CM7" s="785">
        <v>294</v>
      </c>
      <c r="CN7" s="786"/>
      <c r="CO7" s="786"/>
      <c r="CP7" s="786"/>
      <c r="CQ7" s="787"/>
      <c r="CR7" s="785">
        <v>10</v>
      </c>
      <c r="CS7" s="786"/>
      <c r="CT7" s="786"/>
      <c r="CU7" s="786"/>
      <c r="CV7" s="787"/>
      <c r="CW7" s="785" t="s">
        <v>563</v>
      </c>
      <c r="CX7" s="786"/>
      <c r="CY7" s="786"/>
      <c r="CZ7" s="786"/>
      <c r="DA7" s="787"/>
      <c r="DB7" s="785">
        <v>664</v>
      </c>
      <c r="DC7" s="786"/>
      <c r="DD7" s="786"/>
      <c r="DE7" s="786"/>
      <c r="DF7" s="787"/>
      <c r="DG7" s="785" t="s">
        <v>563</v>
      </c>
      <c r="DH7" s="786"/>
      <c r="DI7" s="786"/>
      <c r="DJ7" s="786"/>
      <c r="DK7" s="787"/>
      <c r="DL7" s="785" t="s">
        <v>564</v>
      </c>
      <c r="DM7" s="786"/>
      <c r="DN7" s="786"/>
      <c r="DO7" s="786"/>
      <c r="DP7" s="787"/>
      <c r="DQ7" s="785" t="s">
        <v>564</v>
      </c>
      <c r="DR7" s="786"/>
      <c r="DS7" s="786"/>
      <c r="DT7" s="786"/>
      <c r="DU7" s="787"/>
      <c r="DV7" s="772"/>
      <c r="DW7" s="773"/>
      <c r="DX7" s="773"/>
      <c r="DY7" s="773"/>
      <c r="DZ7" s="774"/>
      <c r="EA7" s="207"/>
    </row>
    <row r="8" spans="1:131" s="208" customFormat="1" ht="26.25" customHeight="1" x14ac:dyDescent="0.15">
      <c r="A8" s="214">
        <v>2</v>
      </c>
      <c r="B8" s="804" t="s">
        <v>366</v>
      </c>
      <c r="C8" s="805"/>
      <c r="D8" s="805"/>
      <c r="E8" s="805"/>
      <c r="F8" s="805"/>
      <c r="G8" s="805"/>
      <c r="H8" s="805"/>
      <c r="I8" s="805"/>
      <c r="J8" s="805"/>
      <c r="K8" s="805"/>
      <c r="L8" s="805"/>
      <c r="M8" s="805"/>
      <c r="N8" s="805"/>
      <c r="O8" s="805"/>
      <c r="P8" s="806"/>
      <c r="Q8" s="775">
        <v>1764</v>
      </c>
      <c r="R8" s="776"/>
      <c r="S8" s="776"/>
      <c r="T8" s="776"/>
      <c r="U8" s="776"/>
      <c r="V8" s="776">
        <v>1764</v>
      </c>
      <c r="W8" s="776"/>
      <c r="X8" s="776"/>
      <c r="Y8" s="776"/>
      <c r="Z8" s="776"/>
      <c r="AA8" s="776" t="s">
        <v>551</v>
      </c>
      <c r="AB8" s="776"/>
      <c r="AC8" s="776"/>
      <c r="AD8" s="776"/>
      <c r="AE8" s="777"/>
      <c r="AF8" s="778" t="s">
        <v>111</v>
      </c>
      <c r="AG8" s="779"/>
      <c r="AH8" s="779"/>
      <c r="AI8" s="779"/>
      <c r="AJ8" s="780"/>
      <c r="AK8" s="781">
        <v>419</v>
      </c>
      <c r="AL8" s="782"/>
      <c r="AM8" s="782"/>
      <c r="AN8" s="782"/>
      <c r="AO8" s="782"/>
      <c r="AP8" s="782">
        <v>1113</v>
      </c>
      <c r="AQ8" s="782"/>
      <c r="AR8" s="782"/>
      <c r="AS8" s="782"/>
      <c r="AT8" s="782"/>
      <c r="AU8" s="783"/>
      <c r="AV8" s="783"/>
      <c r="AW8" s="783"/>
      <c r="AX8" s="783"/>
      <c r="AY8" s="784"/>
      <c r="AZ8" s="205"/>
      <c r="BA8" s="205"/>
      <c r="BB8" s="205"/>
      <c r="BC8" s="205"/>
      <c r="BD8" s="205"/>
      <c r="BE8" s="206"/>
      <c r="BF8" s="206"/>
      <c r="BG8" s="206"/>
      <c r="BH8" s="206"/>
      <c r="BI8" s="206"/>
      <c r="BJ8" s="206"/>
      <c r="BK8" s="206"/>
      <c r="BL8" s="206"/>
      <c r="BM8" s="206"/>
      <c r="BN8" s="206"/>
      <c r="BO8" s="206"/>
      <c r="BP8" s="206"/>
      <c r="BQ8" s="215">
        <v>2</v>
      </c>
      <c r="BR8" s="216"/>
      <c r="BS8" s="792" t="s">
        <v>560</v>
      </c>
      <c r="BT8" s="793"/>
      <c r="BU8" s="793"/>
      <c r="BV8" s="793"/>
      <c r="BW8" s="793"/>
      <c r="BX8" s="793"/>
      <c r="BY8" s="793"/>
      <c r="BZ8" s="793"/>
      <c r="CA8" s="793"/>
      <c r="CB8" s="793"/>
      <c r="CC8" s="793"/>
      <c r="CD8" s="793"/>
      <c r="CE8" s="793"/>
      <c r="CF8" s="793"/>
      <c r="CG8" s="794"/>
      <c r="CH8" s="798">
        <v>33</v>
      </c>
      <c r="CI8" s="799"/>
      <c r="CJ8" s="799"/>
      <c r="CK8" s="799"/>
      <c r="CL8" s="800"/>
      <c r="CM8" s="798">
        <v>904</v>
      </c>
      <c r="CN8" s="799"/>
      <c r="CO8" s="799"/>
      <c r="CP8" s="799"/>
      <c r="CQ8" s="800"/>
      <c r="CR8" s="798">
        <v>50</v>
      </c>
      <c r="CS8" s="799"/>
      <c r="CT8" s="799"/>
      <c r="CU8" s="799"/>
      <c r="CV8" s="800"/>
      <c r="CW8" s="798">
        <v>35</v>
      </c>
      <c r="CX8" s="799"/>
      <c r="CY8" s="799"/>
      <c r="CZ8" s="799"/>
      <c r="DA8" s="800"/>
      <c r="DB8" s="798" t="s">
        <v>563</v>
      </c>
      <c r="DC8" s="799"/>
      <c r="DD8" s="799"/>
      <c r="DE8" s="799"/>
      <c r="DF8" s="800"/>
      <c r="DG8" s="798" t="s">
        <v>564</v>
      </c>
      <c r="DH8" s="799"/>
      <c r="DI8" s="799"/>
      <c r="DJ8" s="799"/>
      <c r="DK8" s="800"/>
      <c r="DL8" s="798" t="s">
        <v>564</v>
      </c>
      <c r="DM8" s="799"/>
      <c r="DN8" s="799"/>
      <c r="DO8" s="799"/>
      <c r="DP8" s="800"/>
      <c r="DQ8" s="798" t="s">
        <v>564</v>
      </c>
      <c r="DR8" s="799"/>
      <c r="DS8" s="799"/>
      <c r="DT8" s="799"/>
      <c r="DU8" s="800"/>
      <c r="DV8" s="801"/>
      <c r="DW8" s="802"/>
      <c r="DX8" s="802"/>
      <c r="DY8" s="802"/>
      <c r="DZ8" s="803"/>
      <c r="EA8" s="207"/>
    </row>
    <row r="9" spans="1:131" s="208" customFormat="1" ht="26.25" customHeight="1" x14ac:dyDescent="0.15">
      <c r="A9" s="214">
        <v>3</v>
      </c>
      <c r="B9" s="804" t="s">
        <v>367</v>
      </c>
      <c r="C9" s="805"/>
      <c r="D9" s="805"/>
      <c r="E9" s="805"/>
      <c r="F9" s="805"/>
      <c r="G9" s="805"/>
      <c r="H9" s="805"/>
      <c r="I9" s="805"/>
      <c r="J9" s="805"/>
      <c r="K9" s="805"/>
      <c r="L9" s="805"/>
      <c r="M9" s="805"/>
      <c r="N9" s="805"/>
      <c r="O9" s="805"/>
      <c r="P9" s="806"/>
      <c r="Q9" s="775">
        <v>82</v>
      </c>
      <c r="R9" s="776"/>
      <c r="S9" s="776"/>
      <c r="T9" s="776"/>
      <c r="U9" s="776"/>
      <c r="V9" s="776">
        <v>78</v>
      </c>
      <c r="W9" s="776"/>
      <c r="X9" s="776"/>
      <c r="Y9" s="776"/>
      <c r="Z9" s="776"/>
      <c r="AA9" s="776">
        <v>4</v>
      </c>
      <c r="AB9" s="776"/>
      <c r="AC9" s="776"/>
      <c r="AD9" s="776"/>
      <c r="AE9" s="777"/>
      <c r="AF9" s="778">
        <v>4</v>
      </c>
      <c r="AG9" s="779"/>
      <c r="AH9" s="779"/>
      <c r="AI9" s="779"/>
      <c r="AJ9" s="780"/>
      <c r="AK9" s="781">
        <v>42</v>
      </c>
      <c r="AL9" s="782"/>
      <c r="AM9" s="782"/>
      <c r="AN9" s="782"/>
      <c r="AO9" s="782"/>
      <c r="AP9" s="782">
        <v>178</v>
      </c>
      <c r="AQ9" s="782"/>
      <c r="AR9" s="782"/>
      <c r="AS9" s="782"/>
      <c r="AT9" s="782"/>
      <c r="AU9" s="783"/>
      <c r="AV9" s="783"/>
      <c r="AW9" s="783"/>
      <c r="AX9" s="783"/>
      <c r="AY9" s="784"/>
      <c r="AZ9" s="205"/>
      <c r="BA9" s="205"/>
      <c r="BB9" s="205"/>
      <c r="BC9" s="205"/>
      <c r="BD9" s="205"/>
      <c r="BE9" s="206"/>
      <c r="BF9" s="206"/>
      <c r="BG9" s="206"/>
      <c r="BH9" s="206"/>
      <c r="BI9" s="206"/>
      <c r="BJ9" s="206"/>
      <c r="BK9" s="206"/>
      <c r="BL9" s="206"/>
      <c r="BM9" s="206"/>
      <c r="BN9" s="206"/>
      <c r="BO9" s="206"/>
      <c r="BP9" s="206"/>
      <c r="BQ9" s="215">
        <v>3</v>
      </c>
      <c r="BR9" s="216"/>
      <c r="BS9" s="792" t="s">
        <v>554</v>
      </c>
      <c r="BT9" s="793"/>
      <c r="BU9" s="793"/>
      <c r="BV9" s="793"/>
      <c r="BW9" s="793"/>
      <c r="BX9" s="793"/>
      <c r="BY9" s="793"/>
      <c r="BZ9" s="793"/>
      <c r="CA9" s="793"/>
      <c r="CB9" s="793"/>
      <c r="CC9" s="793"/>
      <c r="CD9" s="793"/>
      <c r="CE9" s="793"/>
      <c r="CF9" s="793"/>
      <c r="CG9" s="794"/>
      <c r="CH9" s="798">
        <v>6</v>
      </c>
      <c r="CI9" s="799"/>
      <c r="CJ9" s="799"/>
      <c r="CK9" s="799"/>
      <c r="CL9" s="800"/>
      <c r="CM9" s="798">
        <v>64</v>
      </c>
      <c r="CN9" s="799"/>
      <c r="CO9" s="799"/>
      <c r="CP9" s="799"/>
      <c r="CQ9" s="800"/>
      <c r="CR9" s="798">
        <v>36</v>
      </c>
      <c r="CS9" s="799"/>
      <c r="CT9" s="799"/>
      <c r="CU9" s="799"/>
      <c r="CV9" s="800"/>
      <c r="CW9" s="798" t="s">
        <v>564</v>
      </c>
      <c r="CX9" s="799"/>
      <c r="CY9" s="799"/>
      <c r="CZ9" s="799"/>
      <c r="DA9" s="800"/>
      <c r="DB9" s="798">
        <v>13</v>
      </c>
      <c r="DC9" s="799"/>
      <c r="DD9" s="799"/>
      <c r="DE9" s="799"/>
      <c r="DF9" s="800"/>
      <c r="DG9" s="798" t="s">
        <v>564</v>
      </c>
      <c r="DH9" s="799"/>
      <c r="DI9" s="799"/>
      <c r="DJ9" s="799"/>
      <c r="DK9" s="800"/>
      <c r="DL9" s="798" t="s">
        <v>564</v>
      </c>
      <c r="DM9" s="799"/>
      <c r="DN9" s="799"/>
      <c r="DO9" s="799"/>
      <c r="DP9" s="800"/>
      <c r="DQ9" s="798" t="s">
        <v>564</v>
      </c>
      <c r="DR9" s="799"/>
      <c r="DS9" s="799"/>
      <c r="DT9" s="799"/>
      <c r="DU9" s="800"/>
      <c r="DV9" s="801"/>
      <c r="DW9" s="802"/>
      <c r="DX9" s="802"/>
      <c r="DY9" s="802"/>
      <c r="DZ9" s="803"/>
      <c r="EA9" s="207"/>
    </row>
    <row r="10" spans="1:131" s="208" customFormat="1" ht="26.25" customHeight="1" x14ac:dyDescent="0.15">
      <c r="A10" s="214">
        <v>4</v>
      </c>
      <c r="B10" s="804"/>
      <c r="C10" s="805"/>
      <c r="D10" s="805"/>
      <c r="E10" s="805"/>
      <c r="F10" s="805"/>
      <c r="G10" s="805"/>
      <c r="H10" s="805"/>
      <c r="I10" s="805"/>
      <c r="J10" s="805"/>
      <c r="K10" s="805"/>
      <c r="L10" s="805"/>
      <c r="M10" s="805"/>
      <c r="N10" s="805"/>
      <c r="O10" s="805"/>
      <c r="P10" s="806"/>
      <c r="Q10" s="775"/>
      <c r="R10" s="776"/>
      <c r="S10" s="776"/>
      <c r="T10" s="776"/>
      <c r="U10" s="776"/>
      <c r="V10" s="776"/>
      <c r="W10" s="776"/>
      <c r="X10" s="776"/>
      <c r="Y10" s="776"/>
      <c r="Z10" s="776"/>
      <c r="AA10" s="776"/>
      <c r="AB10" s="776"/>
      <c r="AC10" s="776"/>
      <c r="AD10" s="776"/>
      <c r="AE10" s="777"/>
      <c r="AF10" s="778"/>
      <c r="AG10" s="779"/>
      <c r="AH10" s="779"/>
      <c r="AI10" s="779"/>
      <c r="AJ10" s="780"/>
      <c r="AK10" s="781"/>
      <c r="AL10" s="782"/>
      <c r="AM10" s="782"/>
      <c r="AN10" s="782"/>
      <c r="AO10" s="782"/>
      <c r="AP10" s="782"/>
      <c r="AQ10" s="782"/>
      <c r="AR10" s="782"/>
      <c r="AS10" s="782"/>
      <c r="AT10" s="782"/>
      <c r="AU10" s="783"/>
      <c r="AV10" s="783"/>
      <c r="AW10" s="783"/>
      <c r="AX10" s="783"/>
      <c r="AY10" s="784"/>
      <c r="AZ10" s="205"/>
      <c r="BA10" s="205"/>
      <c r="BB10" s="205"/>
      <c r="BC10" s="205"/>
      <c r="BD10" s="205"/>
      <c r="BE10" s="206"/>
      <c r="BF10" s="206"/>
      <c r="BG10" s="206"/>
      <c r="BH10" s="206"/>
      <c r="BI10" s="206"/>
      <c r="BJ10" s="206"/>
      <c r="BK10" s="206"/>
      <c r="BL10" s="206"/>
      <c r="BM10" s="206"/>
      <c r="BN10" s="206"/>
      <c r="BO10" s="206"/>
      <c r="BP10" s="206"/>
      <c r="BQ10" s="215">
        <v>4</v>
      </c>
      <c r="BR10" s="216"/>
      <c r="BS10" s="792" t="s">
        <v>555</v>
      </c>
      <c r="BT10" s="793"/>
      <c r="BU10" s="793"/>
      <c r="BV10" s="793"/>
      <c r="BW10" s="793"/>
      <c r="BX10" s="793"/>
      <c r="BY10" s="793"/>
      <c r="BZ10" s="793"/>
      <c r="CA10" s="793"/>
      <c r="CB10" s="793"/>
      <c r="CC10" s="793"/>
      <c r="CD10" s="793"/>
      <c r="CE10" s="793"/>
      <c r="CF10" s="793"/>
      <c r="CG10" s="794"/>
      <c r="CH10" s="798">
        <v>5</v>
      </c>
      <c r="CI10" s="799"/>
      <c r="CJ10" s="799"/>
      <c r="CK10" s="799"/>
      <c r="CL10" s="800"/>
      <c r="CM10" s="798">
        <v>26</v>
      </c>
      <c r="CN10" s="799"/>
      <c r="CO10" s="799"/>
      <c r="CP10" s="799"/>
      <c r="CQ10" s="800"/>
      <c r="CR10" s="798">
        <v>10</v>
      </c>
      <c r="CS10" s="799"/>
      <c r="CT10" s="799"/>
      <c r="CU10" s="799"/>
      <c r="CV10" s="800"/>
      <c r="CW10" s="798" t="s">
        <v>564</v>
      </c>
      <c r="CX10" s="799"/>
      <c r="CY10" s="799"/>
      <c r="CZ10" s="799"/>
      <c r="DA10" s="800"/>
      <c r="DB10" s="798" t="s">
        <v>564</v>
      </c>
      <c r="DC10" s="799"/>
      <c r="DD10" s="799"/>
      <c r="DE10" s="799"/>
      <c r="DF10" s="800"/>
      <c r="DG10" s="798" t="s">
        <v>564</v>
      </c>
      <c r="DH10" s="799"/>
      <c r="DI10" s="799"/>
      <c r="DJ10" s="799"/>
      <c r="DK10" s="800"/>
      <c r="DL10" s="798" t="s">
        <v>564</v>
      </c>
      <c r="DM10" s="799"/>
      <c r="DN10" s="799"/>
      <c r="DO10" s="799"/>
      <c r="DP10" s="800"/>
      <c r="DQ10" s="798" t="s">
        <v>564</v>
      </c>
      <c r="DR10" s="799"/>
      <c r="DS10" s="799"/>
      <c r="DT10" s="799"/>
      <c r="DU10" s="800"/>
      <c r="DV10" s="801"/>
      <c r="DW10" s="802"/>
      <c r="DX10" s="802"/>
      <c r="DY10" s="802"/>
      <c r="DZ10" s="803"/>
      <c r="EA10" s="207"/>
    </row>
    <row r="11" spans="1:131" s="208" customFormat="1" ht="26.25" customHeight="1" x14ac:dyDescent="0.15">
      <c r="A11" s="214">
        <v>5</v>
      </c>
      <c r="B11" s="804"/>
      <c r="C11" s="805"/>
      <c r="D11" s="805"/>
      <c r="E11" s="805"/>
      <c r="F11" s="805"/>
      <c r="G11" s="805"/>
      <c r="H11" s="805"/>
      <c r="I11" s="805"/>
      <c r="J11" s="805"/>
      <c r="K11" s="805"/>
      <c r="L11" s="805"/>
      <c r="M11" s="805"/>
      <c r="N11" s="805"/>
      <c r="O11" s="805"/>
      <c r="P11" s="806"/>
      <c r="Q11" s="775"/>
      <c r="R11" s="776"/>
      <c r="S11" s="776"/>
      <c r="T11" s="776"/>
      <c r="U11" s="776"/>
      <c r="V11" s="776"/>
      <c r="W11" s="776"/>
      <c r="X11" s="776"/>
      <c r="Y11" s="776"/>
      <c r="Z11" s="776"/>
      <c r="AA11" s="776"/>
      <c r="AB11" s="776"/>
      <c r="AC11" s="776"/>
      <c r="AD11" s="776"/>
      <c r="AE11" s="777"/>
      <c r="AF11" s="778"/>
      <c r="AG11" s="779"/>
      <c r="AH11" s="779"/>
      <c r="AI11" s="779"/>
      <c r="AJ11" s="780"/>
      <c r="AK11" s="781"/>
      <c r="AL11" s="782"/>
      <c r="AM11" s="782"/>
      <c r="AN11" s="782"/>
      <c r="AO11" s="782"/>
      <c r="AP11" s="782"/>
      <c r="AQ11" s="782"/>
      <c r="AR11" s="782"/>
      <c r="AS11" s="782"/>
      <c r="AT11" s="782"/>
      <c r="AU11" s="783"/>
      <c r="AV11" s="783"/>
      <c r="AW11" s="783"/>
      <c r="AX11" s="783"/>
      <c r="AY11" s="784"/>
      <c r="AZ11" s="205"/>
      <c r="BA11" s="205"/>
      <c r="BB11" s="205"/>
      <c r="BC11" s="205"/>
      <c r="BD11" s="205"/>
      <c r="BE11" s="206"/>
      <c r="BF11" s="206"/>
      <c r="BG11" s="206"/>
      <c r="BH11" s="206"/>
      <c r="BI11" s="206"/>
      <c r="BJ11" s="206"/>
      <c r="BK11" s="206"/>
      <c r="BL11" s="206"/>
      <c r="BM11" s="206"/>
      <c r="BN11" s="206"/>
      <c r="BO11" s="206"/>
      <c r="BP11" s="206"/>
      <c r="BQ11" s="215">
        <v>5</v>
      </c>
      <c r="BR11" s="216"/>
      <c r="BS11" s="792" t="s">
        <v>556</v>
      </c>
      <c r="BT11" s="793"/>
      <c r="BU11" s="793"/>
      <c r="BV11" s="793"/>
      <c r="BW11" s="793"/>
      <c r="BX11" s="793"/>
      <c r="BY11" s="793"/>
      <c r="BZ11" s="793"/>
      <c r="CA11" s="793"/>
      <c r="CB11" s="793"/>
      <c r="CC11" s="793"/>
      <c r="CD11" s="793"/>
      <c r="CE11" s="793"/>
      <c r="CF11" s="793"/>
      <c r="CG11" s="794"/>
      <c r="CH11" s="798">
        <v>5</v>
      </c>
      <c r="CI11" s="799"/>
      <c r="CJ11" s="799"/>
      <c r="CK11" s="799"/>
      <c r="CL11" s="800"/>
      <c r="CM11" s="798">
        <v>25</v>
      </c>
      <c r="CN11" s="799"/>
      <c r="CO11" s="799"/>
      <c r="CP11" s="799"/>
      <c r="CQ11" s="800"/>
      <c r="CR11" s="798">
        <v>10</v>
      </c>
      <c r="CS11" s="799"/>
      <c r="CT11" s="799"/>
      <c r="CU11" s="799"/>
      <c r="CV11" s="800"/>
      <c r="CW11" s="798" t="s">
        <v>563</v>
      </c>
      <c r="CX11" s="799"/>
      <c r="CY11" s="799"/>
      <c r="CZ11" s="799"/>
      <c r="DA11" s="800"/>
      <c r="DB11" s="798" t="s">
        <v>564</v>
      </c>
      <c r="DC11" s="799"/>
      <c r="DD11" s="799"/>
      <c r="DE11" s="799"/>
      <c r="DF11" s="800"/>
      <c r="DG11" s="798" t="s">
        <v>564</v>
      </c>
      <c r="DH11" s="799"/>
      <c r="DI11" s="799"/>
      <c r="DJ11" s="799"/>
      <c r="DK11" s="800"/>
      <c r="DL11" s="798" t="s">
        <v>564</v>
      </c>
      <c r="DM11" s="799"/>
      <c r="DN11" s="799"/>
      <c r="DO11" s="799"/>
      <c r="DP11" s="800"/>
      <c r="DQ11" s="798" t="s">
        <v>564</v>
      </c>
      <c r="DR11" s="799"/>
      <c r="DS11" s="799"/>
      <c r="DT11" s="799"/>
      <c r="DU11" s="800"/>
      <c r="DV11" s="801"/>
      <c r="DW11" s="802"/>
      <c r="DX11" s="802"/>
      <c r="DY11" s="802"/>
      <c r="DZ11" s="803"/>
      <c r="EA11" s="207"/>
    </row>
    <row r="12" spans="1:131" s="208" customFormat="1" ht="26.25" customHeight="1" x14ac:dyDescent="0.15">
      <c r="A12" s="214">
        <v>6</v>
      </c>
      <c r="B12" s="804"/>
      <c r="C12" s="805"/>
      <c r="D12" s="805"/>
      <c r="E12" s="805"/>
      <c r="F12" s="805"/>
      <c r="G12" s="805"/>
      <c r="H12" s="805"/>
      <c r="I12" s="805"/>
      <c r="J12" s="805"/>
      <c r="K12" s="805"/>
      <c r="L12" s="805"/>
      <c r="M12" s="805"/>
      <c r="N12" s="805"/>
      <c r="O12" s="805"/>
      <c r="P12" s="806"/>
      <c r="Q12" s="775"/>
      <c r="R12" s="776"/>
      <c r="S12" s="776"/>
      <c r="T12" s="776"/>
      <c r="U12" s="776"/>
      <c r="V12" s="776"/>
      <c r="W12" s="776"/>
      <c r="X12" s="776"/>
      <c r="Y12" s="776"/>
      <c r="Z12" s="776"/>
      <c r="AA12" s="776"/>
      <c r="AB12" s="776"/>
      <c r="AC12" s="776"/>
      <c r="AD12" s="776"/>
      <c r="AE12" s="777"/>
      <c r="AF12" s="778"/>
      <c r="AG12" s="779"/>
      <c r="AH12" s="779"/>
      <c r="AI12" s="779"/>
      <c r="AJ12" s="780"/>
      <c r="AK12" s="781"/>
      <c r="AL12" s="782"/>
      <c r="AM12" s="782"/>
      <c r="AN12" s="782"/>
      <c r="AO12" s="782"/>
      <c r="AP12" s="782"/>
      <c r="AQ12" s="782"/>
      <c r="AR12" s="782"/>
      <c r="AS12" s="782"/>
      <c r="AT12" s="782"/>
      <c r="AU12" s="783"/>
      <c r="AV12" s="783"/>
      <c r="AW12" s="783"/>
      <c r="AX12" s="783"/>
      <c r="AY12" s="784"/>
      <c r="AZ12" s="205"/>
      <c r="BA12" s="205"/>
      <c r="BB12" s="205"/>
      <c r="BC12" s="205"/>
      <c r="BD12" s="205"/>
      <c r="BE12" s="206"/>
      <c r="BF12" s="206"/>
      <c r="BG12" s="206"/>
      <c r="BH12" s="206"/>
      <c r="BI12" s="206"/>
      <c r="BJ12" s="206"/>
      <c r="BK12" s="206"/>
      <c r="BL12" s="206"/>
      <c r="BM12" s="206"/>
      <c r="BN12" s="206"/>
      <c r="BO12" s="206"/>
      <c r="BP12" s="206"/>
      <c r="BQ12" s="215">
        <v>6</v>
      </c>
      <c r="BR12" s="216"/>
      <c r="BS12" s="792" t="s">
        <v>557</v>
      </c>
      <c r="BT12" s="793"/>
      <c r="BU12" s="793"/>
      <c r="BV12" s="793"/>
      <c r="BW12" s="793"/>
      <c r="BX12" s="793"/>
      <c r="BY12" s="793"/>
      <c r="BZ12" s="793"/>
      <c r="CA12" s="793"/>
      <c r="CB12" s="793"/>
      <c r="CC12" s="793"/>
      <c r="CD12" s="793"/>
      <c r="CE12" s="793"/>
      <c r="CF12" s="793"/>
      <c r="CG12" s="794"/>
      <c r="CH12" s="798">
        <v>0</v>
      </c>
      <c r="CI12" s="799"/>
      <c r="CJ12" s="799"/>
      <c r="CK12" s="799"/>
      <c r="CL12" s="800"/>
      <c r="CM12" s="798">
        <v>78</v>
      </c>
      <c r="CN12" s="799"/>
      <c r="CO12" s="799"/>
      <c r="CP12" s="799"/>
      <c r="CQ12" s="800"/>
      <c r="CR12" s="798">
        <v>40</v>
      </c>
      <c r="CS12" s="799"/>
      <c r="CT12" s="799"/>
      <c r="CU12" s="799"/>
      <c r="CV12" s="800"/>
      <c r="CW12" s="798">
        <v>0</v>
      </c>
      <c r="CX12" s="799"/>
      <c r="CY12" s="799"/>
      <c r="CZ12" s="799"/>
      <c r="DA12" s="800"/>
      <c r="DB12" s="798" t="s">
        <v>564</v>
      </c>
      <c r="DC12" s="799"/>
      <c r="DD12" s="799"/>
      <c r="DE12" s="799"/>
      <c r="DF12" s="800"/>
      <c r="DG12" s="798" t="s">
        <v>564</v>
      </c>
      <c r="DH12" s="799"/>
      <c r="DI12" s="799"/>
      <c r="DJ12" s="799"/>
      <c r="DK12" s="800"/>
      <c r="DL12" s="798" t="s">
        <v>564</v>
      </c>
      <c r="DM12" s="799"/>
      <c r="DN12" s="799"/>
      <c r="DO12" s="799"/>
      <c r="DP12" s="800"/>
      <c r="DQ12" s="798" t="s">
        <v>564</v>
      </c>
      <c r="DR12" s="799"/>
      <c r="DS12" s="799"/>
      <c r="DT12" s="799"/>
      <c r="DU12" s="800"/>
      <c r="DV12" s="801"/>
      <c r="DW12" s="802"/>
      <c r="DX12" s="802"/>
      <c r="DY12" s="802"/>
      <c r="DZ12" s="803"/>
      <c r="EA12" s="207"/>
    </row>
    <row r="13" spans="1:131" s="208" customFormat="1" ht="26.25" customHeight="1" x14ac:dyDescent="0.15">
      <c r="A13" s="214">
        <v>7</v>
      </c>
      <c r="B13" s="804"/>
      <c r="C13" s="805"/>
      <c r="D13" s="805"/>
      <c r="E13" s="805"/>
      <c r="F13" s="805"/>
      <c r="G13" s="805"/>
      <c r="H13" s="805"/>
      <c r="I13" s="805"/>
      <c r="J13" s="805"/>
      <c r="K13" s="805"/>
      <c r="L13" s="805"/>
      <c r="M13" s="805"/>
      <c r="N13" s="805"/>
      <c r="O13" s="805"/>
      <c r="P13" s="806"/>
      <c r="Q13" s="775"/>
      <c r="R13" s="776"/>
      <c r="S13" s="776"/>
      <c r="T13" s="776"/>
      <c r="U13" s="776"/>
      <c r="V13" s="776"/>
      <c r="W13" s="776"/>
      <c r="X13" s="776"/>
      <c r="Y13" s="776"/>
      <c r="Z13" s="776"/>
      <c r="AA13" s="776"/>
      <c r="AB13" s="776"/>
      <c r="AC13" s="776"/>
      <c r="AD13" s="776"/>
      <c r="AE13" s="777"/>
      <c r="AF13" s="778"/>
      <c r="AG13" s="779"/>
      <c r="AH13" s="779"/>
      <c r="AI13" s="779"/>
      <c r="AJ13" s="780"/>
      <c r="AK13" s="781"/>
      <c r="AL13" s="782"/>
      <c r="AM13" s="782"/>
      <c r="AN13" s="782"/>
      <c r="AO13" s="782"/>
      <c r="AP13" s="782"/>
      <c r="AQ13" s="782"/>
      <c r="AR13" s="782"/>
      <c r="AS13" s="782"/>
      <c r="AT13" s="782"/>
      <c r="AU13" s="783"/>
      <c r="AV13" s="783"/>
      <c r="AW13" s="783"/>
      <c r="AX13" s="783"/>
      <c r="AY13" s="784"/>
      <c r="AZ13" s="205"/>
      <c r="BA13" s="205"/>
      <c r="BB13" s="205"/>
      <c r="BC13" s="205"/>
      <c r="BD13" s="205"/>
      <c r="BE13" s="206"/>
      <c r="BF13" s="206"/>
      <c r="BG13" s="206"/>
      <c r="BH13" s="206"/>
      <c r="BI13" s="206"/>
      <c r="BJ13" s="206"/>
      <c r="BK13" s="206"/>
      <c r="BL13" s="206"/>
      <c r="BM13" s="206"/>
      <c r="BN13" s="206"/>
      <c r="BO13" s="206"/>
      <c r="BP13" s="206"/>
      <c r="BQ13" s="215">
        <v>7</v>
      </c>
      <c r="BR13" s="216"/>
      <c r="BS13" s="792" t="s">
        <v>558</v>
      </c>
      <c r="BT13" s="793"/>
      <c r="BU13" s="793"/>
      <c r="BV13" s="793"/>
      <c r="BW13" s="793"/>
      <c r="BX13" s="793"/>
      <c r="BY13" s="793"/>
      <c r="BZ13" s="793"/>
      <c r="CA13" s="793"/>
      <c r="CB13" s="793"/>
      <c r="CC13" s="793"/>
      <c r="CD13" s="793"/>
      <c r="CE13" s="793"/>
      <c r="CF13" s="793"/>
      <c r="CG13" s="794"/>
      <c r="CH13" s="798">
        <v>2</v>
      </c>
      <c r="CI13" s="799"/>
      <c r="CJ13" s="799"/>
      <c r="CK13" s="799"/>
      <c r="CL13" s="800"/>
      <c r="CM13" s="798">
        <v>244</v>
      </c>
      <c r="CN13" s="799"/>
      <c r="CO13" s="799"/>
      <c r="CP13" s="799"/>
      <c r="CQ13" s="800"/>
      <c r="CR13" s="798">
        <v>100</v>
      </c>
      <c r="CS13" s="799"/>
      <c r="CT13" s="799"/>
      <c r="CU13" s="799"/>
      <c r="CV13" s="800"/>
      <c r="CW13" s="798">
        <v>0</v>
      </c>
      <c r="CX13" s="799"/>
      <c r="CY13" s="799"/>
      <c r="CZ13" s="799"/>
      <c r="DA13" s="800"/>
      <c r="DB13" s="798" t="s">
        <v>564</v>
      </c>
      <c r="DC13" s="799"/>
      <c r="DD13" s="799"/>
      <c r="DE13" s="799"/>
      <c r="DF13" s="800"/>
      <c r="DG13" s="798" t="s">
        <v>564</v>
      </c>
      <c r="DH13" s="799"/>
      <c r="DI13" s="799"/>
      <c r="DJ13" s="799"/>
      <c r="DK13" s="800"/>
      <c r="DL13" s="798" t="s">
        <v>564</v>
      </c>
      <c r="DM13" s="799"/>
      <c r="DN13" s="799"/>
      <c r="DO13" s="799"/>
      <c r="DP13" s="800"/>
      <c r="DQ13" s="798" t="s">
        <v>564</v>
      </c>
      <c r="DR13" s="799"/>
      <c r="DS13" s="799"/>
      <c r="DT13" s="799"/>
      <c r="DU13" s="800"/>
      <c r="DV13" s="801"/>
      <c r="DW13" s="802"/>
      <c r="DX13" s="802"/>
      <c r="DY13" s="802"/>
      <c r="DZ13" s="803"/>
      <c r="EA13" s="207"/>
    </row>
    <row r="14" spans="1:131" s="208" customFormat="1" ht="26.25" customHeight="1" x14ac:dyDescent="0.15">
      <c r="A14" s="214">
        <v>8</v>
      </c>
      <c r="B14" s="804"/>
      <c r="C14" s="805"/>
      <c r="D14" s="805"/>
      <c r="E14" s="805"/>
      <c r="F14" s="805"/>
      <c r="G14" s="805"/>
      <c r="H14" s="805"/>
      <c r="I14" s="805"/>
      <c r="J14" s="805"/>
      <c r="K14" s="805"/>
      <c r="L14" s="805"/>
      <c r="M14" s="805"/>
      <c r="N14" s="805"/>
      <c r="O14" s="805"/>
      <c r="P14" s="806"/>
      <c r="Q14" s="775"/>
      <c r="R14" s="776"/>
      <c r="S14" s="776"/>
      <c r="T14" s="776"/>
      <c r="U14" s="776"/>
      <c r="V14" s="776"/>
      <c r="W14" s="776"/>
      <c r="X14" s="776"/>
      <c r="Y14" s="776"/>
      <c r="Z14" s="776"/>
      <c r="AA14" s="776"/>
      <c r="AB14" s="776"/>
      <c r="AC14" s="776"/>
      <c r="AD14" s="776"/>
      <c r="AE14" s="777"/>
      <c r="AF14" s="778"/>
      <c r="AG14" s="779"/>
      <c r="AH14" s="779"/>
      <c r="AI14" s="779"/>
      <c r="AJ14" s="780"/>
      <c r="AK14" s="781"/>
      <c r="AL14" s="782"/>
      <c r="AM14" s="782"/>
      <c r="AN14" s="782"/>
      <c r="AO14" s="782"/>
      <c r="AP14" s="782"/>
      <c r="AQ14" s="782"/>
      <c r="AR14" s="782"/>
      <c r="AS14" s="782"/>
      <c r="AT14" s="782"/>
      <c r="AU14" s="783"/>
      <c r="AV14" s="783"/>
      <c r="AW14" s="783"/>
      <c r="AX14" s="783"/>
      <c r="AY14" s="784"/>
      <c r="AZ14" s="205"/>
      <c r="BA14" s="205"/>
      <c r="BB14" s="205"/>
      <c r="BC14" s="205"/>
      <c r="BD14" s="205"/>
      <c r="BE14" s="206"/>
      <c r="BF14" s="206"/>
      <c r="BG14" s="206"/>
      <c r="BH14" s="206"/>
      <c r="BI14" s="206"/>
      <c r="BJ14" s="206"/>
      <c r="BK14" s="206"/>
      <c r="BL14" s="206"/>
      <c r="BM14" s="206"/>
      <c r="BN14" s="206"/>
      <c r="BO14" s="206"/>
      <c r="BP14" s="206"/>
      <c r="BQ14" s="215">
        <v>8</v>
      </c>
      <c r="BR14" s="216"/>
      <c r="BS14" s="792" t="s">
        <v>561</v>
      </c>
      <c r="BT14" s="793"/>
      <c r="BU14" s="793"/>
      <c r="BV14" s="793"/>
      <c r="BW14" s="793"/>
      <c r="BX14" s="793"/>
      <c r="BY14" s="793"/>
      <c r="BZ14" s="793"/>
      <c r="CA14" s="793"/>
      <c r="CB14" s="793"/>
      <c r="CC14" s="793"/>
      <c r="CD14" s="793"/>
      <c r="CE14" s="793"/>
      <c r="CF14" s="793"/>
      <c r="CG14" s="794"/>
      <c r="CH14" s="798">
        <v>1</v>
      </c>
      <c r="CI14" s="799"/>
      <c r="CJ14" s="799"/>
      <c r="CK14" s="799"/>
      <c r="CL14" s="800"/>
      <c r="CM14" s="798">
        <v>177</v>
      </c>
      <c r="CN14" s="799"/>
      <c r="CO14" s="799"/>
      <c r="CP14" s="799"/>
      <c r="CQ14" s="800"/>
      <c r="CR14" s="798">
        <v>99</v>
      </c>
      <c r="CS14" s="799"/>
      <c r="CT14" s="799"/>
      <c r="CU14" s="799"/>
      <c r="CV14" s="800"/>
      <c r="CW14" s="798">
        <v>0</v>
      </c>
      <c r="CX14" s="799"/>
      <c r="CY14" s="799"/>
      <c r="CZ14" s="799"/>
      <c r="DA14" s="800"/>
      <c r="DB14" s="798" t="s">
        <v>564</v>
      </c>
      <c r="DC14" s="799"/>
      <c r="DD14" s="799"/>
      <c r="DE14" s="799"/>
      <c r="DF14" s="800"/>
      <c r="DG14" s="798" t="s">
        <v>564</v>
      </c>
      <c r="DH14" s="799"/>
      <c r="DI14" s="799"/>
      <c r="DJ14" s="799"/>
      <c r="DK14" s="800"/>
      <c r="DL14" s="798" t="s">
        <v>564</v>
      </c>
      <c r="DM14" s="799"/>
      <c r="DN14" s="799"/>
      <c r="DO14" s="799"/>
      <c r="DP14" s="800"/>
      <c r="DQ14" s="798" t="s">
        <v>564</v>
      </c>
      <c r="DR14" s="799"/>
      <c r="DS14" s="799"/>
      <c r="DT14" s="799"/>
      <c r="DU14" s="800"/>
      <c r="DV14" s="801"/>
      <c r="DW14" s="802"/>
      <c r="DX14" s="802"/>
      <c r="DY14" s="802"/>
      <c r="DZ14" s="803"/>
      <c r="EA14" s="207"/>
    </row>
    <row r="15" spans="1:131" s="208" customFormat="1" ht="26.25" customHeight="1" x14ac:dyDescent="0.15">
      <c r="A15" s="214">
        <v>9</v>
      </c>
      <c r="B15" s="804"/>
      <c r="C15" s="805"/>
      <c r="D15" s="805"/>
      <c r="E15" s="805"/>
      <c r="F15" s="805"/>
      <c r="G15" s="805"/>
      <c r="H15" s="805"/>
      <c r="I15" s="805"/>
      <c r="J15" s="805"/>
      <c r="K15" s="805"/>
      <c r="L15" s="805"/>
      <c r="M15" s="805"/>
      <c r="N15" s="805"/>
      <c r="O15" s="805"/>
      <c r="P15" s="806"/>
      <c r="Q15" s="775"/>
      <c r="R15" s="776"/>
      <c r="S15" s="776"/>
      <c r="T15" s="776"/>
      <c r="U15" s="776"/>
      <c r="V15" s="776"/>
      <c r="W15" s="776"/>
      <c r="X15" s="776"/>
      <c r="Y15" s="776"/>
      <c r="Z15" s="776"/>
      <c r="AA15" s="776"/>
      <c r="AB15" s="776"/>
      <c r="AC15" s="776"/>
      <c r="AD15" s="776"/>
      <c r="AE15" s="777"/>
      <c r="AF15" s="778"/>
      <c r="AG15" s="779"/>
      <c r="AH15" s="779"/>
      <c r="AI15" s="779"/>
      <c r="AJ15" s="780"/>
      <c r="AK15" s="781"/>
      <c r="AL15" s="782"/>
      <c r="AM15" s="782"/>
      <c r="AN15" s="782"/>
      <c r="AO15" s="782"/>
      <c r="AP15" s="782"/>
      <c r="AQ15" s="782"/>
      <c r="AR15" s="782"/>
      <c r="AS15" s="782"/>
      <c r="AT15" s="782"/>
      <c r="AU15" s="783"/>
      <c r="AV15" s="783"/>
      <c r="AW15" s="783"/>
      <c r="AX15" s="783"/>
      <c r="AY15" s="784"/>
      <c r="AZ15" s="205"/>
      <c r="BA15" s="205"/>
      <c r="BB15" s="205"/>
      <c r="BC15" s="205"/>
      <c r="BD15" s="205"/>
      <c r="BE15" s="206"/>
      <c r="BF15" s="206"/>
      <c r="BG15" s="206"/>
      <c r="BH15" s="206"/>
      <c r="BI15" s="206"/>
      <c r="BJ15" s="206"/>
      <c r="BK15" s="206"/>
      <c r="BL15" s="206"/>
      <c r="BM15" s="206"/>
      <c r="BN15" s="206"/>
      <c r="BO15" s="206"/>
      <c r="BP15" s="206"/>
      <c r="BQ15" s="215">
        <v>9</v>
      </c>
      <c r="BR15" s="216"/>
      <c r="BS15" s="792" t="s">
        <v>559</v>
      </c>
      <c r="BT15" s="793"/>
      <c r="BU15" s="793"/>
      <c r="BV15" s="793"/>
      <c r="BW15" s="793"/>
      <c r="BX15" s="793"/>
      <c r="BY15" s="793"/>
      <c r="BZ15" s="793"/>
      <c r="CA15" s="793"/>
      <c r="CB15" s="793"/>
      <c r="CC15" s="793"/>
      <c r="CD15" s="793"/>
      <c r="CE15" s="793"/>
      <c r="CF15" s="793"/>
      <c r="CG15" s="794"/>
      <c r="CH15" s="798">
        <v>117</v>
      </c>
      <c r="CI15" s="799"/>
      <c r="CJ15" s="799"/>
      <c r="CK15" s="799"/>
      <c r="CL15" s="800"/>
      <c r="CM15" s="798">
        <v>1350</v>
      </c>
      <c r="CN15" s="799"/>
      <c r="CO15" s="799"/>
      <c r="CP15" s="799"/>
      <c r="CQ15" s="800"/>
      <c r="CR15" s="798">
        <v>14</v>
      </c>
      <c r="CS15" s="799"/>
      <c r="CT15" s="799"/>
      <c r="CU15" s="799"/>
      <c r="CV15" s="800"/>
      <c r="CW15" s="798" t="s">
        <v>563</v>
      </c>
      <c r="CX15" s="799"/>
      <c r="CY15" s="799"/>
      <c r="CZ15" s="799"/>
      <c r="DA15" s="800"/>
      <c r="DB15" s="798" t="s">
        <v>564</v>
      </c>
      <c r="DC15" s="799"/>
      <c r="DD15" s="799"/>
      <c r="DE15" s="799"/>
      <c r="DF15" s="800"/>
      <c r="DG15" s="798" t="s">
        <v>564</v>
      </c>
      <c r="DH15" s="799"/>
      <c r="DI15" s="799"/>
      <c r="DJ15" s="799"/>
      <c r="DK15" s="800"/>
      <c r="DL15" s="798" t="s">
        <v>564</v>
      </c>
      <c r="DM15" s="799"/>
      <c r="DN15" s="799"/>
      <c r="DO15" s="799"/>
      <c r="DP15" s="800"/>
      <c r="DQ15" s="798" t="s">
        <v>564</v>
      </c>
      <c r="DR15" s="799"/>
      <c r="DS15" s="799"/>
      <c r="DT15" s="799"/>
      <c r="DU15" s="800"/>
      <c r="DV15" s="801"/>
      <c r="DW15" s="802"/>
      <c r="DX15" s="802"/>
      <c r="DY15" s="802"/>
      <c r="DZ15" s="803"/>
      <c r="EA15" s="207"/>
    </row>
    <row r="16" spans="1:131" s="208" customFormat="1" ht="26.25" customHeight="1" x14ac:dyDescent="0.15">
      <c r="A16" s="214">
        <v>10</v>
      </c>
      <c r="B16" s="804"/>
      <c r="C16" s="805"/>
      <c r="D16" s="805"/>
      <c r="E16" s="805"/>
      <c r="F16" s="805"/>
      <c r="G16" s="805"/>
      <c r="H16" s="805"/>
      <c r="I16" s="805"/>
      <c r="J16" s="805"/>
      <c r="K16" s="805"/>
      <c r="L16" s="805"/>
      <c r="M16" s="805"/>
      <c r="N16" s="805"/>
      <c r="O16" s="805"/>
      <c r="P16" s="806"/>
      <c r="Q16" s="775"/>
      <c r="R16" s="776"/>
      <c r="S16" s="776"/>
      <c r="T16" s="776"/>
      <c r="U16" s="776"/>
      <c r="V16" s="776"/>
      <c r="W16" s="776"/>
      <c r="X16" s="776"/>
      <c r="Y16" s="776"/>
      <c r="Z16" s="776"/>
      <c r="AA16" s="776"/>
      <c r="AB16" s="776"/>
      <c r="AC16" s="776"/>
      <c r="AD16" s="776"/>
      <c r="AE16" s="777"/>
      <c r="AF16" s="778"/>
      <c r="AG16" s="779"/>
      <c r="AH16" s="779"/>
      <c r="AI16" s="779"/>
      <c r="AJ16" s="780"/>
      <c r="AK16" s="781"/>
      <c r="AL16" s="782"/>
      <c r="AM16" s="782"/>
      <c r="AN16" s="782"/>
      <c r="AO16" s="782"/>
      <c r="AP16" s="782"/>
      <c r="AQ16" s="782"/>
      <c r="AR16" s="782"/>
      <c r="AS16" s="782"/>
      <c r="AT16" s="782"/>
      <c r="AU16" s="783"/>
      <c r="AV16" s="783"/>
      <c r="AW16" s="783"/>
      <c r="AX16" s="783"/>
      <c r="AY16" s="784"/>
      <c r="AZ16" s="205"/>
      <c r="BA16" s="205"/>
      <c r="BB16" s="205"/>
      <c r="BC16" s="205"/>
      <c r="BD16" s="205"/>
      <c r="BE16" s="206"/>
      <c r="BF16" s="206"/>
      <c r="BG16" s="206"/>
      <c r="BH16" s="206"/>
      <c r="BI16" s="206"/>
      <c r="BJ16" s="206"/>
      <c r="BK16" s="206"/>
      <c r="BL16" s="206"/>
      <c r="BM16" s="206"/>
      <c r="BN16" s="206"/>
      <c r="BO16" s="206"/>
      <c r="BP16" s="206"/>
      <c r="BQ16" s="215">
        <v>10</v>
      </c>
      <c r="BR16" s="216"/>
      <c r="BS16" s="792" t="s">
        <v>571</v>
      </c>
      <c r="BT16" s="793"/>
      <c r="BU16" s="793"/>
      <c r="BV16" s="793"/>
      <c r="BW16" s="793"/>
      <c r="BX16" s="793"/>
      <c r="BY16" s="793"/>
      <c r="BZ16" s="793"/>
      <c r="CA16" s="793"/>
      <c r="CB16" s="793"/>
      <c r="CC16" s="793"/>
      <c r="CD16" s="793"/>
      <c r="CE16" s="793"/>
      <c r="CF16" s="793"/>
      <c r="CG16" s="794"/>
      <c r="CH16" s="798">
        <v>55</v>
      </c>
      <c r="CI16" s="799"/>
      <c r="CJ16" s="799"/>
      <c r="CK16" s="799"/>
      <c r="CL16" s="800"/>
      <c r="CM16" s="798">
        <v>29</v>
      </c>
      <c r="CN16" s="799"/>
      <c r="CO16" s="799"/>
      <c r="CP16" s="799"/>
      <c r="CQ16" s="800"/>
      <c r="CR16" s="798">
        <v>26</v>
      </c>
      <c r="CS16" s="799"/>
      <c r="CT16" s="799"/>
      <c r="CU16" s="799"/>
      <c r="CV16" s="800"/>
      <c r="CW16" s="798">
        <v>62</v>
      </c>
      <c r="CX16" s="799"/>
      <c r="CY16" s="799"/>
      <c r="CZ16" s="799"/>
      <c r="DA16" s="800"/>
      <c r="DB16" s="798" t="s">
        <v>564</v>
      </c>
      <c r="DC16" s="799"/>
      <c r="DD16" s="799"/>
      <c r="DE16" s="799"/>
      <c r="DF16" s="800"/>
      <c r="DG16" s="798" t="s">
        <v>564</v>
      </c>
      <c r="DH16" s="799"/>
      <c r="DI16" s="799"/>
      <c r="DJ16" s="799"/>
      <c r="DK16" s="800"/>
      <c r="DL16" s="798" t="s">
        <v>564</v>
      </c>
      <c r="DM16" s="799"/>
      <c r="DN16" s="799"/>
      <c r="DO16" s="799"/>
      <c r="DP16" s="800"/>
      <c r="DQ16" s="798" t="s">
        <v>564</v>
      </c>
      <c r="DR16" s="799"/>
      <c r="DS16" s="799"/>
      <c r="DT16" s="799"/>
      <c r="DU16" s="800"/>
      <c r="DV16" s="801"/>
      <c r="DW16" s="802"/>
      <c r="DX16" s="802"/>
      <c r="DY16" s="802"/>
      <c r="DZ16" s="803"/>
      <c r="EA16" s="207"/>
    </row>
    <row r="17" spans="1:131" s="208" customFormat="1" ht="26.25" customHeight="1" x14ac:dyDescent="0.15">
      <c r="A17" s="214">
        <v>11</v>
      </c>
      <c r="B17" s="804"/>
      <c r="C17" s="805"/>
      <c r="D17" s="805"/>
      <c r="E17" s="805"/>
      <c r="F17" s="805"/>
      <c r="G17" s="805"/>
      <c r="H17" s="805"/>
      <c r="I17" s="805"/>
      <c r="J17" s="805"/>
      <c r="K17" s="805"/>
      <c r="L17" s="805"/>
      <c r="M17" s="805"/>
      <c r="N17" s="805"/>
      <c r="O17" s="805"/>
      <c r="P17" s="806"/>
      <c r="Q17" s="775"/>
      <c r="R17" s="776"/>
      <c r="S17" s="776"/>
      <c r="T17" s="776"/>
      <c r="U17" s="776"/>
      <c r="V17" s="776"/>
      <c r="W17" s="776"/>
      <c r="X17" s="776"/>
      <c r="Y17" s="776"/>
      <c r="Z17" s="776"/>
      <c r="AA17" s="776"/>
      <c r="AB17" s="776"/>
      <c r="AC17" s="776"/>
      <c r="AD17" s="776"/>
      <c r="AE17" s="777"/>
      <c r="AF17" s="778"/>
      <c r="AG17" s="779"/>
      <c r="AH17" s="779"/>
      <c r="AI17" s="779"/>
      <c r="AJ17" s="780"/>
      <c r="AK17" s="781"/>
      <c r="AL17" s="782"/>
      <c r="AM17" s="782"/>
      <c r="AN17" s="782"/>
      <c r="AO17" s="782"/>
      <c r="AP17" s="782"/>
      <c r="AQ17" s="782"/>
      <c r="AR17" s="782"/>
      <c r="AS17" s="782"/>
      <c r="AT17" s="782"/>
      <c r="AU17" s="783"/>
      <c r="AV17" s="783"/>
      <c r="AW17" s="783"/>
      <c r="AX17" s="783"/>
      <c r="AY17" s="784"/>
      <c r="AZ17" s="205"/>
      <c r="BA17" s="205"/>
      <c r="BB17" s="205"/>
      <c r="BC17" s="205"/>
      <c r="BD17" s="205"/>
      <c r="BE17" s="206"/>
      <c r="BF17" s="206"/>
      <c r="BG17" s="206"/>
      <c r="BH17" s="206"/>
      <c r="BI17" s="206"/>
      <c r="BJ17" s="206"/>
      <c r="BK17" s="206"/>
      <c r="BL17" s="206"/>
      <c r="BM17" s="206"/>
      <c r="BN17" s="206"/>
      <c r="BO17" s="206"/>
      <c r="BP17" s="206"/>
      <c r="BQ17" s="215">
        <v>11</v>
      </c>
      <c r="BR17" s="216"/>
      <c r="BS17" s="792" t="s">
        <v>570</v>
      </c>
      <c r="BT17" s="793"/>
      <c r="BU17" s="793"/>
      <c r="BV17" s="793"/>
      <c r="BW17" s="793"/>
      <c r="BX17" s="793"/>
      <c r="BY17" s="793"/>
      <c r="BZ17" s="793"/>
      <c r="CA17" s="793"/>
      <c r="CB17" s="793"/>
      <c r="CC17" s="793"/>
      <c r="CD17" s="793"/>
      <c r="CE17" s="793"/>
      <c r="CF17" s="793"/>
      <c r="CG17" s="794"/>
      <c r="CH17" s="798">
        <v>-36</v>
      </c>
      <c r="CI17" s="799"/>
      <c r="CJ17" s="799"/>
      <c r="CK17" s="799"/>
      <c r="CL17" s="800"/>
      <c r="CM17" s="798">
        <v>44</v>
      </c>
      <c r="CN17" s="799"/>
      <c r="CO17" s="799"/>
      <c r="CP17" s="799"/>
      <c r="CQ17" s="800"/>
      <c r="CR17" s="798">
        <v>6</v>
      </c>
      <c r="CS17" s="799"/>
      <c r="CT17" s="799"/>
      <c r="CU17" s="799"/>
      <c r="CV17" s="800"/>
      <c r="CW17" s="798">
        <v>27</v>
      </c>
      <c r="CX17" s="799"/>
      <c r="CY17" s="799"/>
      <c r="CZ17" s="799"/>
      <c r="DA17" s="800"/>
      <c r="DB17" s="798" t="s">
        <v>564</v>
      </c>
      <c r="DC17" s="799"/>
      <c r="DD17" s="799"/>
      <c r="DE17" s="799"/>
      <c r="DF17" s="800"/>
      <c r="DG17" s="798" t="s">
        <v>564</v>
      </c>
      <c r="DH17" s="799"/>
      <c r="DI17" s="799"/>
      <c r="DJ17" s="799"/>
      <c r="DK17" s="800"/>
      <c r="DL17" s="798" t="s">
        <v>564</v>
      </c>
      <c r="DM17" s="799"/>
      <c r="DN17" s="799"/>
      <c r="DO17" s="799"/>
      <c r="DP17" s="800"/>
      <c r="DQ17" s="798" t="s">
        <v>564</v>
      </c>
      <c r="DR17" s="799"/>
      <c r="DS17" s="799"/>
      <c r="DT17" s="799"/>
      <c r="DU17" s="800"/>
      <c r="DV17" s="801"/>
      <c r="DW17" s="802"/>
      <c r="DX17" s="802"/>
      <c r="DY17" s="802"/>
      <c r="DZ17" s="803"/>
      <c r="EA17" s="207"/>
    </row>
    <row r="18" spans="1:131" s="208" customFormat="1" ht="26.25" customHeight="1" x14ac:dyDescent="0.15">
      <c r="A18" s="214">
        <v>12</v>
      </c>
      <c r="B18" s="804"/>
      <c r="C18" s="805"/>
      <c r="D18" s="805"/>
      <c r="E18" s="805"/>
      <c r="F18" s="805"/>
      <c r="G18" s="805"/>
      <c r="H18" s="805"/>
      <c r="I18" s="805"/>
      <c r="J18" s="805"/>
      <c r="K18" s="805"/>
      <c r="L18" s="805"/>
      <c r="M18" s="805"/>
      <c r="N18" s="805"/>
      <c r="O18" s="805"/>
      <c r="P18" s="806"/>
      <c r="Q18" s="775"/>
      <c r="R18" s="776"/>
      <c r="S18" s="776"/>
      <c r="T18" s="776"/>
      <c r="U18" s="776"/>
      <c r="V18" s="776"/>
      <c r="W18" s="776"/>
      <c r="X18" s="776"/>
      <c r="Y18" s="776"/>
      <c r="Z18" s="776"/>
      <c r="AA18" s="776"/>
      <c r="AB18" s="776"/>
      <c r="AC18" s="776"/>
      <c r="AD18" s="776"/>
      <c r="AE18" s="777"/>
      <c r="AF18" s="778"/>
      <c r="AG18" s="779"/>
      <c r="AH18" s="779"/>
      <c r="AI18" s="779"/>
      <c r="AJ18" s="780"/>
      <c r="AK18" s="781"/>
      <c r="AL18" s="782"/>
      <c r="AM18" s="782"/>
      <c r="AN18" s="782"/>
      <c r="AO18" s="782"/>
      <c r="AP18" s="782"/>
      <c r="AQ18" s="782"/>
      <c r="AR18" s="782"/>
      <c r="AS18" s="782"/>
      <c r="AT18" s="782"/>
      <c r="AU18" s="783"/>
      <c r="AV18" s="783"/>
      <c r="AW18" s="783"/>
      <c r="AX18" s="783"/>
      <c r="AY18" s="784"/>
      <c r="AZ18" s="205"/>
      <c r="BA18" s="205"/>
      <c r="BB18" s="205"/>
      <c r="BC18" s="205"/>
      <c r="BD18" s="205"/>
      <c r="BE18" s="206"/>
      <c r="BF18" s="206"/>
      <c r="BG18" s="206"/>
      <c r="BH18" s="206"/>
      <c r="BI18" s="206"/>
      <c r="BJ18" s="206"/>
      <c r="BK18" s="206"/>
      <c r="BL18" s="206"/>
      <c r="BM18" s="206"/>
      <c r="BN18" s="206"/>
      <c r="BO18" s="206"/>
      <c r="BP18" s="206"/>
      <c r="BQ18" s="215">
        <v>12</v>
      </c>
      <c r="BR18" s="216"/>
      <c r="BS18" s="792" t="s">
        <v>572</v>
      </c>
      <c r="BT18" s="793"/>
      <c r="BU18" s="793"/>
      <c r="BV18" s="793"/>
      <c r="BW18" s="793"/>
      <c r="BX18" s="793"/>
      <c r="BY18" s="793"/>
      <c r="BZ18" s="793"/>
      <c r="CA18" s="793"/>
      <c r="CB18" s="793"/>
      <c r="CC18" s="793"/>
      <c r="CD18" s="793"/>
      <c r="CE18" s="793"/>
      <c r="CF18" s="793"/>
      <c r="CG18" s="794"/>
      <c r="CH18" s="798">
        <v>-45</v>
      </c>
      <c r="CI18" s="799"/>
      <c r="CJ18" s="799"/>
      <c r="CK18" s="799"/>
      <c r="CL18" s="800"/>
      <c r="CM18" s="798">
        <v>83</v>
      </c>
      <c r="CN18" s="799"/>
      <c r="CO18" s="799"/>
      <c r="CP18" s="799"/>
      <c r="CQ18" s="800"/>
      <c r="CR18" s="798">
        <v>5</v>
      </c>
      <c r="CS18" s="799"/>
      <c r="CT18" s="799"/>
      <c r="CU18" s="799"/>
      <c r="CV18" s="800"/>
      <c r="CW18" s="798">
        <v>13</v>
      </c>
      <c r="CX18" s="799"/>
      <c r="CY18" s="799"/>
      <c r="CZ18" s="799"/>
      <c r="DA18" s="800"/>
      <c r="DB18" s="798" t="s">
        <v>564</v>
      </c>
      <c r="DC18" s="799"/>
      <c r="DD18" s="799"/>
      <c r="DE18" s="799"/>
      <c r="DF18" s="800"/>
      <c r="DG18" s="798" t="s">
        <v>564</v>
      </c>
      <c r="DH18" s="799"/>
      <c r="DI18" s="799"/>
      <c r="DJ18" s="799"/>
      <c r="DK18" s="800"/>
      <c r="DL18" s="798" t="s">
        <v>564</v>
      </c>
      <c r="DM18" s="799"/>
      <c r="DN18" s="799"/>
      <c r="DO18" s="799"/>
      <c r="DP18" s="800"/>
      <c r="DQ18" s="798" t="s">
        <v>564</v>
      </c>
      <c r="DR18" s="799"/>
      <c r="DS18" s="799"/>
      <c r="DT18" s="799"/>
      <c r="DU18" s="800"/>
      <c r="DV18" s="801"/>
      <c r="DW18" s="802"/>
      <c r="DX18" s="802"/>
      <c r="DY18" s="802"/>
      <c r="DZ18" s="803"/>
      <c r="EA18" s="207"/>
    </row>
    <row r="19" spans="1:131" s="208" customFormat="1" ht="26.25" customHeight="1" x14ac:dyDescent="0.15">
      <c r="A19" s="214">
        <v>13</v>
      </c>
      <c r="B19" s="804"/>
      <c r="C19" s="805"/>
      <c r="D19" s="805"/>
      <c r="E19" s="805"/>
      <c r="F19" s="805"/>
      <c r="G19" s="805"/>
      <c r="H19" s="805"/>
      <c r="I19" s="805"/>
      <c r="J19" s="805"/>
      <c r="K19" s="805"/>
      <c r="L19" s="805"/>
      <c r="M19" s="805"/>
      <c r="N19" s="805"/>
      <c r="O19" s="805"/>
      <c r="P19" s="806"/>
      <c r="Q19" s="775"/>
      <c r="R19" s="776"/>
      <c r="S19" s="776"/>
      <c r="T19" s="776"/>
      <c r="U19" s="776"/>
      <c r="V19" s="776"/>
      <c r="W19" s="776"/>
      <c r="X19" s="776"/>
      <c r="Y19" s="776"/>
      <c r="Z19" s="776"/>
      <c r="AA19" s="776"/>
      <c r="AB19" s="776"/>
      <c r="AC19" s="776"/>
      <c r="AD19" s="776"/>
      <c r="AE19" s="777"/>
      <c r="AF19" s="778"/>
      <c r="AG19" s="779"/>
      <c r="AH19" s="779"/>
      <c r="AI19" s="779"/>
      <c r="AJ19" s="780"/>
      <c r="AK19" s="781"/>
      <c r="AL19" s="782"/>
      <c r="AM19" s="782"/>
      <c r="AN19" s="782"/>
      <c r="AO19" s="782"/>
      <c r="AP19" s="782"/>
      <c r="AQ19" s="782"/>
      <c r="AR19" s="782"/>
      <c r="AS19" s="782"/>
      <c r="AT19" s="782"/>
      <c r="AU19" s="783"/>
      <c r="AV19" s="783"/>
      <c r="AW19" s="783"/>
      <c r="AX19" s="783"/>
      <c r="AY19" s="784"/>
      <c r="AZ19" s="205"/>
      <c r="BA19" s="205"/>
      <c r="BB19" s="205"/>
      <c r="BC19" s="205"/>
      <c r="BD19" s="205"/>
      <c r="BE19" s="206"/>
      <c r="BF19" s="206"/>
      <c r="BG19" s="206"/>
      <c r="BH19" s="206"/>
      <c r="BI19" s="206"/>
      <c r="BJ19" s="206"/>
      <c r="BK19" s="206"/>
      <c r="BL19" s="206"/>
      <c r="BM19" s="206"/>
      <c r="BN19" s="206"/>
      <c r="BO19" s="206"/>
      <c r="BP19" s="206"/>
      <c r="BQ19" s="215">
        <v>13</v>
      </c>
      <c r="BR19" s="216"/>
      <c r="BS19" s="792" t="s">
        <v>562</v>
      </c>
      <c r="BT19" s="793"/>
      <c r="BU19" s="793"/>
      <c r="BV19" s="793"/>
      <c r="BW19" s="793"/>
      <c r="BX19" s="793"/>
      <c r="BY19" s="793"/>
      <c r="BZ19" s="793"/>
      <c r="CA19" s="793"/>
      <c r="CB19" s="793"/>
      <c r="CC19" s="793"/>
      <c r="CD19" s="793"/>
      <c r="CE19" s="793"/>
      <c r="CF19" s="793"/>
      <c r="CG19" s="794"/>
      <c r="CH19" s="798">
        <v>-81</v>
      </c>
      <c r="CI19" s="799"/>
      <c r="CJ19" s="799"/>
      <c r="CK19" s="799"/>
      <c r="CL19" s="800"/>
      <c r="CM19" s="798">
        <v>260</v>
      </c>
      <c r="CN19" s="799"/>
      <c r="CO19" s="799"/>
      <c r="CP19" s="799"/>
      <c r="CQ19" s="800"/>
      <c r="CR19" s="798">
        <v>3</v>
      </c>
      <c r="CS19" s="799"/>
      <c r="CT19" s="799"/>
      <c r="CU19" s="799"/>
      <c r="CV19" s="800"/>
      <c r="CW19" s="798">
        <v>83</v>
      </c>
      <c r="CX19" s="799"/>
      <c r="CY19" s="799"/>
      <c r="CZ19" s="799"/>
      <c r="DA19" s="800"/>
      <c r="DB19" s="798" t="s">
        <v>564</v>
      </c>
      <c r="DC19" s="799"/>
      <c r="DD19" s="799"/>
      <c r="DE19" s="799"/>
      <c r="DF19" s="800"/>
      <c r="DG19" s="798" t="s">
        <v>564</v>
      </c>
      <c r="DH19" s="799"/>
      <c r="DI19" s="799"/>
      <c r="DJ19" s="799"/>
      <c r="DK19" s="800"/>
      <c r="DL19" s="798" t="s">
        <v>564</v>
      </c>
      <c r="DM19" s="799"/>
      <c r="DN19" s="799"/>
      <c r="DO19" s="799"/>
      <c r="DP19" s="800"/>
      <c r="DQ19" s="798" t="s">
        <v>564</v>
      </c>
      <c r="DR19" s="799"/>
      <c r="DS19" s="799"/>
      <c r="DT19" s="799"/>
      <c r="DU19" s="800"/>
      <c r="DV19" s="801"/>
      <c r="DW19" s="802"/>
      <c r="DX19" s="802"/>
      <c r="DY19" s="802"/>
      <c r="DZ19" s="803"/>
      <c r="EA19" s="207"/>
    </row>
    <row r="20" spans="1:131" s="208" customFormat="1" ht="26.25" customHeight="1" x14ac:dyDescent="0.15">
      <c r="A20" s="214">
        <v>14</v>
      </c>
      <c r="B20" s="804"/>
      <c r="C20" s="805"/>
      <c r="D20" s="805"/>
      <c r="E20" s="805"/>
      <c r="F20" s="805"/>
      <c r="G20" s="805"/>
      <c r="H20" s="805"/>
      <c r="I20" s="805"/>
      <c r="J20" s="805"/>
      <c r="K20" s="805"/>
      <c r="L20" s="805"/>
      <c r="M20" s="805"/>
      <c r="N20" s="805"/>
      <c r="O20" s="805"/>
      <c r="P20" s="806"/>
      <c r="Q20" s="775"/>
      <c r="R20" s="776"/>
      <c r="S20" s="776"/>
      <c r="T20" s="776"/>
      <c r="U20" s="776"/>
      <c r="V20" s="776"/>
      <c r="W20" s="776"/>
      <c r="X20" s="776"/>
      <c r="Y20" s="776"/>
      <c r="Z20" s="776"/>
      <c r="AA20" s="776"/>
      <c r="AB20" s="776"/>
      <c r="AC20" s="776"/>
      <c r="AD20" s="776"/>
      <c r="AE20" s="777"/>
      <c r="AF20" s="778"/>
      <c r="AG20" s="779"/>
      <c r="AH20" s="779"/>
      <c r="AI20" s="779"/>
      <c r="AJ20" s="780"/>
      <c r="AK20" s="781"/>
      <c r="AL20" s="782"/>
      <c r="AM20" s="782"/>
      <c r="AN20" s="782"/>
      <c r="AO20" s="782"/>
      <c r="AP20" s="782"/>
      <c r="AQ20" s="782"/>
      <c r="AR20" s="782"/>
      <c r="AS20" s="782"/>
      <c r="AT20" s="782"/>
      <c r="AU20" s="783"/>
      <c r="AV20" s="783"/>
      <c r="AW20" s="783"/>
      <c r="AX20" s="783"/>
      <c r="AY20" s="784"/>
      <c r="AZ20" s="205"/>
      <c r="BA20" s="205"/>
      <c r="BB20" s="205"/>
      <c r="BC20" s="205"/>
      <c r="BD20" s="205"/>
      <c r="BE20" s="206"/>
      <c r="BF20" s="206"/>
      <c r="BG20" s="206"/>
      <c r="BH20" s="206"/>
      <c r="BI20" s="206"/>
      <c r="BJ20" s="206"/>
      <c r="BK20" s="206"/>
      <c r="BL20" s="206"/>
      <c r="BM20" s="206"/>
      <c r="BN20" s="206"/>
      <c r="BO20" s="206"/>
      <c r="BP20" s="206"/>
      <c r="BQ20" s="215">
        <v>14</v>
      </c>
      <c r="BR20" s="216"/>
      <c r="BS20" s="792"/>
      <c r="BT20" s="793"/>
      <c r="BU20" s="793"/>
      <c r="BV20" s="793"/>
      <c r="BW20" s="793"/>
      <c r="BX20" s="793"/>
      <c r="BY20" s="793"/>
      <c r="BZ20" s="793"/>
      <c r="CA20" s="793"/>
      <c r="CB20" s="793"/>
      <c r="CC20" s="793"/>
      <c r="CD20" s="793"/>
      <c r="CE20" s="793"/>
      <c r="CF20" s="793"/>
      <c r="CG20" s="794"/>
      <c r="CH20" s="798"/>
      <c r="CI20" s="799"/>
      <c r="CJ20" s="799"/>
      <c r="CK20" s="799"/>
      <c r="CL20" s="800"/>
      <c r="CM20" s="798"/>
      <c r="CN20" s="799"/>
      <c r="CO20" s="799"/>
      <c r="CP20" s="799"/>
      <c r="CQ20" s="800"/>
      <c r="CR20" s="798"/>
      <c r="CS20" s="799"/>
      <c r="CT20" s="799"/>
      <c r="CU20" s="799"/>
      <c r="CV20" s="800"/>
      <c r="CW20" s="798"/>
      <c r="CX20" s="799"/>
      <c r="CY20" s="799"/>
      <c r="CZ20" s="799"/>
      <c r="DA20" s="800"/>
      <c r="DB20" s="798"/>
      <c r="DC20" s="799"/>
      <c r="DD20" s="799"/>
      <c r="DE20" s="799"/>
      <c r="DF20" s="800"/>
      <c r="DG20" s="798"/>
      <c r="DH20" s="799"/>
      <c r="DI20" s="799"/>
      <c r="DJ20" s="799"/>
      <c r="DK20" s="800"/>
      <c r="DL20" s="798"/>
      <c r="DM20" s="799"/>
      <c r="DN20" s="799"/>
      <c r="DO20" s="799"/>
      <c r="DP20" s="800"/>
      <c r="DQ20" s="798"/>
      <c r="DR20" s="799"/>
      <c r="DS20" s="799"/>
      <c r="DT20" s="799"/>
      <c r="DU20" s="800"/>
      <c r="DV20" s="801"/>
      <c r="DW20" s="802"/>
      <c r="DX20" s="802"/>
      <c r="DY20" s="802"/>
      <c r="DZ20" s="803"/>
      <c r="EA20" s="207"/>
    </row>
    <row r="21" spans="1:131" s="208" customFormat="1" ht="26.25" customHeight="1" thickBot="1" x14ac:dyDescent="0.2">
      <c r="A21" s="214">
        <v>15</v>
      </c>
      <c r="B21" s="804"/>
      <c r="C21" s="805"/>
      <c r="D21" s="805"/>
      <c r="E21" s="805"/>
      <c r="F21" s="805"/>
      <c r="G21" s="805"/>
      <c r="H21" s="805"/>
      <c r="I21" s="805"/>
      <c r="J21" s="805"/>
      <c r="K21" s="805"/>
      <c r="L21" s="805"/>
      <c r="M21" s="805"/>
      <c r="N21" s="805"/>
      <c r="O21" s="805"/>
      <c r="P21" s="806"/>
      <c r="Q21" s="775"/>
      <c r="R21" s="776"/>
      <c r="S21" s="776"/>
      <c r="T21" s="776"/>
      <c r="U21" s="776"/>
      <c r="V21" s="776"/>
      <c r="W21" s="776"/>
      <c r="X21" s="776"/>
      <c r="Y21" s="776"/>
      <c r="Z21" s="776"/>
      <c r="AA21" s="776"/>
      <c r="AB21" s="776"/>
      <c r="AC21" s="776"/>
      <c r="AD21" s="776"/>
      <c r="AE21" s="777"/>
      <c r="AF21" s="778"/>
      <c r="AG21" s="779"/>
      <c r="AH21" s="779"/>
      <c r="AI21" s="779"/>
      <c r="AJ21" s="780"/>
      <c r="AK21" s="781"/>
      <c r="AL21" s="782"/>
      <c r="AM21" s="782"/>
      <c r="AN21" s="782"/>
      <c r="AO21" s="782"/>
      <c r="AP21" s="782"/>
      <c r="AQ21" s="782"/>
      <c r="AR21" s="782"/>
      <c r="AS21" s="782"/>
      <c r="AT21" s="782"/>
      <c r="AU21" s="783"/>
      <c r="AV21" s="783"/>
      <c r="AW21" s="783"/>
      <c r="AX21" s="783"/>
      <c r="AY21" s="784"/>
      <c r="AZ21" s="205"/>
      <c r="BA21" s="205"/>
      <c r="BB21" s="205"/>
      <c r="BC21" s="205"/>
      <c r="BD21" s="205"/>
      <c r="BE21" s="206"/>
      <c r="BF21" s="206"/>
      <c r="BG21" s="206"/>
      <c r="BH21" s="206"/>
      <c r="BI21" s="206"/>
      <c r="BJ21" s="206"/>
      <c r="BK21" s="206"/>
      <c r="BL21" s="206"/>
      <c r="BM21" s="206"/>
      <c r="BN21" s="206"/>
      <c r="BO21" s="206"/>
      <c r="BP21" s="206"/>
      <c r="BQ21" s="215">
        <v>15</v>
      </c>
      <c r="BR21" s="216"/>
      <c r="BS21" s="792"/>
      <c r="BT21" s="793"/>
      <c r="BU21" s="793"/>
      <c r="BV21" s="793"/>
      <c r="BW21" s="793"/>
      <c r="BX21" s="793"/>
      <c r="BY21" s="793"/>
      <c r="BZ21" s="793"/>
      <c r="CA21" s="793"/>
      <c r="CB21" s="793"/>
      <c r="CC21" s="793"/>
      <c r="CD21" s="793"/>
      <c r="CE21" s="793"/>
      <c r="CF21" s="793"/>
      <c r="CG21" s="794"/>
      <c r="CH21" s="798"/>
      <c r="CI21" s="799"/>
      <c r="CJ21" s="799"/>
      <c r="CK21" s="799"/>
      <c r="CL21" s="800"/>
      <c r="CM21" s="798"/>
      <c r="CN21" s="799"/>
      <c r="CO21" s="799"/>
      <c r="CP21" s="799"/>
      <c r="CQ21" s="800"/>
      <c r="CR21" s="798"/>
      <c r="CS21" s="799"/>
      <c r="CT21" s="799"/>
      <c r="CU21" s="799"/>
      <c r="CV21" s="800"/>
      <c r="CW21" s="798"/>
      <c r="CX21" s="799"/>
      <c r="CY21" s="799"/>
      <c r="CZ21" s="799"/>
      <c r="DA21" s="800"/>
      <c r="DB21" s="798"/>
      <c r="DC21" s="799"/>
      <c r="DD21" s="799"/>
      <c r="DE21" s="799"/>
      <c r="DF21" s="800"/>
      <c r="DG21" s="798"/>
      <c r="DH21" s="799"/>
      <c r="DI21" s="799"/>
      <c r="DJ21" s="799"/>
      <c r="DK21" s="800"/>
      <c r="DL21" s="798"/>
      <c r="DM21" s="799"/>
      <c r="DN21" s="799"/>
      <c r="DO21" s="799"/>
      <c r="DP21" s="800"/>
      <c r="DQ21" s="798"/>
      <c r="DR21" s="799"/>
      <c r="DS21" s="799"/>
      <c r="DT21" s="799"/>
      <c r="DU21" s="800"/>
      <c r="DV21" s="801"/>
      <c r="DW21" s="802"/>
      <c r="DX21" s="802"/>
      <c r="DY21" s="802"/>
      <c r="DZ21" s="803"/>
      <c r="EA21" s="207"/>
    </row>
    <row r="22" spans="1:131" s="208" customFormat="1" ht="26.25" customHeight="1" x14ac:dyDescent="0.15">
      <c r="A22" s="214">
        <v>16</v>
      </c>
      <c r="B22" s="804"/>
      <c r="C22" s="805"/>
      <c r="D22" s="805"/>
      <c r="E22" s="805"/>
      <c r="F22" s="805"/>
      <c r="G22" s="805"/>
      <c r="H22" s="805"/>
      <c r="I22" s="805"/>
      <c r="J22" s="805"/>
      <c r="K22" s="805"/>
      <c r="L22" s="805"/>
      <c r="M22" s="805"/>
      <c r="N22" s="805"/>
      <c r="O22" s="805"/>
      <c r="P22" s="806"/>
      <c r="Q22" s="807"/>
      <c r="R22" s="808"/>
      <c r="S22" s="808"/>
      <c r="T22" s="808"/>
      <c r="U22" s="808"/>
      <c r="V22" s="808"/>
      <c r="W22" s="808"/>
      <c r="X22" s="808"/>
      <c r="Y22" s="808"/>
      <c r="Z22" s="808"/>
      <c r="AA22" s="808"/>
      <c r="AB22" s="808"/>
      <c r="AC22" s="808"/>
      <c r="AD22" s="808"/>
      <c r="AE22" s="809"/>
      <c r="AF22" s="778"/>
      <c r="AG22" s="779"/>
      <c r="AH22" s="779"/>
      <c r="AI22" s="779"/>
      <c r="AJ22" s="780"/>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92"/>
      <c r="BT22" s="793"/>
      <c r="BU22" s="793"/>
      <c r="BV22" s="793"/>
      <c r="BW22" s="793"/>
      <c r="BX22" s="793"/>
      <c r="BY22" s="793"/>
      <c r="BZ22" s="793"/>
      <c r="CA22" s="793"/>
      <c r="CB22" s="793"/>
      <c r="CC22" s="793"/>
      <c r="CD22" s="793"/>
      <c r="CE22" s="793"/>
      <c r="CF22" s="793"/>
      <c r="CG22" s="794"/>
      <c r="CH22" s="798"/>
      <c r="CI22" s="799"/>
      <c r="CJ22" s="799"/>
      <c r="CK22" s="799"/>
      <c r="CL22" s="800"/>
      <c r="CM22" s="798"/>
      <c r="CN22" s="799"/>
      <c r="CO22" s="799"/>
      <c r="CP22" s="799"/>
      <c r="CQ22" s="800"/>
      <c r="CR22" s="798"/>
      <c r="CS22" s="799"/>
      <c r="CT22" s="799"/>
      <c r="CU22" s="799"/>
      <c r="CV22" s="800"/>
      <c r="CW22" s="798"/>
      <c r="CX22" s="799"/>
      <c r="CY22" s="799"/>
      <c r="CZ22" s="799"/>
      <c r="DA22" s="800"/>
      <c r="DB22" s="798"/>
      <c r="DC22" s="799"/>
      <c r="DD22" s="799"/>
      <c r="DE22" s="799"/>
      <c r="DF22" s="800"/>
      <c r="DG22" s="798"/>
      <c r="DH22" s="799"/>
      <c r="DI22" s="799"/>
      <c r="DJ22" s="799"/>
      <c r="DK22" s="800"/>
      <c r="DL22" s="798"/>
      <c r="DM22" s="799"/>
      <c r="DN22" s="799"/>
      <c r="DO22" s="799"/>
      <c r="DP22" s="800"/>
      <c r="DQ22" s="798"/>
      <c r="DR22" s="799"/>
      <c r="DS22" s="799"/>
      <c r="DT22" s="799"/>
      <c r="DU22" s="800"/>
      <c r="DV22" s="801"/>
      <c r="DW22" s="802"/>
      <c r="DX22" s="802"/>
      <c r="DY22" s="802"/>
      <c r="DZ22" s="803"/>
      <c r="EA22" s="207"/>
    </row>
    <row r="23" spans="1:131" s="208" customFormat="1" ht="26.25" customHeight="1" thickBot="1" x14ac:dyDescent="0.2">
      <c r="A23" s="217" t="s">
        <v>369</v>
      </c>
      <c r="B23" s="810" t="s">
        <v>370</v>
      </c>
      <c r="C23" s="811"/>
      <c r="D23" s="811"/>
      <c r="E23" s="811"/>
      <c r="F23" s="811"/>
      <c r="G23" s="811"/>
      <c r="H23" s="811"/>
      <c r="I23" s="811"/>
      <c r="J23" s="811"/>
      <c r="K23" s="811"/>
      <c r="L23" s="811"/>
      <c r="M23" s="811"/>
      <c r="N23" s="811"/>
      <c r="O23" s="811"/>
      <c r="P23" s="812"/>
      <c r="Q23" s="813">
        <v>82464</v>
      </c>
      <c r="R23" s="814"/>
      <c r="S23" s="814"/>
      <c r="T23" s="814"/>
      <c r="U23" s="814"/>
      <c r="V23" s="814">
        <v>77832</v>
      </c>
      <c r="W23" s="814"/>
      <c r="X23" s="814"/>
      <c r="Y23" s="814"/>
      <c r="Z23" s="814"/>
      <c r="AA23" s="814">
        <v>4631</v>
      </c>
      <c r="AB23" s="814"/>
      <c r="AC23" s="814"/>
      <c r="AD23" s="814"/>
      <c r="AE23" s="815"/>
      <c r="AF23" s="816">
        <v>4178</v>
      </c>
      <c r="AG23" s="814"/>
      <c r="AH23" s="814"/>
      <c r="AI23" s="814"/>
      <c r="AJ23" s="817"/>
      <c r="AK23" s="818"/>
      <c r="AL23" s="819"/>
      <c r="AM23" s="819"/>
      <c r="AN23" s="819"/>
      <c r="AO23" s="819"/>
      <c r="AP23" s="814">
        <v>85709</v>
      </c>
      <c r="AQ23" s="814"/>
      <c r="AR23" s="814"/>
      <c r="AS23" s="814"/>
      <c r="AT23" s="814"/>
      <c r="AU23" s="820"/>
      <c r="AV23" s="820"/>
      <c r="AW23" s="820"/>
      <c r="AX23" s="820"/>
      <c r="AY23" s="821"/>
      <c r="AZ23" s="829" t="s">
        <v>371</v>
      </c>
      <c r="BA23" s="830"/>
      <c r="BB23" s="830"/>
      <c r="BC23" s="830"/>
      <c r="BD23" s="831"/>
      <c r="BE23" s="206"/>
      <c r="BF23" s="206"/>
      <c r="BG23" s="206"/>
      <c r="BH23" s="206"/>
      <c r="BI23" s="206"/>
      <c r="BJ23" s="206"/>
      <c r="BK23" s="206"/>
      <c r="BL23" s="206"/>
      <c r="BM23" s="206"/>
      <c r="BN23" s="206"/>
      <c r="BO23" s="206"/>
      <c r="BP23" s="206"/>
      <c r="BQ23" s="215">
        <v>17</v>
      </c>
      <c r="BR23" s="216"/>
      <c r="BS23" s="792"/>
      <c r="BT23" s="793"/>
      <c r="BU23" s="793"/>
      <c r="BV23" s="793"/>
      <c r="BW23" s="793"/>
      <c r="BX23" s="793"/>
      <c r="BY23" s="793"/>
      <c r="BZ23" s="793"/>
      <c r="CA23" s="793"/>
      <c r="CB23" s="793"/>
      <c r="CC23" s="793"/>
      <c r="CD23" s="793"/>
      <c r="CE23" s="793"/>
      <c r="CF23" s="793"/>
      <c r="CG23" s="794"/>
      <c r="CH23" s="798"/>
      <c r="CI23" s="799"/>
      <c r="CJ23" s="799"/>
      <c r="CK23" s="799"/>
      <c r="CL23" s="800"/>
      <c r="CM23" s="798"/>
      <c r="CN23" s="799"/>
      <c r="CO23" s="799"/>
      <c r="CP23" s="799"/>
      <c r="CQ23" s="800"/>
      <c r="CR23" s="798"/>
      <c r="CS23" s="799"/>
      <c r="CT23" s="799"/>
      <c r="CU23" s="799"/>
      <c r="CV23" s="800"/>
      <c r="CW23" s="798"/>
      <c r="CX23" s="799"/>
      <c r="CY23" s="799"/>
      <c r="CZ23" s="799"/>
      <c r="DA23" s="800"/>
      <c r="DB23" s="798"/>
      <c r="DC23" s="799"/>
      <c r="DD23" s="799"/>
      <c r="DE23" s="799"/>
      <c r="DF23" s="800"/>
      <c r="DG23" s="798"/>
      <c r="DH23" s="799"/>
      <c r="DI23" s="799"/>
      <c r="DJ23" s="799"/>
      <c r="DK23" s="800"/>
      <c r="DL23" s="798"/>
      <c r="DM23" s="799"/>
      <c r="DN23" s="799"/>
      <c r="DO23" s="799"/>
      <c r="DP23" s="800"/>
      <c r="DQ23" s="798"/>
      <c r="DR23" s="799"/>
      <c r="DS23" s="799"/>
      <c r="DT23" s="799"/>
      <c r="DU23" s="800"/>
      <c r="DV23" s="801"/>
      <c r="DW23" s="802"/>
      <c r="DX23" s="802"/>
      <c r="DY23" s="802"/>
      <c r="DZ23" s="803"/>
      <c r="EA23" s="207"/>
    </row>
    <row r="24" spans="1:131" s="208" customFormat="1" ht="26.25" customHeight="1" x14ac:dyDescent="0.15">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92"/>
      <c r="BT24" s="793"/>
      <c r="BU24" s="793"/>
      <c r="BV24" s="793"/>
      <c r="BW24" s="793"/>
      <c r="BX24" s="793"/>
      <c r="BY24" s="793"/>
      <c r="BZ24" s="793"/>
      <c r="CA24" s="793"/>
      <c r="CB24" s="793"/>
      <c r="CC24" s="793"/>
      <c r="CD24" s="793"/>
      <c r="CE24" s="793"/>
      <c r="CF24" s="793"/>
      <c r="CG24" s="794"/>
      <c r="CH24" s="798"/>
      <c r="CI24" s="799"/>
      <c r="CJ24" s="799"/>
      <c r="CK24" s="799"/>
      <c r="CL24" s="800"/>
      <c r="CM24" s="798"/>
      <c r="CN24" s="799"/>
      <c r="CO24" s="799"/>
      <c r="CP24" s="799"/>
      <c r="CQ24" s="800"/>
      <c r="CR24" s="798"/>
      <c r="CS24" s="799"/>
      <c r="CT24" s="799"/>
      <c r="CU24" s="799"/>
      <c r="CV24" s="800"/>
      <c r="CW24" s="798"/>
      <c r="CX24" s="799"/>
      <c r="CY24" s="799"/>
      <c r="CZ24" s="799"/>
      <c r="DA24" s="800"/>
      <c r="DB24" s="798"/>
      <c r="DC24" s="799"/>
      <c r="DD24" s="799"/>
      <c r="DE24" s="799"/>
      <c r="DF24" s="800"/>
      <c r="DG24" s="798"/>
      <c r="DH24" s="799"/>
      <c r="DI24" s="799"/>
      <c r="DJ24" s="799"/>
      <c r="DK24" s="800"/>
      <c r="DL24" s="798"/>
      <c r="DM24" s="799"/>
      <c r="DN24" s="799"/>
      <c r="DO24" s="799"/>
      <c r="DP24" s="800"/>
      <c r="DQ24" s="798"/>
      <c r="DR24" s="799"/>
      <c r="DS24" s="799"/>
      <c r="DT24" s="799"/>
      <c r="DU24" s="800"/>
      <c r="DV24" s="801"/>
      <c r="DW24" s="802"/>
      <c r="DX24" s="802"/>
      <c r="DY24" s="802"/>
      <c r="DZ24" s="803"/>
      <c r="EA24" s="207"/>
    </row>
    <row r="25" spans="1:131" s="200" customFormat="1" ht="26.25" customHeight="1" thickBot="1" x14ac:dyDescent="0.2">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92"/>
      <c r="BT25" s="793"/>
      <c r="BU25" s="793"/>
      <c r="BV25" s="793"/>
      <c r="BW25" s="793"/>
      <c r="BX25" s="793"/>
      <c r="BY25" s="793"/>
      <c r="BZ25" s="793"/>
      <c r="CA25" s="793"/>
      <c r="CB25" s="793"/>
      <c r="CC25" s="793"/>
      <c r="CD25" s="793"/>
      <c r="CE25" s="793"/>
      <c r="CF25" s="793"/>
      <c r="CG25" s="794"/>
      <c r="CH25" s="798"/>
      <c r="CI25" s="799"/>
      <c r="CJ25" s="799"/>
      <c r="CK25" s="799"/>
      <c r="CL25" s="800"/>
      <c r="CM25" s="798"/>
      <c r="CN25" s="799"/>
      <c r="CO25" s="799"/>
      <c r="CP25" s="799"/>
      <c r="CQ25" s="800"/>
      <c r="CR25" s="798"/>
      <c r="CS25" s="799"/>
      <c r="CT25" s="799"/>
      <c r="CU25" s="799"/>
      <c r="CV25" s="800"/>
      <c r="CW25" s="798"/>
      <c r="CX25" s="799"/>
      <c r="CY25" s="799"/>
      <c r="CZ25" s="799"/>
      <c r="DA25" s="800"/>
      <c r="DB25" s="798"/>
      <c r="DC25" s="799"/>
      <c r="DD25" s="799"/>
      <c r="DE25" s="799"/>
      <c r="DF25" s="800"/>
      <c r="DG25" s="798"/>
      <c r="DH25" s="799"/>
      <c r="DI25" s="799"/>
      <c r="DJ25" s="799"/>
      <c r="DK25" s="800"/>
      <c r="DL25" s="798"/>
      <c r="DM25" s="799"/>
      <c r="DN25" s="799"/>
      <c r="DO25" s="799"/>
      <c r="DP25" s="800"/>
      <c r="DQ25" s="798"/>
      <c r="DR25" s="799"/>
      <c r="DS25" s="799"/>
      <c r="DT25" s="799"/>
      <c r="DU25" s="800"/>
      <c r="DV25" s="801"/>
      <c r="DW25" s="802"/>
      <c r="DX25" s="802"/>
      <c r="DY25" s="802"/>
      <c r="DZ25" s="803"/>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355</v>
      </c>
      <c r="BF26" s="738"/>
      <c r="BG26" s="738"/>
      <c r="BH26" s="738"/>
      <c r="BI26" s="749"/>
      <c r="BJ26" s="205"/>
      <c r="BK26" s="205"/>
      <c r="BL26" s="205"/>
      <c r="BM26" s="205"/>
      <c r="BN26" s="205"/>
      <c r="BO26" s="218"/>
      <c r="BP26" s="218"/>
      <c r="BQ26" s="215">
        <v>20</v>
      </c>
      <c r="BR26" s="216"/>
      <c r="BS26" s="792"/>
      <c r="BT26" s="793"/>
      <c r="BU26" s="793"/>
      <c r="BV26" s="793"/>
      <c r="BW26" s="793"/>
      <c r="BX26" s="793"/>
      <c r="BY26" s="793"/>
      <c r="BZ26" s="793"/>
      <c r="CA26" s="793"/>
      <c r="CB26" s="793"/>
      <c r="CC26" s="793"/>
      <c r="CD26" s="793"/>
      <c r="CE26" s="793"/>
      <c r="CF26" s="793"/>
      <c r="CG26" s="794"/>
      <c r="CH26" s="798"/>
      <c r="CI26" s="799"/>
      <c r="CJ26" s="799"/>
      <c r="CK26" s="799"/>
      <c r="CL26" s="800"/>
      <c r="CM26" s="798"/>
      <c r="CN26" s="799"/>
      <c r="CO26" s="799"/>
      <c r="CP26" s="799"/>
      <c r="CQ26" s="800"/>
      <c r="CR26" s="798"/>
      <c r="CS26" s="799"/>
      <c r="CT26" s="799"/>
      <c r="CU26" s="799"/>
      <c r="CV26" s="800"/>
      <c r="CW26" s="798"/>
      <c r="CX26" s="799"/>
      <c r="CY26" s="799"/>
      <c r="CZ26" s="799"/>
      <c r="DA26" s="800"/>
      <c r="DB26" s="798"/>
      <c r="DC26" s="799"/>
      <c r="DD26" s="799"/>
      <c r="DE26" s="799"/>
      <c r="DF26" s="800"/>
      <c r="DG26" s="798"/>
      <c r="DH26" s="799"/>
      <c r="DI26" s="799"/>
      <c r="DJ26" s="799"/>
      <c r="DK26" s="800"/>
      <c r="DL26" s="798"/>
      <c r="DM26" s="799"/>
      <c r="DN26" s="799"/>
      <c r="DO26" s="799"/>
      <c r="DP26" s="800"/>
      <c r="DQ26" s="798"/>
      <c r="DR26" s="799"/>
      <c r="DS26" s="799"/>
      <c r="DT26" s="799"/>
      <c r="DU26" s="800"/>
      <c r="DV26" s="801"/>
      <c r="DW26" s="802"/>
      <c r="DX26" s="802"/>
      <c r="DY26" s="802"/>
      <c r="DZ26" s="803"/>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92"/>
      <c r="BT27" s="793"/>
      <c r="BU27" s="793"/>
      <c r="BV27" s="793"/>
      <c r="BW27" s="793"/>
      <c r="BX27" s="793"/>
      <c r="BY27" s="793"/>
      <c r="BZ27" s="793"/>
      <c r="CA27" s="793"/>
      <c r="CB27" s="793"/>
      <c r="CC27" s="793"/>
      <c r="CD27" s="793"/>
      <c r="CE27" s="793"/>
      <c r="CF27" s="793"/>
      <c r="CG27" s="794"/>
      <c r="CH27" s="798"/>
      <c r="CI27" s="799"/>
      <c r="CJ27" s="799"/>
      <c r="CK27" s="799"/>
      <c r="CL27" s="800"/>
      <c r="CM27" s="798"/>
      <c r="CN27" s="799"/>
      <c r="CO27" s="799"/>
      <c r="CP27" s="799"/>
      <c r="CQ27" s="800"/>
      <c r="CR27" s="798"/>
      <c r="CS27" s="799"/>
      <c r="CT27" s="799"/>
      <c r="CU27" s="799"/>
      <c r="CV27" s="800"/>
      <c r="CW27" s="798"/>
      <c r="CX27" s="799"/>
      <c r="CY27" s="799"/>
      <c r="CZ27" s="799"/>
      <c r="DA27" s="800"/>
      <c r="DB27" s="798"/>
      <c r="DC27" s="799"/>
      <c r="DD27" s="799"/>
      <c r="DE27" s="799"/>
      <c r="DF27" s="800"/>
      <c r="DG27" s="798"/>
      <c r="DH27" s="799"/>
      <c r="DI27" s="799"/>
      <c r="DJ27" s="799"/>
      <c r="DK27" s="800"/>
      <c r="DL27" s="798"/>
      <c r="DM27" s="799"/>
      <c r="DN27" s="799"/>
      <c r="DO27" s="799"/>
      <c r="DP27" s="800"/>
      <c r="DQ27" s="798"/>
      <c r="DR27" s="799"/>
      <c r="DS27" s="799"/>
      <c r="DT27" s="799"/>
      <c r="DU27" s="800"/>
      <c r="DV27" s="801"/>
      <c r="DW27" s="802"/>
      <c r="DX27" s="802"/>
      <c r="DY27" s="802"/>
      <c r="DZ27" s="803"/>
      <c r="EA27" s="199"/>
    </row>
    <row r="28" spans="1:131" s="200" customFormat="1" ht="26.25" customHeight="1" thickTop="1" x14ac:dyDescent="0.15">
      <c r="A28" s="219">
        <v>1</v>
      </c>
      <c r="B28" s="751" t="s">
        <v>382</v>
      </c>
      <c r="C28" s="752"/>
      <c r="D28" s="752"/>
      <c r="E28" s="752"/>
      <c r="F28" s="752"/>
      <c r="G28" s="752"/>
      <c r="H28" s="752"/>
      <c r="I28" s="752"/>
      <c r="J28" s="752"/>
      <c r="K28" s="752"/>
      <c r="L28" s="752"/>
      <c r="M28" s="752"/>
      <c r="N28" s="752"/>
      <c r="O28" s="752"/>
      <c r="P28" s="753"/>
      <c r="Q28" s="842">
        <v>12</v>
      </c>
      <c r="R28" s="843"/>
      <c r="S28" s="843"/>
      <c r="T28" s="843"/>
      <c r="U28" s="843"/>
      <c r="V28" s="843">
        <v>10</v>
      </c>
      <c r="W28" s="843"/>
      <c r="X28" s="843"/>
      <c r="Y28" s="843"/>
      <c r="Z28" s="843"/>
      <c r="AA28" s="843">
        <v>2</v>
      </c>
      <c r="AB28" s="843"/>
      <c r="AC28" s="843"/>
      <c r="AD28" s="843"/>
      <c r="AE28" s="844"/>
      <c r="AF28" s="845">
        <v>2</v>
      </c>
      <c r="AG28" s="843"/>
      <c r="AH28" s="843"/>
      <c r="AI28" s="843"/>
      <c r="AJ28" s="846"/>
      <c r="AK28" s="847" t="s">
        <v>551</v>
      </c>
      <c r="AL28" s="838"/>
      <c r="AM28" s="838"/>
      <c r="AN28" s="838"/>
      <c r="AO28" s="838"/>
      <c r="AP28" s="838" t="s">
        <v>552</v>
      </c>
      <c r="AQ28" s="838"/>
      <c r="AR28" s="838"/>
      <c r="AS28" s="838"/>
      <c r="AT28" s="838"/>
      <c r="AU28" s="838" t="s">
        <v>551</v>
      </c>
      <c r="AV28" s="838"/>
      <c r="AW28" s="838"/>
      <c r="AX28" s="838"/>
      <c r="AY28" s="838"/>
      <c r="AZ28" s="839" t="s">
        <v>574</v>
      </c>
      <c r="BA28" s="839"/>
      <c r="BB28" s="839"/>
      <c r="BC28" s="839"/>
      <c r="BD28" s="839"/>
      <c r="BE28" s="840"/>
      <c r="BF28" s="840"/>
      <c r="BG28" s="840"/>
      <c r="BH28" s="840"/>
      <c r="BI28" s="841"/>
      <c r="BJ28" s="205"/>
      <c r="BK28" s="205"/>
      <c r="BL28" s="205"/>
      <c r="BM28" s="205"/>
      <c r="BN28" s="205"/>
      <c r="BO28" s="218"/>
      <c r="BP28" s="218"/>
      <c r="BQ28" s="215">
        <v>22</v>
      </c>
      <c r="BR28" s="216"/>
      <c r="BS28" s="792"/>
      <c r="BT28" s="793"/>
      <c r="BU28" s="793"/>
      <c r="BV28" s="793"/>
      <c r="BW28" s="793"/>
      <c r="BX28" s="793"/>
      <c r="BY28" s="793"/>
      <c r="BZ28" s="793"/>
      <c r="CA28" s="793"/>
      <c r="CB28" s="793"/>
      <c r="CC28" s="793"/>
      <c r="CD28" s="793"/>
      <c r="CE28" s="793"/>
      <c r="CF28" s="793"/>
      <c r="CG28" s="794"/>
      <c r="CH28" s="798"/>
      <c r="CI28" s="799"/>
      <c r="CJ28" s="799"/>
      <c r="CK28" s="799"/>
      <c r="CL28" s="800"/>
      <c r="CM28" s="798"/>
      <c r="CN28" s="799"/>
      <c r="CO28" s="799"/>
      <c r="CP28" s="799"/>
      <c r="CQ28" s="800"/>
      <c r="CR28" s="798"/>
      <c r="CS28" s="799"/>
      <c r="CT28" s="799"/>
      <c r="CU28" s="799"/>
      <c r="CV28" s="800"/>
      <c r="CW28" s="798"/>
      <c r="CX28" s="799"/>
      <c r="CY28" s="799"/>
      <c r="CZ28" s="799"/>
      <c r="DA28" s="800"/>
      <c r="DB28" s="798"/>
      <c r="DC28" s="799"/>
      <c r="DD28" s="799"/>
      <c r="DE28" s="799"/>
      <c r="DF28" s="800"/>
      <c r="DG28" s="798"/>
      <c r="DH28" s="799"/>
      <c r="DI28" s="799"/>
      <c r="DJ28" s="799"/>
      <c r="DK28" s="800"/>
      <c r="DL28" s="798"/>
      <c r="DM28" s="799"/>
      <c r="DN28" s="799"/>
      <c r="DO28" s="799"/>
      <c r="DP28" s="800"/>
      <c r="DQ28" s="798"/>
      <c r="DR28" s="799"/>
      <c r="DS28" s="799"/>
      <c r="DT28" s="799"/>
      <c r="DU28" s="800"/>
      <c r="DV28" s="801"/>
      <c r="DW28" s="802"/>
      <c r="DX28" s="802"/>
      <c r="DY28" s="802"/>
      <c r="DZ28" s="803"/>
      <c r="EA28" s="199"/>
    </row>
    <row r="29" spans="1:131" s="200" customFormat="1" ht="26.25" customHeight="1" x14ac:dyDescent="0.15">
      <c r="A29" s="219">
        <v>2</v>
      </c>
      <c r="B29" s="804" t="s">
        <v>383</v>
      </c>
      <c r="C29" s="805"/>
      <c r="D29" s="805"/>
      <c r="E29" s="805"/>
      <c r="F29" s="805"/>
      <c r="G29" s="805"/>
      <c r="H29" s="805"/>
      <c r="I29" s="805"/>
      <c r="J29" s="805"/>
      <c r="K29" s="805"/>
      <c r="L29" s="805"/>
      <c r="M29" s="805"/>
      <c r="N29" s="805"/>
      <c r="O29" s="805"/>
      <c r="P29" s="806"/>
      <c r="Q29" s="775">
        <v>23815</v>
      </c>
      <c r="R29" s="776"/>
      <c r="S29" s="776"/>
      <c r="T29" s="776"/>
      <c r="U29" s="776"/>
      <c r="V29" s="776">
        <v>23111</v>
      </c>
      <c r="W29" s="776"/>
      <c r="X29" s="776"/>
      <c r="Y29" s="776"/>
      <c r="Z29" s="776"/>
      <c r="AA29" s="776">
        <v>704</v>
      </c>
      <c r="AB29" s="776"/>
      <c r="AC29" s="776"/>
      <c r="AD29" s="776"/>
      <c r="AE29" s="777"/>
      <c r="AF29" s="778">
        <v>704</v>
      </c>
      <c r="AG29" s="779"/>
      <c r="AH29" s="779"/>
      <c r="AI29" s="779"/>
      <c r="AJ29" s="780"/>
      <c r="AK29" s="850">
        <v>1754</v>
      </c>
      <c r="AL29" s="851"/>
      <c r="AM29" s="851"/>
      <c r="AN29" s="851"/>
      <c r="AO29" s="851"/>
      <c r="AP29" s="851" t="s">
        <v>551</v>
      </c>
      <c r="AQ29" s="851"/>
      <c r="AR29" s="851"/>
      <c r="AS29" s="851"/>
      <c r="AT29" s="851"/>
      <c r="AU29" s="851" t="s">
        <v>551</v>
      </c>
      <c r="AV29" s="851"/>
      <c r="AW29" s="851"/>
      <c r="AX29" s="851"/>
      <c r="AY29" s="851"/>
      <c r="AZ29" s="852" t="s">
        <v>574</v>
      </c>
      <c r="BA29" s="852"/>
      <c r="BB29" s="852"/>
      <c r="BC29" s="852"/>
      <c r="BD29" s="852"/>
      <c r="BE29" s="848"/>
      <c r="BF29" s="848"/>
      <c r="BG29" s="848"/>
      <c r="BH29" s="848"/>
      <c r="BI29" s="849"/>
      <c r="BJ29" s="205"/>
      <c r="BK29" s="205"/>
      <c r="BL29" s="205"/>
      <c r="BM29" s="205"/>
      <c r="BN29" s="205"/>
      <c r="BO29" s="218"/>
      <c r="BP29" s="218"/>
      <c r="BQ29" s="215">
        <v>23</v>
      </c>
      <c r="BR29" s="216"/>
      <c r="BS29" s="792"/>
      <c r="BT29" s="793"/>
      <c r="BU29" s="793"/>
      <c r="BV29" s="793"/>
      <c r="BW29" s="793"/>
      <c r="BX29" s="793"/>
      <c r="BY29" s="793"/>
      <c r="BZ29" s="793"/>
      <c r="CA29" s="793"/>
      <c r="CB29" s="793"/>
      <c r="CC29" s="793"/>
      <c r="CD29" s="793"/>
      <c r="CE29" s="793"/>
      <c r="CF29" s="793"/>
      <c r="CG29" s="794"/>
      <c r="CH29" s="798"/>
      <c r="CI29" s="799"/>
      <c r="CJ29" s="799"/>
      <c r="CK29" s="799"/>
      <c r="CL29" s="800"/>
      <c r="CM29" s="798"/>
      <c r="CN29" s="799"/>
      <c r="CO29" s="799"/>
      <c r="CP29" s="799"/>
      <c r="CQ29" s="800"/>
      <c r="CR29" s="798"/>
      <c r="CS29" s="799"/>
      <c r="CT29" s="799"/>
      <c r="CU29" s="799"/>
      <c r="CV29" s="800"/>
      <c r="CW29" s="798"/>
      <c r="CX29" s="799"/>
      <c r="CY29" s="799"/>
      <c r="CZ29" s="799"/>
      <c r="DA29" s="800"/>
      <c r="DB29" s="798"/>
      <c r="DC29" s="799"/>
      <c r="DD29" s="799"/>
      <c r="DE29" s="799"/>
      <c r="DF29" s="800"/>
      <c r="DG29" s="798"/>
      <c r="DH29" s="799"/>
      <c r="DI29" s="799"/>
      <c r="DJ29" s="799"/>
      <c r="DK29" s="800"/>
      <c r="DL29" s="798"/>
      <c r="DM29" s="799"/>
      <c r="DN29" s="799"/>
      <c r="DO29" s="799"/>
      <c r="DP29" s="800"/>
      <c r="DQ29" s="798"/>
      <c r="DR29" s="799"/>
      <c r="DS29" s="799"/>
      <c r="DT29" s="799"/>
      <c r="DU29" s="800"/>
      <c r="DV29" s="801"/>
      <c r="DW29" s="802"/>
      <c r="DX29" s="802"/>
      <c r="DY29" s="802"/>
      <c r="DZ29" s="803"/>
      <c r="EA29" s="199"/>
    </row>
    <row r="30" spans="1:131" s="200" customFormat="1" ht="26.25" customHeight="1" x14ac:dyDescent="0.15">
      <c r="A30" s="219">
        <v>3</v>
      </c>
      <c r="B30" s="804" t="s">
        <v>384</v>
      </c>
      <c r="C30" s="805"/>
      <c r="D30" s="805"/>
      <c r="E30" s="805"/>
      <c r="F30" s="805"/>
      <c r="G30" s="805"/>
      <c r="H30" s="805"/>
      <c r="I30" s="805"/>
      <c r="J30" s="805"/>
      <c r="K30" s="805"/>
      <c r="L30" s="805"/>
      <c r="M30" s="805"/>
      <c r="N30" s="805"/>
      <c r="O30" s="805"/>
      <c r="P30" s="806"/>
      <c r="Q30" s="775">
        <v>17220</v>
      </c>
      <c r="R30" s="776"/>
      <c r="S30" s="776"/>
      <c r="T30" s="776"/>
      <c r="U30" s="776"/>
      <c r="V30" s="776">
        <v>16753</v>
      </c>
      <c r="W30" s="776"/>
      <c r="X30" s="776"/>
      <c r="Y30" s="776"/>
      <c r="Z30" s="776"/>
      <c r="AA30" s="776">
        <v>467</v>
      </c>
      <c r="AB30" s="776"/>
      <c r="AC30" s="776"/>
      <c r="AD30" s="776"/>
      <c r="AE30" s="777"/>
      <c r="AF30" s="778">
        <v>467</v>
      </c>
      <c r="AG30" s="779"/>
      <c r="AH30" s="779"/>
      <c r="AI30" s="779"/>
      <c r="AJ30" s="780"/>
      <c r="AK30" s="850">
        <v>2486</v>
      </c>
      <c r="AL30" s="851"/>
      <c r="AM30" s="851"/>
      <c r="AN30" s="851"/>
      <c r="AO30" s="851"/>
      <c r="AP30" s="851" t="s">
        <v>551</v>
      </c>
      <c r="AQ30" s="851"/>
      <c r="AR30" s="851"/>
      <c r="AS30" s="851"/>
      <c r="AT30" s="851"/>
      <c r="AU30" s="851" t="s">
        <v>551</v>
      </c>
      <c r="AV30" s="851"/>
      <c r="AW30" s="851"/>
      <c r="AX30" s="851"/>
      <c r="AY30" s="851"/>
      <c r="AZ30" s="852" t="s">
        <v>574</v>
      </c>
      <c r="BA30" s="852"/>
      <c r="BB30" s="852"/>
      <c r="BC30" s="852"/>
      <c r="BD30" s="852"/>
      <c r="BE30" s="848"/>
      <c r="BF30" s="848"/>
      <c r="BG30" s="848"/>
      <c r="BH30" s="848"/>
      <c r="BI30" s="849"/>
      <c r="BJ30" s="205"/>
      <c r="BK30" s="205"/>
      <c r="BL30" s="205"/>
      <c r="BM30" s="205"/>
      <c r="BN30" s="205"/>
      <c r="BO30" s="218"/>
      <c r="BP30" s="218"/>
      <c r="BQ30" s="215">
        <v>24</v>
      </c>
      <c r="BR30" s="216"/>
      <c r="BS30" s="792"/>
      <c r="BT30" s="793"/>
      <c r="BU30" s="793"/>
      <c r="BV30" s="793"/>
      <c r="BW30" s="793"/>
      <c r="BX30" s="793"/>
      <c r="BY30" s="793"/>
      <c r="BZ30" s="793"/>
      <c r="CA30" s="793"/>
      <c r="CB30" s="793"/>
      <c r="CC30" s="793"/>
      <c r="CD30" s="793"/>
      <c r="CE30" s="793"/>
      <c r="CF30" s="793"/>
      <c r="CG30" s="794"/>
      <c r="CH30" s="798"/>
      <c r="CI30" s="799"/>
      <c r="CJ30" s="799"/>
      <c r="CK30" s="799"/>
      <c r="CL30" s="800"/>
      <c r="CM30" s="798"/>
      <c r="CN30" s="799"/>
      <c r="CO30" s="799"/>
      <c r="CP30" s="799"/>
      <c r="CQ30" s="800"/>
      <c r="CR30" s="798"/>
      <c r="CS30" s="799"/>
      <c r="CT30" s="799"/>
      <c r="CU30" s="799"/>
      <c r="CV30" s="800"/>
      <c r="CW30" s="798"/>
      <c r="CX30" s="799"/>
      <c r="CY30" s="799"/>
      <c r="CZ30" s="799"/>
      <c r="DA30" s="800"/>
      <c r="DB30" s="798"/>
      <c r="DC30" s="799"/>
      <c r="DD30" s="799"/>
      <c r="DE30" s="799"/>
      <c r="DF30" s="800"/>
      <c r="DG30" s="798"/>
      <c r="DH30" s="799"/>
      <c r="DI30" s="799"/>
      <c r="DJ30" s="799"/>
      <c r="DK30" s="800"/>
      <c r="DL30" s="798"/>
      <c r="DM30" s="799"/>
      <c r="DN30" s="799"/>
      <c r="DO30" s="799"/>
      <c r="DP30" s="800"/>
      <c r="DQ30" s="798"/>
      <c r="DR30" s="799"/>
      <c r="DS30" s="799"/>
      <c r="DT30" s="799"/>
      <c r="DU30" s="800"/>
      <c r="DV30" s="801"/>
      <c r="DW30" s="802"/>
      <c r="DX30" s="802"/>
      <c r="DY30" s="802"/>
      <c r="DZ30" s="803"/>
      <c r="EA30" s="199"/>
    </row>
    <row r="31" spans="1:131" s="200" customFormat="1" ht="26.25" customHeight="1" x14ac:dyDescent="0.15">
      <c r="A31" s="219">
        <v>4</v>
      </c>
      <c r="B31" s="804" t="s">
        <v>385</v>
      </c>
      <c r="C31" s="805"/>
      <c r="D31" s="805"/>
      <c r="E31" s="805"/>
      <c r="F31" s="805"/>
      <c r="G31" s="805"/>
      <c r="H31" s="805"/>
      <c r="I31" s="805"/>
      <c r="J31" s="805"/>
      <c r="K31" s="805"/>
      <c r="L31" s="805"/>
      <c r="M31" s="805"/>
      <c r="N31" s="805"/>
      <c r="O31" s="805"/>
      <c r="P31" s="806"/>
      <c r="Q31" s="775">
        <v>46</v>
      </c>
      <c r="R31" s="776"/>
      <c r="S31" s="776"/>
      <c r="T31" s="776"/>
      <c r="U31" s="776"/>
      <c r="V31" s="776">
        <v>15</v>
      </c>
      <c r="W31" s="776"/>
      <c r="X31" s="776"/>
      <c r="Y31" s="776"/>
      <c r="Z31" s="776"/>
      <c r="AA31" s="776">
        <v>31</v>
      </c>
      <c r="AB31" s="776"/>
      <c r="AC31" s="776"/>
      <c r="AD31" s="776"/>
      <c r="AE31" s="777"/>
      <c r="AF31" s="778">
        <v>31</v>
      </c>
      <c r="AG31" s="779"/>
      <c r="AH31" s="779"/>
      <c r="AI31" s="779"/>
      <c r="AJ31" s="780"/>
      <c r="AK31" s="850" t="s">
        <v>551</v>
      </c>
      <c r="AL31" s="851"/>
      <c r="AM31" s="851"/>
      <c r="AN31" s="851"/>
      <c r="AO31" s="851"/>
      <c r="AP31" s="851" t="s">
        <v>551</v>
      </c>
      <c r="AQ31" s="851"/>
      <c r="AR31" s="851"/>
      <c r="AS31" s="851"/>
      <c r="AT31" s="851"/>
      <c r="AU31" s="851" t="s">
        <v>551</v>
      </c>
      <c r="AV31" s="851"/>
      <c r="AW31" s="851"/>
      <c r="AX31" s="851"/>
      <c r="AY31" s="851"/>
      <c r="AZ31" s="852" t="s">
        <v>574</v>
      </c>
      <c r="BA31" s="852"/>
      <c r="BB31" s="852"/>
      <c r="BC31" s="852"/>
      <c r="BD31" s="852"/>
      <c r="BE31" s="848"/>
      <c r="BF31" s="848"/>
      <c r="BG31" s="848"/>
      <c r="BH31" s="848"/>
      <c r="BI31" s="849"/>
      <c r="BJ31" s="205"/>
      <c r="BK31" s="205"/>
      <c r="BL31" s="205"/>
      <c r="BM31" s="205"/>
      <c r="BN31" s="205"/>
      <c r="BO31" s="218"/>
      <c r="BP31" s="218"/>
      <c r="BQ31" s="215">
        <v>25</v>
      </c>
      <c r="BR31" s="216"/>
      <c r="BS31" s="792"/>
      <c r="BT31" s="793"/>
      <c r="BU31" s="793"/>
      <c r="BV31" s="793"/>
      <c r="BW31" s="793"/>
      <c r="BX31" s="793"/>
      <c r="BY31" s="793"/>
      <c r="BZ31" s="793"/>
      <c r="CA31" s="793"/>
      <c r="CB31" s="793"/>
      <c r="CC31" s="793"/>
      <c r="CD31" s="793"/>
      <c r="CE31" s="793"/>
      <c r="CF31" s="793"/>
      <c r="CG31" s="794"/>
      <c r="CH31" s="798"/>
      <c r="CI31" s="799"/>
      <c r="CJ31" s="799"/>
      <c r="CK31" s="799"/>
      <c r="CL31" s="800"/>
      <c r="CM31" s="798"/>
      <c r="CN31" s="799"/>
      <c r="CO31" s="799"/>
      <c r="CP31" s="799"/>
      <c r="CQ31" s="800"/>
      <c r="CR31" s="798"/>
      <c r="CS31" s="799"/>
      <c r="CT31" s="799"/>
      <c r="CU31" s="799"/>
      <c r="CV31" s="800"/>
      <c r="CW31" s="798"/>
      <c r="CX31" s="799"/>
      <c r="CY31" s="799"/>
      <c r="CZ31" s="799"/>
      <c r="DA31" s="800"/>
      <c r="DB31" s="798"/>
      <c r="DC31" s="799"/>
      <c r="DD31" s="799"/>
      <c r="DE31" s="799"/>
      <c r="DF31" s="800"/>
      <c r="DG31" s="798"/>
      <c r="DH31" s="799"/>
      <c r="DI31" s="799"/>
      <c r="DJ31" s="799"/>
      <c r="DK31" s="800"/>
      <c r="DL31" s="798"/>
      <c r="DM31" s="799"/>
      <c r="DN31" s="799"/>
      <c r="DO31" s="799"/>
      <c r="DP31" s="800"/>
      <c r="DQ31" s="798"/>
      <c r="DR31" s="799"/>
      <c r="DS31" s="799"/>
      <c r="DT31" s="799"/>
      <c r="DU31" s="800"/>
      <c r="DV31" s="801"/>
      <c r="DW31" s="802"/>
      <c r="DX31" s="802"/>
      <c r="DY31" s="802"/>
      <c r="DZ31" s="803"/>
      <c r="EA31" s="199"/>
    </row>
    <row r="32" spans="1:131" s="200" customFormat="1" ht="26.25" customHeight="1" x14ac:dyDescent="0.15">
      <c r="A32" s="219">
        <v>5</v>
      </c>
      <c r="B32" s="804" t="s">
        <v>386</v>
      </c>
      <c r="C32" s="805"/>
      <c r="D32" s="805"/>
      <c r="E32" s="805"/>
      <c r="F32" s="805"/>
      <c r="G32" s="805"/>
      <c r="H32" s="805"/>
      <c r="I32" s="805"/>
      <c r="J32" s="805"/>
      <c r="K32" s="805"/>
      <c r="L32" s="805"/>
      <c r="M32" s="805"/>
      <c r="N32" s="805"/>
      <c r="O32" s="805"/>
      <c r="P32" s="806"/>
      <c r="Q32" s="775">
        <v>2127</v>
      </c>
      <c r="R32" s="776"/>
      <c r="S32" s="776"/>
      <c r="T32" s="776"/>
      <c r="U32" s="776"/>
      <c r="V32" s="776">
        <v>2076</v>
      </c>
      <c r="W32" s="776"/>
      <c r="X32" s="776"/>
      <c r="Y32" s="776"/>
      <c r="Z32" s="776"/>
      <c r="AA32" s="776">
        <v>52</v>
      </c>
      <c r="AB32" s="776"/>
      <c r="AC32" s="776"/>
      <c r="AD32" s="776"/>
      <c r="AE32" s="777"/>
      <c r="AF32" s="778">
        <v>52</v>
      </c>
      <c r="AG32" s="779"/>
      <c r="AH32" s="779"/>
      <c r="AI32" s="779"/>
      <c r="AJ32" s="780"/>
      <c r="AK32" s="850">
        <v>668</v>
      </c>
      <c r="AL32" s="851"/>
      <c r="AM32" s="851"/>
      <c r="AN32" s="851"/>
      <c r="AO32" s="851"/>
      <c r="AP32" s="851" t="s">
        <v>551</v>
      </c>
      <c r="AQ32" s="851"/>
      <c r="AR32" s="851"/>
      <c r="AS32" s="851"/>
      <c r="AT32" s="851"/>
      <c r="AU32" s="851" t="s">
        <v>551</v>
      </c>
      <c r="AV32" s="851"/>
      <c r="AW32" s="851"/>
      <c r="AX32" s="851"/>
      <c r="AY32" s="851"/>
      <c r="AZ32" s="852" t="s">
        <v>574</v>
      </c>
      <c r="BA32" s="852"/>
      <c r="BB32" s="852"/>
      <c r="BC32" s="852"/>
      <c r="BD32" s="852"/>
      <c r="BE32" s="848"/>
      <c r="BF32" s="848"/>
      <c r="BG32" s="848"/>
      <c r="BH32" s="848"/>
      <c r="BI32" s="849"/>
      <c r="BJ32" s="205"/>
      <c r="BK32" s="205"/>
      <c r="BL32" s="205"/>
      <c r="BM32" s="205"/>
      <c r="BN32" s="205"/>
      <c r="BO32" s="218"/>
      <c r="BP32" s="218"/>
      <c r="BQ32" s="215">
        <v>26</v>
      </c>
      <c r="BR32" s="216"/>
      <c r="BS32" s="792"/>
      <c r="BT32" s="793"/>
      <c r="BU32" s="793"/>
      <c r="BV32" s="793"/>
      <c r="BW32" s="793"/>
      <c r="BX32" s="793"/>
      <c r="BY32" s="793"/>
      <c r="BZ32" s="793"/>
      <c r="CA32" s="793"/>
      <c r="CB32" s="793"/>
      <c r="CC32" s="793"/>
      <c r="CD32" s="793"/>
      <c r="CE32" s="793"/>
      <c r="CF32" s="793"/>
      <c r="CG32" s="794"/>
      <c r="CH32" s="798"/>
      <c r="CI32" s="799"/>
      <c r="CJ32" s="799"/>
      <c r="CK32" s="799"/>
      <c r="CL32" s="800"/>
      <c r="CM32" s="798"/>
      <c r="CN32" s="799"/>
      <c r="CO32" s="799"/>
      <c r="CP32" s="799"/>
      <c r="CQ32" s="800"/>
      <c r="CR32" s="798"/>
      <c r="CS32" s="799"/>
      <c r="CT32" s="799"/>
      <c r="CU32" s="799"/>
      <c r="CV32" s="800"/>
      <c r="CW32" s="798"/>
      <c r="CX32" s="799"/>
      <c r="CY32" s="799"/>
      <c r="CZ32" s="799"/>
      <c r="DA32" s="800"/>
      <c r="DB32" s="798"/>
      <c r="DC32" s="799"/>
      <c r="DD32" s="799"/>
      <c r="DE32" s="799"/>
      <c r="DF32" s="800"/>
      <c r="DG32" s="798"/>
      <c r="DH32" s="799"/>
      <c r="DI32" s="799"/>
      <c r="DJ32" s="799"/>
      <c r="DK32" s="800"/>
      <c r="DL32" s="798"/>
      <c r="DM32" s="799"/>
      <c r="DN32" s="799"/>
      <c r="DO32" s="799"/>
      <c r="DP32" s="800"/>
      <c r="DQ32" s="798"/>
      <c r="DR32" s="799"/>
      <c r="DS32" s="799"/>
      <c r="DT32" s="799"/>
      <c r="DU32" s="800"/>
      <c r="DV32" s="801"/>
      <c r="DW32" s="802"/>
      <c r="DX32" s="802"/>
      <c r="DY32" s="802"/>
      <c r="DZ32" s="803"/>
      <c r="EA32" s="199"/>
    </row>
    <row r="33" spans="1:131" s="200" customFormat="1" ht="26.25" customHeight="1" x14ac:dyDescent="0.15">
      <c r="A33" s="219">
        <v>6</v>
      </c>
      <c r="B33" s="804" t="s">
        <v>387</v>
      </c>
      <c r="C33" s="805"/>
      <c r="D33" s="805"/>
      <c r="E33" s="805"/>
      <c r="F33" s="805"/>
      <c r="G33" s="805"/>
      <c r="H33" s="805"/>
      <c r="I33" s="805"/>
      <c r="J33" s="805"/>
      <c r="K33" s="805"/>
      <c r="L33" s="805"/>
      <c r="M33" s="805"/>
      <c r="N33" s="805"/>
      <c r="O33" s="805"/>
      <c r="P33" s="806"/>
      <c r="Q33" s="775">
        <v>3458</v>
      </c>
      <c r="R33" s="776"/>
      <c r="S33" s="776"/>
      <c r="T33" s="776"/>
      <c r="U33" s="776"/>
      <c r="V33" s="776">
        <v>2867</v>
      </c>
      <c r="W33" s="776"/>
      <c r="X33" s="776"/>
      <c r="Y33" s="776"/>
      <c r="Z33" s="776"/>
      <c r="AA33" s="776">
        <v>592</v>
      </c>
      <c r="AB33" s="776"/>
      <c r="AC33" s="776"/>
      <c r="AD33" s="776"/>
      <c r="AE33" s="777"/>
      <c r="AF33" s="778">
        <v>2155</v>
      </c>
      <c r="AG33" s="779"/>
      <c r="AH33" s="779"/>
      <c r="AI33" s="779"/>
      <c r="AJ33" s="780"/>
      <c r="AK33" s="850">
        <v>507</v>
      </c>
      <c r="AL33" s="851"/>
      <c r="AM33" s="851"/>
      <c r="AN33" s="851"/>
      <c r="AO33" s="851"/>
      <c r="AP33" s="851">
        <v>6536</v>
      </c>
      <c r="AQ33" s="851"/>
      <c r="AR33" s="851"/>
      <c r="AS33" s="851"/>
      <c r="AT33" s="851"/>
      <c r="AU33" s="851">
        <v>1994</v>
      </c>
      <c r="AV33" s="851"/>
      <c r="AW33" s="851"/>
      <c r="AX33" s="851"/>
      <c r="AY33" s="851"/>
      <c r="AZ33" s="852" t="s">
        <v>574</v>
      </c>
      <c r="BA33" s="852"/>
      <c r="BB33" s="852"/>
      <c r="BC33" s="852"/>
      <c r="BD33" s="852"/>
      <c r="BE33" s="848" t="s">
        <v>388</v>
      </c>
      <c r="BF33" s="848"/>
      <c r="BG33" s="848"/>
      <c r="BH33" s="848"/>
      <c r="BI33" s="849"/>
      <c r="BJ33" s="205"/>
      <c r="BK33" s="205"/>
      <c r="BL33" s="205"/>
      <c r="BM33" s="205"/>
      <c r="BN33" s="205"/>
      <c r="BO33" s="218"/>
      <c r="BP33" s="218"/>
      <c r="BQ33" s="215">
        <v>27</v>
      </c>
      <c r="BR33" s="216"/>
      <c r="BS33" s="792"/>
      <c r="BT33" s="793"/>
      <c r="BU33" s="793"/>
      <c r="BV33" s="793"/>
      <c r="BW33" s="793"/>
      <c r="BX33" s="793"/>
      <c r="BY33" s="793"/>
      <c r="BZ33" s="793"/>
      <c r="CA33" s="793"/>
      <c r="CB33" s="793"/>
      <c r="CC33" s="793"/>
      <c r="CD33" s="793"/>
      <c r="CE33" s="793"/>
      <c r="CF33" s="793"/>
      <c r="CG33" s="794"/>
      <c r="CH33" s="798"/>
      <c r="CI33" s="799"/>
      <c r="CJ33" s="799"/>
      <c r="CK33" s="799"/>
      <c r="CL33" s="800"/>
      <c r="CM33" s="798"/>
      <c r="CN33" s="799"/>
      <c r="CO33" s="799"/>
      <c r="CP33" s="799"/>
      <c r="CQ33" s="800"/>
      <c r="CR33" s="798"/>
      <c r="CS33" s="799"/>
      <c r="CT33" s="799"/>
      <c r="CU33" s="799"/>
      <c r="CV33" s="800"/>
      <c r="CW33" s="798"/>
      <c r="CX33" s="799"/>
      <c r="CY33" s="799"/>
      <c r="CZ33" s="799"/>
      <c r="DA33" s="800"/>
      <c r="DB33" s="798"/>
      <c r="DC33" s="799"/>
      <c r="DD33" s="799"/>
      <c r="DE33" s="799"/>
      <c r="DF33" s="800"/>
      <c r="DG33" s="798"/>
      <c r="DH33" s="799"/>
      <c r="DI33" s="799"/>
      <c r="DJ33" s="799"/>
      <c r="DK33" s="800"/>
      <c r="DL33" s="798"/>
      <c r="DM33" s="799"/>
      <c r="DN33" s="799"/>
      <c r="DO33" s="799"/>
      <c r="DP33" s="800"/>
      <c r="DQ33" s="798"/>
      <c r="DR33" s="799"/>
      <c r="DS33" s="799"/>
      <c r="DT33" s="799"/>
      <c r="DU33" s="800"/>
      <c r="DV33" s="801"/>
      <c r="DW33" s="802"/>
      <c r="DX33" s="802"/>
      <c r="DY33" s="802"/>
      <c r="DZ33" s="803"/>
      <c r="EA33" s="199"/>
    </row>
    <row r="34" spans="1:131" s="200" customFormat="1" ht="26.25" customHeight="1" x14ac:dyDescent="0.15">
      <c r="A34" s="219">
        <v>7</v>
      </c>
      <c r="B34" s="804" t="s">
        <v>389</v>
      </c>
      <c r="C34" s="805"/>
      <c r="D34" s="805"/>
      <c r="E34" s="805"/>
      <c r="F34" s="805"/>
      <c r="G34" s="805"/>
      <c r="H34" s="805"/>
      <c r="I34" s="805"/>
      <c r="J34" s="805"/>
      <c r="K34" s="805"/>
      <c r="L34" s="805"/>
      <c r="M34" s="805"/>
      <c r="N34" s="805"/>
      <c r="O34" s="805"/>
      <c r="P34" s="806"/>
      <c r="Q34" s="775">
        <v>23</v>
      </c>
      <c r="R34" s="776"/>
      <c r="S34" s="776"/>
      <c r="T34" s="776"/>
      <c r="U34" s="776"/>
      <c r="V34" s="776">
        <v>15</v>
      </c>
      <c r="W34" s="776"/>
      <c r="X34" s="776"/>
      <c r="Y34" s="776"/>
      <c r="Z34" s="776"/>
      <c r="AA34" s="776">
        <v>7</v>
      </c>
      <c r="AB34" s="776"/>
      <c r="AC34" s="776"/>
      <c r="AD34" s="776"/>
      <c r="AE34" s="777"/>
      <c r="AF34" s="778">
        <v>125</v>
      </c>
      <c r="AG34" s="779"/>
      <c r="AH34" s="779"/>
      <c r="AI34" s="779"/>
      <c r="AJ34" s="780"/>
      <c r="AK34" s="850" t="s">
        <v>552</v>
      </c>
      <c r="AL34" s="851"/>
      <c r="AM34" s="851"/>
      <c r="AN34" s="851"/>
      <c r="AO34" s="851"/>
      <c r="AP34" s="851" t="s">
        <v>551</v>
      </c>
      <c r="AQ34" s="851"/>
      <c r="AR34" s="851"/>
      <c r="AS34" s="851"/>
      <c r="AT34" s="851"/>
      <c r="AU34" s="851" t="s">
        <v>551</v>
      </c>
      <c r="AV34" s="851"/>
      <c r="AW34" s="851"/>
      <c r="AX34" s="851"/>
      <c r="AY34" s="851"/>
      <c r="AZ34" s="852" t="s">
        <v>574</v>
      </c>
      <c r="BA34" s="852"/>
      <c r="BB34" s="852"/>
      <c r="BC34" s="852"/>
      <c r="BD34" s="852"/>
      <c r="BE34" s="848" t="s">
        <v>388</v>
      </c>
      <c r="BF34" s="848"/>
      <c r="BG34" s="848"/>
      <c r="BH34" s="848"/>
      <c r="BI34" s="849"/>
      <c r="BJ34" s="205"/>
      <c r="BK34" s="205"/>
      <c r="BL34" s="205"/>
      <c r="BM34" s="205"/>
      <c r="BN34" s="205"/>
      <c r="BO34" s="218"/>
      <c r="BP34" s="218"/>
      <c r="BQ34" s="215">
        <v>28</v>
      </c>
      <c r="BR34" s="216"/>
      <c r="BS34" s="792"/>
      <c r="BT34" s="793"/>
      <c r="BU34" s="793"/>
      <c r="BV34" s="793"/>
      <c r="BW34" s="793"/>
      <c r="BX34" s="793"/>
      <c r="BY34" s="793"/>
      <c r="BZ34" s="793"/>
      <c r="CA34" s="793"/>
      <c r="CB34" s="793"/>
      <c r="CC34" s="793"/>
      <c r="CD34" s="793"/>
      <c r="CE34" s="793"/>
      <c r="CF34" s="793"/>
      <c r="CG34" s="794"/>
      <c r="CH34" s="798"/>
      <c r="CI34" s="799"/>
      <c r="CJ34" s="799"/>
      <c r="CK34" s="799"/>
      <c r="CL34" s="800"/>
      <c r="CM34" s="798"/>
      <c r="CN34" s="799"/>
      <c r="CO34" s="799"/>
      <c r="CP34" s="799"/>
      <c r="CQ34" s="800"/>
      <c r="CR34" s="798"/>
      <c r="CS34" s="799"/>
      <c r="CT34" s="799"/>
      <c r="CU34" s="799"/>
      <c r="CV34" s="800"/>
      <c r="CW34" s="798"/>
      <c r="CX34" s="799"/>
      <c r="CY34" s="799"/>
      <c r="CZ34" s="799"/>
      <c r="DA34" s="800"/>
      <c r="DB34" s="798"/>
      <c r="DC34" s="799"/>
      <c r="DD34" s="799"/>
      <c r="DE34" s="799"/>
      <c r="DF34" s="800"/>
      <c r="DG34" s="798"/>
      <c r="DH34" s="799"/>
      <c r="DI34" s="799"/>
      <c r="DJ34" s="799"/>
      <c r="DK34" s="800"/>
      <c r="DL34" s="798"/>
      <c r="DM34" s="799"/>
      <c r="DN34" s="799"/>
      <c r="DO34" s="799"/>
      <c r="DP34" s="800"/>
      <c r="DQ34" s="798"/>
      <c r="DR34" s="799"/>
      <c r="DS34" s="799"/>
      <c r="DT34" s="799"/>
      <c r="DU34" s="800"/>
      <c r="DV34" s="801"/>
      <c r="DW34" s="802"/>
      <c r="DX34" s="802"/>
      <c r="DY34" s="802"/>
      <c r="DZ34" s="803"/>
      <c r="EA34" s="199"/>
    </row>
    <row r="35" spans="1:131" s="200" customFormat="1" ht="26.25" customHeight="1" x14ac:dyDescent="0.15">
      <c r="A35" s="219">
        <v>8</v>
      </c>
      <c r="B35" s="804" t="s">
        <v>390</v>
      </c>
      <c r="C35" s="805"/>
      <c r="D35" s="805"/>
      <c r="E35" s="805"/>
      <c r="F35" s="805"/>
      <c r="G35" s="805"/>
      <c r="H35" s="805"/>
      <c r="I35" s="805"/>
      <c r="J35" s="805"/>
      <c r="K35" s="805"/>
      <c r="L35" s="805"/>
      <c r="M35" s="805"/>
      <c r="N35" s="805"/>
      <c r="O35" s="805"/>
      <c r="P35" s="806"/>
      <c r="Q35" s="775">
        <v>5334</v>
      </c>
      <c r="R35" s="776"/>
      <c r="S35" s="776"/>
      <c r="T35" s="776"/>
      <c r="U35" s="776"/>
      <c r="V35" s="776">
        <v>5238</v>
      </c>
      <c r="W35" s="776"/>
      <c r="X35" s="776"/>
      <c r="Y35" s="776"/>
      <c r="Z35" s="776"/>
      <c r="AA35" s="776">
        <v>97</v>
      </c>
      <c r="AB35" s="776"/>
      <c r="AC35" s="776"/>
      <c r="AD35" s="776"/>
      <c r="AE35" s="777"/>
      <c r="AF35" s="778">
        <v>529</v>
      </c>
      <c r="AG35" s="779"/>
      <c r="AH35" s="779"/>
      <c r="AI35" s="779"/>
      <c r="AJ35" s="780"/>
      <c r="AK35" s="850">
        <v>2740</v>
      </c>
      <c r="AL35" s="851"/>
      <c r="AM35" s="851"/>
      <c r="AN35" s="851"/>
      <c r="AO35" s="851"/>
      <c r="AP35" s="851">
        <v>28440</v>
      </c>
      <c r="AQ35" s="851"/>
      <c r="AR35" s="851"/>
      <c r="AS35" s="851"/>
      <c r="AT35" s="851"/>
      <c r="AU35" s="851">
        <v>17149</v>
      </c>
      <c r="AV35" s="851"/>
      <c r="AW35" s="851"/>
      <c r="AX35" s="851"/>
      <c r="AY35" s="851"/>
      <c r="AZ35" s="852" t="s">
        <v>574</v>
      </c>
      <c r="BA35" s="852"/>
      <c r="BB35" s="852"/>
      <c r="BC35" s="852"/>
      <c r="BD35" s="852"/>
      <c r="BE35" s="848" t="s">
        <v>388</v>
      </c>
      <c r="BF35" s="848"/>
      <c r="BG35" s="848"/>
      <c r="BH35" s="848"/>
      <c r="BI35" s="849"/>
      <c r="BJ35" s="205"/>
      <c r="BK35" s="205"/>
      <c r="BL35" s="205"/>
      <c r="BM35" s="205"/>
      <c r="BN35" s="205"/>
      <c r="BO35" s="218"/>
      <c r="BP35" s="218"/>
      <c r="BQ35" s="215">
        <v>29</v>
      </c>
      <c r="BR35" s="216"/>
      <c r="BS35" s="792"/>
      <c r="BT35" s="793"/>
      <c r="BU35" s="793"/>
      <c r="BV35" s="793"/>
      <c r="BW35" s="793"/>
      <c r="BX35" s="793"/>
      <c r="BY35" s="793"/>
      <c r="BZ35" s="793"/>
      <c r="CA35" s="793"/>
      <c r="CB35" s="793"/>
      <c r="CC35" s="793"/>
      <c r="CD35" s="793"/>
      <c r="CE35" s="793"/>
      <c r="CF35" s="793"/>
      <c r="CG35" s="794"/>
      <c r="CH35" s="798"/>
      <c r="CI35" s="799"/>
      <c r="CJ35" s="799"/>
      <c r="CK35" s="799"/>
      <c r="CL35" s="800"/>
      <c r="CM35" s="798"/>
      <c r="CN35" s="799"/>
      <c r="CO35" s="799"/>
      <c r="CP35" s="799"/>
      <c r="CQ35" s="800"/>
      <c r="CR35" s="798"/>
      <c r="CS35" s="799"/>
      <c r="CT35" s="799"/>
      <c r="CU35" s="799"/>
      <c r="CV35" s="800"/>
      <c r="CW35" s="798"/>
      <c r="CX35" s="799"/>
      <c r="CY35" s="799"/>
      <c r="CZ35" s="799"/>
      <c r="DA35" s="800"/>
      <c r="DB35" s="798"/>
      <c r="DC35" s="799"/>
      <c r="DD35" s="799"/>
      <c r="DE35" s="799"/>
      <c r="DF35" s="800"/>
      <c r="DG35" s="798"/>
      <c r="DH35" s="799"/>
      <c r="DI35" s="799"/>
      <c r="DJ35" s="799"/>
      <c r="DK35" s="800"/>
      <c r="DL35" s="798"/>
      <c r="DM35" s="799"/>
      <c r="DN35" s="799"/>
      <c r="DO35" s="799"/>
      <c r="DP35" s="800"/>
      <c r="DQ35" s="798"/>
      <c r="DR35" s="799"/>
      <c r="DS35" s="799"/>
      <c r="DT35" s="799"/>
      <c r="DU35" s="800"/>
      <c r="DV35" s="801"/>
      <c r="DW35" s="802"/>
      <c r="DX35" s="802"/>
      <c r="DY35" s="802"/>
      <c r="DZ35" s="803"/>
      <c r="EA35" s="199"/>
    </row>
    <row r="36" spans="1:131" s="200" customFormat="1" ht="26.25" customHeight="1" x14ac:dyDescent="0.15">
      <c r="A36" s="219">
        <v>9</v>
      </c>
      <c r="B36" s="804" t="s">
        <v>391</v>
      </c>
      <c r="C36" s="805"/>
      <c r="D36" s="805"/>
      <c r="E36" s="805"/>
      <c r="F36" s="805"/>
      <c r="G36" s="805"/>
      <c r="H36" s="805"/>
      <c r="I36" s="805"/>
      <c r="J36" s="805"/>
      <c r="K36" s="805"/>
      <c r="L36" s="805"/>
      <c r="M36" s="805"/>
      <c r="N36" s="805"/>
      <c r="O36" s="805"/>
      <c r="P36" s="806"/>
      <c r="Q36" s="775">
        <v>239</v>
      </c>
      <c r="R36" s="776"/>
      <c r="S36" s="776"/>
      <c r="T36" s="776"/>
      <c r="U36" s="776"/>
      <c r="V36" s="776">
        <v>239</v>
      </c>
      <c r="W36" s="776"/>
      <c r="X36" s="776"/>
      <c r="Y36" s="776"/>
      <c r="Z36" s="776"/>
      <c r="AA36" s="776" t="s">
        <v>549</v>
      </c>
      <c r="AB36" s="776"/>
      <c r="AC36" s="776"/>
      <c r="AD36" s="776"/>
      <c r="AE36" s="777"/>
      <c r="AF36" s="778" t="s">
        <v>371</v>
      </c>
      <c r="AG36" s="779"/>
      <c r="AH36" s="779"/>
      <c r="AI36" s="779"/>
      <c r="AJ36" s="780"/>
      <c r="AK36" s="850">
        <v>75</v>
      </c>
      <c r="AL36" s="851"/>
      <c r="AM36" s="851"/>
      <c r="AN36" s="851"/>
      <c r="AO36" s="851"/>
      <c r="AP36" s="851">
        <v>14</v>
      </c>
      <c r="AQ36" s="851"/>
      <c r="AR36" s="851"/>
      <c r="AS36" s="851"/>
      <c r="AT36" s="851"/>
      <c r="AU36" s="851">
        <v>3</v>
      </c>
      <c r="AV36" s="851"/>
      <c r="AW36" s="851"/>
      <c r="AX36" s="851"/>
      <c r="AY36" s="851"/>
      <c r="AZ36" s="852" t="s">
        <v>574</v>
      </c>
      <c r="BA36" s="852"/>
      <c r="BB36" s="852"/>
      <c r="BC36" s="852"/>
      <c r="BD36" s="852"/>
      <c r="BE36" s="848" t="s">
        <v>392</v>
      </c>
      <c r="BF36" s="848"/>
      <c r="BG36" s="848"/>
      <c r="BH36" s="848"/>
      <c r="BI36" s="849"/>
      <c r="BJ36" s="205"/>
      <c r="BK36" s="205"/>
      <c r="BL36" s="205"/>
      <c r="BM36" s="205"/>
      <c r="BN36" s="205"/>
      <c r="BO36" s="218"/>
      <c r="BP36" s="218"/>
      <c r="BQ36" s="215">
        <v>30</v>
      </c>
      <c r="BR36" s="216"/>
      <c r="BS36" s="792"/>
      <c r="BT36" s="793"/>
      <c r="BU36" s="793"/>
      <c r="BV36" s="793"/>
      <c r="BW36" s="793"/>
      <c r="BX36" s="793"/>
      <c r="BY36" s="793"/>
      <c r="BZ36" s="793"/>
      <c r="CA36" s="793"/>
      <c r="CB36" s="793"/>
      <c r="CC36" s="793"/>
      <c r="CD36" s="793"/>
      <c r="CE36" s="793"/>
      <c r="CF36" s="793"/>
      <c r="CG36" s="794"/>
      <c r="CH36" s="798"/>
      <c r="CI36" s="799"/>
      <c r="CJ36" s="799"/>
      <c r="CK36" s="799"/>
      <c r="CL36" s="800"/>
      <c r="CM36" s="798"/>
      <c r="CN36" s="799"/>
      <c r="CO36" s="799"/>
      <c r="CP36" s="799"/>
      <c r="CQ36" s="800"/>
      <c r="CR36" s="798"/>
      <c r="CS36" s="799"/>
      <c r="CT36" s="799"/>
      <c r="CU36" s="799"/>
      <c r="CV36" s="800"/>
      <c r="CW36" s="798"/>
      <c r="CX36" s="799"/>
      <c r="CY36" s="799"/>
      <c r="CZ36" s="799"/>
      <c r="DA36" s="800"/>
      <c r="DB36" s="798"/>
      <c r="DC36" s="799"/>
      <c r="DD36" s="799"/>
      <c r="DE36" s="799"/>
      <c r="DF36" s="800"/>
      <c r="DG36" s="798"/>
      <c r="DH36" s="799"/>
      <c r="DI36" s="799"/>
      <c r="DJ36" s="799"/>
      <c r="DK36" s="800"/>
      <c r="DL36" s="798"/>
      <c r="DM36" s="799"/>
      <c r="DN36" s="799"/>
      <c r="DO36" s="799"/>
      <c r="DP36" s="800"/>
      <c r="DQ36" s="798"/>
      <c r="DR36" s="799"/>
      <c r="DS36" s="799"/>
      <c r="DT36" s="799"/>
      <c r="DU36" s="800"/>
      <c r="DV36" s="801"/>
      <c r="DW36" s="802"/>
      <c r="DX36" s="802"/>
      <c r="DY36" s="802"/>
      <c r="DZ36" s="803"/>
      <c r="EA36" s="199"/>
    </row>
    <row r="37" spans="1:131" s="200" customFormat="1" ht="26.25" customHeight="1" x14ac:dyDescent="0.15">
      <c r="A37" s="219">
        <v>10</v>
      </c>
      <c r="B37" s="804" t="s">
        <v>393</v>
      </c>
      <c r="C37" s="805"/>
      <c r="D37" s="805"/>
      <c r="E37" s="805"/>
      <c r="F37" s="805"/>
      <c r="G37" s="805"/>
      <c r="H37" s="805"/>
      <c r="I37" s="805"/>
      <c r="J37" s="805"/>
      <c r="K37" s="805"/>
      <c r="L37" s="805"/>
      <c r="M37" s="805"/>
      <c r="N37" s="805"/>
      <c r="O37" s="805"/>
      <c r="P37" s="806"/>
      <c r="Q37" s="775">
        <v>1068</v>
      </c>
      <c r="R37" s="776"/>
      <c r="S37" s="776"/>
      <c r="T37" s="776"/>
      <c r="U37" s="776"/>
      <c r="V37" s="776">
        <v>1068</v>
      </c>
      <c r="W37" s="776"/>
      <c r="X37" s="776"/>
      <c r="Y37" s="776"/>
      <c r="Z37" s="776"/>
      <c r="AA37" s="776">
        <v>0</v>
      </c>
      <c r="AB37" s="776"/>
      <c r="AC37" s="776"/>
      <c r="AD37" s="776"/>
      <c r="AE37" s="777"/>
      <c r="AF37" s="778">
        <v>0</v>
      </c>
      <c r="AG37" s="779"/>
      <c r="AH37" s="779"/>
      <c r="AI37" s="779"/>
      <c r="AJ37" s="780"/>
      <c r="AK37" s="850">
        <v>248</v>
      </c>
      <c r="AL37" s="851"/>
      <c r="AM37" s="851"/>
      <c r="AN37" s="851"/>
      <c r="AO37" s="851"/>
      <c r="AP37" s="851">
        <v>2265</v>
      </c>
      <c r="AQ37" s="851"/>
      <c r="AR37" s="851"/>
      <c r="AS37" s="851"/>
      <c r="AT37" s="851"/>
      <c r="AU37" s="851">
        <v>1755</v>
      </c>
      <c r="AV37" s="851"/>
      <c r="AW37" s="851"/>
      <c r="AX37" s="851"/>
      <c r="AY37" s="851"/>
      <c r="AZ37" s="852" t="s">
        <v>574</v>
      </c>
      <c r="BA37" s="852"/>
      <c r="BB37" s="852"/>
      <c r="BC37" s="852"/>
      <c r="BD37" s="852"/>
      <c r="BE37" s="848" t="s">
        <v>392</v>
      </c>
      <c r="BF37" s="848"/>
      <c r="BG37" s="848"/>
      <c r="BH37" s="848"/>
      <c r="BI37" s="849"/>
      <c r="BJ37" s="205"/>
      <c r="BK37" s="205"/>
      <c r="BL37" s="205"/>
      <c r="BM37" s="205"/>
      <c r="BN37" s="205"/>
      <c r="BO37" s="218"/>
      <c r="BP37" s="218"/>
      <c r="BQ37" s="215">
        <v>31</v>
      </c>
      <c r="BR37" s="216"/>
      <c r="BS37" s="792"/>
      <c r="BT37" s="793"/>
      <c r="BU37" s="793"/>
      <c r="BV37" s="793"/>
      <c r="BW37" s="793"/>
      <c r="BX37" s="793"/>
      <c r="BY37" s="793"/>
      <c r="BZ37" s="793"/>
      <c r="CA37" s="793"/>
      <c r="CB37" s="793"/>
      <c r="CC37" s="793"/>
      <c r="CD37" s="793"/>
      <c r="CE37" s="793"/>
      <c r="CF37" s="793"/>
      <c r="CG37" s="794"/>
      <c r="CH37" s="798"/>
      <c r="CI37" s="799"/>
      <c r="CJ37" s="799"/>
      <c r="CK37" s="799"/>
      <c r="CL37" s="800"/>
      <c r="CM37" s="798"/>
      <c r="CN37" s="799"/>
      <c r="CO37" s="799"/>
      <c r="CP37" s="799"/>
      <c r="CQ37" s="800"/>
      <c r="CR37" s="798"/>
      <c r="CS37" s="799"/>
      <c r="CT37" s="799"/>
      <c r="CU37" s="799"/>
      <c r="CV37" s="800"/>
      <c r="CW37" s="798"/>
      <c r="CX37" s="799"/>
      <c r="CY37" s="799"/>
      <c r="CZ37" s="799"/>
      <c r="DA37" s="800"/>
      <c r="DB37" s="798"/>
      <c r="DC37" s="799"/>
      <c r="DD37" s="799"/>
      <c r="DE37" s="799"/>
      <c r="DF37" s="800"/>
      <c r="DG37" s="798"/>
      <c r="DH37" s="799"/>
      <c r="DI37" s="799"/>
      <c r="DJ37" s="799"/>
      <c r="DK37" s="800"/>
      <c r="DL37" s="798"/>
      <c r="DM37" s="799"/>
      <c r="DN37" s="799"/>
      <c r="DO37" s="799"/>
      <c r="DP37" s="800"/>
      <c r="DQ37" s="798"/>
      <c r="DR37" s="799"/>
      <c r="DS37" s="799"/>
      <c r="DT37" s="799"/>
      <c r="DU37" s="800"/>
      <c r="DV37" s="801"/>
      <c r="DW37" s="802"/>
      <c r="DX37" s="802"/>
      <c r="DY37" s="802"/>
      <c r="DZ37" s="803"/>
      <c r="EA37" s="199"/>
    </row>
    <row r="38" spans="1:131" s="200" customFormat="1" ht="26.25" customHeight="1" x14ac:dyDescent="0.15">
      <c r="A38" s="219">
        <v>11</v>
      </c>
      <c r="B38" s="804" t="s">
        <v>394</v>
      </c>
      <c r="C38" s="805"/>
      <c r="D38" s="805"/>
      <c r="E38" s="805"/>
      <c r="F38" s="805"/>
      <c r="G38" s="805"/>
      <c r="H38" s="805"/>
      <c r="I38" s="805"/>
      <c r="J38" s="805"/>
      <c r="K38" s="805"/>
      <c r="L38" s="805"/>
      <c r="M38" s="805"/>
      <c r="N38" s="805"/>
      <c r="O38" s="805"/>
      <c r="P38" s="806"/>
      <c r="Q38" s="775">
        <v>339</v>
      </c>
      <c r="R38" s="776"/>
      <c r="S38" s="776"/>
      <c r="T38" s="776"/>
      <c r="U38" s="776"/>
      <c r="V38" s="776">
        <v>339</v>
      </c>
      <c r="W38" s="776"/>
      <c r="X38" s="776"/>
      <c r="Y38" s="776"/>
      <c r="Z38" s="776"/>
      <c r="AA38" s="776">
        <v>0</v>
      </c>
      <c r="AB38" s="776"/>
      <c r="AC38" s="776"/>
      <c r="AD38" s="776"/>
      <c r="AE38" s="777"/>
      <c r="AF38" s="778">
        <v>0</v>
      </c>
      <c r="AG38" s="779"/>
      <c r="AH38" s="779"/>
      <c r="AI38" s="779"/>
      <c r="AJ38" s="780"/>
      <c r="AK38" s="850">
        <v>71</v>
      </c>
      <c r="AL38" s="851"/>
      <c r="AM38" s="851"/>
      <c r="AN38" s="851"/>
      <c r="AO38" s="851"/>
      <c r="AP38" s="851">
        <v>732</v>
      </c>
      <c r="AQ38" s="851"/>
      <c r="AR38" s="851"/>
      <c r="AS38" s="851"/>
      <c r="AT38" s="851"/>
      <c r="AU38" s="851">
        <v>163</v>
      </c>
      <c r="AV38" s="851"/>
      <c r="AW38" s="851"/>
      <c r="AX38" s="851"/>
      <c r="AY38" s="851"/>
      <c r="AZ38" s="852" t="s">
        <v>574</v>
      </c>
      <c r="BA38" s="852"/>
      <c r="BB38" s="852"/>
      <c r="BC38" s="852"/>
      <c r="BD38" s="852"/>
      <c r="BE38" s="848" t="s">
        <v>392</v>
      </c>
      <c r="BF38" s="848"/>
      <c r="BG38" s="848"/>
      <c r="BH38" s="848"/>
      <c r="BI38" s="849"/>
      <c r="BJ38" s="205"/>
      <c r="BK38" s="205"/>
      <c r="BL38" s="205"/>
      <c r="BM38" s="205"/>
      <c r="BN38" s="205"/>
      <c r="BO38" s="218"/>
      <c r="BP38" s="218"/>
      <c r="BQ38" s="215">
        <v>32</v>
      </c>
      <c r="BR38" s="216"/>
      <c r="BS38" s="792"/>
      <c r="BT38" s="793"/>
      <c r="BU38" s="793"/>
      <c r="BV38" s="793"/>
      <c r="BW38" s="793"/>
      <c r="BX38" s="793"/>
      <c r="BY38" s="793"/>
      <c r="BZ38" s="793"/>
      <c r="CA38" s="793"/>
      <c r="CB38" s="793"/>
      <c r="CC38" s="793"/>
      <c r="CD38" s="793"/>
      <c r="CE38" s="793"/>
      <c r="CF38" s="793"/>
      <c r="CG38" s="794"/>
      <c r="CH38" s="798"/>
      <c r="CI38" s="799"/>
      <c r="CJ38" s="799"/>
      <c r="CK38" s="799"/>
      <c r="CL38" s="800"/>
      <c r="CM38" s="798"/>
      <c r="CN38" s="799"/>
      <c r="CO38" s="799"/>
      <c r="CP38" s="799"/>
      <c r="CQ38" s="800"/>
      <c r="CR38" s="798"/>
      <c r="CS38" s="799"/>
      <c r="CT38" s="799"/>
      <c r="CU38" s="799"/>
      <c r="CV38" s="800"/>
      <c r="CW38" s="798"/>
      <c r="CX38" s="799"/>
      <c r="CY38" s="799"/>
      <c r="CZ38" s="799"/>
      <c r="DA38" s="800"/>
      <c r="DB38" s="798"/>
      <c r="DC38" s="799"/>
      <c r="DD38" s="799"/>
      <c r="DE38" s="799"/>
      <c r="DF38" s="800"/>
      <c r="DG38" s="798"/>
      <c r="DH38" s="799"/>
      <c r="DI38" s="799"/>
      <c r="DJ38" s="799"/>
      <c r="DK38" s="800"/>
      <c r="DL38" s="798"/>
      <c r="DM38" s="799"/>
      <c r="DN38" s="799"/>
      <c r="DO38" s="799"/>
      <c r="DP38" s="800"/>
      <c r="DQ38" s="798"/>
      <c r="DR38" s="799"/>
      <c r="DS38" s="799"/>
      <c r="DT38" s="799"/>
      <c r="DU38" s="800"/>
      <c r="DV38" s="801"/>
      <c r="DW38" s="802"/>
      <c r="DX38" s="802"/>
      <c r="DY38" s="802"/>
      <c r="DZ38" s="803"/>
      <c r="EA38" s="199"/>
    </row>
    <row r="39" spans="1:131" s="200" customFormat="1" ht="26.25" customHeight="1" x14ac:dyDescent="0.15">
      <c r="A39" s="219">
        <v>12</v>
      </c>
      <c r="B39" s="804" t="s">
        <v>395</v>
      </c>
      <c r="C39" s="805"/>
      <c r="D39" s="805"/>
      <c r="E39" s="805"/>
      <c r="F39" s="805"/>
      <c r="G39" s="805"/>
      <c r="H39" s="805"/>
      <c r="I39" s="805"/>
      <c r="J39" s="805"/>
      <c r="K39" s="805"/>
      <c r="L39" s="805"/>
      <c r="M39" s="805"/>
      <c r="N39" s="805"/>
      <c r="O39" s="805"/>
      <c r="P39" s="806"/>
      <c r="Q39" s="775">
        <v>19</v>
      </c>
      <c r="R39" s="776"/>
      <c r="S39" s="776"/>
      <c r="T39" s="776"/>
      <c r="U39" s="776"/>
      <c r="V39" s="776">
        <v>15</v>
      </c>
      <c r="W39" s="776"/>
      <c r="X39" s="776"/>
      <c r="Y39" s="776"/>
      <c r="Z39" s="776"/>
      <c r="AA39" s="776">
        <v>4</v>
      </c>
      <c r="AB39" s="776"/>
      <c r="AC39" s="776"/>
      <c r="AD39" s="776"/>
      <c r="AE39" s="777"/>
      <c r="AF39" s="778">
        <v>4</v>
      </c>
      <c r="AG39" s="779"/>
      <c r="AH39" s="779"/>
      <c r="AI39" s="779"/>
      <c r="AJ39" s="780"/>
      <c r="AK39" s="850" t="s">
        <v>550</v>
      </c>
      <c r="AL39" s="851"/>
      <c r="AM39" s="851"/>
      <c r="AN39" s="851"/>
      <c r="AO39" s="851"/>
      <c r="AP39" s="851" t="s">
        <v>550</v>
      </c>
      <c r="AQ39" s="851"/>
      <c r="AR39" s="851"/>
      <c r="AS39" s="851"/>
      <c r="AT39" s="851"/>
      <c r="AU39" s="851" t="s">
        <v>550</v>
      </c>
      <c r="AV39" s="851"/>
      <c r="AW39" s="851"/>
      <c r="AX39" s="851"/>
      <c r="AY39" s="851"/>
      <c r="AZ39" s="852" t="s">
        <v>574</v>
      </c>
      <c r="BA39" s="852"/>
      <c r="BB39" s="852"/>
      <c r="BC39" s="852"/>
      <c r="BD39" s="852"/>
      <c r="BE39" s="848" t="s">
        <v>392</v>
      </c>
      <c r="BF39" s="848"/>
      <c r="BG39" s="848"/>
      <c r="BH39" s="848"/>
      <c r="BI39" s="849"/>
      <c r="BJ39" s="205"/>
      <c r="BK39" s="205"/>
      <c r="BL39" s="205"/>
      <c r="BM39" s="205"/>
      <c r="BN39" s="205"/>
      <c r="BO39" s="218"/>
      <c r="BP39" s="218"/>
      <c r="BQ39" s="215">
        <v>33</v>
      </c>
      <c r="BR39" s="216"/>
      <c r="BS39" s="792"/>
      <c r="BT39" s="793"/>
      <c r="BU39" s="793"/>
      <c r="BV39" s="793"/>
      <c r="BW39" s="793"/>
      <c r="BX39" s="793"/>
      <c r="BY39" s="793"/>
      <c r="BZ39" s="793"/>
      <c r="CA39" s="793"/>
      <c r="CB39" s="793"/>
      <c r="CC39" s="793"/>
      <c r="CD39" s="793"/>
      <c r="CE39" s="793"/>
      <c r="CF39" s="793"/>
      <c r="CG39" s="794"/>
      <c r="CH39" s="798"/>
      <c r="CI39" s="799"/>
      <c r="CJ39" s="799"/>
      <c r="CK39" s="799"/>
      <c r="CL39" s="800"/>
      <c r="CM39" s="798"/>
      <c r="CN39" s="799"/>
      <c r="CO39" s="799"/>
      <c r="CP39" s="799"/>
      <c r="CQ39" s="800"/>
      <c r="CR39" s="798"/>
      <c r="CS39" s="799"/>
      <c r="CT39" s="799"/>
      <c r="CU39" s="799"/>
      <c r="CV39" s="800"/>
      <c r="CW39" s="798"/>
      <c r="CX39" s="799"/>
      <c r="CY39" s="799"/>
      <c r="CZ39" s="799"/>
      <c r="DA39" s="800"/>
      <c r="DB39" s="798"/>
      <c r="DC39" s="799"/>
      <c r="DD39" s="799"/>
      <c r="DE39" s="799"/>
      <c r="DF39" s="800"/>
      <c r="DG39" s="798"/>
      <c r="DH39" s="799"/>
      <c r="DI39" s="799"/>
      <c r="DJ39" s="799"/>
      <c r="DK39" s="800"/>
      <c r="DL39" s="798"/>
      <c r="DM39" s="799"/>
      <c r="DN39" s="799"/>
      <c r="DO39" s="799"/>
      <c r="DP39" s="800"/>
      <c r="DQ39" s="798"/>
      <c r="DR39" s="799"/>
      <c r="DS39" s="799"/>
      <c r="DT39" s="799"/>
      <c r="DU39" s="800"/>
      <c r="DV39" s="801"/>
      <c r="DW39" s="802"/>
      <c r="DX39" s="802"/>
      <c r="DY39" s="802"/>
      <c r="DZ39" s="803"/>
      <c r="EA39" s="199"/>
    </row>
    <row r="40" spans="1:131" s="200" customFormat="1" ht="26.25" customHeight="1" x14ac:dyDescent="0.15">
      <c r="A40" s="214">
        <v>13</v>
      </c>
      <c r="B40" s="804" t="s">
        <v>396</v>
      </c>
      <c r="C40" s="805"/>
      <c r="D40" s="805"/>
      <c r="E40" s="805"/>
      <c r="F40" s="805"/>
      <c r="G40" s="805"/>
      <c r="H40" s="805"/>
      <c r="I40" s="805"/>
      <c r="J40" s="805"/>
      <c r="K40" s="805"/>
      <c r="L40" s="805"/>
      <c r="M40" s="805"/>
      <c r="N40" s="805"/>
      <c r="O40" s="805"/>
      <c r="P40" s="806"/>
      <c r="Q40" s="775">
        <v>1057</v>
      </c>
      <c r="R40" s="776"/>
      <c r="S40" s="776"/>
      <c r="T40" s="776"/>
      <c r="U40" s="776"/>
      <c r="V40" s="776">
        <v>1048</v>
      </c>
      <c r="W40" s="776"/>
      <c r="X40" s="776"/>
      <c r="Y40" s="776"/>
      <c r="Z40" s="776"/>
      <c r="AA40" s="776">
        <v>9</v>
      </c>
      <c r="AB40" s="776"/>
      <c r="AC40" s="776"/>
      <c r="AD40" s="776"/>
      <c r="AE40" s="777"/>
      <c r="AF40" s="778">
        <v>1</v>
      </c>
      <c r="AG40" s="779"/>
      <c r="AH40" s="779"/>
      <c r="AI40" s="779"/>
      <c r="AJ40" s="780"/>
      <c r="AK40" s="850">
        <v>685</v>
      </c>
      <c r="AL40" s="851"/>
      <c r="AM40" s="851"/>
      <c r="AN40" s="851"/>
      <c r="AO40" s="851"/>
      <c r="AP40" s="851">
        <v>5751</v>
      </c>
      <c r="AQ40" s="851"/>
      <c r="AR40" s="851"/>
      <c r="AS40" s="851"/>
      <c r="AT40" s="851"/>
      <c r="AU40" s="851">
        <v>5101</v>
      </c>
      <c r="AV40" s="851"/>
      <c r="AW40" s="851"/>
      <c r="AX40" s="851"/>
      <c r="AY40" s="851"/>
      <c r="AZ40" s="852" t="s">
        <v>574</v>
      </c>
      <c r="BA40" s="852"/>
      <c r="BB40" s="852"/>
      <c r="BC40" s="852"/>
      <c r="BD40" s="852"/>
      <c r="BE40" s="848" t="s">
        <v>392</v>
      </c>
      <c r="BF40" s="848"/>
      <c r="BG40" s="848"/>
      <c r="BH40" s="848"/>
      <c r="BI40" s="849"/>
      <c r="BJ40" s="205"/>
      <c r="BK40" s="205"/>
      <c r="BL40" s="205"/>
      <c r="BM40" s="205"/>
      <c r="BN40" s="205"/>
      <c r="BO40" s="218"/>
      <c r="BP40" s="218"/>
      <c r="BQ40" s="215">
        <v>34</v>
      </c>
      <c r="BR40" s="216"/>
      <c r="BS40" s="792"/>
      <c r="BT40" s="793"/>
      <c r="BU40" s="793"/>
      <c r="BV40" s="793"/>
      <c r="BW40" s="793"/>
      <c r="BX40" s="793"/>
      <c r="BY40" s="793"/>
      <c r="BZ40" s="793"/>
      <c r="CA40" s="793"/>
      <c r="CB40" s="793"/>
      <c r="CC40" s="793"/>
      <c r="CD40" s="793"/>
      <c r="CE40" s="793"/>
      <c r="CF40" s="793"/>
      <c r="CG40" s="794"/>
      <c r="CH40" s="798"/>
      <c r="CI40" s="799"/>
      <c r="CJ40" s="799"/>
      <c r="CK40" s="799"/>
      <c r="CL40" s="800"/>
      <c r="CM40" s="798"/>
      <c r="CN40" s="799"/>
      <c r="CO40" s="799"/>
      <c r="CP40" s="799"/>
      <c r="CQ40" s="800"/>
      <c r="CR40" s="798"/>
      <c r="CS40" s="799"/>
      <c r="CT40" s="799"/>
      <c r="CU40" s="799"/>
      <c r="CV40" s="800"/>
      <c r="CW40" s="798"/>
      <c r="CX40" s="799"/>
      <c r="CY40" s="799"/>
      <c r="CZ40" s="799"/>
      <c r="DA40" s="800"/>
      <c r="DB40" s="798"/>
      <c r="DC40" s="799"/>
      <c r="DD40" s="799"/>
      <c r="DE40" s="799"/>
      <c r="DF40" s="800"/>
      <c r="DG40" s="798"/>
      <c r="DH40" s="799"/>
      <c r="DI40" s="799"/>
      <c r="DJ40" s="799"/>
      <c r="DK40" s="800"/>
      <c r="DL40" s="798"/>
      <c r="DM40" s="799"/>
      <c r="DN40" s="799"/>
      <c r="DO40" s="799"/>
      <c r="DP40" s="800"/>
      <c r="DQ40" s="798"/>
      <c r="DR40" s="799"/>
      <c r="DS40" s="799"/>
      <c r="DT40" s="799"/>
      <c r="DU40" s="800"/>
      <c r="DV40" s="801"/>
      <c r="DW40" s="802"/>
      <c r="DX40" s="802"/>
      <c r="DY40" s="802"/>
      <c r="DZ40" s="803"/>
      <c r="EA40" s="199"/>
    </row>
    <row r="41" spans="1:131" s="200" customFormat="1" ht="26.25" customHeight="1" x14ac:dyDescent="0.15">
      <c r="A41" s="214">
        <v>14</v>
      </c>
      <c r="B41" s="804"/>
      <c r="C41" s="805"/>
      <c r="D41" s="805"/>
      <c r="E41" s="805"/>
      <c r="F41" s="805"/>
      <c r="G41" s="805"/>
      <c r="H41" s="805"/>
      <c r="I41" s="805"/>
      <c r="J41" s="805"/>
      <c r="K41" s="805"/>
      <c r="L41" s="805"/>
      <c r="M41" s="805"/>
      <c r="N41" s="805"/>
      <c r="O41" s="805"/>
      <c r="P41" s="806"/>
      <c r="Q41" s="775"/>
      <c r="R41" s="776"/>
      <c r="S41" s="776"/>
      <c r="T41" s="776"/>
      <c r="U41" s="776"/>
      <c r="V41" s="776"/>
      <c r="W41" s="776"/>
      <c r="X41" s="776"/>
      <c r="Y41" s="776"/>
      <c r="Z41" s="776"/>
      <c r="AA41" s="776"/>
      <c r="AB41" s="776"/>
      <c r="AC41" s="776"/>
      <c r="AD41" s="776"/>
      <c r="AE41" s="777"/>
      <c r="AF41" s="778"/>
      <c r="AG41" s="779"/>
      <c r="AH41" s="779"/>
      <c r="AI41" s="779"/>
      <c r="AJ41" s="780"/>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92"/>
      <c r="BT41" s="793"/>
      <c r="BU41" s="793"/>
      <c r="BV41" s="793"/>
      <c r="BW41" s="793"/>
      <c r="BX41" s="793"/>
      <c r="BY41" s="793"/>
      <c r="BZ41" s="793"/>
      <c r="CA41" s="793"/>
      <c r="CB41" s="793"/>
      <c r="CC41" s="793"/>
      <c r="CD41" s="793"/>
      <c r="CE41" s="793"/>
      <c r="CF41" s="793"/>
      <c r="CG41" s="794"/>
      <c r="CH41" s="798"/>
      <c r="CI41" s="799"/>
      <c r="CJ41" s="799"/>
      <c r="CK41" s="799"/>
      <c r="CL41" s="800"/>
      <c r="CM41" s="798"/>
      <c r="CN41" s="799"/>
      <c r="CO41" s="799"/>
      <c r="CP41" s="799"/>
      <c r="CQ41" s="800"/>
      <c r="CR41" s="798"/>
      <c r="CS41" s="799"/>
      <c r="CT41" s="799"/>
      <c r="CU41" s="799"/>
      <c r="CV41" s="800"/>
      <c r="CW41" s="798"/>
      <c r="CX41" s="799"/>
      <c r="CY41" s="799"/>
      <c r="CZ41" s="799"/>
      <c r="DA41" s="800"/>
      <c r="DB41" s="798"/>
      <c r="DC41" s="799"/>
      <c r="DD41" s="799"/>
      <c r="DE41" s="799"/>
      <c r="DF41" s="800"/>
      <c r="DG41" s="798"/>
      <c r="DH41" s="799"/>
      <c r="DI41" s="799"/>
      <c r="DJ41" s="799"/>
      <c r="DK41" s="800"/>
      <c r="DL41" s="798"/>
      <c r="DM41" s="799"/>
      <c r="DN41" s="799"/>
      <c r="DO41" s="799"/>
      <c r="DP41" s="800"/>
      <c r="DQ41" s="798"/>
      <c r="DR41" s="799"/>
      <c r="DS41" s="799"/>
      <c r="DT41" s="799"/>
      <c r="DU41" s="800"/>
      <c r="DV41" s="801"/>
      <c r="DW41" s="802"/>
      <c r="DX41" s="802"/>
      <c r="DY41" s="802"/>
      <c r="DZ41" s="803"/>
      <c r="EA41" s="199"/>
    </row>
    <row r="42" spans="1:131" s="200" customFormat="1" ht="26.25" customHeight="1" x14ac:dyDescent="0.15">
      <c r="A42" s="214">
        <v>15</v>
      </c>
      <c r="B42" s="804"/>
      <c r="C42" s="805"/>
      <c r="D42" s="805"/>
      <c r="E42" s="805"/>
      <c r="F42" s="805"/>
      <c r="G42" s="805"/>
      <c r="H42" s="805"/>
      <c r="I42" s="805"/>
      <c r="J42" s="805"/>
      <c r="K42" s="805"/>
      <c r="L42" s="805"/>
      <c r="M42" s="805"/>
      <c r="N42" s="805"/>
      <c r="O42" s="805"/>
      <c r="P42" s="806"/>
      <c r="Q42" s="775"/>
      <c r="R42" s="776"/>
      <c r="S42" s="776"/>
      <c r="T42" s="776"/>
      <c r="U42" s="776"/>
      <c r="V42" s="776"/>
      <c r="W42" s="776"/>
      <c r="X42" s="776"/>
      <c r="Y42" s="776"/>
      <c r="Z42" s="776"/>
      <c r="AA42" s="776"/>
      <c r="AB42" s="776"/>
      <c r="AC42" s="776"/>
      <c r="AD42" s="776"/>
      <c r="AE42" s="777"/>
      <c r="AF42" s="778"/>
      <c r="AG42" s="779"/>
      <c r="AH42" s="779"/>
      <c r="AI42" s="779"/>
      <c r="AJ42" s="780"/>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92"/>
      <c r="BT42" s="793"/>
      <c r="BU42" s="793"/>
      <c r="BV42" s="793"/>
      <c r="BW42" s="793"/>
      <c r="BX42" s="793"/>
      <c r="BY42" s="793"/>
      <c r="BZ42" s="793"/>
      <c r="CA42" s="793"/>
      <c r="CB42" s="793"/>
      <c r="CC42" s="793"/>
      <c r="CD42" s="793"/>
      <c r="CE42" s="793"/>
      <c r="CF42" s="793"/>
      <c r="CG42" s="794"/>
      <c r="CH42" s="798"/>
      <c r="CI42" s="799"/>
      <c r="CJ42" s="799"/>
      <c r="CK42" s="799"/>
      <c r="CL42" s="800"/>
      <c r="CM42" s="798"/>
      <c r="CN42" s="799"/>
      <c r="CO42" s="799"/>
      <c r="CP42" s="799"/>
      <c r="CQ42" s="800"/>
      <c r="CR42" s="798"/>
      <c r="CS42" s="799"/>
      <c r="CT42" s="799"/>
      <c r="CU42" s="799"/>
      <c r="CV42" s="800"/>
      <c r="CW42" s="798"/>
      <c r="CX42" s="799"/>
      <c r="CY42" s="799"/>
      <c r="CZ42" s="799"/>
      <c r="DA42" s="800"/>
      <c r="DB42" s="798"/>
      <c r="DC42" s="799"/>
      <c r="DD42" s="799"/>
      <c r="DE42" s="799"/>
      <c r="DF42" s="800"/>
      <c r="DG42" s="798"/>
      <c r="DH42" s="799"/>
      <c r="DI42" s="799"/>
      <c r="DJ42" s="799"/>
      <c r="DK42" s="800"/>
      <c r="DL42" s="798"/>
      <c r="DM42" s="799"/>
      <c r="DN42" s="799"/>
      <c r="DO42" s="799"/>
      <c r="DP42" s="800"/>
      <c r="DQ42" s="798"/>
      <c r="DR42" s="799"/>
      <c r="DS42" s="799"/>
      <c r="DT42" s="799"/>
      <c r="DU42" s="800"/>
      <c r="DV42" s="801"/>
      <c r="DW42" s="802"/>
      <c r="DX42" s="802"/>
      <c r="DY42" s="802"/>
      <c r="DZ42" s="803"/>
      <c r="EA42" s="199"/>
    </row>
    <row r="43" spans="1:131" s="200" customFormat="1" ht="26.25" customHeight="1" x14ac:dyDescent="0.15">
      <c r="A43" s="214">
        <v>16</v>
      </c>
      <c r="B43" s="804"/>
      <c r="C43" s="805"/>
      <c r="D43" s="805"/>
      <c r="E43" s="805"/>
      <c r="F43" s="805"/>
      <c r="G43" s="805"/>
      <c r="H43" s="805"/>
      <c r="I43" s="805"/>
      <c r="J43" s="805"/>
      <c r="K43" s="805"/>
      <c r="L43" s="805"/>
      <c r="M43" s="805"/>
      <c r="N43" s="805"/>
      <c r="O43" s="805"/>
      <c r="P43" s="806"/>
      <c r="Q43" s="775"/>
      <c r="R43" s="776"/>
      <c r="S43" s="776"/>
      <c r="T43" s="776"/>
      <c r="U43" s="776"/>
      <c r="V43" s="776"/>
      <c r="W43" s="776"/>
      <c r="X43" s="776"/>
      <c r="Y43" s="776"/>
      <c r="Z43" s="776"/>
      <c r="AA43" s="776"/>
      <c r="AB43" s="776"/>
      <c r="AC43" s="776"/>
      <c r="AD43" s="776"/>
      <c r="AE43" s="777"/>
      <c r="AF43" s="778"/>
      <c r="AG43" s="779"/>
      <c r="AH43" s="779"/>
      <c r="AI43" s="779"/>
      <c r="AJ43" s="780"/>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92"/>
      <c r="BT43" s="793"/>
      <c r="BU43" s="793"/>
      <c r="BV43" s="793"/>
      <c r="BW43" s="793"/>
      <c r="BX43" s="793"/>
      <c r="BY43" s="793"/>
      <c r="BZ43" s="793"/>
      <c r="CA43" s="793"/>
      <c r="CB43" s="793"/>
      <c r="CC43" s="793"/>
      <c r="CD43" s="793"/>
      <c r="CE43" s="793"/>
      <c r="CF43" s="793"/>
      <c r="CG43" s="794"/>
      <c r="CH43" s="798"/>
      <c r="CI43" s="799"/>
      <c r="CJ43" s="799"/>
      <c r="CK43" s="799"/>
      <c r="CL43" s="800"/>
      <c r="CM43" s="798"/>
      <c r="CN43" s="799"/>
      <c r="CO43" s="799"/>
      <c r="CP43" s="799"/>
      <c r="CQ43" s="800"/>
      <c r="CR43" s="798"/>
      <c r="CS43" s="799"/>
      <c r="CT43" s="799"/>
      <c r="CU43" s="799"/>
      <c r="CV43" s="800"/>
      <c r="CW43" s="798"/>
      <c r="CX43" s="799"/>
      <c r="CY43" s="799"/>
      <c r="CZ43" s="799"/>
      <c r="DA43" s="800"/>
      <c r="DB43" s="798"/>
      <c r="DC43" s="799"/>
      <c r="DD43" s="799"/>
      <c r="DE43" s="799"/>
      <c r="DF43" s="800"/>
      <c r="DG43" s="798"/>
      <c r="DH43" s="799"/>
      <c r="DI43" s="799"/>
      <c r="DJ43" s="799"/>
      <c r="DK43" s="800"/>
      <c r="DL43" s="798"/>
      <c r="DM43" s="799"/>
      <c r="DN43" s="799"/>
      <c r="DO43" s="799"/>
      <c r="DP43" s="800"/>
      <c r="DQ43" s="798"/>
      <c r="DR43" s="799"/>
      <c r="DS43" s="799"/>
      <c r="DT43" s="799"/>
      <c r="DU43" s="800"/>
      <c r="DV43" s="801"/>
      <c r="DW43" s="802"/>
      <c r="DX43" s="802"/>
      <c r="DY43" s="802"/>
      <c r="DZ43" s="803"/>
      <c r="EA43" s="199"/>
    </row>
    <row r="44" spans="1:131" s="200" customFormat="1" ht="26.25" customHeight="1" x14ac:dyDescent="0.15">
      <c r="A44" s="214">
        <v>17</v>
      </c>
      <c r="B44" s="804"/>
      <c r="C44" s="805"/>
      <c r="D44" s="805"/>
      <c r="E44" s="805"/>
      <c r="F44" s="805"/>
      <c r="G44" s="805"/>
      <c r="H44" s="805"/>
      <c r="I44" s="805"/>
      <c r="J44" s="805"/>
      <c r="K44" s="805"/>
      <c r="L44" s="805"/>
      <c r="M44" s="805"/>
      <c r="N44" s="805"/>
      <c r="O44" s="805"/>
      <c r="P44" s="806"/>
      <c r="Q44" s="775"/>
      <c r="R44" s="776"/>
      <c r="S44" s="776"/>
      <c r="T44" s="776"/>
      <c r="U44" s="776"/>
      <c r="V44" s="776"/>
      <c r="W44" s="776"/>
      <c r="X44" s="776"/>
      <c r="Y44" s="776"/>
      <c r="Z44" s="776"/>
      <c r="AA44" s="776"/>
      <c r="AB44" s="776"/>
      <c r="AC44" s="776"/>
      <c r="AD44" s="776"/>
      <c r="AE44" s="777"/>
      <c r="AF44" s="778"/>
      <c r="AG44" s="779"/>
      <c r="AH44" s="779"/>
      <c r="AI44" s="779"/>
      <c r="AJ44" s="780"/>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92"/>
      <c r="BT44" s="793"/>
      <c r="BU44" s="793"/>
      <c r="BV44" s="793"/>
      <c r="BW44" s="793"/>
      <c r="BX44" s="793"/>
      <c r="BY44" s="793"/>
      <c r="BZ44" s="793"/>
      <c r="CA44" s="793"/>
      <c r="CB44" s="793"/>
      <c r="CC44" s="793"/>
      <c r="CD44" s="793"/>
      <c r="CE44" s="793"/>
      <c r="CF44" s="793"/>
      <c r="CG44" s="794"/>
      <c r="CH44" s="798"/>
      <c r="CI44" s="799"/>
      <c r="CJ44" s="799"/>
      <c r="CK44" s="799"/>
      <c r="CL44" s="800"/>
      <c r="CM44" s="798"/>
      <c r="CN44" s="799"/>
      <c r="CO44" s="799"/>
      <c r="CP44" s="799"/>
      <c r="CQ44" s="800"/>
      <c r="CR44" s="798"/>
      <c r="CS44" s="799"/>
      <c r="CT44" s="799"/>
      <c r="CU44" s="799"/>
      <c r="CV44" s="800"/>
      <c r="CW44" s="798"/>
      <c r="CX44" s="799"/>
      <c r="CY44" s="799"/>
      <c r="CZ44" s="799"/>
      <c r="DA44" s="800"/>
      <c r="DB44" s="798"/>
      <c r="DC44" s="799"/>
      <c r="DD44" s="799"/>
      <c r="DE44" s="799"/>
      <c r="DF44" s="800"/>
      <c r="DG44" s="798"/>
      <c r="DH44" s="799"/>
      <c r="DI44" s="799"/>
      <c r="DJ44" s="799"/>
      <c r="DK44" s="800"/>
      <c r="DL44" s="798"/>
      <c r="DM44" s="799"/>
      <c r="DN44" s="799"/>
      <c r="DO44" s="799"/>
      <c r="DP44" s="800"/>
      <c r="DQ44" s="798"/>
      <c r="DR44" s="799"/>
      <c r="DS44" s="799"/>
      <c r="DT44" s="799"/>
      <c r="DU44" s="800"/>
      <c r="DV44" s="801"/>
      <c r="DW44" s="802"/>
      <c r="DX44" s="802"/>
      <c r="DY44" s="802"/>
      <c r="DZ44" s="803"/>
      <c r="EA44" s="199"/>
    </row>
    <row r="45" spans="1:131" s="200" customFormat="1" ht="26.25" customHeight="1" x14ac:dyDescent="0.15">
      <c r="A45" s="214">
        <v>18</v>
      </c>
      <c r="B45" s="804"/>
      <c r="C45" s="805"/>
      <c r="D45" s="805"/>
      <c r="E45" s="805"/>
      <c r="F45" s="805"/>
      <c r="G45" s="805"/>
      <c r="H45" s="805"/>
      <c r="I45" s="805"/>
      <c r="J45" s="805"/>
      <c r="K45" s="805"/>
      <c r="L45" s="805"/>
      <c r="M45" s="805"/>
      <c r="N45" s="805"/>
      <c r="O45" s="805"/>
      <c r="P45" s="806"/>
      <c r="Q45" s="775"/>
      <c r="R45" s="776"/>
      <c r="S45" s="776"/>
      <c r="T45" s="776"/>
      <c r="U45" s="776"/>
      <c r="V45" s="776"/>
      <c r="W45" s="776"/>
      <c r="X45" s="776"/>
      <c r="Y45" s="776"/>
      <c r="Z45" s="776"/>
      <c r="AA45" s="776"/>
      <c r="AB45" s="776"/>
      <c r="AC45" s="776"/>
      <c r="AD45" s="776"/>
      <c r="AE45" s="777"/>
      <c r="AF45" s="778"/>
      <c r="AG45" s="779"/>
      <c r="AH45" s="779"/>
      <c r="AI45" s="779"/>
      <c r="AJ45" s="780"/>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92"/>
      <c r="BT45" s="793"/>
      <c r="BU45" s="793"/>
      <c r="BV45" s="793"/>
      <c r="BW45" s="793"/>
      <c r="BX45" s="793"/>
      <c r="BY45" s="793"/>
      <c r="BZ45" s="793"/>
      <c r="CA45" s="793"/>
      <c r="CB45" s="793"/>
      <c r="CC45" s="793"/>
      <c r="CD45" s="793"/>
      <c r="CE45" s="793"/>
      <c r="CF45" s="793"/>
      <c r="CG45" s="794"/>
      <c r="CH45" s="798"/>
      <c r="CI45" s="799"/>
      <c r="CJ45" s="799"/>
      <c r="CK45" s="799"/>
      <c r="CL45" s="800"/>
      <c r="CM45" s="798"/>
      <c r="CN45" s="799"/>
      <c r="CO45" s="799"/>
      <c r="CP45" s="799"/>
      <c r="CQ45" s="800"/>
      <c r="CR45" s="798"/>
      <c r="CS45" s="799"/>
      <c r="CT45" s="799"/>
      <c r="CU45" s="799"/>
      <c r="CV45" s="800"/>
      <c r="CW45" s="798"/>
      <c r="CX45" s="799"/>
      <c r="CY45" s="799"/>
      <c r="CZ45" s="799"/>
      <c r="DA45" s="800"/>
      <c r="DB45" s="798"/>
      <c r="DC45" s="799"/>
      <c r="DD45" s="799"/>
      <c r="DE45" s="799"/>
      <c r="DF45" s="800"/>
      <c r="DG45" s="798"/>
      <c r="DH45" s="799"/>
      <c r="DI45" s="799"/>
      <c r="DJ45" s="799"/>
      <c r="DK45" s="800"/>
      <c r="DL45" s="798"/>
      <c r="DM45" s="799"/>
      <c r="DN45" s="799"/>
      <c r="DO45" s="799"/>
      <c r="DP45" s="800"/>
      <c r="DQ45" s="798"/>
      <c r="DR45" s="799"/>
      <c r="DS45" s="799"/>
      <c r="DT45" s="799"/>
      <c r="DU45" s="800"/>
      <c r="DV45" s="801"/>
      <c r="DW45" s="802"/>
      <c r="DX45" s="802"/>
      <c r="DY45" s="802"/>
      <c r="DZ45" s="803"/>
      <c r="EA45" s="199"/>
    </row>
    <row r="46" spans="1:131" s="200" customFormat="1" ht="26.25" customHeight="1" x14ac:dyDescent="0.15">
      <c r="A46" s="214">
        <v>19</v>
      </c>
      <c r="B46" s="804"/>
      <c r="C46" s="805"/>
      <c r="D46" s="805"/>
      <c r="E46" s="805"/>
      <c r="F46" s="805"/>
      <c r="G46" s="805"/>
      <c r="H46" s="805"/>
      <c r="I46" s="805"/>
      <c r="J46" s="805"/>
      <c r="K46" s="805"/>
      <c r="L46" s="805"/>
      <c r="M46" s="805"/>
      <c r="N46" s="805"/>
      <c r="O46" s="805"/>
      <c r="P46" s="806"/>
      <c r="Q46" s="775"/>
      <c r="R46" s="776"/>
      <c r="S46" s="776"/>
      <c r="T46" s="776"/>
      <c r="U46" s="776"/>
      <c r="V46" s="776"/>
      <c r="W46" s="776"/>
      <c r="X46" s="776"/>
      <c r="Y46" s="776"/>
      <c r="Z46" s="776"/>
      <c r="AA46" s="776"/>
      <c r="AB46" s="776"/>
      <c r="AC46" s="776"/>
      <c r="AD46" s="776"/>
      <c r="AE46" s="777"/>
      <c r="AF46" s="778"/>
      <c r="AG46" s="779"/>
      <c r="AH46" s="779"/>
      <c r="AI46" s="779"/>
      <c r="AJ46" s="780"/>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92"/>
      <c r="BT46" s="793"/>
      <c r="BU46" s="793"/>
      <c r="BV46" s="793"/>
      <c r="BW46" s="793"/>
      <c r="BX46" s="793"/>
      <c r="BY46" s="793"/>
      <c r="BZ46" s="793"/>
      <c r="CA46" s="793"/>
      <c r="CB46" s="793"/>
      <c r="CC46" s="793"/>
      <c r="CD46" s="793"/>
      <c r="CE46" s="793"/>
      <c r="CF46" s="793"/>
      <c r="CG46" s="794"/>
      <c r="CH46" s="798"/>
      <c r="CI46" s="799"/>
      <c r="CJ46" s="799"/>
      <c r="CK46" s="799"/>
      <c r="CL46" s="800"/>
      <c r="CM46" s="798"/>
      <c r="CN46" s="799"/>
      <c r="CO46" s="799"/>
      <c r="CP46" s="799"/>
      <c r="CQ46" s="800"/>
      <c r="CR46" s="798"/>
      <c r="CS46" s="799"/>
      <c r="CT46" s="799"/>
      <c r="CU46" s="799"/>
      <c r="CV46" s="800"/>
      <c r="CW46" s="798"/>
      <c r="CX46" s="799"/>
      <c r="CY46" s="799"/>
      <c r="CZ46" s="799"/>
      <c r="DA46" s="800"/>
      <c r="DB46" s="798"/>
      <c r="DC46" s="799"/>
      <c r="DD46" s="799"/>
      <c r="DE46" s="799"/>
      <c r="DF46" s="800"/>
      <c r="DG46" s="798"/>
      <c r="DH46" s="799"/>
      <c r="DI46" s="799"/>
      <c r="DJ46" s="799"/>
      <c r="DK46" s="800"/>
      <c r="DL46" s="798"/>
      <c r="DM46" s="799"/>
      <c r="DN46" s="799"/>
      <c r="DO46" s="799"/>
      <c r="DP46" s="800"/>
      <c r="DQ46" s="798"/>
      <c r="DR46" s="799"/>
      <c r="DS46" s="799"/>
      <c r="DT46" s="799"/>
      <c r="DU46" s="800"/>
      <c r="DV46" s="801"/>
      <c r="DW46" s="802"/>
      <c r="DX46" s="802"/>
      <c r="DY46" s="802"/>
      <c r="DZ46" s="803"/>
      <c r="EA46" s="199"/>
    </row>
    <row r="47" spans="1:131" s="200" customFormat="1" ht="26.25" customHeight="1" x14ac:dyDescent="0.15">
      <c r="A47" s="214">
        <v>20</v>
      </c>
      <c r="B47" s="804"/>
      <c r="C47" s="805"/>
      <c r="D47" s="805"/>
      <c r="E47" s="805"/>
      <c r="F47" s="805"/>
      <c r="G47" s="805"/>
      <c r="H47" s="805"/>
      <c r="I47" s="805"/>
      <c r="J47" s="805"/>
      <c r="K47" s="805"/>
      <c r="L47" s="805"/>
      <c r="M47" s="805"/>
      <c r="N47" s="805"/>
      <c r="O47" s="805"/>
      <c r="P47" s="806"/>
      <c r="Q47" s="775"/>
      <c r="R47" s="776"/>
      <c r="S47" s="776"/>
      <c r="T47" s="776"/>
      <c r="U47" s="776"/>
      <c r="V47" s="776"/>
      <c r="W47" s="776"/>
      <c r="X47" s="776"/>
      <c r="Y47" s="776"/>
      <c r="Z47" s="776"/>
      <c r="AA47" s="776"/>
      <c r="AB47" s="776"/>
      <c r="AC47" s="776"/>
      <c r="AD47" s="776"/>
      <c r="AE47" s="777"/>
      <c r="AF47" s="778"/>
      <c r="AG47" s="779"/>
      <c r="AH47" s="779"/>
      <c r="AI47" s="779"/>
      <c r="AJ47" s="780"/>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92"/>
      <c r="BT47" s="793"/>
      <c r="BU47" s="793"/>
      <c r="BV47" s="793"/>
      <c r="BW47" s="793"/>
      <c r="BX47" s="793"/>
      <c r="BY47" s="793"/>
      <c r="BZ47" s="793"/>
      <c r="CA47" s="793"/>
      <c r="CB47" s="793"/>
      <c r="CC47" s="793"/>
      <c r="CD47" s="793"/>
      <c r="CE47" s="793"/>
      <c r="CF47" s="793"/>
      <c r="CG47" s="794"/>
      <c r="CH47" s="798"/>
      <c r="CI47" s="799"/>
      <c r="CJ47" s="799"/>
      <c r="CK47" s="799"/>
      <c r="CL47" s="800"/>
      <c r="CM47" s="798"/>
      <c r="CN47" s="799"/>
      <c r="CO47" s="799"/>
      <c r="CP47" s="799"/>
      <c r="CQ47" s="800"/>
      <c r="CR47" s="798"/>
      <c r="CS47" s="799"/>
      <c r="CT47" s="799"/>
      <c r="CU47" s="799"/>
      <c r="CV47" s="800"/>
      <c r="CW47" s="798"/>
      <c r="CX47" s="799"/>
      <c r="CY47" s="799"/>
      <c r="CZ47" s="799"/>
      <c r="DA47" s="800"/>
      <c r="DB47" s="798"/>
      <c r="DC47" s="799"/>
      <c r="DD47" s="799"/>
      <c r="DE47" s="799"/>
      <c r="DF47" s="800"/>
      <c r="DG47" s="798"/>
      <c r="DH47" s="799"/>
      <c r="DI47" s="799"/>
      <c r="DJ47" s="799"/>
      <c r="DK47" s="800"/>
      <c r="DL47" s="798"/>
      <c r="DM47" s="799"/>
      <c r="DN47" s="799"/>
      <c r="DO47" s="799"/>
      <c r="DP47" s="800"/>
      <c r="DQ47" s="798"/>
      <c r="DR47" s="799"/>
      <c r="DS47" s="799"/>
      <c r="DT47" s="799"/>
      <c r="DU47" s="800"/>
      <c r="DV47" s="801"/>
      <c r="DW47" s="802"/>
      <c r="DX47" s="802"/>
      <c r="DY47" s="802"/>
      <c r="DZ47" s="803"/>
      <c r="EA47" s="199"/>
    </row>
    <row r="48" spans="1:131" s="200" customFormat="1" ht="26.25" customHeight="1" x14ac:dyDescent="0.15">
      <c r="A48" s="214">
        <v>21</v>
      </c>
      <c r="B48" s="804"/>
      <c r="C48" s="805"/>
      <c r="D48" s="805"/>
      <c r="E48" s="805"/>
      <c r="F48" s="805"/>
      <c r="G48" s="805"/>
      <c r="H48" s="805"/>
      <c r="I48" s="805"/>
      <c r="J48" s="805"/>
      <c r="K48" s="805"/>
      <c r="L48" s="805"/>
      <c r="M48" s="805"/>
      <c r="N48" s="805"/>
      <c r="O48" s="805"/>
      <c r="P48" s="806"/>
      <c r="Q48" s="775"/>
      <c r="R48" s="776"/>
      <c r="S48" s="776"/>
      <c r="T48" s="776"/>
      <c r="U48" s="776"/>
      <c r="V48" s="776"/>
      <c r="W48" s="776"/>
      <c r="X48" s="776"/>
      <c r="Y48" s="776"/>
      <c r="Z48" s="776"/>
      <c r="AA48" s="776"/>
      <c r="AB48" s="776"/>
      <c r="AC48" s="776"/>
      <c r="AD48" s="776"/>
      <c r="AE48" s="777"/>
      <c r="AF48" s="778"/>
      <c r="AG48" s="779"/>
      <c r="AH48" s="779"/>
      <c r="AI48" s="779"/>
      <c r="AJ48" s="780"/>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92"/>
      <c r="BT48" s="793"/>
      <c r="BU48" s="793"/>
      <c r="BV48" s="793"/>
      <c r="BW48" s="793"/>
      <c r="BX48" s="793"/>
      <c r="BY48" s="793"/>
      <c r="BZ48" s="793"/>
      <c r="CA48" s="793"/>
      <c r="CB48" s="793"/>
      <c r="CC48" s="793"/>
      <c r="CD48" s="793"/>
      <c r="CE48" s="793"/>
      <c r="CF48" s="793"/>
      <c r="CG48" s="794"/>
      <c r="CH48" s="798"/>
      <c r="CI48" s="799"/>
      <c r="CJ48" s="799"/>
      <c r="CK48" s="799"/>
      <c r="CL48" s="800"/>
      <c r="CM48" s="798"/>
      <c r="CN48" s="799"/>
      <c r="CO48" s="799"/>
      <c r="CP48" s="799"/>
      <c r="CQ48" s="800"/>
      <c r="CR48" s="798"/>
      <c r="CS48" s="799"/>
      <c r="CT48" s="799"/>
      <c r="CU48" s="799"/>
      <c r="CV48" s="800"/>
      <c r="CW48" s="798"/>
      <c r="CX48" s="799"/>
      <c r="CY48" s="799"/>
      <c r="CZ48" s="799"/>
      <c r="DA48" s="800"/>
      <c r="DB48" s="798"/>
      <c r="DC48" s="799"/>
      <c r="DD48" s="799"/>
      <c r="DE48" s="799"/>
      <c r="DF48" s="800"/>
      <c r="DG48" s="798"/>
      <c r="DH48" s="799"/>
      <c r="DI48" s="799"/>
      <c r="DJ48" s="799"/>
      <c r="DK48" s="800"/>
      <c r="DL48" s="798"/>
      <c r="DM48" s="799"/>
      <c r="DN48" s="799"/>
      <c r="DO48" s="799"/>
      <c r="DP48" s="800"/>
      <c r="DQ48" s="798"/>
      <c r="DR48" s="799"/>
      <c r="DS48" s="799"/>
      <c r="DT48" s="799"/>
      <c r="DU48" s="800"/>
      <c r="DV48" s="801"/>
      <c r="DW48" s="802"/>
      <c r="DX48" s="802"/>
      <c r="DY48" s="802"/>
      <c r="DZ48" s="803"/>
      <c r="EA48" s="199"/>
    </row>
    <row r="49" spans="1:131" s="200" customFormat="1" ht="26.25" customHeight="1" x14ac:dyDescent="0.15">
      <c r="A49" s="214">
        <v>22</v>
      </c>
      <c r="B49" s="804"/>
      <c r="C49" s="805"/>
      <c r="D49" s="805"/>
      <c r="E49" s="805"/>
      <c r="F49" s="805"/>
      <c r="G49" s="805"/>
      <c r="H49" s="805"/>
      <c r="I49" s="805"/>
      <c r="J49" s="805"/>
      <c r="K49" s="805"/>
      <c r="L49" s="805"/>
      <c r="M49" s="805"/>
      <c r="N49" s="805"/>
      <c r="O49" s="805"/>
      <c r="P49" s="806"/>
      <c r="Q49" s="775"/>
      <c r="R49" s="776"/>
      <c r="S49" s="776"/>
      <c r="T49" s="776"/>
      <c r="U49" s="776"/>
      <c r="V49" s="776"/>
      <c r="W49" s="776"/>
      <c r="X49" s="776"/>
      <c r="Y49" s="776"/>
      <c r="Z49" s="776"/>
      <c r="AA49" s="776"/>
      <c r="AB49" s="776"/>
      <c r="AC49" s="776"/>
      <c r="AD49" s="776"/>
      <c r="AE49" s="777"/>
      <c r="AF49" s="778"/>
      <c r="AG49" s="779"/>
      <c r="AH49" s="779"/>
      <c r="AI49" s="779"/>
      <c r="AJ49" s="780"/>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92"/>
      <c r="BT49" s="793"/>
      <c r="BU49" s="793"/>
      <c r="BV49" s="793"/>
      <c r="BW49" s="793"/>
      <c r="BX49" s="793"/>
      <c r="BY49" s="793"/>
      <c r="BZ49" s="793"/>
      <c r="CA49" s="793"/>
      <c r="CB49" s="793"/>
      <c r="CC49" s="793"/>
      <c r="CD49" s="793"/>
      <c r="CE49" s="793"/>
      <c r="CF49" s="793"/>
      <c r="CG49" s="794"/>
      <c r="CH49" s="798"/>
      <c r="CI49" s="799"/>
      <c r="CJ49" s="799"/>
      <c r="CK49" s="799"/>
      <c r="CL49" s="800"/>
      <c r="CM49" s="798"/>
      <c r="CN49" s="799"/>
      <c r="CO49" s="799"/>
      <c r="CP49" s="799"/>
      <c r="CQ49" s="800"/>
      <c r="CR49" s="798"/>
      <c r="CS49" s="799"/>
      <c r="CT49" s="799"/>
      <c r="CU49" s="799"/>
      <c r="CV49" s="800"/>
      <c r="CW49" s="798"/>
      <c r="CX49" s="799"/>
      <c r="CY49" s="799"/>
      <c r="CZ49" s="799"/>
      <c r="DA49" s="800"/>
      <c r="DB49" s="798"/>
      <c r="DC49" s="799"/>
      <c r="DD49" s="799"/>
      <c r="DE49" s="799"/>
      <c r="DF49" s="800"/>
      <c r="DG49" s="798"/>
      <c r="DH49" s="799"/>
      <c r="DI49" s="799"/>
      <c r="DJ49" s="799"/>
      <c r="DK49" s="800"/>
      <c r="DL49" s="798"/>
      <c r="DM49" s="799"/>
      <c r="DN49" s="799"/>
      <c r="DO49" s="799"/>
      <c r="DP49" s="800"/>
      <c r="DQ49" s="798"/>
      <c r="DR49" s="799"/>
      <c r="DS49" s="799"/>
      <c r="DT49" s="799"/>
      <c r="DU49" s="800"/>
      <c r="DV49" s="801"/>
      <c r="DW49" s="802"/>
      <c r="DX49" s="802"/>
      <c r="DY49" s="802"/>
      <c r="DZ49" s="803"/>
      <c r="EA49" s="199"/>
    </row>
    <row r="50" spans="1:131" s="200" customFormat="1" ht="26.25" customHeight="1" x14ac:dyDescent="0.15">
      <c r="A50" s="214">
        <v>23</v>
      </c>
      <c r="B50" s="804"/>
      <c r="C50" s="805"/>
      <c r="D50" s="805"/>
      <c r="E50" s="805"/>
      <c r="F50" s="805"/>
      <c r="G50" s="805"/>
      <c r="H50" s="805"/>
      <c r="I50" s="805"/>
      <c r="J50" s="805"/>
      <c r="K50" s="805"/>
      <c r="L50" s="805"/>
      <c r="M50" s="805"/>
      <c r="N50" s="805"/>
      <c r="O50" s="805"/>
      <c r="P50" s="806"/>
      <c r="Q50" s="853"/>
      <c r="R50" s="854"/>
      <c r="S50" s="854"/>
      <c r="T50" s="854"/>
      <c r="U50" s="854"/>
      <c r="V50" s="854"/>
      <c r="W50" s="854"/>
      <c r="X50" s="854"/>
      <c r="Y50" s="854"/>
      <c r="Z50" s="854"/>
      <c r="AA50" s="854"/>
      <c r="AB50" s="854"/>
      <c r="AC50" s="854"/>
      <c r="AD50" s="854"/>
      <c r="AE50" s="855"/>
      <c r="AF50" s="778"/>
      <c r="AG50" s="779"/>
      <c r="AH50" s="779"/>
      <c r="AI50" s="779"/>
      <c r="AJ50" s="780"/>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92"/>
      <c r="BT50" s="793"/>
      <c r="BU50" s="793"/>
      <c r="BV50" s="793"/>
      <c r="BW50" s="793"/>
      <c r="BX50" s="793"/>
      <c r="BY50" s="793"/>
      <c r="BZ50" s="793"/>
      <c r="CA50" s="793"/>
      <c r="CB50" s="793"/>
      <c r="CC50" s="793"/>
      <c r="CD50" s="793"/>
      <c r="CE50" s="793"/>
      <c r="CF50" s="793"/>
      <c r="CG50" s="794"/>
      <c r="CH50" s="798"/>
      <c r="CI50" s="799"/>
      <c r="CJ50" s="799"/>
      <c r="CK50" s="799"/>
      <c r="CL50" s="800"/>
      <c r="CM50" s="798"/>
      <c r="CN50" s="799"/>
      <c r="CO50" s="799"/>
      <c r="CP50" s="799"/>
      <c r="CQ50" s="800"/>
      <c r="CR50" s="798"/>
      <c r="CS50" s="799"/>
      <c r="CT50" s="799"/>
      <c r="CU50" s="799"/>
      <c r="CV50" s="800"/>
      <c r="CW50" s="798"/>
      <c r="CX50" s="799"/>
      <c r="CY50" s="799"/>
      <c r="CZ50" s="799"/>
      <c r="DA50" s="800"/>
      <c r="DB50" s="798"/>
      <c r="DC50" s="799"/>
      <c r="DD50" s="799"/>
      <c r="DE50" s="799"/>
      <c r="DF50" s="800"/>
      <c r="DG50" s="798"/>
      <c r="DH50" s="799"/>
      <c r="DI50" s="799"/>
      <c r="DJ50" s="799"/>
      <c r="DK50" s="800"/>
      <c r="DL50" s="798"/>
      <c r="DM50" s="799"/>
      <c r="DN50" s="799"/>
      <c r="DO50" s="799"/>
      <c r="DP50" s="800"/>
      <c r="DQ50" s="798"/>
      <c r="DR50" s="799"/>
      <c r="DS50" s="799"/>
      <c r="DT50" s="799"/>
      <c r="DU50" s="800"/>
      <c r="DV50" s="801"/>
      <c r="DW50" s="802"/>
      <c r="DX50" s="802"/>
      <c r="DY50" s="802"/>
      <c r="DZ50" s="803"/>
      <c r="EA50" s="199"/>
    </row>
    <row r="51" spans="1:131" s="200" customFormat="1" ht="26.25" customHeight="1" x14ac:dyDescent="0.15">
      <c r="A51" s="214">
        <v>24</v>
      </c>
      <c r="B51" s="804"/>
      <c r="C51" s="805"/>
      <c r="D51" s="805"/>
      <c r="E51" s="805"/>
      <c r="F51" s="805"/>
      <c r="G51" s="805"/>
      <c r="H51" s="805"/>
      <c r="I51" s="805"/>
      <c r="J51" s="805"/>
      <c r="K51" s="805"/>
      <c r="L51" s="805"/>
      <c r="M51" s="805"/>
      <c r="N51" s="805"/>
      <c r="O51" s="805"/>
      <c r="P51" s="806"/>
      <c r="Q51" s="853"/>
      <c r="R51" s="854"/>
      <c r="S51" s="854"/>
      <c r="T51" s="854"/>
      <c r="U51" s="854"/>
      <c r="V51" s="854"/>
      <c r="W51" s="854"/>
      <c r="X51" s="854"/>
      <c r="Y51" s="854"/>
      <c r="Z51" s="854"/>
      <c r="AA51" s="854"/>
      <c r="AB51" s="854"/>
      <c r="AC51" s="854"/>
      <c r="AD51" s="854"/>
      <c r="AE51" s="855"/>
      <c r="AF51" s="778"/>
      <c r="AG51" s="779"/>
      <c r="AH51" s="779"/>
      <c r="AI51" s="779"/>
      <c r="AJ51" s="780"/>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92"/>
      <c r="BT51" s="793"/>
      <c r="BU51" s="793"/>
      <c r="BV51" s="793"/>
      <c r="BW51" s="793"/>
      <c r="BX51" s="793"/>
      <c r="BY51" s="793"/>
      <c r="BZ51" s="793"/>
      <c r="CA51" s="793"/>
      <c r="CB51" s="793"/>
      <c r="CC51" s="793"/>
      <c r="CD51" s="793"/>
      <c r="CE51" s="793"/>
      <c r="CF51" s="793"/>
      <c r="CG51" s="794"/>
      <c r="CH51" s="798"/>
      <c r="CI51" s="799"/>
      <c r="CJ51" s="799"/>
      <c r="CK51" s="799"/>
      <c r="CL51" s="800"/>
      <c r="CM51" s="798"/>
      <c r="CN51" s="799"/>
      <c r="CO51" s="799"/>
      <c r="CP51" s="799"/>
      <c r="CQ51" s="800"/>
      <c r="CR51" s="798"/>
      <c r="CS51" s="799"/>
      <c r="CT51" s="799"/>
      <c r="CU51" s="799"/>
      <c r="CV51" s="800"/>
      <c r="CW51" s="798"/>
      <c r="CX51" s="799"/>
      <c r="CY51" s="799"/>
      <c r="CZ51" s="799"/>
      <c r="DA51" s="800"/>
      <c r="DB51" s="798"/>
      <c r="DC51" s="799"/>
      <c r="DD51" s="799"/>
      <c r="DE51" s="799"/>
      <c r="DF51" s="800"/>
      <c r="DG51" s="798"/>
      <c r="DH51" s="799"/>
      <c r="DI51" s="799"/>
      <c r="DJ51" s="799"/>
      <c r="DK51" s="800"/>
      <c r="DL51" s="798"/>
      <c r="DM51" s="799"/>
      <c r="DN51" s="799"/>
      <c r="DO51" s="799"/>
      <c r="DP51" s="800"/>
      <c r="DQ51" s="798"/>
      <c r="DR51" s="799"/>
      <c r="DS51" s="799"/>
      <c r="DT51" s="799"/>
      <c r="DU51" s="800"/>
      <c r="DV51" s="801"/>
      <c r="DW51" s="802"/>
      <c r="DX51" s="802"/>
      <c r="DY51" s="802"/>
      <c r="DZ51" s="803"/>
      <c r="EA51" s="199"/>
    </row>
    <row r="52" spans="1:131" s="200" customFormat="1" ht="26.25" customHeight="1" x14ac:dyDescent="0.15">
      <c r="A52" s="214">
        <v>25</v>
      </c>
      <c r="B52" s="804"/>
      <c r="C52" s="805"/>
      <c r="D52" s="805"/>
      <c r="E52" s="805"/>
      <c r="F52" s="805"/>
      <c r="G52" s="805"/>
      <c r="H52" s="805"/>
      <c r="I52" s="805"/>
      <c r="J52" s="805"/>
      <c r="K52" s="805"/>
      <c r="L52" s="805"/>
      <c r="M52" s="805"/>
      <c r="N52" s="805"/>
      <c r="O52" s="805"/>
      <c r="P52" s="806"/>
      <c r="Q52" s="853"/>
      <c r="R52" s="854"/>
      <c r="S52" s="854"/>
      <c r="T52" s="854"/>
      <c r="U52" s="854"/>
      <c r="V52" s="854"/>
      <c r="W52" s="854"/>
      <c r="X52" s="854"/>
      <c r="Y52" s="854"/>
      <c r="Z52" s="854"/>
      <c r="AA52" s="854"/>
      <c r="AB52" s="854"/>
      <c r="AC52" s="854"/>
      <c r="AD52" s="854"/>
      <c r="AE52" s="855"/>
      <c r="AF52" s="778"/>
      <c r="AG52" s="779"/>
      <c r="AH52" s="779"/>
      <c r="AI52" s="779"/>
      <c r="AJ52" s="780"/>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92"/>
      <c r="BT52" s="793"/>
      <c r="BU52" s="793"/>
      <c r="BV52" s="793"/>
      <c r="BW52" s="793"/>
      <c r="BX52" s="793"/>
      <c r="BY52" s="793"/>
      <c r="BZ52" s="793"/>
      <c r="CA52" s="793"/>
      <c r="CB52" s="793"/>
      <c r="CC52" s="793"/>
      <c r="CD52" s="793"/>
      <c r="CE52" s="793"/>
      <c r="CF52" s="793"/>
      <c r="CG52" s="794"/>
      <c r="CH52" s="798"/>
      <c r="CI52" s="799"/>
      <c r="CJ52" s="799"/>
      <c r="CK52" s="799"/>
      <c r="CL52" s="800"/>
      <c r="CM52" s="798"/>
      <c r="CN52" s="799"/>
      <c r="CO52" s="799"/>
      <c r="CP52" s="799"/>
      <c r="CQ52" s="800"/>
      <c r="CR52" s="798"/>
      <c r="CS52" s="799"/>
      <c r="CT52" s="799"/>
      <c r="CU52" s="799"/>
      <c r="CV52" s="800"/>
      <c r="CW52" s="798"/>
      <c r="CX52" s="799"/>
      <c r="CY52" s="799"/>
      <c r="CZ52" s="799"/>
      <c r="DA52" s="800"/>
      <c r="DB52" s="798"/>
      <c r="DC52" s="799"/>
      <c r="DD52" s="799"/>
      <c r="DE52" s="799"/>
      <c r="DF52" s="800"/>
      <c r="DG52" s="798"/>
      <c r="DH52" s="799"/>
      <c r="DI52" s="799"/>
      <c r="DJ52" s="799"/>
      <c r="DK52" s="800"/>
      <c r="DL52" s="798"/>
      <c r="DM52" s="799"/>
      <c r="DN52" s="799"/>
      <c r="DO52" s="799"/>
      <c r="DP52" s="800"/>
      <c r="DQ52" s="798"/>
      <c r="DR52" s="799"/>
      <c r="DS52" s="799"/>
      <c r="DT52" s="799"/>
      <c r="DU52" s="800"/>
      <c r="DV52" s="801"/>
      <c r="DW52" s="802"/>
      <c r="DX52" s="802"/>
      <c r="DY52" s="802"/>
      <c r="DZ52" s="803"/>
      <c r="EA52" s="199"/>
    </row>
    <row r="53" spans="1:131" s="200" customFormat="1" ht="26.25" customHeight="1" x14ac:dyDescent="0.15">
      <c r="A53" s="214">
        <v>26</v>
      </c>
      <c r="B53" s="804"/>
      <c r="C53" s="805"/>
      <c r="D53" s="805"/>
      <c r="E53" s="805"/>
      <c r="F53" s="805"/>
      <c r="G53" s="805"/>
      <c r="H53" s="805"/>
      <c r="I53" s="805"/>
      <c r="J53" s="805"/>
      <c r="K53" s="805"/>
      <c r="L53" s="805"/>
      <c r="M53" s="805"/>
      <c r="N53" s="805"/>
      <c r="O53" s="805"/>
      <c r="P53" s="806"/>
      <c r="Q53" s="853"/>
      <c r="R53" s="854"/>
      <c r="S53" s="854"/>
      <c r="T53" s="854"/>
      <c r="U53" s="854"/>
      <c r="V53" s="854"/>
      <c r="W53" s="854"/>
      <c r="X53" s="854"/>
      <c r="Y53" s="854"/>
      <c r="Z53" s="854"/>
      <c r="AA53" s="854"/>
      <c r="AB53" s="854"/>
      <c r="AC53" s="854"/>
      <c r="AD53" s="854"/>
      <c r="AE53" s="855"/>
      <c r="AF53" s="778"/>
      <c r="AG53" s="779"/>
      <c r="AH53" s="779"/>
      <c r="AI53" s="779"/>
      <c r="AJ53" s="780"/>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92"/>
      <c r="BT53" s="793"/>
      <c r="BU53" s="793"/>
      <c r="BV53" s="793"/>
      <c r="BW53" s="793"/>
      <c r="BX53" s="793"/>
      <c r="BY53" s="793"/>
      <c r="BZ53" s="793"/>
      <c r="CA53" s="793"/>
      <c r="CB53" s="793"/>
      <c r="CC53" s="793"/>
      <c r="CD53" s="793"/>
      <c r="CE53" s="793"/>
      <c r="CF53" s="793"/>
      <c r="CG53" s="794"/>
      <c r="CH53" s="798"/>
      <c r="CI53" s="799"/>
      <c r="CJ53" s="799"/>
      <c r="CK53" s="799"/>
      <c r="CL53" s="800"/>
      <c r="CM53" s="798"/>
      <c r="CN53" s="799"/>
      <c r="CO53" s="799"/>
      <c r="CP53" s="799"/>
      <c r="CQ53" s="800"/>
      <c r="CR53" s="798"/>
      <c r="CS53" s="799"/>
      <c r="CT53" s="799"/>
      <c r="CU53" s="799"/>
      <c r="CV53" s="800"/>
      <c r="CW53" s="798"/>
      <c r="CX53" s="799"/>
      <c r="CY53" s="799"/>
      <c r="CZ53" s="799"/>
      <c r="DA53" s="800"/>
      <c r="DB53" s="798"/>
      <c r="DC53" s="799"/>
      <c r="DD53" s="799"/>
      <c r="DE53" s="799"/>
      <c r="DF53" s="800"/>
      <c r="DG53" s="798"/>
      <c r="DH53" s="799"/>
      <c r="DI53" s="799"/>
      <c r="DJ53" s="799"/>
      <c r="DK53" s="800"/>
      <c r="DL53" s="798"/>
      <c r="DM53" s="799"/>
      <c r="DN53" s="799"/>
      <c r="DO53" s="799"/>
      <c r="DP53" s="800"/>
      <c r="DQ53" s="798"/>
      <c r="DR53" s="799"/>
      <c r="DS53" s="799"/>
      <c r="DT53" s="799"/>
      <c r="DU53" s="800"/>
      <c r="DV53" s="801"/>
      <c r="DW53" s="802"/>
      <c r="DX53" s="802"/>
      <c r="DY53" s="802"/>
      <c r="DZ53" s="803"/>
      <c r="EA53" s="199"/>
    </row>
    <row r="54" spans="1:131" s="200" customFormat="1" ht="26.25" customHeight="1" x14ac:dyDescent="0.15">
      <c r="A54" s="214">
        <v>27</v>
      </c>
      <c r="B54" s="804"/>
      <c r="C54" s="805"/>
      <c r="D54" s="805"/>
      <c r="E54" s="805"/>
      <c r="F54" s="805"/>
      <c r="G54" s="805"/>
      <c r="H54" s="805"/>
      <c r="I54" s="805"/>
      <c r="J54" s="805"/>
      <c r="K54" s="805"/>
      <c r="L54" s="805"/>
      <c r="M54" s="805"/>
      <c r="N54" s="805"/>
      <c r="O54" s="805"/>
      <c r="P54" s="806"/>
      <c r="Q54" s="853"/>
      <c r="R54" s="854"/>
      <c r="S54" s="854"/>
      <c r="T54" s="854"/>
      <c r="U54" s="854"/>
      <c r="V54" s="854"/>
      <c r="W54" s="854"/>
      <c r="X54" s="854"/>
      <c r="Y54" s="854"/>
      <c r="Z54" s="854"/>
      <c r="AA54" s="854"/>
      <c r="AB54" s="854"/>
      <c r="AC54" s="854"/>
      <c r="AD54" s="854"/>
      <c r="AE54" s="855"/>
      <c r="AF54" s="778"/>
      <c r="AG54" s="779"/>
      <c r="AH54" s="779"/>
      <c r="AI54" s="779"/>
      <c r="AJ54" s="780"/>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92"/>
      <c r="BT54" s="793"/>
      <c r="BU54" s="793"/>
      <c r="BV54" s="793"/>
      <c r="BW54" s="793"/>
      <c r="BX54" s="793"/>
      <c r="BY54" s="793"/>
      <c r="BZ54" s="793"/>
      <c r="CA54" s="793"/>
      <c r="CB54" s="793"/>
      <c r="CC54" s="793"/>
      <c r="CD54" s="793"/>
      <c r="CE54" s="793"/>
      <c r="CF54" s="793"/>
      <c r="CG54" s="794"/>
      <c r="CH54" s="798"/>
      <c r="CI54" s="799"/>
      <c r="CJ54" s="799"/>
      <c r="CK54" s="799"/>
      <c r="CL54" s="800"/>
      <c r="CM54" s="798"/>
      <c r="CN54" s="799"/>
      <c r="CO54" s="799"/>
      <c r="CP54" s="799"/>
      <c r="CQ54" s="800"/>
      <c r="CR54" s="798"/>
      <c r="CS54" s="799"/>
      <c r="CT54" s="799"/>
      <c r="CU54" s="799"/>
      <c r="CV54" s="800"/>
      <c r="CW54" s="798"/>
      <c r="CX54" s="799"/>
      <c r="CY54" s="799"/>
      <c r="CZ54" s="799"/>
      <c r="DA54" s="800"/>
      <c r="DB54" s="798"/>
      <c r="DC54" s="799"/>
      <c r="DD54" s="799"/>
      <c r="DE54" s="799"/>
      <c r="DF54" s="800"/>
      <c r="DG54" s="798"/>
      <c r="DH54" s="799"/>
      <c r="DI54" s="799"/>
      <c r="DJ54" s="799"/>
      <c r="DK54" s="800"/>
      <c r="DL54" s="798"/>
      <c r="DM54" s="799"/>
      <c r="DN54" s="799"/>
      <c r="DO54" s="799"/>
      <c r="DP54" s="800"/>
      <c r="DQ54" s="798"/>
      <c r="DR54" s="799"/>
      <c r="DS54" s="799"/>
      <c r="DT54" s="799"/>
      <c r="DU54" s="800"/>
      <c r="DV54" s="801"/>
      <c r="DW54" s="802"/>
      <c r="DX54" s="802"/>
      <c r="DY54" s="802"/>
      <c r="DZ54" s="803"/>
      <c r="EA54" s="199"/>
    </row>
    <row r="55" spans="1:131" s="200" customFormat="1" ht="26.25" customHeight="1" x14ac:dyDescent="0.15">
      <c r="A55" s="214">
        <v>28</v>
      </c>
      <c r="B55" s="804"/>
      <c r="C55" s="805"/>
      <c r="D55" s="805"/>
      <c r="E55" s="805"/>
      <c r="F55" s="805"/>
      <c r="G55" s="805"/>
      <c r="H55" s="805"/>
      <c r="I55" s="805"/>
      <c r="J55" s="805"/>
      <c r="K55" s="805"/>
      <c r="L55" s="805"/>
      <c r="M55" s="805"/>
      <c r="N55" s="805"/>
      <c r="O55" s="805"/>
      <c r="P55" s="806"/>
      <c r="Q55" s="853"/>
      <c r="R55" s="854"/>
      <c r="S55" s="854"/>
      <c r="T55" s="854"/>
      <c r="U55" s="854"/>
      <c r="V55" s="854"/>
      <c r="W55" s="854"/>
      <c r="X55" s="854"/>
      <c r="Y55" s="854"/>
      <c r="Z55" s="854"/>
      <c r="AA55" s="854"/>
      <c r="AB55" s="854"/>
      <c r="AC55" s="854"/>
      <c r="AD55" s="854"/>
      <c r="AE55" s="855"/>
      <c r="AF55" s="778"/>
      <c r="AG55" s="779"/>
      <c r="AH55" s="779"/>
      <c r="AI55" s="779"/>
      <c r="AJ55" s="780"/>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92"/>
      <c r="BT55" s="793"/>
      <c r="BU55" s="793"/>
      <c r="BV55" s="793"/>
      <c r="BW55" s="793"/>
      <c r="BX55" s="793"/>
      <c r="BY55" s="793"/>
      <c r="BZ55" s="793"/>
      <c r="CA55" s="793"/>
      <c r="CB55" s="793"/>
      <c r="CC55" s="793"/>
      <c r="CD55" s="793"/>
      <c r="CE55" s="793"/>
      <c r="CF55" s="793"/>
      <c r="CG55" s="794"/>
      <c r="CH55" s="798"/>
      <c r="CI55" s="799"/>
      <c r="CJ55" s="799"/>
      <c r="CK55" s="799"/>
      <c r="CL55" s="800"/>
      <c r="CM55" s="798"/>
      <c r="CN55" s="799"/>
      <c r="CO55" s="799"/>
      <c r="CP55" s="799"/>
      <c r="CQ55" s="800"/>
      <c r="CR55" s="798"/>
      <c r="CS55" s="799"/>
      <c r="CT55" s="799"/>
      <c r="CU55" s="799"/>
      <c r="CV55" s="800"/>
      <c r="CW55" s="798"/>
      <c r="CX55" s="799"/>
      <c r="CY55" s="799"/>
      <c r="CZ55" s="799"/>
      <c r="DA55" s="800"/>
      <c r="DB55" s="798"/>
      <c r="DC55" s="799"/>
      <c r="DD55" s="799"/>
      <c r="DE55" s="799"/>
      <c r="DF55" s="800"/>
      <c r="DG55" s="798"/>
      <c r="DH55" s="799"/>
      <c r="DI55" s="799"/>
      <c r="DJ55" s="799"/>
      <c r="DK55" s="800"/>
      <c r="DL55" s="798"/>
      <c r="DM55" s="799"/>
      <c r="DN55" s="799"/>
      <c r="DO55" s="799"/>
      <c r="DP55" s="800"/>
      <c r="DQ55" s="798"/>
      <c r="DR55" s="799"/>
      <c r="DS55" s="799"/>
      <c r="DT55" s="799"/>
      <c r="DU55" s="800"/>
      <c r="DV55" s="801"/>
      <c r="DW55" s="802"/>
      <c r="DX55" s="802"/>
      <c r="DY55" s="802"/>
      <c r="DZ55" s="803"/>
      <c r="EA55" s="199"/>
    </row>
    <row r="56" spans="1:131" s="200" customFormat="1" ht="26.25" customHeight="1" x14ac:dyDescent="0.15">
      <c r="A56" s="214">
        <v>29</v>
      </c>
      <c r="B56" s="804"/>
      <c r="C56" s="805"/>
      <c r="D56" s="805"/>
      <c r="E56" s="805"/>
      <c r="F56" s="805"/>
      <c r="G56" s="805"/>
      <c r="H56" s="805"/>
      <c r="I56" s="805"/>
      <c r="J56" s="805"/>
      <c r="K56" s="805"/>
      <c r="L56" s="805"/>
      <c r="M56" s="805"/>
      <c r="N56" s="805"/>
      <c r="O56" s="805"/>
      <c r="P56" s="806"/>
      <c r="Q56" s="853"/>
      <c r="R56" s="854"/>
      <c r="S56" s="854"/>
      <c r="T56" s="854"/>
      <c r="U56" s="854"/>
      <c r="V56" s="854"/>
      <c r="W56" s="854"/>
      <c r="X56" s="854"/>
      <c r="Y56" s="854"/>
      <c r="Z56" s="854"/>
      <c r="AA56" s="854"/>
      <c r="AB56" s="854"/>
      <c r="AC56" s="854"/>
      <c r="AD56" s="854"/>
      <c r="AE56" s="855"/>
      <c r="AF56" s="778"/>
      <c r="AG56" s="779"/>
      <c r="AH56" s="779"/>
      <c r="AI56" s="779"/>
      <c r="AJ56" s="780"/>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92"/>
      <c r="BT56" s="793"/>
      <c r="BU56" s="793"/>
      <c r="BV56" s="793"/>
      <c r="BW56" s="793"/>
      <c r="BX56" s="793"/>
      <c r="BY56" s="793"/>
      <c r="BZ56" s="793"/>
      <c r="CA56" s="793"/>
      <c r="CB56" s="793"/>
      <c r="CC56" s="793"/>
      <c r="CD56" s="793"/>
      <c r="CE56" s="793"/>
      <c r="CF56" s="793"/>
      <c r="CG56" s="794"/>
      <c r="CH56" s="798"/>
      <c r="CI56" s="799"/>
      <c r="CJ56" s="799"/>
      <c r="CK56" s="799"/>
      <c r="CL56" s="800"/>
      <c r="CM56" s="798"/>
      <c r="CN56" s="799"/>
      <c r="CO56" s="799"/>
      <c r="CP56" s="799"/>
      <c r="CQ56" s="800"/>
      <c r="CR56" s="798"/>
      <c r="CS56" s="799"/>
      <c r="CT56" s="799"/>
      <c r="CU56" s="799"/>
      <c r="CV56" s="800"/>
      <c r="CW56" s="798"/>
      <c r="CX56" s="799"/>
      <c r="CY56" s="799"/>
      <c r="CZ56" s="799"/>
      <c r="DA56" s="800"/>
      <c r="DB56" s="798"/>
      <c r="DC56" s="799"/>
      <c r="DD56" s="799"/>
      <c r="DE56" s="799"/>
      <c r="DF56" s="800"/>
      <c r="DG56" s="798"/>
      <c r="DH56" s="799"/>
      <c r="DI56" s="799"/>
      <c r="DJ56" s="799"/>
      <c r="DK56" s="800"/>
      <c r="DL56" s="798"/>
      <c r="DM56" s="799"/>
      <c r="DN56" s="799"/>
      <c r="DO56" s="799"/>
      <c r="DP56" s="800"/>
      <c r="DQ56" s="798"/>
      <c r="DR56" s="799"/>
      <c r="DS56" s="799"/>
      <c r="DT56" s="799"/>
      <c r="DU56" s="800"/>
      <c r="DV56" s="801"/>
      <c r="DW56" s="802"/>
      <c r="DX56" s="802"/>
      <c r="DY56" s="802"/>
      <c r="DZ56" s="803"/>
      <c r="EA56" s="199"/>
    </row>
    <row r="57" spans="1:131" s="200" customFormat="1" ht="26.25" customHeight="1" x14ac:dyDescent="0.15">
      <c r="A57" s="214">
        <v>30</v>
      </c>
      <c r="B57" s="804"/>
      <c r="C57" s="805"/>
      <c r="D57" s="805"/>
      <c r="E57" s="805"/>
      <c r="F57" s="805"/>
      <c r="G57" s="805"/>
      <c r="H57" s="805"/>
      <c r="I57" s="805"/>
      <c r="J57" s="805"/>
      <c r="K57" s="805"/>
      <c r="L57" s="805"/>
      <c r="M57" s="805"/>
      <c r="N57" s="805"/>
      <c r="O57" s="805"/>
      <c r="P57" s="806"/>
      <c r="Q57" s="853"/>
      <c r="R57" s="854"/>
      <c r="S57" s="854"/>
      <c r="T57" s="854"/>
      <c r="U57" s="854"/>
      <c r="V57" s="854"/>
      <c r="W57" s="854"/>
      <c r="X57" s="854"/>
      <c r="Y57" s="854"/>
      <c r="Z57" s="854"/>
      <c r="AA57" s="854"/>
      <c r="AB57" s="854"/>
      <c r="AC57" s="854"/>
      <c r="AD57" s="854"/>
      <c r="AE57" s="855"/>
      <c r="AF57" s="778"/>
      <c r="AG57" s="779"/>
      <c r="AH57" s="779"/>
      <c r="AI57" s="779"/>
      <c r="AJ57" s="780"/>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92"/>
      <c r="BT57" s="793"/>
      <c r="BU57" s="793"/>
      <c r="BV57" s="793"/>
      <c r="BW57" s="793"/>
      <c r="BX57" s="793"/>
      <c r="BY57" s="793"/>
      <c r="BZ57" s="793"/>
      <c r="CA57" s="793"/>
      <c r="CB57" s="793"/>
      <c r="CC57" s="793"/>
      <c r="CD57" s="793"/>
      <c r="CE57" s="793"/>
      <c r="CF57" s="793"/>
      <c r="CG57" s="794"/>
      <c r="CH57" s="798"/>
      <c r="CI57" s="799"/>
      <c r="CJ57" s="799"/>
      <c r="CK57" s="799"/>
      <c r="CL57" s="800"/>
      <c r="CM57" s="798"/>
      <c r="CN57" s="799"/>
      <c r="CO57" s="799"/>
      <c r="CP57" s="799"/>
      <c r="CQ57" s="800"/>
      <c r="CR57" s="798"/>
      <c r="CS57" s="799"/>
      <c r="CT57" s="799"/>
      <c r="CU57" s="799"/>
      <c r="CV57" s="800"/>
      <c r="CW57" s="798"/>
      <c r="CX57" s="799"/>
      <c r="CY57" s="799"/>
      <c r="CZ57" s="799"/>
      <c r="DA57" s="800"/>
      <c r="DB57" s="798"/>
      <c r="DC57" s="799"/>
      <c r="DD57" s="799"/>
      <c r="DE57" s="799"/>
      <c r="DF57" s="800"/>
      <c r="DG57" s="798"/>
      <c r="DH57" s="799"/>
      <c r="DI57" s="799"/>
      <c r="DJ57" s="799"/>
      <c r="DK57" s="800"/>
      <c r="DL57" s="798"/>
      <c r="DM57" s="799"/>
      <c r="DN57" s="799"/>
      <c r="DO57" s="799"/>
      <c r="DP57" s="800"/>
      <c r="DQ57" s="798"/>
      <c r="DR57" s="799"/>
      <c r="DS57" s="799"/>
      <c r="DT57" s="799"/>
      <c r="DU57" s="800"/>
      <c r="DV57" s="801"/>
      <c r="DW57" s="802"/>
      <c r="DX57" s="802"/>
      <c r="DY57" s="802"/>
      <c r="DZ57" s="803"/>
      <c r="EA57" s="199"/>
    </row>
    <row r="58" spans="1:131" s="200" customFormat="1" ht="26.25" customHeight="1" x14ac:dyDescent="0.15">
      <c r="A58" s="214">
        <v>31</v>
      </c>
      <c r="B58" s="804"/>
      <c r="C58" s="805"/>
      <c r="D58" s="805"/>
      <c r="E58" s="805"/>
      <c r="F58" s="805"/>
      <c r="G58" s="805"/>
      <c r="H58" s="805"/>
      <c r="I58" s="805"/>
      <c r="J58" s="805"/>
      <c r="K58" s="805"/>
      <c r="L58" s="805"/>
      <c r="M58" s="805"/>
      <c r="N58" s="805"/>
      <c r="O58" s="805"/>
      <c r="P58" s="806"/>
      <c r="Q58" s="853"/>
      <c r="R58" s="854"/>
      <c r="S58" s="854"/>
      <c r="T58" s="854"/>
      <c r="U58" s="854"/>
      <c r="V58" s="854"/>
      <c r="W58" s="854"/>
      <c r="X58" s="854"/>
      <c r="Y58" s="854"/>
      <c r="Z58" s="854"/>
      <c r="AA58" s="854"/>
      <c r="AB58" s="854"/>
      <c r="AC58" s="854"/>
      <c r="AD58" s="854"/>
      <c r="AE58" s="855"/>
      <c r="AF58" s="778"/>
      <c r="AG58" s="779"/>
      <c r="AH58" s="779"/>
      <c r="AI58" s="779"/>
      <c r="AJ58" s="780"/>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92"/>
      <c r="BT58" s="793"/>
      <c r="BU58" s="793"/>
      <c r="BV58" s="793"/>
      <c r="BW58" s="793"/>
      <c r="BX58" s="793"/>
      <c r="BY58" s="793"/>
      <c r="BZ58" s="793"/>
      <c r="CA58" s="793"/>
      <c r="CB58" s="793"/>
      <c r="CC58" s="793"/>
      <c r="CD58" s="793"/>
      <c r="CE58" s="793"/>
      <c r="CF58" s="793"/>
      <c r="CG58" s="794"/>
      <c r="CH58" s="798"/>
      <c r="CI58" s="799"/>
      <c r="CJ58" s="799"/>
      <c r="CK58" s="799"/>
      <c r="CL58" s="800"/>
      <c r="CM58" s="798"/>
      <c r="CN58" s="799"/>
      <c r="CO58" s="799"/>
      <c r="CP58" s="799"/>
      <c r="CQ58" s="800"/>
      <c r="CR58" s="798"/>
      <c r="CS58" s="799"/>
      <c r="CT58" s="799"/>
      <c r="CU58" s="799"/>
      <c r="CV58" s="800"/>
      <c r="CW58" s="798"/>
      <c r="CX58" s="799"/>
      <c r="CY58" s="799"/>
      <c r="CZ58" s="799"/>
      <c r="DA58" s="800"/>
      <c r="DB58" s="798"/>
      <c r="DC58" s="799"/>
      <c r="DD58" s="799"/>
      <c r="DE58" s="799"/>
      <c r="DF58" s="800"/>
      <c r="DG58" s="798"/>
      <c r="DH58" s="799"/>
      <c r="DI58" s="799"/>
      <c r="DJ58" s="799"/>
      <c r="DK58" s="800"/>
      <c r="DL58" s="798"/>
      <c r="DM58" s="799"/>
      <c r="DN58" s="799"/>
      <c r="DO58" s="799"/>
      <c r="DP58" s="800"/>
      <c r="DQ58" s="798"/>
      <c r="DR58" s="799"/>
      <c r="DS58" s="799"/>
      <c r="DT58" s="799"/>
      <c r="DU58" s="800"/>
      <c r="DV58" s="801"/>
      <c r="DW58" s="802"/>
      <c r="DX58" s="802"/>
      <c r="DY58" s="802"/>
      <c r="DZ58" s="803"/>
      <c r="EA58" s="199"/>
    </row>
    <row r="59" spans="1:131" s="200" customFormat="1" ht="26.25" customHeight="1" x14ac:dyDescent="0.15">
      <c r="A59" s="214">
        <v>32</v>
      </c>
      <c r="B59" s="804"/>
      <c r="C59" s="805"/>
      <c r="D59" s="805"/>
      <c r="E59" s="805"/>
      <c r="F59" s="805"/>
      <c r="G59" s="805"/>
      <c r="H59" s="805"/>
      <c r="I59" s="805"/>
      <c r="J59" s="805"/>
      <c r="K59" s="805"/>
      <c r="L59" s="805"/>
      <c r="M59" s="805"/>
      <c r="N59" s="805"/>
      <c r="O59" s="805"/>
      <c r="P59" s="806"/>
      <c r="Q59" s="853"/>
      <c r="R59" s="854"/>
      <c r="S59" s="854"/>
      <c r="T59" s="854"/>
      <c r="U59" s="854"/>
      <c r="V59" s="854"/>
      <c r="W59" s="854"/>
      <c r="X59" s="854"/>
      <c r="Y59" s="854"/>
      <c r="Z59" s="854"/>
      <c r="AA59" s="854"/>
      <c r="AB59" s="854"/>
      <c r="AC59" s="854"/>
      <c r="AD59" s="854"/>
      <c r="AE59" s="855"/>
      <c r="AF59" s="778"/>
      <c r="AG59" s="779"/>
      <c r="AH59" s="779"/>
      <c r="AI59" s="779"/>
      <c r="AJ59" s="780"/>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92"/>
      <c r="BT59" s="793"/>
      <c r="BU59" s="793"/>
      <c r="BV59" s="793"/>
      <c r="BW59" s="793"/>
      <c r="BX59" s="793"/>
      <c r="BY59" s="793"/>
      <c r="BZ59" s="793"/>
      <c r="CA59" s="793"/>
      <c r="CB59" s="793"/>
      <c r="CC59" s="793"/>
      <c r="CD59" s="793"/>
      <c r="CE59" s="793"/>
      <c r="CF59" s="793"/>
      <c r="CG59" s="794"/>
      <c r="CH59" s="798"/>
      <c r="CI59" s="799"/>
      <c r="CJ59" s="799"/>
      <c r="CK59" s="799"/>
      <c r="CL59" s="800"/>
      <c r="CM59" s="798"/>
      <c r="CN59" s="799"/>
      <c r="CO59" s="799"/>
      <c r="CP59" s="799"/>
      <c r="CQ59" s="800"/>
      <c r="CR59" s="798"/>
      <c r="CS59" s="799"/>
      <c r="CT59" s="799"/>
      <c r="CU59" s="799"/>
      <c r="CV59" s="800"/>
      <c r="CW59" s="798"/>
      <c r="CX59" s="799"/>
      <c r="CY59" s="799"/>
      <c r="CZ59" s="799"/>
      <c r="DA59" s="800"/>
      <c r="DB59" s="798"/>
      <c r="DC59" s="799"/>
      <c r="DD59" s="799"/>
      <c r="DE59" s="799"/>
      <c r="DF59" s="800"/>
      <c r="DG59" s="798"/>
      <c r="DH59" s="799"/>
      <c r="DI59" s="799"/>
      <c r="DJ59" s="799"/>
      <c r="DK59" s="800"/>
      <c r="DL59" s="798"/>
      <c r="DM59" s="799"/>
      <c r="DN59" s="799"/>
      <c r="DO59" s="799"/>
      <c r="DP59" s="800"/>
      <c r="DQ59" s="798"/>
      <c r="DR59" s="799"/>
      <c r="DS59" s="799"/>
      <c r="DT59" s="799"/>
      <c r="DU59" s="800"/>
      <c r="DV59" s="801"/>
      <c r="DW59" s="802"/>
      <c r="DX59" s="802"/>
      <c r="DY59" s="802"/>
      <c r="DZ59" s="803"/>
      <c r="EA59" s="199"/>
    </row>
    <row r="60" spans="1:131" s="200" customFormat="1" ht="26.25" customHeight="1" x14ac:dyDescent="0.15">
      <c r="A60" s="214">
        <v>33</v>
      </c>
      <c r="B60" s="804"/>
      <c r="C60" s="805"/>
      <c r="D60" s="805"/>
      <c r="E60" s="805"/>
      <c r="F60" s="805"/>
      <c r="G60" s="805"/>
      <c r="H60" s="805"/>
      <c r="I60" s="805"/>
      <c r="J60" s="805"/>
      <c r="K60" s="805"/>
      <c r="L60" s="805"/>
      <c r="M60" s="805"/>
      <c r="N60" s="805"/>
      <c r="O60" s="805"/>
      <c r="P60" s="806"/>
      <c r="Q60" s="853"/>
      <c r="R60" s="854"/>
      <c r="S60" s="854"/>
      <c r="T60" s="854"/>
      <c r="U60" s="854"/>
      <c r="V60" s="854"/>
      <c r="W60" s="854"/>
      <c r="X60" s="854"/>
      <c r="Y60" s="854"/>
      <c r="Z60" s="854"/>
      <c r="AA60" s="854"/>
      <c r="AB60" s="854"/>
      <c r="AC60" s="854"/>
      <c r="AD60" s="854"/>
      <c r="AE60" s="855"/>
      <c r="AF60" s="778"/>
      <c r="AG60" s="779"/>
      <c r="AH60" s="779"/>
      <c r="AI60" s="779"/>
      <c r="AJ60" s="780"/>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92"/>
      <c r="BT60" s="793"/>
      <c r="BU60" s="793"/>
      <c r="BV60" s="793"/>
      <c r="BW60" s="793"/>
      <c r="BX60" s="793"/>
      <c r="BY60" s="793"/>
      <c r="BZ60" s="793"/>
      <c r="CA60" s="793"/>
      <c r="CB60" s="793"/>
      <c r="CC60" s="793"/>
      <c r="CD60" s="793"/>
      <c r="CE60" s="793"/>
      <c r="CF60" s="793"/>
      <c r="CG60" s="794"/>
      <c r="CH60" s="798"/>
      <c r="CI60" s="799"/>
      <c r="CJ60" s="799"/>
      <c r="CK60" s="799"/>
      <c r="CL60" s="800"/>
      <c r="CM60" s="798"/>
      <c r="CN60" s="799"/>
      <c r="CO60" s="799"/>
      <c r="CP60" s="799"/>
      <c r="CQ60" s="800"/>
      <c r="CR60" s="798"/>
      <c r="CS60" s="799"/>
      <c r="CT60" s="799"/>
      <c r="CU60" s="799"/>
      <c r="CV60" s="800"/>
      <c r="CW60" s="798"/>
      <c r="CX60" s="799"/>
      <c r="CY60" s="799"/>
      <c r="CZ60" s="799"/>
      <c r="DA60" s="800"/>
      <c r="DB60" s="798"/>
      <c r="DC60" s="799"/>
      <c r="DD60" s="799"/>
      <c r="DE60" s="799"/>
      <c r="DF60" s="800"/>
      <c r="DG60" s="798"/>
      <c r="DH60" s="799"/>
      <c r="DI60" s="799"/>
      <c r="DJ60" s="799"/>
      <c r="DK60" s="800"/>
      <c r="DL60" s="798"/>
      <c r="DM60" s="799"/>
      <c r="DN60" s="799"/>
      <c r="DO60" s="799"/>
      <c r="DP60" s="800"/>
      <c r="DQ60" s="798"/>
      <c r="DR60" s="799"/>
      <c r="DS60" s="799"/>
      <c r="DT60" s="799"/>
      <c r="DU60" s="800"/>
      <c r="DV60" s="801"/>
      <c r="DW60" s="802"/>
      <c r="DX60" s="802"/>
      <c r="DY60" s="802"/>
      <c r="DZ60" s="803"/>
      <c r="EA60" s="199"/>
    </row>
    <row r="61" spans="1:131" s="200" customFormat="1" ht="26.25" customHeight="1" thickBot="1" x14ac:dyDescent="0.2">
      <c r="A61" s="214">
        <v>34</v>
      </c>
      <c r="B61" s="804"/>
      <c r="C61" s="805"/>
      <c r="D61" s="805"/>
      <c r="E61" s="805"/>
      <c r="F61" s="805"/>
      <c r="G61" s="805"/>
      <c r="H61" s="805"/>
      <c r="I61" s="805"/>
      <c r="J61" s="805"/>
      <c r="K61" s="805"/>
      <c r="L61" s="805"/>
      <c r="M61" s="805"/>
      <c r="N61" s="805"/>
      <c r="O61" s="805"/>
      <c r="P61" s="806"/>
      <c r="Q61" s="853"/>
      <c r="R61" s="854"/>
      <c r="S61" s="854"/>
      <c r="T61" s="854"/>
      <c r="U61" s="854"/>
      <c r="V61" s="854"/>
      <c r="W61" s="854"/>
      <c r="X61" s="854"/>
      <c r="Y61" s="854"/>
      <c r="Z61" s="854"/>
      <c r="AA61" s="854"/>
      <c r="AB61" s="854"/>
      <c r="AC61" s="854"/>
      <c r="AD61" s="854"/>
      <c r="AE61" s="855"/>
      <c r="AF61" s="778"/>
      <c r="AG61" s="779"/>
      <c r="AH61" s="779"/>
      <c r="AI61" s="779"/>
      <c r="AJ61" s="780"/>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92"/>
      <c r="BT61" s="793"/>
      <c r="BU61" s="793"/>
      <c r="BV61" s="793"/>
      <c r="BW61" s="793"/>
      <c r="BX61" s="793"/>
      <c r="BY61" s="793"/>
      <c r="BZ61" s="793"/>
      <c r="CA61" s="793"/>
      <c r="CB61" s="793"/>
      <c r="CC61" s="793"/>
      <c r="CD61" s="793"/>
      <c r="CE61" s="793"/>
      <c r="CF61" s="793"/>
      <c r="CG61" s="794"/>
      <c r="CH61" s="798"/>
      <c r="CI61" s="799"/>
      <c r="CJ61" s="799"/>
      <c r="CK61" s="799"/>
      <c r="CL61" s="800"/>
      <c r="CM61" s="798"/>
      <c r="CN61" s="799"/>
      <c r="CO61" s="799"/>
      <c r="CP61" s="799"/>
      <c r="CQ61" s="800"/>
      <c r="CR61" s="798"/>
      <c r="CS61" s="799"/>
      <c r="CT61" s="799"/>
      <c r="CU61" s="799"/>
      <c r="CV61" s="800"/>
      <c r="CW61" s="798"/>
      <c r="CX61" s="799"/>
      <c r="CY61" s="799"/>
      <c r="CZ61" s="799"/>
      <c r="DA61" s="800"/>
      <c r="DB61" s="798"/>
      <c r="DC61" s="799"/>
      <c r="DD61" s="799"/>
      <c r="DE61" s="799"/>
      <c r="DF61" s="800"/>
      <c r="DG61" s="798"/>
      <c r="DH61" s="799"/>
      <c r="DI61" s="799"/>
      <c r="DJ61" s="799"/>
      <c r="DK61" s="800"/>
      <c r="DL61" s="798"/>
      <c r="DM61" s="799"/>
      <c r="DN61" s="799"/>
      <c r="DO61" s="799"/>
      <c r="DP61" s="800"/>
      <c r="DQ61" s="798"/>
      <c r="DR61" s="799"/>
      <c r="DS61" s="799"/>
      <c r="DT61" s="799"/>
      <c r="DU61" s="800"/>
      <c r="DV61" s="801"/>
      <c r="DW61" s="802"/>
      <c r="DX61" s="802"/>
      <c r="DY61" s="802"/>
      <c r="DZ61" s="803"/>
      <c r="EA61" s="199"/>
    </row>
    <row r="62" spans="1:131" s="200" customFormat="1" ht="26.25" customHeight="1" x14ac:dyDescent="0.15">
      <c r="A62" s="214">
        <v>35</v>
      </c>
      <c r="B62" s="804"/>
      <c r="C62" s="805"/>
      <c r="D62" s="805"/>
      <c r="E62" s="805"/>
      <c r="F62" s="805"/>
      <c r="G62" s="805"/>
      <c r="H62" s="805"/>
      <c r="I62" s="805"/>
      <c r="J62" s="805"/>
      <c r="K62" s="805"/>
      <c r="L62" s="805"/>
      <c r="M62" s="805"/>
      <c r="N62" s="805"/>
      <c r="O62" s="805"/>
      <c r="P62" s="806"/>
      <c r="Q62" s="853"/>
      <c r="R62" s="854"/>
      <c r="S62" s="854"/>
      <c r="T62" s="854"/>
      <c r="U62" s="854"/>
      <c r="V62" s="854"/>
      <c r="W62" s="854"/>
      <c r="X62" s="854"/>
      <c r="Y62" s="854"/>
      <c r="Z62" s="854"/>
      <c r="AA62" s="854"/>
      <c r="AB62" s="854"/>
      <c r="AC62" s="854"/>
      <c r="AD62" s="854"/>
      <c r="AE62" s="855"/>
      <c r="AF62" s="778"/>
      <c r="AG62" s="779"/>
      <c r="AH62" s="779"/>
      <c r="AI62" s="779"/>
      <c r="AJ62" s="780"/>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397</v>
      </c>
      <c r="BK62" s="826"/>
      <c r="BL62" s="826"/>
      <c r="BM62" s="826"/>
      <c r="BN62" s="827"/>
      <c r="BO62" s="218"/>
      <c r="BP62" s="218"/>
      <c r="BQ62" s="215">
        <v>56</v>
      </c>
      <c r="BR62" s="216"/>
      <c r="BS62" s="792"/>
      <c r="BT62" s="793"/>
      <c r="BU62" s="793"/>
      <c r="BV62" s="793"/>
      <c r="BW62" s="793"/>
      <c r="BX62" s="793"/>
      <c r="BY62" s="793"/>
      <c r="BZ62" s="793"/>
      <c r="CA62" s="793"/>
      <c r="CB62" s="793"/>
      <c r="CC62" s="793"/>
      <c r="CD62" s="793"/>
      <c r="CE62" s="793"/>
      <c r="CF62" s="793"/>
      <c r="CG62" s="794"/>
      <c r="CH62" s="798"/>
      <c r="CI62" s="799"/>
      <c r="CJ62" s="799"/>
      <c r="CK62" s="799"/>
      <c r="CL62" s="800"/>
      <c r="CM62" s="798"/>
      <c r="CN62" s="799"/>
      <c r="CO62" s="799"/>
      <c r="CP62" s="799"/>
      <c r="CQ62" s="800"/>
      <c r="CR62" s="798"/>
      <c r="CS62" s="799"/>
      <c r="CT62" s="799"/>
      <c r="CU62" s="799"/>
      <c r="CV62" s="800"/>
      <c r="CW62" s="798"/>
      <c r="CX62" s="799"/>
      <c r="CY62" s="799"/>
      <c r="CZ62" s="799"/>
      <c r="DA62" s="800"/>
      <c r="DB62" s="798"/>
      <c r="DC62" s="799"/>
      <c r="DD62" s="799"/>
      <c r="DE62" s="799"/>
      <c r="DF62" s="800"/>
      <c r="DG62" s="798"/>
      <c r="DH62" s="799"/>
      <c r="DI62" s="799"/>
      <c r="DJ62" s="799"/>
      <c r="DK62" s="800"/>
      <c r="DL62" s="798"/>
      <c r="DM62" s="799"/>
      <c r="DN62" s="799"/>
      <c r="DO62" s="799"/>
      <c r="DP62" s="800"/>
      <c r="DQ62" s="798"/>
      <c r="DR62" s="799"/>
      <c r="DS62" s="799"/>
      <c r="DT62" s="799"/>
      <c r="DU62" s="800"/>
      <c r="DV62" s="801"/>
      <c r="DW62" s="802"/>
      <c r="DX62" s="802"/>
      <c r="DY62" s="802"/>
      <c r="DZ62" s="803"/>
      <c r="EA62" s="199"/>
    </row>
    <row r="63" spans="1:131" s="200" customFormat="1" ht="26.25" customHeight="1" thickBot="1" x14ac:dyDescent="0.2">
      <c r="A63" s="217" t="s">
        <v>369</v>
      </c>
      <c r="B63" s="810" t="s">
        <v>398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4069</v>
      </c>
      <c r="AG63" s="862"/>
      <c r="AH63" s="862"/>
      <c r="AI63" s="862"/>
      <c r="AJ63" s="863"/>
      <c r="AK63" s="864"/>
      <c r="AL63" s="859"/>
      <c r="AM63" s="859"/>
      <c r="AN63" s="859"/>
      <c r="AO63" s="859"/>
      <c r="AP63" s="862">
        <v>43738</v>
      </c>
      <c r="AQ63" s="862"/>
      <c r="AR63" s="862"/>
      <c r="AS63" s="862"/>
      <c r="AT63" s="862"/>
      <c r="AU63" s="862">
        <v>26165</v>
      </c>
      <c r="AV63" s="862"/>
      <c r="AW63" s="862"/>
      <c r="AX63" s="862"/>
      <c r="AY63" s="862"/>
      <c r="AZ63" s="866"/>
      <c r="BA63" s="866"/>
      <c r="BB63" s="866"/>
      <c r="BC63" s="866"/>
      <c r="BD63" s="866"/>
      <c r="BE63" s="867"/>
      <c r="BF63" s="867"/>
      <c r="BG63" s="867"/>
      <c r="BH63" s="867"/>
      <c r="BI63" s="868"/>
      <c r="BJ63" s="869" t="s">
        <v>371</v>
      </c>
      <c r="BK63" s="870"/>
      <c r="BL63" s="870"/>
      <c r="BM63" s="870"/>
      <c r="BN63" s="871"/>
      <c r="BO63" s="218"/>
      <c r="BP63" s="218"/>
      <c r="BQ63" s="215">
        <v>57</v>
      </c>
      <c r="BR63" s="216"/>
      <c r="BS63" s="792"/>
      <c r="BT63" s="793"/>
      <c r="BU63" s="793"/>
      <c r="BV63" s="793"/>
      <c r="BW63" s="793"/>
      <c r="BX63" s="793"/>
      <c r="BY63" s="793"/>
      <c r="BZ63" s="793"/>
      <c r="CA63" s="793"/>
      <c r="CB63" s="793"/>
      <c r="CC63" s="793"/>
      <c r="CD63" s="793"/>
      <c r="CE63" s="793"/>
      <c r="CF63" s="793"/>
      <c r="CG63" s="794"/>
      <c r="CH63" s="798"/>
      <c r="CI63" s="799"/>
      <c r="CJ63" s="799"/>
      <c r="CK63" s="799"/>
      <c r="CL63" s="800"/>
      <c r="CM63" s="798"/>
      <c r="CN63" s="799"/>
      <c r="CO63" s="799"/>
      <c r="CP63" s="799"/>
      <c r="CQ63" s="800"/>
      <c r="CR63" s="798"/>
      <c r="CS63" s="799"/>
      <c r="CT63" s="799"/>
      <c r="CU63" s="799"/>
      <c r="CV63" s="800"/>
      <c r="CW63" s="798"/>
      <c r="CX63" s="799"/>
      <c r="CY63" s="799"/>
      <c r="CZ63" s="799"/>
      <c r="DA63" s="800"/>
      <c r="DB63" s="798"/>
      <c r="DC63" s="799"/>
      <c r="DD63" s="799"/>
      <c r="DE63" s="799"/>
      <c r="DF63" s="800"/>
      <c r="DG63" s="798"/>
      <c r="DH63" s="799"/>
      <c r="DI63" s="799"/>
      <c r="DJ63" s="799"/>
      <c r="DK63" s="800"/>
      <c r="DL63" s="798"/>
      <c r="DM63" s="799"/>
      <c r="DN63" s="799"/>
      <c r="DO63" s="799"/>
      <c r="DP63" s="800"/>
      <c r="DQ63" s="798"/>
      <c r="DR63" s="799"/>
      <c r="DS63" s="799"/>
      <c r="DT63" s="799"/>
      <c r="DU63" s="800"/>
      <c r="DV63" s="801"/>
      <c r="DW63" s="802"/>
      <c r="DX63" s="802"/>
      <c r="DY63" s="802"/>
      <c r="DZ63" s="80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92"/>
      <c r="BT64" s="793"/>
      <c r="BU64" s="793"/>
      <c r="BV64" s="793"/>
      <c r="BW64" s="793"/>
      <c r="BX64" s="793"/>
      <c r="BY64" s="793"/>
      <c r="BZ64" s="793"/>
      <c r="CA64" s="793"/>
      <c r="CB64" s="793"/>
      <c r="CC64" s="793"/>
      <c r="CD64" s="793"/>
      <c r="CE64" s="793"/>
      <c r="CF64" s="793"/>
      <c r="CG64" s="794"/>
      <c r="CH64" s="798"/>
      <c r="CI64" s="799"/>
      <c r="CJ64" s="799"/>
      <c r="CK64" s="799"/>
      <c r="CL64" s="800"/>
      <c r="CM64" s="798"/>
      <c r="CN64" s="799"/>
      <c r="CO64" s="799"/>
      <c r="CP64" s="799"/>
      <c r="CQ64" s="800"/>
      <c r="CR64" s="798"/>
      <c r="CS64" s="799"/>
      <c r="CT64" s="799"/>
      <c r="CU64" s="799"/>
      <c r="CV64" s="800"/>
      <c r="CW64" s="798"/>
      <c r="CX64" s="799"/>
      <c r="CY64" s="799"/>
      <c r="CZ64" s="799"/>
      <c r="DA64" s="800"/>
      <c r="DB64" s="798"/>
      <c r="DC64" s="799"/>
      <c r="DD64" s="799"/>
      <c r="DE64" s="799"/>
      <c r="DF64" s="800"/>
      <c r="DG64" s="798"/>
      <c r="DH64" s="799"/>
      <c r="DI64" s="799"/>
      <c r="DJ64" s="799"/>
      <c r="DK64" s="800"/>
      <c r="DL64" s="798"/>
      <c r="DM64" s="799"/>
      <c r="DN64" s="799"/>
      <c r="DO64" s="799"/>
      <c r="DP64" s="800"/>
      <c r="DQ64" s="798"/>
      <c r="DR64" s="799"/>
      <c r="DS64" s="799"/>
      <c r="DT64" s="799"/>
      <c r="DU64" s="800"/>
      <c r="DV64" s="801"/>
      <c r="DW64" s="802"/>
      <c r="DX64" s="802"/>
      <c r="DY64" s="802"/>
      <c r="DZ64" s="803"/>
      <c r="EA64" s="199"/>
    </row>
    <row r="65" spans="1:131" s="200" customFormat="1" ht="26.25" customHeight="1" thickBot="1" x14ac:dyDescent="0.2">
      <c r="A65" s="205" t="s">
        <v>399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92"/>
      <c r="BT65" s="793"/>
      <c r="BU65" s="793"/>
      <c r="BV65" s="793"/>
      <c r="BW65" s="793"/>
      <c r="BX65" s="793"/>
      <c r="BY65" s="793"/>
      <c r="BZ65" s="793"/>
      <c r="CA65" s="793"/>
      <c r="CB65" s="793"/>
      <c r="CC65" s="793"/>
      <c r="CD65" s="793"/>
      <c r="CE65" s="793"/>
      <c r="CF65" s="793"/>
      <c r="CG65" s="794"/>
      <c r="CH65" s="798"/>
      <c r="CI65" s="799"/>
      <c r="CJ65" s="799"/>
      <c r="CK65" s="799"/>
      <c r="CL65" s="800"/>
      <c r="CM65" s="798"/>
      <c r="CN65" s="799"/>
      <c r="CO65" s="799"/>
      <c r="CP65" s="799"/>
      <c r="CQ65" s="800"/>
      <c r="CR65" s="798"/>
      <c r="CS65" s="799"/>
      <c r="CT65" s="799"/>
      <c r="CU65" s="799"/>
      <c r="CV65" s="800"/>
      <c r="CW65" s="798"/>
      <c r="CX65" s="799"/>
      <c r="CY65" s="799"/>
      <c r="CZ65" s="799"/>
      <c r="DA65" s="800"/>
      <c r="DB65" s="798"/>
      <c r="DC65" s="799"/>
      <c r="DD65" s="799"/>
      <c r="DE65" s="799"/>
      <c r="DF65" s="800"/>
      <c r="DG65" s="798"/>
      <c r="DH65" s="799"/>
      <c r="DI65" s="799"/>
      <c r="DJ65" s="799"/>
      <c r="DK65" s="800"/>
      <c r="DL65" s="798"/>
      <c r="DM65" s="799"/>
      <c r="DN65" s="799"/>
      <c r="DO65" s="799"/>
      <c r="DP65" s="800"/>
      <c r="DQ65" s="798"/>
      <c r="DR65" s="799"/>
      <c r="DS65" s="799"/>
      <c r="DT65" s="799"/>
      <c r="DU65" s="800"/>
      <c r="DV65" s="801"/>
      <c r="DW65" s="802"/>
      <c r="DX65" s="802"/>
      <c r="DY65" s="802"/>
      <c r="DZ65" s="803"/>
      <c r="EA65" s="199"/>
    </row>
    <row r="66" spans="1:131" s="200" customFormat="1" ht="26.25" customHeight="1" x14ac:dyDescent="0.15">
      <c r="A66" s="760" t="s">
        <v>400</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2" t="s">
        <v>377</v>
      </c>
      <c r="AG66" s="833"/>
      <c r="AH66" s="833"/>
      <c r="AI66" s="833"/>
      <c r="AJ66" s="873"/>
      <c r="AK66" s="737" t="s">
        <v>378</v>
      </c>
      <c r="AL66" s="761"/>
      <c r="AM66" s="761"/>
      <c r="AN66" s="761"/>
      <c r="AO66" s="762"/>
      <c r="AP66" s="737" t="s">
        <v>379</v>
      </c>
      <c r="AQ66" s="738"/>
      <c r="AR66" s="738"/>
      <c r="AS66" s="738"/>
      <c r="AT66" s="739"/>
      <c r="AU66" s="737" t="s">
        <v>401</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565</v>
      </c>
      <c r="C68" s="890"/>
      <c r="D68" s="890"/>
      <c r="E68" s="890"/>
      <c r="F68" s="890"/>
      <c r="G68" s="890"/>
      <c r="H68" s="890"/>
      <c r="I68" s="890"/>
      <c r="J68" s="890"/>
      <c r="K68" s="890"/>
      <c r="L68" s="890"/>
      <c r="M68" s="890"/>
      <c r="N68" s="890"/>
      <c r="O68" s="890"/>
      <c r="P68" s="891"/>
      <c r="Q68" s="892">
        <v>181</v>
      </c>
      <c r="R68" s="886"/>
      <c r="S68" s="886"/>
      <c r="T68" s="886"/>
      <c r="U68" s="886"/>
      <c r="V68" s="886">
        <v>108</v>
      </c>
      <c r="W68" s="886"/>
      <c r="X68" s="886"/>
      <c r="Y68" s="886"/>
      <c r="Z68" s="886"/>
      <c r="AA68" s="886">
        <v>74</v>
      </c>
      <c r="AB68" s="886"/>
      <c r="AC68" s="886"/>
      <c r="AD68" s="886"/>
      <c r="AE68" s="886"/>
      <c r="AF68" s="886">
        <v>74</v>
      </c>
      <c r="AG68" s="886"/>
      <c r="AH68" s="886"/>
      <c r="AI68" s="886"/>
      <c r="AJ68" s="886"/>
      <c r="AK68" s="886" t="s">
        <v>568</v>
      </c>
      <c r="AL68" s="886"/>
      <c r="AM68" s="886"/>
      <c r="AN68" s="886"/>
      <c r="AO68" s="886"/>
      <c r="AP68" s="886" t="s">
        <v>568</v>
      </c>
      <c r="AQ68" s="886"/>
      <c r="AR68" s="886"/>
      <c r="AS68" s="886"/>
      <c r="AT68" s="886"/>
      <c r="AU68" s="886" t="s">
        <v>568</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566</v>
      </c>
      <c r="C69" s="894"/>
      <c r="D69" s="894"/>
      <c r="E69" s="894"/>
      <c r="F69" s="894"/>
      <c r="G69" s="894"/>
      <c r="H69" s="894"/>
      <c r="I69" s="894"/>
      <c r="J69" s="894"/>
      <c r="K69" s="894"/>
      <c r="L69" s="894"/>
      <c r="M69" s="894"/>
      <c r="N69" s="894"/>
      <c r="O69" s="894"/>
      <c r="P69" s="895"/>
      <c r="Q69" s="896">
        <v>188</v>
      </c>
      <c r="R69" s="851"/>
      <c r="S69" s="851"/>
      <c r="T69" s="851"/>
      <c r="U69" s="851"/>
      <c r="V69" s="851">
        <v>181</v>
      </c>
      <c r="W69" s="851"/>
      <c r="X69" s="851"/>
      <c r="Y69" s="851"/>
      <c r="Z69" s="851"/>
      <c r="AA69" s="851">
        <v>7</v>
      </c>
      <c r="AB69" s="851"/>
      <c r="AC69" s="851"/>
      <c r="AD69" s="851"/>
      <c r="AE69" s="851"/>
      <c r="AF69" s="851">
        <v>7</v>
      </c>
      <c r="AG69" s="851"/>
      <c r="AH69" s="851"/>
      <c r="AI69" s="851"/>
      <c r="AJ69" s="851"/>
      <c r="AK69" s="851" t="s">
        <v>568</v>
      </c>
      <c r="AL69" s="851"/>
      <c r="AM69" s="851"/>
      <c r="AN69" s="851"/>
      <c r="AO69" s="851"/>
      <c r="AP69" s="851" t="s">
        <v>569</v>
      </c>
      <c r="AQ69" s="851"/>
      <c r="AR69" s="851"/>
      <c r="AS69" s="851"/>
      <c r="AT69" s="851"/>
      <c r="AU69" s="851" t="s">
        <v>568</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567</v>
      </c>
      <c r="C70" s="894"/>
      <c r="D70" s="894"/>
      <c r="E70" s="894"/>
      <c r="F70" s="894"/>
      <c r="G70" s="894"/>
      <c r="H70" s="894"/>
      <c r="I70" s="894"/>
      <c r="J70" s="894"/>
      <c r="K70" s="894"/>
      <c r="L70" s="894"/>
      <c r="M70" s="894"/>
      <c r="N70" s="894"/>
      <c r="O70" s="894"/>
      <c r="P70" s="895"/>
      <c r="Q70" s="896">
        <v>208949</v>
      </c>
      <c r="R70" s="851"/>
      <c r="S70" s="851"/>
      <c r="T70" s="851"/>
      <c r="U70" s="851"/>
      <c r="V70" s="851">
        <v>200190</v>
      </c>
      <c r="W70" s="851"/>
      <c r="X70" s="851"/>
      <c r="Y70" s="851"/>
      <c r="Z70" s="851"/>
      <c r="AA70" s="851">
        <v>8759</v>
      </c>
      <c r="AB70" s="851"/>
      <c r="AC70" s="851"/>
      <c r="AD70" s="851"/>
      <c r="AE70" s="851"/>
      <c r="AF70" s="851">
        <v>8759</v>
      </c>
      <c r="AG70" s="851"/>
      <c r="AH70" s="851"/>
      <c r="AI70" s="851"/>
      <c r="AJ70" s="851"/>
      <c r="AK70" s="851" t="s">
        <v>568</v>
      </c>
      <c r="AL70" s="851"/>
      <c r="AM70" s="851"/>
      <c r="AN70" s="851"/>
      <c r="AO70" s="851"/>
      <c r="AP70" s="851" t="s">
        <v>569</v>
      </c>
      <c r="AQ70" s="851"/>
      <c r="AR70" s="851"/>
      <c r="AS70" s="851"/>
      <c r="AT70" s="851"/>
      <c r="AU70" s="851" t="s">
        <v>568</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c r="C71" s="894"/>
      <c r="D71" s="894"/>
      <c r="E71" s="894"/>
      <c r="F71" s="894"/>
      <c r="G71" s="894"/>
      <c r="H71" s="894"/>
      <c r="I71" s="894"/>
      <c r="J71" s="894"/>
      <c r="K71" s="894"/>
      <c r="L71" s="894"/>
      <c r="M71" s="894"/>
      <c r="N71" s="894"/>
      <c r="O71" s="894"/>
      <c r="P71" s="895"/>
      <c r="Q71" s="896"/>
      <c r="R71" s="851"/>
      <c r="S71" s="851"/>
      <c r="T71" s="851"/>
      <c r="U71" s="851"/>
      <c r="V71" s="851"/>
      <c r="W71" s="851"/>
      <c r="X71" s="851"/>
      <c r="Y71" s="851"/>
      <c r="Z71" s="851"/>
      <c r="AA71" s="851"/>
      <c r="AB71" s="851"/>
      <c r="AC71" s="851"/>
      <c r="AD71" s="851"/>
      <c r="AE71" s="851"/>
      <c r="AF71" s="851"/>
      <c r="AG71" s="851"/>
      <c r="AH71" s="851"/>
      <c r="AI71" s="851"/>
      <c r="AJ71" s="851"/>
      <c r="AK71" s="851"/>
      <c r="AL71" s="851"/>
      <c r="AM71" s="851"/>
      <c r="AN71" s="851"/>
      <c r="AO71" s="851"/>
      <c r="AP71" s="851"/>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c r="C72" s="894"/>
      <c r="D72" s="894"/>
      <c r="E72" s="894"/>
      <c r="F72" s="894"/>
      <c r="G72" s="894"/>
      <c r="H72" s="894"/>
      <c r="I72" s="894"/>
      <c r="J72" s="894"/>
      <c r="K72" s="894"/>
      <c r="L72" s="894"/>
      <c r="M72" s="894"/>
      <c r="N72" s="894"/>
      <c r="O72" s="894"/>
      <c r="P72" s="895"/>
      <c r="Q72" s="896"/>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369</v>
      </c>
      <c r="B88" s="810" t="s">
        <v>402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8840</v>
      </c>
      <c r="AG88" s="862"/>
      <c r="AH88" s="862"/>
      <c r="AI88" s="862"/>
      <c r="AJ88" s="862"/>
      <c r="AK88" s="859"/>
      <c r="AL88" s="859"/>
      <c r="AM88" s="859"/>
      <c r="AN88" s="859"/>
      <c r="AO88" s="859"/>
      <c r="AP88" s="862" t="s">
        <v>574</v>
      </c>
      <c r="AQ88" s="862"/>
      <c r="AR88" s="862"/>
      <c r="AS88" s="862"/>
      <c r="AT88" s="862"/>
      <c r="AU88" s="862" t="s">
        <v>574</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403</v>
      </c>
      <c r="BS102" s="811"/>
      <c r="BT102" s="811"/>
      <c r="BU102" s="811"/>
      <c r="BV102" s="811"/>
      <c r="BW102" s="811"/>
      <c r="BX102" s="811"/>
      <c r="BY102" s="811"/>
      <c r="BZ102" s="811"/>
      <c r="CA102" s="811"/>
      <c r="CB102" s="811"/>
      <c r="CC102" s="811"/>
      <c r="CD102" s="811"/>
      <c r="CE102" s="811"/>
      <c r="CF102" s="811"/>
      <c r="CG102" s="812"/>
      <c r="CH102" s="931"/>
      <c r="CI102" s="932"/>
      <c r="CJ102" s="932"/>
      <c r="CK102" s="932"/>
      <c r="CL102" s="933"/>
      <c r="CM102" s="931"/>
      <c r="CN102" s="932"/>
      <c r="CO102" s="932"/>
      <c r="CP102" s="932"/>
      <c r="CQ102" s="933"/>
      <c r="CR102" s="934">
        <v>409</v>
      </c>
      <c r="CS102" s="870"/>
      <c r="CT102" s="870"/>
      <c r="CU102" s="870"/>
      <c r="CV102" s="935"/>
      <c r="CW102" s="934">
        <v>220</v>
      </c>
      <c r="CX102" s="870"/>
      <c r="CY102" s="870"/>
      <c r="CZ102" s="870"/>
      <c r="DA102" s="935"/>
      <c r="DB102" s="934">
        <v>677</v>
      </c>
      <c r="DC102" s="870"/>
      <c r="DD102" s="870"/>
      <c r="DE102" s="870"/>
      <c r="DF102" s="935"/>
      <c r="DG102" s="934" t="s">
        <v>574</v>
      </c>
      <c r="DH102" s="870"/>
      <c r="DI102" s="870"/>
      <c r="DJ102" s="870"/>
      <c r="DK102" s="935"/>
      <c r="DL102" s="934" t="s">
        <v>574</v>
      </c>
      <c r="DM102" s="870"/>
      <c r="DN102" s="870"/>
      <c r="DO102" s="870"/>
      <c r="DP102" s="935"/>
      <c r="DQ102" s="934" t="s">
        <v>574</v>
      </c>
      <c r="DR102" s="870"/>
      <c r="DS102" s="870"/>
      <c r="DT102" s="870"/>
      <c r="DU102" s="935"/>
      <c r="DV102" s="909"/>
      <c r="DW102" s="910"/>
      <c r="DX102" s="910"/>
      <c r="DY102" s="910"/>
      <c r="DZ102" s="911"/>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12" t="s">
        <v>404</v>
      </c>
      <c r="BR103" s="912"/>
      <c r="BS103" s="912"/>
      <c r="BT103" s="912"/>
      <c r="BU103" s="912"/>
      <c r="BV103" s="912"/>
      <c r="BW103" s="912"/>
      <c r="BX103" s="912"/>
      <c r="BY103" s="912"/>
      <c r="BZ103" s="912"/>
      <c r="CA103" s="912"/>
      <c r="CB103" s="912"/>
      <c r="CC103" s="912"/>
      <c r="CD103" s="912"/>
      <c r="CE103" s="912"/>
      <c r="CF103" s="912"/>
      <c r="CG103" s="912"/>
      <c r="CH103" s="912"/>
      <c r="CI103" s="912"/>
      <c r="CJ103" s="912"/>
      <c r="CK103" s="912"/>
      <c r="CL103" s="912"/>
      <c r="CM103" s="912"/>
      <c r="CN103" s="912"/>
      <c r="CO103" s="912"/>
      <c r="CP103" s="912"/>
      <c r="CQ103" s="912"/>
      <c r="CR103" s="912"/>
      <c r="CS103" s="912"/>
      <c r="CT103" s="912"/>
      <c r="CU103" s="912"/>
      <c r="CV103" s="912"/>
      <c r="CW103" s="912"/>
      <c r="CX103" s="912"/>
      <c r="CY103" s="912"/>
      <c r="CZ103" s="912"/>
      <c r="DA103" s="912"/>
      <c r="DB103" s="912"/>
      <c r="DC103" s="912"/>
      <c r="DD103" s="912"/>
      <c r="DE103" s="912"/>
      <c r="DF103" s="912"/>
      <c r="DG103" s="912"/>
      <c r="DH103" s="912"/>
      <c r="DI103" s="912"/>
      <c r="DJ103" s="912"/>
      <c r="DK103" s="912"/>
      <c r="DL103" s="912"/>
      <c r="DM103" s="912"/>
      <c r="DN103" s="912"/>
      <c r="DO103" s="912"/>
      <c r="DP103" s="912"/>
      <c r="DQ103" s="912"/>
      <c r="DR103" s="912"/>
      <c r="DS103" s="912"/>
      <c r="DT103" s="912"/>
      <c r="DU103" s="912"/>
      <c r="DV103" s="912"/>
      <c r="DW103" s="912"/>
      <c r="DX103" s="912"/>
      <c r="DY103" s="912"/>
      <c r="DZ103" s="912"/>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3" t="s">
        <v>405</v>
      </c>
      <c r="BR104" s="913"/>
      <c r="BS104" s="913"/>
      <c r="BT104" s="913"/>
      <c r="BU104" s="913"/>
      <c r="BV104" s="913"/>
      <c r="BW104" s="913"/>
      <c r="BX104" s="913"/>
      <c r="BY104" s="913"/>
      <c r="BZ104" s="913"/>
      <c r="CA104" s="913"/>
      <c r="CB104" s="913"/>
      <c r="CC104" s="913"/>
      <c r="CD104" s="913"/>
      <c r="CE104" s="913"/>
      <c r="CF104" s="913"/>
      <c r="CG104" s="913"/>
      <c r="CH104" s="913"/>
      <c r="CI104" s="913"/>
      <c r="CJ104" s="913"/>
      <c r="CK104" s="913"/>
      <c r="CL104" s="913"/>
      <c r="CM104" s="913"/>
      <c r="CN104" s="913"/>
      <c r="CO104" s="913"/>
      <c r="CP104" s="913"/>
      <c r="CQ104" s="913"/>
      <c r="CR104" s="913"/>
      <c r="CS104" s="913"/>
      <c r="CT104" s="913"/>
      <c r="CU104" s="913"/>
      <c r="CV104" s="913"/>
      <c r="CW104" s="913"/>
      <c r="CX104" s="913"/>
      <c r="CY104" s="913"/>
      <c r="CZ104" s="913"/>
      <c r="DA104" s="913"/>
      <c r="DB104" s="913"/>
      <c r="DC104" s="913"/>
      <c r="DD104" s="913"/>
      <c r="DE104" s="913"/>
      <c r="DF104" s="913"/>
      <c r="DG104" s="913"/>
      <c r="DH104" s="913"/>
      <c r="DI104" s="913"/>
      <c r="DJ104" s="913"/>
      <c r="DK104" s="913"/>
      <c r="DL104" s="913"/>
      <c r="DM104" s="913"/>
      <c r="DN104" s="913"/>
      <c r="DO104" s="913"/>
      <c r="DP104" s="913"/>
      <c r="DQ104" s="913"/>
      <c r="DR104" s="913"/>
      <c r="DS104" s="913"/>
      <c r="DT104" s="913"/>
      <c r="DU104" s="913"/>
      <c r="DV104" s="913"/>
      <c r="DW104" s="913"/>
      <c r="DX104" s="913"/>
      <c r="DY104" s="913"/>
      <c r="DZ104" s="913"/>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14" t="s">
        <v>408</v>
      </c>
      <c r="B108" s="915"/>
      <c r="C108" s="915"/>
      <c r="D108" s="915"/>
      <c r="E108" s="915"/>
      <c r="F108" s="915"/>
      <c r="G108" s="915"/>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6"/>
      <c r="AU108" s="914" t="s">
        <v>409</v>
      </c>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5"/>
      <c r="BZ108" s="915"/>
      <c r="CA108" s="915"/>
      <c r="CB108" s="915"/>
      <c r="CC108" s="915"/>
      <c r="CD108" s="915"/>
      <c r="CE108" s="915"/>
      <c r="CF108" s="915"/>
      <c r="CG108" s="915"/>
      <c r="CH108" s="915"/>
      <c r="CI108" s="915"/>
      <c r="CJ108" s="915"/>
      <c r="CK108" s="915"/>
      <c r="CL108" s="915"/>
      <c r="CM108" s="915"/>
      <c r="CN108" s="915"/>
      <c r="CO108" s="915"/>
      <c r="CP108" s="915"/>
      <c r="CQ108" s="915"/>
      <c r="CR108" s="915"/>
      <c r="CS108" s="915"/>
      <c r="CT108" s="915"/>
      <c r="CU108" s="915"/>
      <c r="CV108" s="915"/>
      <c r="CW108" s="915"/>
      <c r="CX108" s="915"/>
      <c r="CY108" s="915"/>
      <c r="CZ108" s="915"/>
      <c r="DA108" s="915"/>
      <c r="DB108" s="915"/>
      <c r="DC108" s="915"/>
      <c r="DD108" s="915"/>
      <c r="DE108" s="915"/>
      <c r="DF108" s="915"/>
      <c r="DG108" s="915"/>
      <c r="DH108" s="915"/>
      <c r="DI108" s="915"/>
      <c r="DJ108" s="915"/>
      <c r="DK108" s="915"/>
      <c r="DL108" s="915"/>
      <c r="DM108" s="915"/>
      <c r="DN108" s="915"/>
      <c r="DO108" s="915"/>
      <c r="DP108" s="915"/>
      <c r="DQ108" s="915"/>
      <c r="DR108" s="915"/>
      <c r="DS108" s="915"/>
      <c r="DT108" s="915"/>
      <c r="DU108" s="915"/>
      <c r="DV108" s="915"/>
      <c r="DW108" s="915"/>
      <c r="DX108" s="915"/>
      <c r="DY108" s="915"/>
      <c r="DZ108" s="916"/>
    </row>
    <row r="109" spans="1:131" s="199" customFormat="1" ht="26.25" customHeight="1" x14ac:dyDescent="0.15">
      <c r="A109" s="917" t="s">
        <v>410</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411</v>
      </c>
      <c r="AB109" s="918"/>
      <c r="AC109" s="918"/>
      <c r="AD109" s="918"/>
      <c r="AE109" s="919"/>
      <c r="AF109" s="920" t="s">
        <v>287</v>
      </c>
      <c r="AG109" s="918"/>
      <c r="AH109" s="918"/>
      <c r="AI109" s="918"/>
      <c r="AJ109" s="919"/>
      <c r="AK109" s="920" t="s">
        <v>286</v>
      </c>
      <c r="AL109" s="918"/>
      <c r="AM109" s="918"/>
      <c r="AN109" s="918"/>
      <c r="AO109" s="919"/>
      <c r="AP109" s="920" t="s">
        <v>412</v>
      </c>
      <c r="AQ109" s="918"/>
      <c r="AR109" s="918"/>
      <c r="AS109" s="918"/>
      <c r="AT109" s="921"/>
      <c r="AU109" s="917" t="s">
        <v>410</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411</v>
      </c>
      <c r="BR109" s="918"/>
      <c r="BS109" s="918"/>
      <c r="BT109" s="918"/>
      <c r="BU109" s="919"/>
      <c r="BV109" s="920" t="s">
        <v>287</v>
      </c>
      <c r="BW109" s="918"/>
      <c r="BX109" s="918"/>
      <c r="BY109" s="918"/>
      <c r="BZ109" s="919"/>
      <c r="CA109" s="920" t="s">
        <v>286</v>
      </c>
      <c r="CB109" s="918"/>
      <c r="CC109" s="918"/>
      <c r="CD109" s="918"/>
      <c r="CE109" s="919"/>
      <c r="CF109" s="964" t="s">
        <v>412</v>
      </c>
      <c r="CG109" s="964"/>
      <c r="CH109" s="964"/>
      <c r="CI109" s="964"/>
      <c r="CJ109" s="964"/>
      <c r="CK109" s="920" t="s">
        <v>413</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411</v>
      </c>
      <c r="DH109" s="918"/>
      <c r="DI109" s="918"/>
      <c r="DJ109" s="918"/>
      <c r="DK109" s="919"/>
      <c r="DL109" s="920" t="s">
        <v>287</v>
      </c>
      <c r="DM109" s="918"/>
      <c r="DN109" s="918"/>
      <c r="DO109" s="918"/>
      <c r="DP109" s="919"/>
      <c r="DQ109" s="920" t="s">
        <v>286</v>
      </c>
      <c r="DR109" s="918"/>
      <c r="DS109" s="918"/>
      <c r="DT109" s="918"/>
      <c r="DU109" s="919"/>
      <c r="DV109" s="920" t="s">
        <v>412</v>
      </c>
      <c r="DW109" s="918"/>
      <c r="DX109" s="918"/>
      <c r="DY109" s="918"/>
      <c r="DZ109" s="921"/>
    </row>
    <row r="110" spans="1:131" s="199" customFormat="1" ht="26.25" customHeight="1" x14ac:dyDescent="0.15">
      <c r="A110" s="948" t="s">
        <v>414</v>
      </c>
      <c r="B110" s="949"/>
      <c r="C110" s="949"/>
      <c r="D110" s="949"/>
      <c r="E110" s="949"/>
      <c r="F110" s="949"/>
      <c r="G110" s="949"/>
      <c r="H110" s="949"/>
      <c r="I110" s="949"/>
      <c r="J110" s="949"/>
      <c r="K110" s="949"/>
      <c r="L110" s="949"/>
      <c r="M110" s="949"/>
      <c r="N110" s="949"/>
      <c r="O110" s="949"/>
      <c r="P110" s="949"/>
      <c r="Q110" s="949"/>
      <c r="R110" s="949"/>
      <c r="S110" s="949"/>
      <c r="T110" s="949"/>
      <c r="U110" s="949"/>
      <c r="V110" s="949"/>
      <c r="W110" s="949"/>
      <c r="X110" s="949"/>
      <c r="Y110" s="949"/>
      <c r="Z110" s="950"/>
      <c r="AA110" s="951">
        <v>10916474</v>
      </c>
      <c r="AB110" s="952"/>
      <c r="AC110" s="952"/>
      <c r="AD110" s="952"/>
      <c r="AE110" s="953"/>
      <c r="AF110" s="954">
        <v>11504343</v>
      </c>
      <c r="AG110" s="952"/>
      <c r="AH110" s="952"/>
      <c r="AI110" s="952"/>
      <c r="AJ110" s="953"/>
      <c r="AK110" s="954">
        <v>11672336</v>
      </c>
      <c r="AL110" s="952"/>
      <c r="AM110" s="952"/>
      <c r="AN110" s="952"/>
      <c r="AO110" s="953"/>
      <c r="AP110" s="955">
        <v>31.1</v>
      </c>
      <c r="AQ110" s="956"/>
      <c r="AR110" s="956"/>
      <c r="AS110" s="956"/>
      <c r="AT110" s="957"/>
      <c r="AU110" s="958" t="s">
        <v>60</v>
      </c>
      <c r="AV110" s="959"/>
      <c r="AW110" s="959"/>
      <c r="AX110" s="959"/>
      <c r="AY110" s="959"/>
      <c r="AZ110" s="985" t="s">
        <v>415</v>
      </c>
      <c r="BA110" s="949"/>
      <c r="BB110" s="949"/>
      <c r="BC110" s="949"/>
      <c r="BD110" s="949"/>
      <c r="BE110" s="949"/>
      <c r="BF110" s="949"/>
      <c r="BG110" s="949"/>
      <c r="BH110" s="949"/>
      <c r="BI110" s="949"/>
      <c r="BJ110" s="949"/>
      <c r="BK110" s="949"/>
      <c r="BL110" s="949"/>
      <c r="BM110" s="949"/>
      <c r="BN110" s="949"/>
      <c r="BO110" s="949"/>
      <c r="BP110" s="950"/>
      <c r="BQ110" s="972">
        <v>90109678</v>
      </c>
      <c r="BR110" s="936"/>
      <c r="BS110" s="936"/>
      <c r="BT110" s="936"/>
      <c r="BU110" s="936"/>
      <c r="BV110" s="936">
        <v>88977627</v>
      </c>
      <c r="BW110" s="936"/>
      <c r="BX110" s="936"/>
      <c r="BY110" s="936"/>
      <c r="BZ110" s="936"/>
      <c r="CA110" s="936">
        <v>85709092</v>
      </c>
      <c r="CB110" s="936"/>
      <c r="CC110" s="936"/>
      <c r="CD110" s="936"/>
      <c r="CE110" s="936"/>
      <c r="CF110" s="937">
        <v>228.4</v>
      </c>
      <c r="CG110" s="938"/>
      <c r="CH110" s="938"/>
      <c r="CI110" s="938"/>
      <c r="CJ110" s="938"/>
      <c r="CK110" s="939" t="s">
        <v>416</v>
      </c>
      <c r="CL110" s="940"/>
      <c r="CM110" s="969" t="s">
        <v>417</v>
      </c>
      <c r="CN110" s="970"/>
      <c r="CO110" s="970"/>
      <c r="CP110" s="970"/>
      <c r="CQ110" s="970"/>
      <c r="CR110" s="970"/>
      <c r="CS110" s="970"/>
      <c r="CT110" s="970"/>
      <c r="CU110" s="970"/>
      <c r="CV110" s="970"/>
      <c r="CW110" s="970"/>
      <c r="CX110" s="970"/>
      <c r="CY110" s="970"/>
      <c r="CZ110" s="970"/>
      <c r="DA110" s="970"/>
      <c r="DB110" s="970"/>
      <c r="DC110" s="970"/>
      <c r="DD110" s="970"/>
      <c r="DE110" s="970"/>
      <c r="DF110" s="971"/>
      <c r="DG110" s="972" t="s">
        <v>111</v>
      </c>
      <c r="DH110" s="936"/>
      <c r="DI110" s="936"/>
      <c r="DJ110" s="936"/>
      <c r="DK110" s="936"/>
      <c r="DL110" s="936" t="s">
        <v>111</v>
      </c>
      <c r="DM110" s="936"/>
      <c r="DN110" s="936"/>
      <c r="DO110" s="936"/>
      <c r="DP110" s="936"/>
      <c r="DQ110" s="936" t="s">
        <v>111</v>
      </c>
      <c r="DR110" s="936"/>
      <c r="DS110" s="936"/>
      <c r="DT110" s="936"/>
      <c r="DU110" s="936"/>
      <c r="DV110" s="973" t="s">
        <v>111</v>
      </c>
      <c r="DW110" s="973"/>
      <c r="DX110" s="973"/>
      <c r="DY110" s="973"/>
      <c r="DZ110" s="974"/>
    </row>
    <row r="111" spans="1:131" s="199" customFormat="1" ht="26.25" customHeight="1" x14ac:dyDescent="0.15">
      <c r="A111" s="975" t="s">
        <v>418</v>
      </c>
      <c r="B111" s="976"/>
      <c r="C111" s="976"/>
      <c r="D111" s="976"/>
      <c r="E111" s="976"/>
      <c r="F111" s="976"/>
      <c r="G111" s="976"/>
      <c r="H111" s="976"/>
      <c r="I111" s="976"/>
      <c r="J111" s="976"/>
      <c r="K111" s="976"/>
      <c r="L111" s="976"/>
      <c r="M111" s="976"/>
      <c r="N111" s="976"/>
      <c r="O111" s="976"/>
      <c r="P111" s="976"/>
      <c r="Q111" s="976"/>
      <c r="R111" s="976"/>
      <c r="S111" s="976"/>
      <c r="T111" s="976"/>
      <c r="U111" s="976"/>
      <c r="V111" s="976"/>
      <c r="W111" s="976"/>
      <c r="X111" s="976"/>
      <c r="Y111" s="976"/>
      <c r="Z111" s="977"/>
      <c r="AA111" s="978" t="s">
        <v>111</v>
      </c>
      <c r="AB111" s="979"/>
      <c r="AC111" s="979"/>
      <c r="AD111" s="979"/>
      <c r="AE111" s="980"/>
      <c r="AF111" s="981" t="s">
        <v>111</v>
      </c>
      <c r="AG111" s="979"/>
      <c r="AH111" s="979"/>
      <c r="AI111" s="979"/>
      <c r="AJ111" s="980"/>
      <c r="AK111" s="981" t="s">
        <v>111</v>
      </c>
      <c r="AL111" s="979"/>
      <c r="AM111" s="979"/>
      <c r="AN111" s="979"/>
      <c r="AO111" s="980"/>
      <c r="AP111" s="982" t="s">
        <v>111</v>
      </c>
      <c r="AQ111" s="983"/>
      <c r="AR111" s="983"/>
      <c r="AS111" s="983"/>
      <c r="AT111" s="984"/>
      <c r="AU111" s="960"/>
      <c r="AV111" s="961"/>
      <c r="AW111" s="961"/>
      <c r="AX111" s="961"/>
      <c r="AY111" s="961"/>
      <c r="AZ111" s="945" t="s">
        <v>419</v>
      </c>
      <c r="BA111" s="946"/>
      <c r="BB111" s="946"/>
      <c r="BC111" s="946"/>
      <c r="BD111" s="946"/>
      <c r="BE111" s="946"/>
      <c r="BF111" s="946"/>
      <c r="BG111" s="946"/>
      <c r="BH111" s="946"/>
      <c r="BI111" s="946"/>
      <c r="BJ111" s="946"/>
      <c r="BK111" s="946"/>
      <c r="BL111" s="946"/>
      <c r="BM111" s="946"/>
      <c r="BN111" s="946"/>
      <c r="BO111" s="946"/>
      <c r="BP111" s="947"/>
      <c r="BQ111" s="927">
        <v>3593862</v>
      </c>
      <c r="BR111" s="928"/>
      <c r="BS111" s="928"/>
      <c r="BT111" s="928"/>
      <c r="BU111" s="928"/>
      <c r="BV111" s="928">
        <v>3535230</v>
      </c>
      <c r="BW111" s="928"/>
      <c r="BX111" s="928"/>
      <c r="BY111" s="928"/>
      <c r="BZ111" s="928"/>
      <c r="CA111" s="928">
        <v>1148563</v>
      </c>
      <c r="CB111" s="928"/>
      <c r="CC111" s="928"/>
      <c r="CD111" s="928"/>
      <c r="CE111" s="928"/>
      <c r="CF111" s="922">
        <v>3.1</v>
      </c>
      <c r="CG111" s="923"/>
      <c r="CH111" s="923"/>
      <c r="CI111" s="923"/>
      <c r="CJ111" s="923"/>
      <c r="CK111" s="941"/>
      <c r="CL111" s="942"/>
      <c r="CM111" s="924" t="s">
        <v>420</v>
      </c>
      <c r="CN111" s="925"/>
      <c r="CO111" s="925"/>
      <c r="CP111" s="925"/>
      <c r="CQ111" s="925"/>
      <c r="CR111" s="925"/>
      <c r="CS111" s="925"/>
      <c r="CT111" s="925"/>
      <c r="CU111" s="925"/>
      <c r="CV111" s="925"/>
      <c r="CW111" s="925"/>
      <c r="CX111" s="925"/>
      <c r="CY111" s="925"/>
      <c r="CZ111" s="925"/>
      <c r="DA111" s="925"/>
      <c r="DB111" s="925"/>
      <c r="DC111" s="925"/>
      <c r="DD111" s="925"/>
      <c r="DE111" s="925"/>
      <c r="DF111" s="926"/>
      <c r="DG111" s="927">
        <v>543366</v>
      </c>
      <c r="DH111" s="928"/>
      <c r="DI111" s="928"/>
      <c r="DJ111" s="928"/>
      <c r="DK111" s="928"/>
      <c r="DL111" s="928">
        <v>498383</v>
      </c>
      <c r="DM111" s="928"/>
      <c r="DN111" s="928"/>
      <c r="DO111" s="928"/>
      <c r="DP111" s="928"/>
      <c r="DQ111" s="928">
        <v>452600</v>
      </c>
      <c r="DR111" s="928"/>
      <c r="DS111" s="928"/>
      <c r="DT111" s="928"/>
      <c r="DU111" s="928"/>
      <c r="DV111" s="929">
        <v>1.2</v>
      </c>
      <c r="DW111" s="929"/>
      <c r="DX111" s="929"/>
      <c r="DY111" s="929"/>
      <c r="DZ111" s="930"/>
    </row>
    <row r="112" spans="1:131" s="199" customFormat="1" ht="26.25" customHeight="1" x14ac:dyDescent="0.15">
      <c r="A112" s="990" t="s">
        <v>421</v>
      </c>
      <c r="B112" s="991"/>
      <c r="C112" s="946" t="s">
        <v>422</v>
      </c>
      <c r="D112" s="946"/>
      <c r="E112" s="946"/>
      <c r="F112" s="946"/>
      <c r="G112" s="946"/>
      <c r="H112" s="946"/>
      <c r="I112" s="946"/>
      <c r="J112" s="946"/>
      <c r="K112" s="946"/>
      <c r="L112" s="946"/>
      <c r="M112" s="946"/>
      <c r="N112" s="946"/>
      <c r="O112" s="946"/>
      <c r="P112" s="946"/>
      <c r="Q112" s="946"/>
      <c r="R112" s="946"/>
      <c r="S112" s="946"/>
      <c r="T112" s="946"/>
      <c r="U112" s="946"/>
      <c r="V112" s="946"/>
      <c r="W112" s="946"/>
      <c r="X112" s="946"/>
      <c r="Y112" s="946"/>
      <c r="Z112" s="947"/>
      <c r="AA112" s="965" t="s">
        <v>111</v>
      </c>
      <c r="AB112" s="966"/>
      <c r="AC112" s="966"/>
      <c r="AD112" s="966"/>
      <c r="AE112" s="967"/>
      <c r="AF112" s="968" t="s">
        <v>111</v>
      </c>
      <c r="AG112" s="966"/>
      <c r="AH112" s="966"/>
      <c r="AI112" s="966"/>
      <c r="AJ112" s="967"/>
      <c r="AK112" s="968" t="s">
        <v>111</v>
      </c>
      <c r="AL112" s="966"/>
      <c r="AM112" s="966"/>
      <c r="AN112" s="966"/>
      <c r="AO112" s="967"/>
      <c r="AP112" s="986" t="s">
        <v>111</v>
      </c>
      <c r="AQ112" s="987"/>
      <c r="AR112" s="987"/>
      <c r="AS112" s="987"/>
      <c r="AT112" s="988"/>
      <c r="AU112" s="960"/>
      <c r="AV112" s="961"/>
      <c r="AW112" s="961"/>
      <c r="AX112" s="961"/>
      <c r="AY112" s="961"/>
      <c r="AZ112" s="945" t="s">
        <v>423</v>
      </c>
      <c r="BA112" s="946"/>
      <c r="BB112" s="946"/>
      <c r="BC112" s="946"/>
      <c r="BD112" s="946"/>
      <c r="BE112" s="946"/>
      <c r="BF112" s="946"/>
      <c r="BG112" s="946"/>
      <c r="BH112" s="946"/>
      <c r="BI112" s="946"/>
      <c r="BJ112" s="946"/>
      <c r="BK112" s="946"/>
      <c r="BL112" s="946"/>
      <c r="BM112" s="946"/>
      <c r="BN112" s="946"/>
      <c r="BO112" s="946"/>
      <c r="BP112" s="947"/>
      <c r="BQ112" s="927">
        <v>30489594</v>
      </c>
      <c r="BR112" s="928"/>
      <c r="BS112" s="928"/>
      <c r="BT112" s="928"/>
      <c r="BU112" s="928"/>
      <c r="BV112" s="928">
        <v>29105564</v>
      </c>
      <c r="BW112" s="928"/>
      <c r="BX112" s="928"/>
      <c r="BY112" s="928"/>
      <c r="BZ112" s="928"/>
      <c r="CA112" s="928">
        <v>26166056</v>
      </c>
      <c r="CB112" s="928"/>
      <c r="CC112" s="928"/>
      <c r="CD112" s="928"/>
      <c r="CE112" s="928"/>
      <c r="CF112" s="922">
        <v>69.7</v>
      </c>
      <c r="CG112" s="923"/>
      <c r="CH112" s="923"/>
      <c r="CI112" s="923"/>
      <c r="CJ112" s="923"/>
      <c r="CK112" s="941"/>
      <c r="CL112" s="942"/>
      <c r="CM112" s="924" t="s">
        <v>424</v>
      </c>
      <c r="CN112" s="925"/>
      <c r="CO112" s="925"/>
      <c r="CP112" s="925"/>
      <c r="CQ112" s="925"/>
      <c r="CR112" s="925"/>
      <c r="CS112" s="925"/>
      <c r="CT112" s="925"/>
      <c r="CU112" s="925"/>
      <c r="CV112" s="925"/>
      <c r="CW112" s="925"/>
      <c r="CX112" s="925"/>
      <c r="CY112" s="925"/>
      <c r="CZ112" s="925"/>
      <c r="DA112" s="925"/>
      <c r="DB112" s="925"/>
      <c r="DC112" s="925"/>
      <c r="DD112" s="925"/>
      <c r="DE112" s="925"/>
      <c r="DF112" s="926"/>
      <c r="DG112" s="927" t="s">
        <v>111</v>
      </c>
      <c r="DH112" s="928"/>
      <c r="DI112" s="928"/>
      <c r="DJ112" s="928"/>
      <c r="DK112" s="928"/>
      <c r="DL112" s="928" t="s">
        <v>111</v>
      </c>
      <c r="DM112" s="928"/>
      <c r="DN112" s="928"/>
      <c r="DO112" s="928"/>
      <c r="DP112" s="928"/>
      <c r="DQ112" s="928" t="s">
        <v>111</v>
      </c>
      <c r="DR112" s="928"/>
      <c r="DS112" s="928"/>
      <c r="DT112" s="928"/>
      <c r="DU112" s="928"/>
      <c r="DV112" s="929" t="s">
        <v>111</v>
      </c>
      <c r="DW112" s="929"/>
      <c r="DX112" s="929"/>
      <c r="DY112" s="929"/>
      <c r="DZ112" s="930"/>
    </row>
    <row r="113" spans="1:130" s="199" customFormat="1" ht="26.25" customHeight="1" x14ac:dyDescent="0.15">
      <c r="A113" s="992"/>
      <c r="B113" s="993"/>
      <c r="C113" s="946" t="s">
        <v>425</v>
      </c>
      <c r="D113" s="946"/>
      <c r="E113" s="946"/>
      <c r="F113" s="946"/>
      <c r="G113" s="946"/>
      <c r="H113" s="946"/>
      <c r="I113" s="946"/>
      <c r="J113" s="946"/>
      <c r="K113" s="946"/>
      <c r="L113" s="946"/>
      <c r="M113" s="946"/>
      <c r="N113" s="946"/>
      <c r="O113" s="946"/>
      <c r="P113" s="946"/>
      <c r="Q113" s="946"/>
      <c r="R113" s="946"/>
      <c r="S113" s="946"/>
      <c r="T113" s="946"/>
      <c r="U113" s="946"/>
      <c r="V113" s="946"/>
      <c r="W113" s="946"/>
      <c r="X113" s="946"/>
      <c r="Y113" s="946"/>
      <c r="Z113" s="947"/>
      <c r="AA113" s="978">
        <v>2834667</v>
      </c>
      <c r="AB113" s="979"/>
      <c r="AC113" s="979"/>
      <c r="AD113" s="979"/>
      <c r="AE113" s="980"/>
      <c r="AF113" s="981">
        <v>2970071</v>
      </c>
      <c r="AG113" s="979"/>
      <c r="AH113" s="979"/>
      <c r="AI113" s="979"/>
      <c r="AJ113" s="980"/>
      <c r="AK113" s="981">
        <v>2653796</v>
      </c>
      <c r="AL113" s="979"/>
      <c r="AM113" s="979"/>
      <c r="AN113" s="979"/>
      <c r="AO113" s="980"/>
      <c r="AP113" s="982">
        <v>7.1</v>
      </c>
      <c r="AQ113" s="983"/>
      <c r="AR113" s="983"/>
      <c r="AS113" s="983"/>
      <c r="AT113" s="984"/>
      <c r="AU113" s="960"/>
      <c r="AV113" s="961"/>
      <c r="AW113" s="961"/>
      <c r="AX113" s="961"/>
      <c r="AY113" s="961"/>
      <c r="AZ113" s="945" t="s">
        <v>426</v>
      </c>
      <c r="BA113" s="946"/>
      <c r="BB113" s="946"/>
      <c r="BC113" s="946"/>
      <c r="BD113" s="946"/>
      <c r="BE113" s="946"/>
      <c r="BF113" s="946"/>
      <c r="BG113" s="946"/>
      <c r="BH113" s="946"/>
      <c r="BI113" s="946"/>
      <c r="BJ113" s="946"/>
      <c r="BK113" s="946"/>
      <c r="BL113" s="946"/>
      <c r="BM113" s="946"/>
      <c r="BN113" s="946"/>
      <c r="BO113" s="946"/>
      <c r="BP113" s="947"/>
      <c r="BQ113" s="927" t="s">
        <v>111</v>
      </c>
      <c r="BR113" s="928"/>
      <c r="BS113" s="928"/>
      <c r="BT113" s="928"/>
      <c r="BU113" s="928"/>
      <c r="BV113" s="928" t="s">
        <v>111</v>
      </c>
      <c r="BW113" s="928"/>
      <c r="BX113" s="928"/>
      <c r="BY113" s="928"/>
      <c r="BZ113" s="928"/>
      <c r="CA113" s="928" t="s">
        <v>111</v>
      </c>
      <c r="CB113" s="928"/>
      <c r="CC113" s="928"/>
      <c r="CD113" s="928"/>
      <c r="CE113" s="928"/>
      <c r="CF113" s="922" t="s">
        <v>111</v>
      </c>
      <c r="CG113" s="923"/>
      <c r="CH113" s="923"/>
      <c r="CI113" s="923"/>
      <c r="CJ113" s="923"/>
      <c r="CK113" s="941"/>
      <c r="CL113" s="942"/>
      <c r="CM113" s="924" t="s">
        <v>427</v>
      </c>
      <c r="CN113" s="925"/>
      <c r="CO113" s="925"/>
      <c r="CP113" s="925"/>
      <c r="CQ113" s="925"/>
      <c r="CR113" s="925"/>
      <c r="CS113" s="925"/>
      <c r="CT113" s="925"/>
      <c r="CU113" s="925"/>
      <c r="CV113" s="925"/>
      <c r="CW113" s="925"/>
      <c r="CX113" s="925"/>
      <c r="CY113" s="925"/>
      <c r="CZ113" s="925"/>
      <c r="DA113" s="925"/>
      <c r="DB113" s="925"/>
      <c r="DC113" s="925"/>
      <c r="DD113" s="925"/>
      <c r="DE113" s="925"/>
      <c r="DF113" s="926"/>
      <c r="DG113" s="965" t="s">
        <v>111</v>
      </c>
      <c r="DH113" s="966"/>
      <c r="DI113" s="966"/>
      <c r="DJ113" s="966"/>
      <c r="DK113" s="967"/>
      <c r="DL113" s="968" t="s">
        <v>111</v>
      </c>
      <c r="DM113" s="966"/>
      <c r="DN113" s="966"/>
      <c r="DO113" s="966"/>
      <c r="DP113" s="967"/>
      <c r="DQ113" s="968" t="s">
        <v>111</v>
      </c>
      <c r="DR113" s="966"/>
      <c r="DS113" s="966"/>
      <c r="DT113" s="966"/>
      <c r="DU113" s="967"/>
      <c r="DV113" s="986" t="s">
        <v>111</v>
      </c>
      <c r="DW113" s="987"/>
      <c r="DX113" s="987"/>
      <c r="DY113" s="987"/>
      <c r="DZ113" s="988"/>
    </row>
    <row r="114" spans="1:130" s="199" customFormat="1" ht="26.25" customHeight="1" x14ac:dyDescent="0.15">
      <c r="A114" s="992"/>
      <c r="B114" s="993"/>
      <c r="C114" s="946" t="s">
        <v>428</v>
      </c>
      <c r="D114" s="946"/>
      <c r="E114" s="946"/>
      <c r="F114" s="946"/>
      <c r="G114" s="946"/>
      <c r="H114" s="946"/>
      <c r="I114" s="946"/>
      <c r="J114" s="946"/>
      <c r="K114" s="946"/>
      <c r="L114" s="946"/>
      <c r="M114" s="946"/>
      <c r="N114" s="946"/>
      <c r="O114" s="946"/>
      <c r="P114" s="946"/>
      <c r="Q114" s="946"/>
      <c r="R114" s="946"/>
      <c r="S114" s="946"/>
      <c r="T114" s="946"/>
      <c r="U114" s="946"/>
      <c r="V114" s="946"/>
      <c r="W114" s="946"/>
      <c r="X114" s="946"/>
      <c r="Y114" s="946"/>
      <c r="Z114" s="947"/>
      <c r="AA114" s="965" t="s">
        <v>111</v>
      </c>
      <c r="AB114" s="966"/>
      <c r="AC114" s="966"/>
      <c r="AD114" s="966"/>
      <c r="AE114" s="967"/>
      <c r="AF114" s="968" t="s">
        <v>111</v>
      </c>
      <c r="AG114" s="966"/>
      <c r="AH114" s="966"/>
      <c r="AI114" s="966"/>
      <c r="AJ114" s="967"/>
      <c r="AK114" s="968" t="s">
        <v>111</v>
      </c>
      <c r="AL114" s="966"/>
      <c r="AM114" s="966"/>
      <c r="AN114" s="966"/>
      <c r="AO114" s="967"/>
      <c r="AP114" s="986" t="s">
        <v>111</v>
      </c>
      <c r="AQ114" s="987"/>
      <c r="AR114" s="987"/>
      <c r="AS114" s="987"/>
      <c r="AT114" s="988"/>
      <c r="AU114" s="960"/>
      <c r="AV114" s="961"/>
      <c r="AW114" s="961"/>
      <c r="AX114" s="961"/>
      <c r="AY114" s="961"/>
      <c r="AZ114" s="945" t="s">
        <v>429</v>
      </c>
      <c r="BA114" s="946"/>
      <c r="BB114" s="946"/>
      <c r="BC114" s="946"/>
      <c r="BD114" s="946"/>
      <c r="BE114" s="946"/>
      <c r="BF114" s="946"/>
      <c r="BG114" s="946"/>
      <c r="BH114" s="946"/>
      <c r="BI114" s="946"/>
      <c r="BJ114" s="946"/>
      <c r="BK114" s="946"/>
      <c r="BL114" s="946"/>
      <c r="BM114" s="946"/>
      <c r="BN114" s="946"/>
      <c r="BO114" s="946"/>
      <c r="BP114" s="947"/>
      <c r="BQ114" s="927">
        <v>11204516</v>
      </c>
      <c r="BR114" s="928"/>
      <c r="BS114" s="928"/>
      <c r="BT114" s="928"/>
      <c r="BU114" s="928"/>
      <c r="BV114" s="928">
        <v>11167155</v>
      </c>
      <c r="BW114" s="928"/>
      <c r="BX114" s="928"/>
      <c r="BY114" s="928"/>
      <c r="BZ114" s="928"/>
      <c r="CA114" s="928">
        <v>10674854</v>
      </c>
      <c r="CB114" s="928"/>
      <c r="CC114" s="928"/>
      <c r="CD114" s="928"/>
      <c r="CE114" s="928"/>
      <c r="CF114" s="922">
        <v>28.5</v>
      </c>
      <c r="CG114" s="923"/>
      <c r="CH114" s="923"/>
      <c r="CI114" s="923"/>
      <c r="CJ114" s="923"/>
      <c r="CK114" s="941"/>
      <c r="CL114" s="942"/>
      <c r="CM114" s="924" t="s">
        <v>430</v>
      </c>
      <c r="CN114" s="925"/>
      <c r="CO114" s="925"/>
      <c r="CP114" s="925"/>
      <c r="CQ114" s="925"/>
      <c r="CR114" s="925"/>
      <c r="CS114" s="925"/>
      <c r="CT114" s="925"/>
      <c r="CU114" s="925"/>
      <c r="CV114" s="925"/>
      <c r="CW114" s="925"/>
      <c r="CX114" s="925"/>
      <c r="CY114" s="925"/>
      <c r="CZ114" s="925"/>
      <c r="DA114" s="925"/>
      <c r="DB114" s="925"/>
      <c r="DC114" s="925"/>
      <c r="DD114" s="925"/>
      <c r="DE114" s="925"/>
      <c r="DF114" s="926"/>
      <c r="DG114" s="965" t="s">
        <v>111</v>
      </c>
      <c r="DH114" s="966"/>
      <c r="DI114" s="966"/>
      <c r="DJ114" s="966"/>
      <c r="DK114" s="967"/>
      <c r="DL114" s="968" t="s">
        <v>111</v>
      </c>
      <c r="DM114" s="966"/>
      <c r="DN114" s="966"/>
      <c r="DO114" s="966"/>
      <c r="DP114" s="967"/>
      <c r="DQ114" s="968" t="s">
        <v>111</v>
      </c>
      <c r="DR114" s="966"/>
      <c r="DS114" s="966"/>
      <c r="DT114" s="966"/>
      <c r="DU114" s="967"/>
      <c r="DV114" s="986" t="s">
        <v>111</v>
      </c>
      <c r="DW114" s="987"/>
      <c r="DX114" s="987"/>
      <c r="DY114" s="987"/>
      <c r="DZ114" s="988"/>
    </row>
    <row r="115" spans="1:130" s="199" customFormat="1" ht="26.25" customHeight="1" x14ac:dyDescent="0.15">
      <c r="A115" s="992"/>
      <c r="B115" s="993"/>
      <c r="C115" s="946" t="s">
        <v>431</v>
      </c>
      <c r="D115" s="946"/>
      <c r="E115" s="946"/>
      <c r="F115" s="946"/>
      <c r="G115" s="946"/>
      <c r="H115" s="946"/>
      <c r="I115" s="946"/>
      <c r="J115" s="946"/>
      <c r="K115" s="946"/>
      <c r="L115" s="946"/>
      <c r="M115" s="946"/>
      <c r="N115" s="946"/>
      <c r="O115" s="946"/>
      <c r="P115" s="946"/>
      <c r="Q115" s="946"/>
      <c r="R115" s="946"/>
      <c r="S115" s="946"/>
      <c r="T115" s="946"/>
      <c r="U115" s="946"/>
      <c r="V115" s="946"/>
      <c r="W115" s="946"/>
      <c r="X115" s="946"/>
      <c r="Y115" s="946"/>
      <c r="Z115" s="947"/>
      <c r="AA115" s="978">
        <v>70587</v>
      </c>
      <c r="AB115" s="979"/>
      <c r="AC115" s="979"/>
      <c r="AD115" s="979"/>
      <c r="AE115" s="980"/>
      <c r="AF115" s="981">
        <v>69068</v>
      </c>
      <c r="AG115" s="979"/>
      <c r="AH115" s="979"/>
      <c r="AI115" s="979"/>
      <c r="AJ115" s="980"/>
      <c r="AK115" s="981">
        <v>66312</v>
      </c>
      <c r="AL115" s="979"/>
      <c r="AM115" s="979"/>
      <c r="AN115" s="979"/>
      <c r="AO115" s="980"/>
      <c r="AP115" s="982">
        <v>0.2</v>
      </c>
      <c r="AQ115" s="983"/>
      <c r="AR115" s="983"/>
      <c r="AS115" s="983"/>
      <c r="AT115" s="984"/>
      <c r="AU115" s="960"/>
      <c r="AV115" s="961"/>
      <c r="AW115" s="961"/>
      <c r="AX115" s="961"/>
      <c r="AY115" s="961"/>
      <c r="AZ115" s="945" t="s">
        <v>432</v>
      </c>
      <c r="BA115" s="946"/>
      <c r="BB115" s="946"/>
      <c r="BC115" s="946"/>
      <c r="BD115" s="946"/>
      <c r="BE115" s="946"/>
      <c r="BF115" s="946"/>
      <c r="BG115" s="946"/>
      <c r="BH115" s="946"/>
      <c r="BI115" s="946"/>
      <c r="BJ115" s="946"/>
      <c r="BK115" s="946"/>
      <c r="BL115" s="946"/>
      <c r="BM115" s="946"/>
      <c r="BN115" s="946"/>
      <c r="BO115" s="946"/>
      <c r="BP115" s="947"/>
      <c r="BQ115" s="927" t="s">
        <v>111</v>
      </c>
      <c r="BR115" s="928"/>
      <c r="BS115" s="928"/>
      <c r="BT115" s="928"/>
      <c r="BU115" s="928"/>
      <c r="BV115" s="928" t="s">
        <v>111</v>
      </c>
      <c r="BW115" s="928"/>
      <c r="BX115" s="928"/>
      <c r="BY115" s="928"/>
      <c r="BZ115" s="928"/>
      <c r="CA115" s="928">
        <v>60</v>
      </c>
      <c r="CB115" s="928"/>
      <c r="CC115" s="928"/>
      <c r="CD115" s="928"/>
      <c r="CE115" s="928"/>
      <c r="CF115" s="922">
        <v>0</v>
      </c>
      <c r="CG115" s="923"/>
      <c r="CH115" s="923"/>
      <c r="CI115" s="923"/>
      <c r="CJ115" s="923"/>
      <c r="CK115" s="941"/>
      <c r="CL115" s="942"/>
      <c r="CM115" s="945" t="s">
        <v>433</v>
      </c>
      <c r="CN115" s="989"/>
      <c r="CO115" s="989"/>
      <c r="CP115" s="989"/>
      <c r="CQ115" s="989"/>
      <c r="CR115" s="989"/>
      <c r="CS115" s="989"/>
      <c r="CT115" s="989"/>
      <c r="CU115" s="989"/>
      <c r="CV115" s="989"/>
      <c r="CW115" s="989"/>
      <c r="CX115" s="989"/>
      <c r="CY115" s="989"/>
      <c r="CZ115" s="989"/>
      <c r="DA115" s="989"/>
      <c r="DB115" s="989"/>
      <c r="DC115" s="989"/>
      <c r="DD115" s="989"/>
      <c r="DE115" s="989"/>
      <c r="DF115" s="947"/>
      <c r="DG115" s="965">
        <v>2993707</v>
      </c>
      <c r="DH115" s="966"/>
      <c r="DI115" s="966"/>
      <c r="DJ115" s="966"/>
      <c r="DK115" s="967"/>
      <c r="DL115" s="968">
        <v>2993707</v>
      </c>
      <c r="DM115" s="966"/>
      <c r="DN115" s="966"/>
      <c r="DO115" s="966"/>
      <c r="DP115" s="967"/>
      <c r="DQ115" s="968">
        <v>663771</v>
      </c>
      <c r="DR115" s="966"/>
      <c r="DS115" s="966"/>
      <c r="DT115" s="966"/>
      <c r="DU115" s="967"/>
      <c r="DV115" s="986">
        <v>1.8</v>
      </c>
      <c r="DW115" s="987"/>
      <c r="DX115" s="987"/>
      <c r="DY115" s="987"/>
      <c r="DZ115" s="988"/>
    </row>
    <row r="116" spans="1:130" s="199" customFormat="1" ht="26.25" customHeight="1" x14ac:dyDescent="0.15">
      <c r="A116" s="994"/>
      <c r="B116" s="995"/>
      <c r="C116" s="1000" t="s">
        <v>434</v>
      </c>
      <c r="D116" s="1000"/>
      <c r="E116" s="1000"/>
      <c r="F116" s="1000"/>
      <c r="G116" s="1000"/>
      <c r="H116" s="1000"/>
      <c r="I116" s="1000"/>
      <c r="J116" s="1000"/>
      <c r="K116" s="1000"/>
      <c r="L116" s="1000"/>
      <c r="M116" s="1000"/>
      <c r="N116" s="1000"/>
      <c r="O116" s="1000"/>
      <c r="P116" s="1000"/>
      <c r="Q116" s="1000"/>
      <c r="R116" s="1000"/>
      <c r="S116" s="1000"/>
      <c r="T116" s="1000"/>
      <c r="U116" s="1000"/>
      <c r="V116" s="1000"/>
      <c r="W116" s="1000"/>
      <c r="X116" s="1000"/>
      <c r="Y116" s="1000"/>
      <c r="Z116" s="1001"/>
      <c r="AA116" s="965" t="s">
        <v>111</v>
      </c>
      <c r="AB116" s="966"/>
      <c r="AC116" s="966"/>
      <c r="AD116" s="966"/>
      <c r="AE116" s="967"/>
      <c r="AF116" s="968" t="s">
        <v>111</v>
      </c>
      <c r="AG116" s="966"/>
      <c r="AH116" s="966"/>
      <c r="AI116" s="966"/>
      <c r="AJ116" s="967"/>
      <c r="AK116" s="968" t="s">
        <v>111</v>
      </c>
      <c r="AL116" s="966"/>
      <c r="AM116" s="966"/>
      <c r="AN116" s="966"/>
      <c r="AO116" s="967"/>
      <c r="AP116" s="986" t="s">
        <v>111</v>
      </c>
      <c r="AQ116" s="987"/>
      <c r="AR116" s="987"/>
      <c r="AS116" s="987"/>
      <c r="AT116" s="988"/>
      <c r="AU116" s="960"/>
      <c r="AV116" s="961"/>
      <c r="AW116" s="961"/>
      <c r="AX116" s="961"/>
      <c r="AY116" s="961"/>
      <c r="AZ116" s="1002" t="s">
        <v>435</v>
      </c>
      <c r="BA116" s="1003"/>
      <c r="BB116" s="1003"/>
      <c r="BC116" s="1003"/>
      <c r="BD116" s="1003"/>
      <c r="BE116" s="1003"/>
      <c r="BF116" s="1003"/>
      <c r="BG116" s="1003"/>
      <c r="BH116" s="1003"/>
      <c r="BI116" s="1003"/>
      <c r="BJ116" s="1003"/>
      <c r="BK116" s="1003"/>
      <c r="BL116" s="1003"/>
      <c r="BM116" s="1003"/>
      <c r="BN116" s="1003"/>
      <c r="BO116" s="1003"/>
      <c r="BP116" s="1004"/>
      <c r="BQ116" s="927" t="s">
        <v>111</v>
      </c>
      <c r="BR116" s="928"/>
      <c r="BS116" s="928"/>
      <c r="BT116" s="928"/>
      <c r="BU116" s="928"/>
      <c r="BV116" s="928" t="s">
        <v>111</v>
      </c>
      <c r="BW116" s="928"/>
      <c r="BX116" s="928"/>
      <c r="BY116" s="928"/>
      <c r="BZ116" s="928"/>
      <c r="CA116" s="928" t="s">
        <v>111</v>
      </c>
      <c r="CB116" s="928"/>
      <c r="CC116" s="928"/>
      <c r="CD116" s="928"/>
      <c r="CE116" s="928"/>
      <c r="CF116" s="922" t="s">
        <v>111</v>
      </c>
      <c r="CG116" s="923"/>
      <c r="CH116" s="923"/>
      <c r="CI116" s="923"/>
      <c r="CJ116" s="923"/>
      <c r="CK116" s="941"/>
      <c r="CL116" s="942"/>
      <c r="CM116" s="924" t="s">
        <v>436</v>
      </c>
      <c r="CN116" s="925"/>
      <c r="CO116" s="925"/>
      <c r="CP116" s="925"/>
      <c r="CQ116" s="925"/>
      <c r="CR116" s="925"/>
      <c r="CS116" s="925"/>
      <c r="CT116" s="925"/>
      <c r="CU116" s="925"/>
      <c r="CV116" s="925"/>
      <c r="CW116" s="925"/>
      <c r="CX116" s="925"/>
      <c r="CY116" s="925"/>
      <c r="CZ116" s="925"/>
      <c r="DA116" s="925"/>
      <c r="DB116" s="925"/>
      <c r="DC116" s="925"/>
      <c r="DD116" s="925"/>
      <c r="DE116" s="925"/>
      <c r="DF116" s="926"/>
      <c r="DG116" s="965">
        <v>56789</v>
      </c>
      <c r="DH116" s="966"/>
      <c r="DI116" s="966"/>
      <c r="DJ116" s="966"/>
      <c r="DK116" s="967"/>
      <c r="DL116" s="968">
        <v>43140</v>
      </c>
      <c r="DM116" s="966"/>
      <c r="DN116" s="966"/>
      <c r="DO116" s="966"/>
      <c r="DP116" s="967"/>
      <c r="DQ116" s="968">
        <v>32192</v>
      </c>
      <c r="DR116" s="966"/>
      <c r="DS116" s="966"/>
      <c r="DT116" s="966"/>
      <c r="DU116" s="967"/>
      <c r="DV116" s="986">
        <v>0.1</v>
      </c>
      <c r="DW116" s="987"/>
      <c r="DX116" s="987"/>
      <c r="DY116" s="987"/>
      <c r="DZ116" s="988"/>
    </row>
    <row r="117" spans="1:130" s="199" customFormat="1" ht="26.25" customHeight="1" x14ac:dyDescent="0.15">
      <c r="A117" s="917" t="s">
        <v>170</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1005" t="s">
        <v>437</v>
      </c>
      <c r="Z117" s="919"/>
      <c r="AA117" s="1006">
        <v>13821728</v>
      </c>
      <c r="AB117" s="1007"/>
      <c r="AC117" s="1007"/>
      <c r="AD117" s="1007"/>
      <c r="AE117" s="1008"/>
      <c r="AF117" s="1009">
        <v>14543482</v>
      </c>
      <c r="AG117" s="1007"/>
      <c r="AH117" s="1007"/>
      <c r="AI117" s="1007"/>
      <c r="AJ117" s="1008"/>
      <c r="AK117" s="1009">
        <v>14392444</v>
      </c>
      <c r="AL117" s="1007"/>
      <c r="AM117" s="1007"/>
      <c r="AN117" s="1007"/>
      <c r="AO117" s="1008"/>
      <c r="AP117" s="1010"/>
      <c r="AQ117" s="1011"/>
      <c r="AR117" s="1011"/>
      <c r="AS117" s="1011"/>
      <c r="AT117" s="1012"/>
      <c r="AU117" s="960"/>
      <c r="AV117" s="961"/>
      <c r="AW117" s="961"/>
      <c r="AX117" s="961"/>
      <c r="AY117" s="961"/>
      <c r="AZ117" s="1002" t="s">
        <v>438</v>
      </c>
      <c r="BA117" s="1003"/>
      <c r="BB117" s="1003"/>
      <c r="BC117" s="1003"/>
      <c r="BD117" s="1003"/>
      <c r="BE117" s="1003"/>
      <c r="BF117" s="1003"/>
      <c r="BG117" s="1003"/>
      <c r="BH117" s="1003"/>
      <c r="BI117" s="1003"/>
      <c r="BJ117" s="1003"/>
      <c r="BK117" s="1003"/>
      <c r="BL117" s="1003"/>
      <c r="BM117" s="1003"/>
      <c r="BN117" s="1003"/>
      <c r="BO117" s="1003"/>
      <c r="BP117" s="1004"/>
      <c r="BQ117" s="927" t="s">
        <v>111</v>
      </c>
      <c r="BR117" s="928"/>
      <c r="BS117" s="928"/>
      <c r="BT117" s="928"/>
      <c r="BU117" s="928"/>
      <c r="BV117" s="928" t="s">
        <v>111</v>
      </c>
      <c r="BW117" s="928"/>
      <c r="BX117" s="928"/>
      <c r="BY117" s="928"/>
      <c r="BZ117" s="928"/>
      <c r="CA117" s="928" t="s">
        <v>111</v>
      </c>
      <c r="CB117" s="928"/>
      <c r="CC117" s="928"/>
      <c r="CD117" s="928"/>
      <c r="CE117" s="928"/>
      <c r="CF117" s="922" t="s">
        <v>111</v>
      </c>
      <c r="CG117" s="923"/>
      <c r="CH117" s="923"/>
      <c r="CI117" s="923"/>
      <c r="CJ117" s="923"/>
      <c r="CK117" s="941"/>
      <c r="CL117" s="942"/>
      <c r="CM117" s="924" t="s">
        <v>439</v>
      </c>
      <c r="CN117" s="925"/>
      <c r="CO117" s="925"/>
      <c r="CP117" s="925"/>
      <c r="CQ117" s="925"/>
      <c r="CR117" s="925"/>
      <c r="CS117" s="925"/>
      <c r="CT117" s="925"/>
      <c r="CU117" s="925"/>
      <c r="CV117" s="925"/>
      <c r="CW117" s="925"/>
      <c r="CX117" s="925"/>
      <c r="CY117" s="925"/>
      <c r="CZ117" s="925"/>
      <c r="DA117" s="925"/>
      <c r="DB117" s="925"/>
      <c r="DC117" s="925"/>
      <c r="DD117" s="925"/>
      <c r="DE117" s="925"/>
      <c r="DF117" s="926"/>
      <c r="DG117" s="965" t="s">
        <v>111</v>
      </c>
      <c r="DH117" s="966"/>
      <c r="DI117" s="966"/>
      <c r="DJ117" s="966"/>
      <c r="DK117" s="967"/>
      <c r="DL117" s="968" t="s">
        <v>111</v>
      </c>
      <c r="DM117" s="966"/>
      <c r="DN117" s="966"/>
      <c r="DO117" s="966"/>
      <c r="DP117" s="967"/>
      <c r="DQ117" s="968" t="s">
        <v>111</v>
      </c>
      <c r="DR117" s="966"/>
      <c r="DS117" s="966"/>
      <c r="DT117" s="966"/>
      <c r="DU117" s="967"/>
      <c r="DV117" s="986" t="s">
        <v>111</v>
      </c>
      <c r="DW117" s="987"/>
      <c r="DX117" s="987"/>
      <c r="DY117" s="987"/>
      <c r="DZ117" s="988"/>
    </row>
    <row r="118" spans="1:130" s="199" customFormat="1" ht="26.25" customHeight="1" x14ac:dyDescent="0.15">
      <c r="A118" s="917" t="s">
        <v>413</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411</v>
      </c>
      <c r="AB118" s="918"/>
      <c r="AC118" s="918"/>
      <c r="AD118" s="918"/>
      <c r="AE118" s="919"/>
      <c r="AF118" s="920" t="s">
        <v>287</v>
      </c>
      <c r="AG118" s="918"/>
      <c r="AH118" s="918"/>
      <c r="AI118" s="918"/>
      <c r="AJ118" s="919"/>
      <c r="AK118" s="920" t="s">
        <v>286</v>
      </c>
      <c r="AL118" s="918"/>
      <c r="AM118" s="918"/>
      <c r="AN118" s="918"/>
      <c r="AO118" s="919"/>
      <c r="AP118" s="996" t="s">
        <v>412</v>
      </c>
      <c r="AQ118" s="997"/>
      <c r="AR118" s="997"/>
      <c r="AS118" s="997"/>
      <c r="AT118" s="998"/>
      <c r="AU118" s="960"/>
      <c r="AV118" s="961"/>
      <c r="AW118" s="961"/>
      <c r="AX118" s="961"/>
      <c r="AY118" s="961"/>
      <c r="AZ118" s="999" t="s">
        <v>440</v>
      </c>
      <c r="BA118" s="1000"/>
      <c r="BB118" s="1000"/>
      <c r="BC118" s="1000"/>
      <c r="BD118" s="1000"/>
      <c r="BE118" s="1000"/>
      <c r="BF118" s="1000"/>
      <c r="BG118" s="1000"/>
      <c r="BH118" s="1000"/>
      <c r="BI118" s="1000"/>
      <c r="BJ118" s="1000"/>
      <c r="BK118" s="1000"/>
      <c r="BL118" s="1000"/>
      <c r="BM118" s="1000"/>
      <c r="BN118" s="1000"/>
      <c r="BO118" s="1000"/>
      <c r="BP118" s="1001"/>
      <c r="BQ118" s="1027" t="s">
        <v>111</v>
      </c>
      <c r="BR118" s="1028"/>
      <c r="BS118" s="1028"/>
      <c r="BT118" s="1028"/>
      <c r="BU118" s="1028"/>
      <c r="BV118" s="1028" t="s">
        <v>111</v>
      </c>
      <c r="BW118" s="1028"/>
      <c r="BX118" s="1028"/>
      <c r="BY118" s="1028"/>
      <c r="BZ118" s="1028"/>
      <c r="CA118" s="1028" t="s">
        <v>111</v>
      </c>
      <c r="CB118" s="1028"/>
      <c r="CC118" s="1028"/>
      <c r="CD118" s="1028"/>
      <c r="CE118" s="1028"/>
      <c r="CF118" s="922" t="s">
        <v>111</v>
      </c>
      <c r="CG118" s="923"/>
      <c r="CH118" s="923"/>
      <c r="CI118" s="923"/>
      <c r="CJ118" s="923"/>
      <c r="CK118" s="941"/>
      <c r="CL118" s="942"/>
      <c r="CM118" s="924" t="s">
        <v>441</v>
      </c>
      <c r="CN118" s="925"/>
      <c r="CO118" s="925"/>
      <c r="CP118" s="925"/>
      <c r="CQ118" s="925"/>
      <c r="CR118" s="925"/>
      <c r="CS118" s="925"/>
      <c r="CT118" s="925"/>
      <c r="CU118" s="925"/>
      <c r="CV118" s="925"/>
      <c r="CW118" s="925"/>
      <c r="CX118" s="925"/>
      <c r="CY118" s="925"/>
      <c r="CZ118" s="925"/>
      <c r="DA118" s="925"/>
      <c r="DB118" s="925"/>
      <c r="DC118" s="925"/>
      <c r="DD118" s="925"/>
      <c r="DE118" s="925"/>
      <c r="DF118" s="926"/>
      <c r="DG118" s="965" t="s">
        <v>111</v>
      </c>
      <c r="DH118" s="966"/>
      <c r="DI118" s="966"/>
      <c r="DJ118" s="966"/>
      <c r="DK118" s="967"/>
      <c r="DL118" s="968" t="s">
        <v>111</v>
      </c>
      <c r="DM118" s="966"/>
      <c r="DN118" s="966"/>
      <c r="DO118" s="966"/>
      <c r="DP118" s="967"/>
      <c r="DQ118" s="968" t="s">
        <v>111</v>
      </c>
      <c r="DR118" s="966"/>
      <c r="DS118" s="966"/>
      <c r="DT118" s="966"/>
      <c r="DU118" s="967"/>
      <c r="DV118" s="986" t="s">
        <v>111</v>
      </c>
      <c r="DW118" s="987"/>
      <c r="DX118" s="987"/>
      <c r="DY118" s="987"/>
      <c r="DZ118" s="988"/>
    </row>
    <row r="119" spans="1:130" s="199" customFormat="1" ht="26.25" customHeight="1" x14ac:dyDescent="0.15">
      <c r="A119" s="1092" t="s">
        <v>416</v>
      </c>
      <c r="B119" s="940"/>
      <c r="C119" s="969" t="s">
        <v>417</v>
      </c>
      <c r="D119" s="970"/>
      <c r="E119" s="970"/>
      <c r="F119" s="970"/>
      <c r="G119" s="970"/>
      <c r="H119" s="970"/>
      <c r="I119" s="970"/>
      <c r="J119" s="970"/>
      <c r="K119" s="970"/>
      <c r="L119" s="970"/>
      <c r="M119" s="970"/>
      <c r="N119" s="970"/>
      <c r="O119" s="970"/>
      <c r="P119" s="970"/>
      <c r="Q119" s="970"/>
      <c r="R119" s="970"/>
      <c r="S119" s="970"/>
      <c r="T119" s="970"/>
      <c r="U119" s="970"/>
      <c r="V119" s="970"/>
      <c r="W119" s="970"/>
      <c r="X119" s="970"/>
      <c r="Y119" s="970"/>
      <c r="Z119" s="971"/>
      <c r="AA119" s="951" t="s">
        <v>111</v>
      </c>
      <c r="AB119" s="952"/>
      <c r="AC119" s="952"/>
      <c r="AD119" s="952"/>
      <c r="AE119" s="953"/>
      <c r="AF119" s="954" t="s">
        <v>111</v>
      </c>
      <c r="AG119" s="952"/>
      <c r="AH119" s="952"/>
      <c r="AI119" s="952"/>
      <c r="AJ119" s="953"/>
      <c r="AK119" s="954" t="s">
        <v>111</v>
      </c>
      <c r="AL119" s="952"/>
      <c r="AM119" s="952"/>
      <c r="AN119" s="952"/>
      <c r="AO119" s="953"/>
      <c r="AP119" s="955" t="s">
        <v>111</v>
      </c>
      <c r="AQ119" s="956"/>
      <c r="AR119" s="956"/>
      <c r="AS119" s="956"/>
      <c r="AT119" s="957"/>
      <c r="AU119" s="962"/>
      <c r="AV119" s="963"/>
      <c r="AW119" s="963"/>
      <c r="AX119" s="963"/>
      <c r="AY119" s="963"/>
      <c r="AZ119" s="230" t="s">
        <v>170</v>
      </c>
      <c r="BA119" s="230"/>
      <c r="BB119" s="230"/>
      <c r="BC119" s="230"/>
      <c r="BD119" s="230"/>
      <c r="BE119" s="230"/>
      <c r="BF119" s="230"/>
      <c r="BG119" s="230"/>
      <c r="BH119" s="230"/>
      <c r="BI119" s="230"/>
      <c r="BJ119" s="230"/>
      <c r="BK119" s="230"/>
      <c r="BL119" s="230"/>
      <c r="BM119" s="230"/>
      <c r="BN119" s="230"/>
      <c r="BO119" s="1005" t="s">
        <v>442</v>
      </c>
      <c r="BP119" s="1036"/>
      <c r="BQ119" s="1027">
        <v>135397650</v>
      </c>
      <c r="BR119" s="1028"/>
      <c r="BS119" s="1028"/>
      <c r="BT119" s="1028"/>
      <c r="BU119" s="1028"/>
      <c r="BV119" s="1028">
        <v>132785576</v>
      </c>
      <c r="BW119" s="1028"/>
      <c r="BX119" s="1028"/>
      <c r="BY119" s="1028"/>
      <c r="BZ119" s="1028"/>
      <c r="CA119" s="1028">
        <v>123698625</v>
      </c>
      <c r="CB119" s="1028"/>
      <c r="CC119" s="1028"/>
      <c r="CD119" s="1028"/>
      <c r="CE119" s="1028"/>
      <c r="CF119" s="1029"/>
      <c r="CG119" s="1030"/>
      <c r="CH119" s="1030"/>
      <c r="CI119" s="1030"/>
      <c r="CJ119" s="1031"/>
      <c r="CK119" s="943"/>
      <c r="CL119" s="944"/>
      <c r="CM119" s="1032" t="s">
        <v>443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x14ac:dyDescent="0.15">
      <c r="A120" s="1093"/>
      <c r="B120" s="942"/>
      <c r="C120" s="924" t="s">
        <v>420</v>
      </c>
      <c r="D120" s="925"/>
      <c r="E120" s="925"/>
      <c r="F120" s="925"/>
      <c r="G120" s="925"/>
      <c r="H120" s="925"/>
      <c r="I120" s="925"/>
      <c r="J120" s="925"/>
      <c r="K120" s="925"/>
      <c r="L120" s="925"/>
      <c r="M120" s="925"/>
      <c r="N120" s="925"/>
      <c r="O120" s="925"/>
      <c r="P120" s="925"/>
      <c r="Q120" s="925"/>
      <c r="R120" s="925"/>
      <c r="S120" s="925"/>
      <c r="T120" s="925"/>
      <c r="U120" s="925"/>
      <c r="V120" s="925"/>
      <c r="W120" s="925"/>
      <c r="X120" s="925"/>
      <c r="Y120" s="925"/>
      <c r="Z120" s="926"/>
      <c r="AA120" s="965">
        <v>54543</v>
      </c>
      <c r="AB120" s="966"/>
      <c r="AC120" s="966"/>
      <c r="AD120" s="966"/>
      <c r="AE120" s="967"/>
      <c r="AF120" s="968">
        <v>54543</v>
      </c>
      <c r="AG120" s="966"/>
      <c r="AH120" s="966"/>
      <c r="AI120" s="966"/>
      <c r="AJ120" s="967"/>
      <c r="AK120" s="968">
        <v>54543</v>
      </c>
      <c r="AL120" s="966"/>
      <c r="AM120" s="966"/>
      <c r="AN120" s="966"/>
      <c r="AO120" s="967"/>
      <c r="AP120" s="986">
        <v>0.1</v>
      </c>
      <c r="AQ120" s="987"/>
      <c r="AR120" s="987"/>
      <c r="AS120" s="987"/>
      <c r="AT120" s="988"/>
      <c r="AU120" s="1019" t="s">
        <v>444</v>
      </c>
      <c r="AV120" s="1020"/>
      <c r="AW120" s="1020"/>
      <c r="AX120" s="1020"/>
      <c r="AY120" s="1021"/>
      <c r="AZ120" s="985" t="s">
        <v>445</v>
      </c>
      <c r="BA120" s="949"/>
      <c r="BB120" s="949"/>
      <c r="BC120" s="949"/>
      <c r="BD120" s="949"/>
      <c r="BE120" s="949"/>
      <c r="BF120" s="949"/>
      <c r="BG120" s="949"/>
      <c r="BH120" s="949"/>
      <c r="BI120" s="949"/>
      <c r="BJ120" s="949"/>
      <c r="BK120" s="949"/>
      <c r="BL120" s="949"/>
      <c r="BM120" s="949"/>
      <c r="BN120" s="949"/>
      <c r="BO120" s="949"/>
      <c r="BP120" s="950"/>
      <c r="BQ120" s="972">
        <v>25012633</v>
      </c>
      <c r="BR120" s="936"/>
      <c r="BS120" s="936"/>
      <c r="BT120" s="936"/>
      <c r="BU120" s="936"/>
      <c r="BV120" s="936">
        <v>27495442</v>
      </c>
      <c r="BW120" s="936"/>
      <c r="BX120" s="936"/>
      <c r="BY120" s="936"/>
      <c r="BZ120" s="936"/>
      <c r="CA120" s="936">
        <v>26998059</v>
      </c>
      <c r="CB120" s="936"/>
      <c r="CC120" s="936"/>
      <c r="CD120" s="936"/>
      <c r="CE120" s="936"/>
      <c r="CF120" s="937">
        <v>72</v>
      </c>
      <c r="CG120" s="938"/>
      <c r="CH120" s="938"/>
      <c r="CI120" s="938"/>
      <c r="CJ120" s="938"/>
      <c r="CK120" s="1037" t="s">
        <v>446</v>
      </c>
      <c r="CL120" s="1038"/>
      <c r="CM120" s="1038"/>
      <c r="CN120" s="1038"/>
      <c r="CO120" s="1039"/>
      <c r="CP120" s="1045" t="s">
        <v>447</v>
      </c>
      <c r="CQ120" s="1046"/>
      <c r="CR120" s="1046"/>
      <c r="CS120" s="1046"/>
      <c r="CT120" s="1046"/>
      <c r="CU120" s="1046"/>
      <c r="CV120" s="1046"/>
      <c r="CW120" s="1046"/>
      <c r="CX120" s="1046"/>
      <c r="CY120" s="1046"/>
      <c r="CZ120" s="1046"/>
      <c r="DA120" s="1046"/>
      <c r="DB120" s="1046"/>
      <c r="DC120" s="1046"/>
      <c r="DD120" s="1046"/>
      <c r="DE120" s="1046"/>
      <c r="DF120" s="1047"/>
      <c r="DG120" s="972" t="s">
        <v>111</v>
      </c>
      <c r="DH120" s="936"/>
      <c r="DI120" s="936"/>
      <c r="DJ120" s="936"/>
      <c r="DK120" s="936"/>
      <c r="DL120" s="936" t="s">
        <v>111</v>
      </c>
      <c r="DM120" s="936"/>
      <c r="DN120" s="936"/>
      <c r="DO120" s="936"/>
      <c r="DP120" s="936"/>
      <c r="DQ120" s="936">
        <v>17149441</v>
      </c>
      <c r="DR120" s="936"/>
      <c r="DS120" s="936"/>
      <c r="DT120" s="936"/>
      <c r="DU120" s="936"/>
      <c r="DV120" s="973">
        <v>45.7</v>
      </c>
      <c r="DW120" s="973"/>
      <c r="DX120" s="973"/>
      <c r="DY120" s="973"/>
      <c r="DZ120" s="974"/>
    </row>
    <row r="121" spans="1:130" s="199" customFormat="1" ht="26.25" customHeight="1" x14ac:dyDescent="0.15">
      <c r="A121" s="1093"/>
      <c r="B121" s="942"/>
      <c r="C121" s="1002" t="s">
        <v>448</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65" t="s">
        <v>111</v>
      </c>
      <c r="AB121" s="966"/>
      <c r="AC121" s="966"/>
      <c r="AD121" s="966"/>
      <c r="AE121" s="967"/>
      <c r="AF121" s="968" t="s">
        <v>111</v>
      </c>
      <c r="AG121" s="966"/>
      <c r="AH121" s="966"/>
      <c r="AI121" s="966"/>
      <c r="AJ121" s="967"/>
      <c r="AK121" s="968" t="s">
        <v>111</v>
      </c>
      <c r="AL121" s="966"/>
      <c r="AM121" s="966"/>
      <c r="AN121" s="966"/>
      <c r="AO121" s="967"/>
      <c r="AP121" s="986" t="s">
        <v>111</v>
      </c>
      <c r="AQ121" s="987"/>
      <c r="AR121" s="987"/>
      <c r="AS121" s="987"/>
      <c r="AT121" s="988"/>
      <c r="AU121" s="1022"/>
      <c r="AV121" s="1023"/>
      <c r="AW121" s="1023"/>
      <c r="AX121" s="1023"/>
      <c r="AY121" s="1024"/>
      <c r="AZ121" s="945" t="s">
        <v>449</v>
      </c>
      <c r="BA121" s="946"/>
      <c r="BB121" s="946"/>
      <c r="BC121" s="946"/>
      <c r="BD121" s="946"/>
      <c r="BE121" s="946"/>
      <c r="BF121" s="946"/>
      <c r="BG121" s="946"/>
      <c r="BH121" s="946"/>
      <c r="BI121" s="946"/>
      <c r="BJ121" s="946"/>
      <c r="BK121" s="946"/>
      <c r="BL121" s="946"/>
      <c r="BM121" s="946"/>
      <c r="BN121" s="946"/>
      <c r="BO121" s="946"/>
      <c r="BP121" s="947"/>
      <c r="BQ121" s="927">
        <v>4811928</v>
      </c>
      <c r="BR121" s="928"/>
      <c r="BS121" s="928"/>
      <c r="BT121" s="928"/>
      <c r="BU121" s="928"/>
      <c r="BV121" s="928">
        <v>4865213</v>
      </c>
      <c r="BW121" s="928"/>
      <c r="BX121" s="928"/>
      <c r="BY121" s="928"/>
      <c r="BZ121" s="928"/>
      <c r="CA121" s="928">
        <v>2630344</v>
      </c>
      <c r="CB121" s="928"/>
      <c r="CC121" s="928"/>
      <c r="CD121" s="928"/>
      <c r="CE121" s="928"/>
      <c r="CF121" s="922">
        <v>7</v>
      </c>
      <c r="CG121" s="923"/>
      <c r="CH121" s="923"/>
      <c r="CI121" s="923"/>
      <c r="CJ121" s="923"/>
      <c r="CK121" s="1040"/>
      <c r="CL121" s="1041"/>
      <c r="CM121" s="1041"/>
      <c r="CN121" s="1041"/>
      <c r="CO121" s="1042"/>
      <c r="CP121" s="1048" t="s">
        <v>450</v>
      </c>
      <c r="CQ121" s="1049"/>
      <c r="CR121" s="1049"/>
      <c r="CS121" s="1049"/>
      <c r="CT121" s="1049"/>
      <c r="CU121" s="1049"/>
      <c r="CV121" s="1049"/>
      <c r="CW121" s="1049"/>
      <c r="CX121" s="1049"/>
      <c r="CY121" s="1049"/>
      <c r="CZ121" s="1049"/>
      <c r="DA121" s="1049"/>
      <c r="DB121" s="1049"/>
      <c r="DC121" s="1049"/>
      <c r="DD121" s="1049"/>
      <c r="DE121" s="1049"/>
      <c r="DF121" s="1050"/>
      <c r="DG121" s="927">
        <v>5499782</v>
      </c>
      <c r="DH121" s="928"/>
      <c r="DI121" s="928"/>
      <c r="DJ121" s="928"/>
      <c r="DK121" s="928"/>
      <c r="DL121" s="928">
        <v>5110464</v>
      </c>
      <c r="DM121" s="928"/>
      <c r="DN121" s="928"/>
      <c r="DO121" s="928"/>
      <c r="DP121" s="928"/>
      <c r="DQ121" s="928">
        <v>5101419</v>
      </c>
      <c r="DR121" s="928"/>
      <c r="DS121" s="928"/>
      <c r="DT121" s="928"/>
      <c r="DU121" s="928"/>
      <c r="DV121" s="929">
        <v>13.6</v>
      </c>
      <c r="DW121" s="929"/>
      <c r="DX121" s="929"/>
      <c r="DY121" s="929"/>
      <c r="DZ121" s="930"/>
    </row>
    <row r="122" spans="1:130" s="199" customFormat="1" ht="26.25" customHeight="1" x14ac:dyDescent="0.15">
      <c r="A122" s="1093"/>
      <c r="B122" s="942"/>
      <c r="C122" s="924" t="s">
        <v>430</v>
      </c>
      <c r="D122" s="925"/>
      <c r="E122" s="925"/>
      <c r="F122" s="925"/>
      <c r="G122" s="925"/>
      <c r="H122" s="925"/>
      <c r="I122" s="925"/>
      <c r="J122" s="925"/>
      <c r="K122" s="925"/>
      <c r="L122" s="925"/>
      <c r="M122" s="925"/>
      <c r="N122" s="925"/>
      <c r="O122" s="925"/>
      <c r="P122" s="925"/>
      <c r="Q122" s="925"/>
      <c r="R122" s="925"/>
      <c r="S122" s="925"/>
      <c r="T122" s="925"/>
      <c r="U122" s="925"/>
      <c r="V122" s="925"/>
      <c r="W122" s="925"/>
      <c r="X122" s="925"/>
      <c r="Y122" s="925"/>
      <c r="Z122" s="926"/>
      <c r="AA122" s="965" t="s">
        <v>111</v>
      </c>
      <c r="AB122" s="966"/>
      <c r="AC122" s="966"/>
      <c r="AD122" s="966"/>
      <c r="AE122" s="967"/>
      <c r="AF122" s="968" t="s">
        <v>111</v>
      </c>
      <c r="AG122" s="966"/>
      <c r="AH122" s="966"/>
      <c r="AI122" s="966"/>
      <c r="AJ122" s="967"/>
      <c r="AK122" s="968" t="s">
        <v>111</v>
      </c>
      <c r="AL122" s="966"/>
      <c r="AM122" s="966"/>
      <c r="AN122" s="966"/>
      <c r="AO122" s="967"/>
      <c r="AP122" s="986" t="s">
        <v>111</v>
      </c>
      <c r="AQ122" s="987"/>
      <c r="AR122" s="987"/>
      <c r="AS122" s="987"/>
      <c r="AT122" s="988"/>
      <c r="AU122" s="1022"/>
      <c r="AV122" s="1023"/>
      <c r="AW122" s="1023"/>
      <c r="AX122" s="1023"/>
      <c r="AY122" s="1024"/>
      <c r="AZ122" s="999" t="s">
        <v>451</v>
      </c>
      <c r="BA122" s="1000"/>
      <c r="BB122" s="1000"/>
      <c r="BC122" s="1000"/>
      <c r="BD122" s="1000"/>
      <c r="BE122" s="1000"/>
      <c r="BF122" s="1000"/>
      <c r="BG122" s="1000"/>
      <c r="BH122" s="1000"/>
      <c r="BI122" s="1000"/>
      <c r="BJ122" s="1000"/>
      <c r="BK122" s="1000"/>
      <c r="BL122" s="1000"/>
      <c r="BM122" s="1000"/>
      <c r="BN122" s="1000"/>
      <c r="BO122" s="1000"/>
      <c r="BP122" s="1001"/>
      <c r="BQ122" s="1027">
        <v>89780678</v>
      </c>
      <c r="BR122" s="1028"/>
      <c r="BS122" s="1028"/>
      <c r="BT122" s="1028"/>
      <c r="BU122" s="1028"/>
      <c r="BV122" s="1028">
        <v>91086930</v>
      </c>
      <c r="BW122" s="1028"/>
      <c r="BX122" s="1028"/>
      <c r="BY122" s="1028"/>
      <c r="BZ122" s="1028"/>
      <c r="CA122" s="1028">
        <v>87521944</v>
      </c>
      <c r="CB122" s="1028"/>
      <c r="CC122" s="1028"/>
      <c r="CD122" s="1028"/>
      <c r="CE122" s="1028"/>
      <c r="CF122" s="1139">
        <v>233.3</v>
      </c>
      <c r="CG122" s="1140"/>
      <c r="CH122" s="1140"/>
      <c r="CI122" s="1140"/>
      <c r="CJ122" s="1140"/>
      <c r="CK122" s="1040"/>
      <c r="CL122" s="1041"/>
      <c r="CM122" s="1041"/>
      <c r="CN122" s="1041"/>
      <c r="CO122" s="1042"/>
      <c r="CP122" s="1048" t="s">
        <v>452</v>
      </c>
      <c r="CQ122" s="1049"/>
      <c r="CR122" s="1049"/>
      <c r="CS122" s="1049"/>
      <c r="CT122" s="1049"/>
      <c r="CU122" s="1049"/>
      <c r="CV122" s="1049"/>
      <c r="CW122" s="1049"/>
      <c r="CX122" s="1049"/>
      <c r="CY122" s="1049"/>
      <c r="CZ122" s="1049"/>
      <c r="DA122" s="1049"/>
      <c r="DB122" s="1049"/>
      <c r="DC122" s="1049"/>
      <c r="DD122" s="1049"/>
      <c r="DE122" s="1049"/>
      <c r="DF122" s="1050"/>
      <c r="DG122" s="927">
        <v>2319913</v>
      </c>
      <c r="DH122" s="928"/>
      <c r="DI122" s="928"/>
      <c r="DJ122" s="928"/>
      <c r="DK122" s="928"/>
      <c r="DL122" s="928">
        <v>2197839</v>
      </c>
      <c r="DM122" s="928"/>
      <c r="DN122" s="928"/>
      <c r="DO122" s="928"/>
      <c r="DP122" s="928"/>
      <c r="DQ122" s="928">
        <v>1993548</v>
      </c>
      <c r="DR122" s="928"/>
      <c r="DS122" s="928"/>
      <c r="DT122" s="928"/>
      <c r="DU122" s="928"/>
      <c r="DV122" s="929">
        <v>5.3</v>
      </c>
      <c r="DW122" s="929"/>
      <c r="DX122" s="929"/>
      <c r="DY122" s="929"/>
      <c r="DZ122" s="930"/>
    </row>
    <row r="123" spans="1:130" s="199" customFormat="1" ht="26.25" customHeight="1" x14ac:dyDescent="0.15">
      <c r="A123" s="1093"/>
      <c r="B123" s="942"/>
      <c r="C123" s="924" t="s">
        <v>436</v>
      </c>
      <c r="D123" s="925"/>
      <c r="E123" s="925"/>
      <c r="F123" s="925"/>
      <c r="G123" s="925"/>
      <c r="H123" s="925"/>
      <c r="I123" s="925"/>
      <c r="J123" s="925"/>
      <c r="K123" s="925"/>
      <c r="L123" s="925"/>
      <c r="M123" s="925"/>
      <c r="N123" s="925"/>
      <c r="O123" s="925"/>
      <c r="P123" s="925"/>
      <c r="Q123" s="925"/>
      <c r="R123" s="925"/>
      <c r="S123" s="925"/>
      <c r="T123" s="925"/>
      <c r="U123" s="925"/>
      <c r="V123" s="925"/>
      <c r="W123" s="925"/>
      <c r="X123" s="925"/>
      <c r="Y123" s="925"/>
      <c r="Z123" s="926"/>
      <c r="AA123" s="965">
        <v>14219</v>
      </c>
      <c r="AB123" s="966"/>
      <c r="AC123" s="966"/>
      <c r="AD123" s="966"/>
      <c r="AE123" s="967"/>
      <c r="AF123" s="968">
        <v>14066</v>
      </c>
      <c r="AG123" s="966"/>
      <c r="AH123" s="966"/>
      <c r="AI123" s="966"/>
      <c r="AJ123" s="967"/>
      <c r="AK123" s="968">
        <v>11209</v>
      </c>
      <c r="AL123" s="966"/>
      <c r="AM123" s="966"/>
      <c r="AN123" s="966"/>
      <c r="AO123" s="967"/>
      <c r="AP123" s="986">
        <v>0</v>
      </c>
      <c r="AQ123" s="987"/>
      <c r="AR123" s="987"/>
      <c r="AS123" s="987"/>
      <c r="AT123" s="988"/>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453</v>
      </c>
      <c r="BP123" s="1036"/>
      <c r="BQ123" s="1056">
        <v>119605239</v>
      </c>
      <c r="BR123" s="1057"/>
      <c r="BS123" s="1057"/>
      <c r="BT123" s="1057"/>
      <c r="BU123" s="1057"/>
      <c r="BV123" s="1057">
        <v>123447585</v>
      </c>
      <c r="BW123" s="1057"/>
      <c r="BX123" s="1057"/>
      <c r="BY123" s="1057"/>
      <c r="BZ123" s="1057"/>
      <c r="CA123" s="1057">
        <v>117150347</v>
      </c>
      <c r="CB123" s="1057"/>
      <c r="CC123" s="1057"/>
      <c r="CD123" s="1057"/>
      <c r="CE123" s="1057"/>
      <c r="CF123" s="1029"/>
      <c r="CG123" s="1030"/>
      <c r="CH123" s="1030"/>
      <c r="CI123" s="1030"/>
      <c r="CJ123" s="1031"/>
      <c r="CK123" s="1040"/>
      <c r="CL123" s="1041"/>
      <c r="CM123" s="1041"/>
      <c r="CN123" s="1041"/>
      <c r="CO123" s="1042"/>
      <c r="CP123" s="1048" t="s">
        <v>454</v>
      </c>
      <c r="CQ123" s="1049"/>
      <c r="CR123" s="1049"/>
      <c r="CS123" s="1049"/>
      <c r="CT123" s="1049"/>
      <c r="CU123" s="1049"/>
      <c r="CV123" s="1049"/>
      <c r="CW123" s="1049"/>
      <c r="CX123" s="1049"/>
      <c r="CY123" s="1049"/>
      <c r="CZ123" s="1049"/>
      <c r="DA123" s="1049"/>
      <c r="DB123" s="1049"/>
      <c r="DC123" s="1049"/>
      <c r="DD123" s="1049"/>
      <c r="DE123" s="1049"/>
      <c r="DF123" s="1050"/>
      <c r="DG123" s="965">
        <v>1426736</v>
      </c>
      <c r="DH123" s="966"/>
      <c r="DI123" s="966"/>
      <c r="DJ123" s="966"/>
      <c r="DK123" s="967"/>
      <c r="DL123" s="968">
        <v>1514755</v>
      </c>
      <c r="DM123" s="966"/>
      <c r="DN123" s="966"/>
      <c r="DO123" s="966"/>
      <c r="DP123" s="967"/>
      <c r="DQ123" s="968">
        <v>1755115</v>
      </c>
      <c r="DR123" s="966"/>
      <c r="DS123" s="966"/>
      <c r="DT123" s="966"/>
      <c r="DU123" s="967"/>
      <c r="DV123" s="986">
        <v>4.7</v>
      </c>
      <c r="DW123" s="987"/>
      <c r="DX123" s="987"/>
      <c r="DY123" s="987"/>
      <c r="DZ123" s="988"/>
    </row>
    <row r="124" spans="1:130" s="199" customFormat="1" ht="26.25" customHeight="1" thickBot="1" x14ac:dyDescent="0.2">
      <c r="A124" s="1093"/>
      <c r="B124" s="942"/>
      <c r="C124" s="924" t="s">
        <v>439</v>
      </c>
      <c r="D124" s="925"/>
      <c r="E124" s="925"/>
      <c r="F124" s="925"/>
      <c r="G124" s="925"/>
      <c r="H124" s="925"/>
      <c r="I124" s="925"/>
      <c r="J124" s="925"/>
      <c r="K124" s="925"/>
      <c r="L124" s="925"/>
      <c r="M124" s="925"/>
      <c r="N124" s="925"/>
      <c r="O124" s="925"/>
      <c r="P124" s="925"/>
      <c r="Q124" s="925"/>
      <c r="R124" s="925"/>
      <c r="S124" s="925"/>
      <c r="T124" s="925"/>
      <c r="U124" s="925"/>
      <c r="V124" s="925"/>
      <c r="W124" s="925"/>
      <c r="X124" s="925"/>
      <c r="Y124" s="925"/>
      <c r="Z124" s="926"/>
      <c r="AA124" s="965" t="s">
        <v>111</v>
      </c>
      <c r="AB124" s="966"/>
      <c r="AC124" s="966"/>
      <c r="AD124" s="966"/>
      <c r="AE124" s="967"/>
      <c r="AF124" s="968" t="s">
        <v>111</v>
      </c>
      <c r="AG124" s="966"/>
      <c r="AH124" s="966"/>
      <c r="AI124" s="966"/>
      <c r="AJ124" s="967"/>
      <c r="AK124" s="968">
        <v>124</v>
      </c>
      <c r="AL124" s="966"/>
      <c r="AM124" s="966"/>
      <c r="AN124" s="966"/>
      <c r="AO124" s="967"/>
      <c r="AP124" s="986">
        <v>0</v>
      </c>
      <c r="AQ124" s="987"/>
      <c r="AR124" s="987"/>
      <c r="AS124" s="987"/>
      <c r="AT124" s="988"/>
      <c r="AU124" s="1051" t="s">
        <v>455</v>
      </c>
      <c r="AV124" s="1052"/>
      <c r="AW124" s="1052"/>
      <c r="AX124" s="1052"/>
      <c r="AY124" s="1052"/>
      <c r="AZ124" s="1052"/>
      <c r="BA124" s="1052"/>
      <c r="BB124" s="1052"/>
      <c r="BC124" s="1052"/>
      <c r="BD124" s="1052"/>
      <c r="BE124" s="1052"/>
      <c r="BF124" s="1052"/>
      <c r="BG124" s="1052"/>
      <c r="BH124" s="1052"/>
      <c r="BI124" s="1052"/>
      <c r="BJ124" s="1052"/>
      <c r="BK124" s="1052"/>
      <c r="BL124" s="1052"/>
      <c r="BM124" s="1052"/>
      <c r="BN124" s="1052"/>
      <c r="BO124" s="1052"/>
      <c r="BP124" s="1053"/>
      <c r="BQ124" s="1054">
        <v>40.200000000000003</v>
      </c>
      <c r="BR124" s="1055"/>
      <c r="BS124" s="1055"/>
      <c r="BT124" s="1055"/>
      <c r="BU124" s="1055"/>
      <c r="BV124" s="1055">
        <v>24.2</v>
      </c>
      <c r="BW124" s="1055"/>
      <c r="BX124" s="1055"/>
      <c r="BY124" s="1055"/>
      <c r="BZ124" s="1055"/>
      <c r="CA124" s="1055">
        <v>17.399999999999999</v>
      </c>
      <c r="CB124" s="1055"/>
      <c r="CC124" s="1055"/>
      <c r="CD124" s="1055"/>
      <c r="CE124" s="1055"/>
      <c r="CF124" s="1063"/>
      <c r="CG124" s="1064"/>
      <c r="CH124" s="1064"/>
      <c r="CI124" s="1064"/>
      <c r="CJ124" s="1065"/>
      <c r="CK124" s="1043"/>
      <c r="CL124" s="1043"/>
      <c r="CM124" s="1043"/>
      <c r="CN124" s="1043"/>
      <c r="CO124" s="1044"/>
      <c r="CP124" s="1048" t="s">
        <v>456</v>
      </c>
      <c r="CQ124" s="1049"/>
      <c r="CR124" s="1049"/>
      <c r="CS124" s="1049"/>
      <c r="CT124" s="1049"/>
      <c r="CU124" s="1049"/>
      <c r="CV124" s="1049"/>
      <c r="CW124" s="1049"/>
      <c r="CX124" s="1049"/>
      <c r="CY124" s="1049"/>
      <c r="CZ124" s="1049"/>
      <c r="DA124" s="1049"/>
      <c r="DB124" s="1049"/>
      <c r="DC124" s="1049"/>
      <c r="DD124" s="1049"/>
      <c r="DE124" s="1049"/>
      <c r="DF124" s="1050"/>
      <c r="DG124" s="1035">
        <v>21243163</v>
      </c>
      <c r="DH124" s="1014"/>
      <c r="DI124" s="1014"/>
      <c r="DJ124" s="1014"/>
      <c r="DK124" s="1015"/>
      <c r="DL124" s="1013">
        <v>20282506</v>
      </c>
      <c r="DM124" s="1014"/>
      <c r="DN124" s="1014"/>
      <c r="DO124" s="1014"/>
      <c r="DP124" s="1015"/>
      <c r="DQ124" s="1013">
        <v>166533</v>
      </c>
      <c r="DR124" s="1014"/>
      <c r="DS124" s="1014"/>
      <c r="DT124" s="1014"/>
      <c r="DU124" s="1015"/>
      <c r="DV124" s="1016">
        <v>0.4</v>
      </c>
      <c r="DW124" s="1017"/>
      <c r="DX124" s="1017"/>
      <c r="DY124" s="1017"/>
      <c r="DZ124" s="1018"/>
    </row>
    <row r="125" spans="1:130" s="199" customFormat="1" ht="26.25" customHeight="1" x14ac:dyDescent="0.15">
      <c r="A125" s="1093"/>
      <c r="B125" s="942"/>
      <c r="C125" s="924" t="s">
        <v>441</v>
      </c>
      <c r="D125" s="925"/>
      <c r="E125" s="925"/>
      <c r="F125" s="925"/>
      <c r="G125" s="925"/>
      <c r="H125" s="925"/>
      <c r="I125" s="925"/>
      <c r="J125" s="925"/>
      <c r="K125" s="925"/>
      <c r="L125" s="925"/>
      <c r="M125" s="925"/>
      <c r="N125" s="925"/>
      <c r="O125" s="925"/>
      <c r="P125" s="925"/>
      <c r="Q125" s="925"/>
      <c r="R125" s="925"/>
      <c r="S125" s="925"/>
      <c r="T125" s="925"/>
      <c r="U125" s="925"/>
      <c r="V125" s="925"/>
      <c r="W125" s="925"/>
      <c r="X125" s="925"/>
      <c r="Y125" s="925"/>
      <c r="Z125" s="926"/>
      <c r="AA125" s="965" t="s">
        <v>457</v>
      </c>
      <c r="AB125" s="966"/>
      <c r="AC125" s="966"/>
      <c r="AD125" s="966"/>
      <c r="AE125" s="967"/>
      <c r="AF125" s="968" t="s">
        <v>457</v>
      </c>
      <c r="AG125" s="966"/>
      <c r="AH125" s="966"/>
      <c r="AI125" s="966"/>
      <c r="AJ125" s="967"/>
      <c r="AK125" s="968" t="s">
        <v>457</v>
      </c>
      <c r="AL125" s="966"/>
      <c r="AM125" s="966"/>
      <c r="AN125" s="966"/>
      <c r="AO125" s="967"/>
      <c r="AP125" s="986" t="s">
        <v>457</v>
      </c>
      <c r="AQ125" s="987"/>
      <c r="AR125" s="987"/>
      <c r="AS125" s="987"/>
      <c r="AT125" s="988"/>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8" t="s">
        <v>458</v>
      </c>
      <c r="CL125" s="1038"/>
      <c r="CM125" s="1038"/>
      <c r="CN125" s="1038"/>
      <c r="CO125" s="1039"/>
      <c r="CP125" s="985" t="s">
        <v>459</v>
      </c>
      <c r="CQ125" s="949"/>
      <c r="CR125" s="949"/>
      <c r="CS125" s="949"/>
      <c r="CT125" s="949"/>
      <c r="CU125" s="949"/>
      <c r="CV125" s="949"/>
      <c r="CW125" s="949"/>
      <c r="CX125" s="949"/>
      <c r="CY125" s="949"/>
      <c r="CZ125" s="949"/>
      <c r="DA125" s="949"/>
      <c r="DB125" s="949"/>
      <c r="DC125" s="949"/>
      <c r="DD125" s="949"/>
      <c r="DE125" s="949"/>
      <c r="DF125" s="950"/>
      <c r="DG125" s="972" t="s">
        <v>457</v>
      </c>
      <c r="DH125" s="936"/>
      <c r="DI125" s="936"/>
      <c r="DJ125" s="936"/>
      <c r="DK125" s="936"/>
      <c r="DL125" s="936" t="s">
        <v>457</v>
      </c>
      <c r="DM125" s="936"/>
      <c r="DN125" s="936"/>
      <c r="DO125" s="936"/>
      <c r="DP125" s="936"/>
      <c r="DQ125" s="936" t="s">
        <v>457</v>
      </c>
      <c r="DR125" s="936"/>
      <c r="DS125" s="936"/>
      <c r="DT125" s="936"/>
      <c r="DU125" s="936"/>
      <c r="DV125" s="973" t="s">
        <v>457</v>
      </c>
      <c r="DW125" s="973"/>
      <c r="DX125" s="973"/>
      <c r="DY125" s="973"/>
      <c r="DZ125" s="974"/>
    </row>
    <row r="126" spans="1:130" s="199" customFormat="1" ht="26.25" customHeight="1" thickBot="1" x14ac:dyDescent="0.2">
      <c r="A126" s="1093"/>
      <c r="B126" s="942"/>
      <c r="C126" s="924" t="s">
        <v>443</v>
      </c>
      <c r="D126" s="925"/>
      <c r="E126" s="925"/>
      <c r="F126" s="925"/>
      <c r="G126" s="925"/>
      <c r="H126" s="925"/>
      <c r="I126" s="925"/>
      <c r="J126" s="925"/>
      <c r="K126" s="925"/>
      <c r="L126" s="925"/>
      <c r="M126" s="925"/>
      <c r="N126" s="925"/>
      <c r="O126" s="925"/>
      <c r="P126" s="925"/>
      <c r="Q126" s="925"/>
      <c r="R126" s="925"/>
      <c r="S126" s="925"/>
      <c r="T126" s="925"/>
      <c r="U126" s="925"/>
      <c r="V126" s="925"/>
      <c r="W126" s="925"/>
      <c r="X126" s="925"/>
      <c r="Y126" s="925"/>
      <c r="Z126" s="926"/>
      <c r="AA126" s="965">
        <v>1287</v>
      </c>
      <c r="AB126" s="966"/>
      <c r="AC126" s="966"/>
      <c r="AD126" s="966"/>
      <c r="AE126" s="967"/>
      <c r="AF126" s="968" t="s">
        <v>457</v>
      </c>
      <c r="AG126" s="966"/>
      <c r="AH126" s="966"/>
      <c r="AI126" s="966"/>
      <c r="AJ126" s="967"/>
      <c r="AK126" s="968" t="s">
        <v>457</v>
      </c>
      <c r="AL126" s="966"/>
      <c r="AM126" s="966"/>
      <c r="AN126" s="966"/>
      <c r="AO126" s="967"/>
      <c r="AP126" s="986" t="s">
        <v>457</v>
      </c>
      <c r="AQ126" s="987"/>
      <c r="AR126" s="987"/>
      <c r="AS126" s="987"/>
      <c r="AT126" s="988"/>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9"/>
      <c r="CL126" s="1041"/>
      <c r="CM126" s="1041"/>
      <c r="CN126" s="1041"/>
      <c r="CO126" s="1042"/>
      <c r="CP126" s="945" t="s">
        <v>460</v>
      </c>
      <c r="CQ126" s="946"/>
      <c r="CR126" s="946"/>
      <c r="CS126" s="946"/>
      <c r="CT126" s="946"/>
      <c r="CU126" s="946"/>
      <c r="CV126" s="946"/>
      <c r="CW126" s="946"/>
      <c r="CX126" s="946"/>
      <c r="CY126" s="946"/>
      <c r="CZ126" s="946"/>
      <c r="DA126" s="946"/>
      <c r="DB126" s="946"/>
      <c r="DC126" s="946"/>
      <c r="DD126" s="946"/>
      <c r="DE126" s="946"/>
      <c r="DF126" s="947"/>
      <c r="DG126" s="927" t="s">
        <v>457</v>
      </c>
      <c r="DH126" s="928"/>
      <c r="DI126" s="928"/>
      <c r="DJ126" s="928"/>
      <c r="DK126" s="928"/>
      <c r="DL126" s="928" t="s">
        <v>457</v>
      </c>
      <c r="DM126" s="928"/>
      <c r="DN126" s="928"/>
      <c r="DO126" s="928"/>
      <c r="DP126" s="928"/>
      <c r="DQ126" s="928" t="s">
        <v>457</v>
      </c>
      <c r="DR126" s="928"/>
      <c r="DS126" s="928"/>
      <c r="DT126" s="928"/>
      <c r="DU126" s="928"/>
      <c r="DV126" s="929" t="s">
        <v>457</v>
      </c>
      <c r="DW126" s="929"/>
      <c r="DX126" s="929"/>
      <c r="DY126" s="929"/>
      <c r="DZ126" s="930"/>
    </row>
    <row r="127" spans="1:130" s="199" customFormat="1" ht="26.25" customHeight="1" x14ac:dyDescent="0.15">
      <c r="A127" s="1094"/>
      <c r="B127" s="944"/>
      <c r="C127" s="1032" t="s">
        <v>461</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65">
        <v>538</v>
      </c>
      <c r="AB127" s="966"/>
      <c r="AC127" s="966"/>
      <c r="AD127" s="966"/>
      <c r="AE127" s="967"/>
      <c r="AF127" s="968">
        <v>459</v>
      </c>
      <c r="AG127" s="966"/>
      <c r="AH127" s="966"/>
      <c r="AI127" s="966"/>
      <c r="AJ127" s="967"/>
      <c r="AK127" s="968">
        <v>436</v>
      </c>
      <c r="AL127" s="966"/>
      <c r="AM127" s="966"/>
      <c r="AN127" s="966"/>
      <c r="AO127" s="967"/>
      <c r="AP127" s="986">
        <v>0</v>
      </c>
      <c r="AQ127" s="987"/>
      <c r="AR127" s="987"/>
      <c r="AS127" s="987"/>
      <c r="AT127" s="988"/>
      <c r="AU127" s="235"/>
      <c r="AV127" s="235"/>
      <c r="AW127" s="235"/>
      <c r="AX127" s="1066" t="s">
        <v>462</v>
      </c>
      <c r="AY127" s="1067"/>
      <c r="AZ127" s="1067"/>
      <c r="BA127" s="1067"/>
      <c r="BB127" s="1067"/>
      <c r="BC127" s="1067"/>
      <c r="BD127" s="1067"/>
      <c r="BE127" s="1068"/>
      <c r="BF127" s="1069" t="s">
        <v>463</v>
      </c>
      <c r="BG127" s="1067"/>
      <c r="BH127" s="1067"/>
      <c r="BI127" s="1067"/>
      <c r="BJ127" s="1067"/>
      <c r="BK127" s="1067"/>
      <c r="BL127" s="1068"/>
      <c r="BM127" s="1069" t="s">
        <v>464</v>
      </c>
      <c r="BN127" s="1067"/>
      <c r="BO127" s="1067"/>
      <c r="BP127" s="1067"/>
      <c r="BQ127" s="1067"/>
      <c r="BR127" s="1067"/>
      <c r="BS127" s="1068"/>
      <c r="BT127" s="1069" t="s">
        <v>465</v>
      </c>
      <c r="BU127" s="1067"/>
      <c r="BV127" s="1067"/>
      <c r="BW127" s="1067"/>
      <c r="BX127" s="1067"/>
      <c r="BY127" s="1067"/>
      <c r="BZ127" s="1091"/>
      <c r="CA127" s="235"/>
      <c r="CB127" s="235"/>
      <c r="CC127" s="235"/>
      <c r="CD127" s="236"/>
      <c r="CE127" s="236"/>
      <c r="CF127" s="236"/>
      <c r="CG127" s="233"/>
      <c r="CH127" s="233"/>
      <c r="CI127" s="233"/>
      <c r="CJ127" s="234"/>
      <c r="CK127" s="1059"/>
      <c r="CL127" s="1041"/>
      <c r="CM127" s="1041"/>
      <c r="CN127" s="1041"/>
      <c r="CO127" s="1042"/>
      <c r="CP127" s="945" t="s">
        <v>466</v>
      </c>
      <c r="CQ127" s="946"/>
      <c r="CR127" s="946"/>
      <c r="CS127" s="946"/>
      <c r="CT127" s="946"/>
      <c r="CU127" s="946"/>
      <c r="CV127" s="946"/>
      <c r="CW127" s="946"/>
      <c r="CX127" s="946"/>
      <c r="CY127" s="946"/>
      <c r="CZ127" s="946"/>
      <c r="DA127" s="946"/>
      <c r="DB127" s="946"/>
      <c r="DC127" s="946"/>
      <c r="DD127" s="946"/>
      <c r="DE127" s="946"/>
      <c r="DF127" s="947"/>
      <c r="DG127" s="927" t="s">
        <v>457</v>
      </c>
      <c r="DH127" s="928"/>
      <c r="DI127" s="928"/>
      <c r="DJ127" s="928"/>
      <c r="DK127" s="928"/>
      <c r="DL127" s="928" t="s">
        <v>457</v>
      </c>
      <c r="DM127" s="928"/>
      <c r="DN127" s="928"/>
      <c r="DO127" s="928"/>
      <c r="DP127" s="928"/>
      <c r="DQ127" s="928" t="s">
        <v>457</v>
      </c>
      <c r="DR127" s="928"/>
      <c r="DS127" s="928"/>
      <c r="DT127" s="928"/>
      <c r="DU127" s="928"/>
      <c r="DV127" s="929" t="s">
        <v>457</v>
      </c>
      <c r="DW127" s="929"/>
      <c r="DX127" s="929"/>
      <c r="DY127" s="929"/>
      <c r="DZ127" s="930"/>
    </row>
    <row r="128" spans="1:130" s="199" customFormat="1" ht="26.25" customHeight="1" thickBot="1" x14ac:dyDescent="0.2">
      <c r="A128" s="1077" t="s">
        <v>467</v>
      </c>
      <c r="B128" s="1078"/>
      <c r="C128" s="1078"/>
      <c r="D128" s="1078"/>
      <c r="E128" s="1078"/>
      <c r="F128" s="1078"/>
      <c r="G128" s="1078"/>
      <c r="H128" s="1078"/>
      <c r="I128" s="1078"/>
      <c r="J128" s="1078"/>
      <c r="K128" s="1078"/>
      <c r="L128" s="1078"/>
      <c r="M128" s="1078"/>
      <c r="N128" s="1078"/>
      <c r="O128" s="1078"/>
      <c r="P128" s="1078"/>
      <c r="Q128" s="1078"/>
      <c r="R128" s="1078"/>
      <c r="S128" s="1078"/>
      <c r="T128" s="1078"/>
      <c r="U128" s="1078"/>
      <c r="V128" s="1078"/>
      <c r="W128" s="1079" t="s">
        <v>468</v>
      </c>
      <c r="X128" s="1079"/>
      <c r="Y128" s="1079"/>
      <c r="Z128" s="1080"/>
      <c r="AA128" s="1081">
        <v>259155</v>
      </c>
      <c r="AB128" s="1082"/>
      <c r="AC128" s="1082"/>
      <c r="AD128" s="1082"/>
      <c r="AE128" s="1083"/>
      <c r="AF128" s="1084">
        <v>215582</v>
      </c>
      <c r="AG128" s="1082"/>
      <c r="AH128" s="1082"/>
      <c r="AI128" s="1082"/>
      <c r="AJ128" s="1083"/>
      <c r="AK128" s="1084">
        <v>220655</v>
      </c>
      <c r="AL128" s="1082"/>
      <c r="AM128" s="1082"/>
      <c r="AN128" s="1082"/>
      <c r="AO128" s="1083"/>
      <c r="AP128" s="1085"/>
      <c r="AQ128" s="1086"/>
      <c r="AR128" s="1086"/>
      <c r="AS128" s="1086"/>
      <c r="AT128" s="1087"/>
      <c r="AU128" s="235"/>
      <c r="AV128" s="235"/>
      <c r="AW128" s="235"/>
      <c r="AX128" s="948" t="s">
        <v>469</v>
      </c>
      <c r="AY128" s="949"/>
      <c r="AZ128" s="949"/>
      <c r="BA128" s="949"/>
      <c r="BB128" s="949"/>
      <c r="BC128" s="949"/>
      <c r="BD128" s="949"/>
      <c r="BE128" s="950"/>
      <c r="BF128" s="1088" t="s">
        <v>111</v>
      </c>
      <c r="BG128" s="1089"/>
      <c r="BH128" s="1089"/>
      <c r="BI128" s="1089"/>
      <c r="BJ128" s="1089"/>
      <c r="BK128" s="1089"/>
      <c r="BL128" s="1090"/>
      <c r="BM128" s="1088">
        <v>11.3</v>
      </c>
      <c r="BN128" s="1089"/>
      <c r="BO128" s="1089"/>
      <c r="BP128" s="1089"/>
      <c r="BQ128" s="1089"/>
      <c r="BR128" s="1089"/>
      <c r="BS128" s="1090"/>
      <c r="BT128" s="1088">
        <v>20</v>
      </c>
      <c r="BU128" s="1089"/>
      <c r="BV128" s="1089"/>
      <c r="BW128" s="1089"/>
      <c r="BX128" s="1089"/>
      <c r="BY128" s="1089"/>
      <c r="BZ128" s="1138"/>
      <c r="CA128" s="236"/>
      <c r="CB128" s="236"/>
      <c r="CC128" s="236"/>
      <c r="CD128" s="236"/>
      <c r="CE128" s="236"/>
      <c r="CF128" s="236"/>
      <c r="CG128" s="233"/>
      <c r="CH128" s="233"/>
      <c r="CI128" s="233"/>
      <c r="CJ128" s="234"/>
      <c r="CK128" s="1060"/>
      <c r="CL128" s="1061"/>
      <c r="CM128" s="1061"/>
      <c r="CN128" s="1061"/>
      <c r="CO128" s="1062"/>
      <c r="CP128" s="1070" t="s">
        <v>470</v>
      </c>
      <c r="CQ128" s="1071"/>
      <c r="CR128" s="1071"/>
      <c r="CS128" s="1071"/>
      <c r="CT128" s="1071"/>
      <c r="CU128" s="1071"/>
      <c r="CV128" s="1071"/>
      <c r="CW128" s="1071"/>
      <c r="CX128" s="1071"/>
      <c r="CY128" s="1071"/>
      <c r="CZ128" s="1071"/>
      <c r="DA128" s="1071"/>
      <c r="DB128" s="1071"/>
      <c r="DC128" s="1071"/>
      <c r="DD128" s="1071"/>
      <c r="DE128" s="1071"/>
      <c r="DF128" s="1072"/>
      <c r="DG128" s="1073" t="s">
        <v>111</v>
      </c>
      <c r="DH128" s="1074"/>
      <c r="DI128" s="1074"/>
      <c r="DJ128" s="1074"/>
      <c r="DK128" s="1074"/>
      <c r="DL128" s="1074" t="s">
        <v>111</v>
      </c>
      <c r="DM128" s="1074"/>
      <c r="DN128" s="1074"/>
      <c r="DO128" s="1074"/>
      <c r="DP128" s="1074"/>
      <c r="DQ128" s="1074">
        <v>60</v>
      </c>
      <c r="DR128" s="1074"/>
      <c r="DS128" s="1074"/>
      <c r="DT128" s="1074"/>
      <c r="DU128" s="1074"/>
      <c r="DV128" s="1075">
        <v>0</v>
      </c>
      <c r="DW128" s="1075"/>
      <c r="DX128" s="1075"/>
      <c r="DY128" s="1075"/>
      <c r="DZ128" s="1076"/>
    </row>
    <row r="129" spans="1:131" s="199" customFormat="1" ht="26.25" customHeight="1" x14ac:dyDescent="0.15">
      <c r="A129" s="975" t="s">
        <v>90</v>
      </c>
      <c r="B129" s="976"/>
      <c r="C129" s="976"/>
      <c r="D129" s="976"/>
      <c r="E129" s="976"/>
      <c r="F129" s="976"/>
      <c r="G129" s="976"/>
      <c r="H129" s="976"/>
      <c r="I129" s="976"/>
      <c r="J129" s="976"/>
      <c r="K129" s="976"/>
      <c r="L129" s="976"/>
      <c r="M129" s="976"/>
      <c r="N129" s="976"/>
      <c r="O129" s="976"/>
      <c r="P129" s="976"/>
      <c r="Q129" s="976"/>
      <c r="R129" s="976"/>
      <c r="S129" s="976"/>
      <c r="T129" s="976"/>
      <c r="U129" s="976"/>
      <c r="V129" s="976"/>
      <c r="W129" s="1119" t="s">
        <v>471</v>
      </c>
      <c r="X129" s="1120"/>
      <c r="Y129" s="1120"/>
      <c r="Z129" s="1121"/>
      <c r="AA129" s="965">
        <v>48028094</v>
      </c>
      <c r="AB129" s="966"/>
      <c r="AC129" s="966"/>
      <c r="AD129" s="966"/>
      <c r="AE129" s="967"/>
      <c r="AF129" s="968">
        <v>47687797</v>
      </c>
      <c r="AG129" s="966"/>
      <c r="AH129" s="966"/>
      <c r="AI129" s="966"/>
      <c r="AJ129" s="967"/>
      <c r="AK129" s="968">
        <v>47015260</v>
      </c>
      <c r="AL129" s="966"/>
      <c r="AM129" s="966"/>
      <c r="AN129" s="966"/>
      <c r="AO129" s="967"/>
      <c r="AP129" s="1122"/>
      <c r="AQ129" s="1123"/>
      <c r="AR129" s="1123"/>
      <c r="AS129" s="1123"/>
      <c r="AT129" s="1124"/>
      <c r="AU129" s="237"/>
      <c r="AV129" s="237"/>
      <c r="AW129" s="237"/>
      <c r="AX129" s="1100" t="s">
        <v>472</v>
      </c>
      <c r="AY129" s="946"/>
      <c r="AZ129" s="946"/>
      <c r="BA129" s="946"/>
      <c r="BB129" s="946"/>
      <c r="BC129" s="946"/>
      <c r="BD129" s="946"/>
      <c r="BE129" s="947"/>
      <c r="BF129" s="1114" t="s">
        <v>111</v>
      </c>
      <c r="BG129" s="1115"/>
      <c r="BH129" s="1115"/>
      <c r="BI129" s="1115"/>
      <c r="BJ129" s="1115"/>
      <c r="BK129" s="1115"/>
      <c r="BL129" s="1116"/>
      <c r="BM129" s="1114">
        <v>16.3</v>
      </c>
      <c r="BN129" s="1115"/>
      <c r="BO129" s="1115"/>
      <c r="BP129" s="1115"/>
      <c r="BQ129" s="1115"/>
      <c r="BR129" s="1115"/>
      <c r="BS129" s="1116"/>
      <c r="BT129" s="1114">
        <v>30</v>
      </c>
      <c r="BU129" s="1117"/>
      <c r="BV129" s="1117"/>
      <c r="BW129" s="1117"/>
      <c r="BX129" s="1117"/>
      <c r="BY129" s="1117"/>
      <c r="BZ129" s="1118"/>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75" t="s">
        <v>473</v>
      </c>
      <c r="B130" s="976"/>
      <c r="C130" s="976"/>
      <c r="D130" s="976"/>
      <c r="E130" s="976"/>
      <c r="F130" s="976"/>
      <c r="G130" s="976"/>
      <c r="H130" s="976"/>
      <c r="I130" s="976"/>
      <c r="J130" s="976"/>
      <c r="K130" s="976"/>
      <c r="L130" s="976"/>
      <c r="M130" s="976"/>
      <c r="N130" s="976"/>
      <c r="O130" s="976"/>
      <c r="P130" s="976"/>
      <c r="Q130" s="976"/>
      <c r="R130" s="976"/>
      <c r="S130" s="976"/>
      <c r="T130" s="976"/>
      <c r="U130" s="976"/>
      <c r="V130" s="976"/>
      <c r="W130" s="1119" t="s">
        <v>474</v>
      </c>
      <c r="X130" s="1120"/>
      <c r="Y130" s="1120"/>
      <c r="Z130" s="1121"/>
      <c r="AA130" s="965">
        <v>8796930</v>
      </c>
      <c r="AB130" s="966"/>
      <c r="AC130" s="966"/>
      <c r="AD130" s="966"/>
      <c r="AE130" s="967"/>
      <c r="AF130" s="968">
        <v>9140624</v>
      </c>
      <c r="AG130" s="966"/>
      <c r="AH130" s="966"/>
      <c r="AI130" s="966"/>
      <c r="AJ130" s="967"/>
      <c r="AK130" s="968">
        <v>9495443</v>
      </c>
      <c r="AL130" s="966"/>
      <c r="AM130" s="966"/>
      <c r="AN130" s="966"/>
      <c r="AO130" s="967"/>
      <c r="AP130" s="1122"/>
      <c r="AQ130" s="1123"/>
      <c r="AR130" s="1123"/>
      <c r="AS130" s="1123"/>
      <c r="AT130" s="1124"/>
      <c r="AU130" s="237"/>
      <c r="AV130" s="237"/>
      <c r="AW130" s="237"/>
      <c r="AX130" s="1100" t="s">
        <v>475</v>
      </c>
      <c r="AY130" s="946"/>
      <c r="AZ130" s="946"/>
      <c r="BA130" s="946"/>
      <c r="BB130" s="946"/>
      <c r="BC130" s="946"/>
      <c r="BD130" s="946"/>
      <c r="BE130" s="947"/>
      <c r="BF130" s="1101">
        <v>12.6</v>
      </c>
      <c r="BG130" s="1102"/>
      <c r="BH130" s="1102"/>
      <c r="BI130" s="1102"/>
      <c r="BJ130" s="1102"/>
      <c r="BK130" s="1102"/>
      <c r="BL130" s="1103"/>
      <c r="BM130" s="1101">
        <v>25</v>
      </c>
      <c r="BN130" s="1102"/>
      <c r="BO130" s="1102"/>
      <c r="BP130" s="1102"/>
      <c r="BQ130" s="1102"/>
      <c r="BR130" s="1102"/>
      <c r="BS130" s="1103"/>
      <c r="BT130" s="1101">
        <v>35</v>
      </c>
      <c r="BU130" s="1104"/>
      <c r="BV130" s="1104"/>
      <c r="BW130" s="1104"/>
      <c r="BX130" s="1104"/>
      <c r="BY130" s="1104"/>
      <c r="BZ130" s="1105"/>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06"/>
      <c r="B131" s="1107"/>
      <c r="C131" s="1107"/>
      <c r="D131" s="1107"/>
      <c r="E131" s="1107"/>
      <c r="F131" s="1107"/>
      <c r="G131" s="1107"/>
      <c r="H131" s="1107"/>
      <c r="I131" s="1107"/>
      <c r="J131" s="1107"/>
      <c r="K131" s="1107"/>
      <c r="L131" s="1107"/>
      <c r="M131" s="1107"/>
      <c r="N131" s="1107"/>
      <c r="O131" s="1107"/>
      <c r="P131" s="1107"/>
      <c r="Q131" s="1107"/>
      <c r="R131" s="1107"/>
      <c r="S131" s="1107"/>
      <c r="T131" s="1107"/>
      <c r="U131" s="1107"/>
      <c r="V131" s="1107"/>
      <c r="W131" s="1108" t="s">
        <v>476</v>
      </c>
      <c r="X131" s="1109"/>
      <c r="Y131" s="1109"/>
      <c r="Z131" s="1110"/>
      <c r="AA131" s="1035">
        <v>39231164</v>
      </c>
      <c r="AB131" s="1014"/>
      <c r="AC131" s="1014"/>
      <c r="AD131" s="1014"/>
      <c r="AE131" s="1015"/>
      <c r="AF131" s="1013">
        <v>38547173</v>
      </c>
      <c r="AG131" s="1014"/>
      <c r="AH131" s="1014"/>
      <c r="AI131" s="1014"/>
      <c r="AJ131" s="1015"/>
      <c r="AK131" s="1013">
        <v>37519817</v>
      </c>
      <c r="AL131" s="1014"/>
      <c r="AM131" s="1014"/>
      <c r="AN131" s="1014"/>
      <c r="AO131" s="1015"/>
      <c r="AP131" s="1111"/>
      <c r="AQ131" s="1112"/>
      <c r="AR131" s="1112"/>
      <c r="AS131" s="1112"/>
      <c r="AT131" s="1113"/>
      <c r="AU131" s="237"/>
      <c r="AV131" s="237"/>
      <c r="AW131" s="237"/>
      <c r="AX131" s="1131" t="s">
        <v>477</v>
      </c>
      <c r="AY131" s="1071"/>
      <c r="AZ131" s="1071"/>
      <c r="BA131" s="1071"/>
      <c r="BB131" s="1071"/>
      <c r="BC131" s="1071"/>
      <c r="BD131" s="1071"/>
      <c r="BE131" s="1072"/>
      <c r="BF131" s="1132">
        <v>17.399999999999999</v>
      </c>
      <c r="BG131" s="1133"/>
      <c r="BH131" s="1133"/>
      <c r="BI131" s="1133"/>
      <c r="BJ131" s="1133"/>
      <c r="BK131" s="1133"/>
      <c r="BL131" s="1134"/>
      <c r="BM131" s="1132">
        <v>350</v>
      </c>
      <c r="BN131" s="1133"/>
      <c r="BO131" s="1133"/>
      <c r="BP131" s="1133"/>
      <c r="BQ131" s="1133"/>
      <c r="BR131" s="1133"/>
      <c r="BS131" s="1134"/>
      <c r="BT131" s="1135"/>
      <c r="BU131" s="1136"/>
      <c r="BV131" s="1136"/>
      <c r="BW131" s="1136"/>
      <c r="BX131" s="1136"/>
      <c r="BY131" s="1136"/>
      <c r="BZ131" s="1137"/>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41" t="s">
        <v>478</v>
      </c>
      <c r="B132" s="1142"/>
      <c r="C132" s="1142"/>
      <c r="D132" s="1142"/>
      <c r="E132" s="1142"/>
      <c r="F132" s="1142"/>
      <c r="G132" s="1142"/>
      <c r="H132" s="1142"/>
      <c r="I132" s="1142"/>
      <c r="J132" s="1142"/>
      <c r="K132" s="1142"/>
      <c r="L132" s="1142"/>
      <c r="M132" s="1142"/>
      <c r="N132" s="1142"/>
      <c r="O132" s="1142"/>
      <c r="P132" s="1142"/>
      <c r="Q132" s="1142"/>
      <c r="R132" s="1142"/>
      <c r="S132" s="1142"/>
      <c r="T132" s="1142"/>
      <c r="U132" s="1142"/>
      <c r="V132" s="1145" t="s">
        <v>479</v>
      </c>
      <c r="W132" s="1145"/>
      <c r="X132" s="1145"/>
      <c r="Y132" s="1145"/>
      <c r="Z132" s="1146"/>
      <c r="AA132" s="1095">
        <v>12.14759521</v>
      </c>
      <c r="AB132" s="1096"/>
      <c r="AC132" s="1096"/>
      <c r="AD132" s="1096"/>
      <c r="AE132" s="1097"/>
      <c r="AF132" s="1098">
        <v>13.45695572</v>
      </c>
      <c r="AG132" s="1096"/>
      <c r="AH132" s="1096"/>
      <c r="AI132" s="1096"/>
      <c r="AJ132" s="1097"/>
      <c r="AK132" s="1098">
        <v>12.463669530000001</v>
      </c>
      <c r="AL132" s="1096"/>
      <c r="AM132" s="1096"/>
      <c r="AN132" s="1096"/>
      <c r="AO132" s="1097"/>
      <c r="AP132" s="1029"/>
      <c r="AQ132" s="1030"/>
      <c r="AR132" s="1030"/>
      <c r="AS132" s="1030"/>
      <c r="AT132" s="1099"/>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43"/>
      <c r="B133" s="1144"/>
      <c r="C133" s="1144"/>
      <c r="D133" s="1144"/>
      <c r="E133" s="1144"/>
      <c r="F133" s="1144"/>
      <c r="G133" s="1144"/>
      <c r="H133" s="1144"/>
      <c r="I133" s="1144"/>
      <c r="J133" s="1144"/>
      <c r="K133" s="1144"/>
      <c r="L133" s="1144"/>
      <c r="M133" s="1144"/>
      <c r="N133" s="1144"/>
      <c r="O133" s="1144"/>
      <c r="P133" s="1144"/>
      <c r="Q133" s="1144"/>
      <c r="R133" s="1144"/>
      <c r="S133" s="1144"/>
      <c r="T133" s="1144"/>
      <c r="U133" s="1144"/>
      <c r="V133" s="1125" t="s">
        <v>480</v>
      </c>
      <c r="W133" s="1125"/>
      <c r="X133" s="1125"/>
      <c r="Y133" s="1125"/>
      <c r="Z133" s="1126"/>
      <c r="AA133" s="1127">
        <v>13</v>
      </c>
      <c r="AB133" s="1128"/>
      <c r="AC133" s="1128"/>
      <c r="AD133" s="1128"/>
      <c r="AE133" s="1129"/>
      <c r="AF133" s="1127">
        <v>12.8</v>
      </c>
      <c r="AG133" s="1128"/>
      <c r="AH133" s="1128"/>
      <c r="AI133" s="1128"/>
      <c r="AJ133" s="1129"/>
      <c r="AK133" s="1127">
        <v>12.6</v>
      </c>
      <c r="AL133" s="1128"/>
      <c r="AM133" s="1128"/>
      <c r="AN133" s="1128"/>
      <c r="AO133" s="1129"/>
      <c r="AP133" s="1063"/>
      <c r="AQ133" s="1064"/>
      <c r="AR133" s="1064"/>
      <c r="AS133" s="1064"/>
      <c r="AT133" s="1130"/>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BS18:CG18"/>
    <mergeCell ref="BS17:CG17"/>
    <mergeCell ref="BS16:CG16"/>
    <mergeCell ref="BS15:CG15"/>
    <mergeCell ref="BS14:CG14"/>
    <mergeCell ref="BS13:CG13"/>
    <mergeCell ref="BS12:CG12"/>
    <mergeCell ref="BS11:CG11"/>
    <mergeCell ref="BS10:CG10"/>
    <mergeCell ref="BS9:CG9"/>
    <mergeCell ref="V133:Z133"/>
    <mergeCell ref="AA133:AE133"/>
    <mergeCell ref="AF133:AJ133"/>
    <mergeCell ref="AK133:AO133"/>
    <mergeCell ref="AP133:AT133"/>
    <mergeCell ref="AX131:BE131"/>
    <mergeCell ref="BF131:BL131"/>
    <mergeCell ref="BM131:BS131"/>
    <mergeCell ref="BT131:BZ131"/>
    <mergeCell ref="BT128:BZ128"/>
    <mergeCell ref="CF123:CJ123"/>
    <mergeCell ref="CA122:CE122"/>
    <mergeCell ref="CF122:CJ122"/>
    <mergeCell ref="C116:Z116"/>
    <mergeCell ref="AA116:AE116"/>
    <mergeCell ref="AF116:AJ116"/>
    <mergeCell ref="AK116:AO116"/>
    <mergeCell ref="AP116:AT116"/>
    <mergeCell ref="AZ116:BP116"/>
    <mergeCell ref="BQ116:BU116"/>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BO123:BP123"/>
    <mergeCell ref="AZ122:BP122"/>
    <mergeCell ref="BQ122:BU122"/>
    <mergeCell ref="BV122:BZ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AK124:AO124"/>
    <mergeCell ref="AP124:AT124"/>
    <mergeCell ref="AU124:BP124"/>
    <mergeCell ref="BQ124:BU124"/>
    <mergeCell ref="BQ123:BU123"/>
    <mergeCell ref="BV123:BZ123"/>
    <mergeCell ref="CA123:CE123"/>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AP117:AT117"/>
    <mergeCell ref="DG117:DK117"/>
    <mergeCell ref="DL117:DP117"/>
    <mergeCell ref="DQ117:DU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6:CJ116"/>
    <mergeCell ref="CM116:DF116"/>
    <mergeCell ref="DG116:DK116"/>
    <mergeCell ref="DL116:DP116"/>
    <mergeCell ref="DQ116:DU116"/>
    <mergeCell ref="A112:B116"/>
    <mergeCell ref="C112:Z112"/>
    <mergeCell ref="AA112:AE112"/>
    <mergeCell ref="AF112:AJ112"/>
    <mergeCell ref="AK112:AO112"/>
    <mergeCell ref="AP112:AT112"/>
    <mergeCell ref="DQ114:DU114"/>
    <mergeCell ref="BV116:BZ116"/>
    <mergeCell ref="CA116:CE116"/>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CM114:DF114"/>
    <mergeCell ref="DG114:DK114"/>
    <mergeCell ref="DL114:DP114"/>
    <mergeCell ref="DL113:DP113"/>
    <mergeCell ref="DQ113:DU113"/>
    <mergeCell ref="DV113:DZ113"/>
    <mergeCell ref="C114:Z114"/>
    <mergeCell ref="CA115:CE115"/>
    <mergeCell ref="CF115:CJ115"/>
    <mergeCell ref="CM115:DF115"/>
    <mergeCell ref="DG115:DK115"/>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DV116:DZ116"/>
    <mergeCell ref="DV115:DZ115"/>
    <mergeCell ref="BV112:BZ112"/>
    <mergeCell ref="CA112:CE112"/>
    <mergeCell ref="CF112:CJ112"/>
    <mergeCell ref="CM112:DF112"/>
    <mergeCell ref="DL115:DP115"/>
    <mergeCell ref="DQ115:DU115"/>
    <mergeCell ref="AZ112:BP112"/>
    <mergeCell ref="BQ112:BU112"/>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1:BZ111"/>
    <mergeCell ref="CA111:CE111"/>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BV110:BZ110"/>
    <mergeCell ref="CA110:CE110"/>
    <mergeCell ref="CF110:CJ110"/>
    <mergeCell ref="CK110:CL119"/>
    <mergeCell ref="AZ111:BP111"/>
    <mergeCell ref="BQ111:BU111"/>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CM72:CQ72"/>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0:DZ70"/>
    <mergeCell ref="B71:P71"/>
    <mergeCell ref="Q71:U71"/>
    <mergeCell ref="V71:Z71"/>
    <mergeCell ref="AA71:AE71"/>
    <mergeCell ref="AF71:AJ71"/>
    <mergeCell ref="AK71:AO71"/>
    <mergeCell ref="AP71:AT71"/>
    <mergeCell ref="AU71:AY71"/>
    <mergeCell ref="AZ71:BD71"/>
    <mergeCell ref="CR70:CV70"/>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BS70:CG70"/>
    <mergeCell ref="CH70:CL70"/>
    <mergeCell ref="CM70:CQ70"/>
    <mergeCell ref="CW67:DA67"/>
    <mergeCell ref="DB67:DF67"/>
    <mergeCell ref="DG67:DK67"/>
    <mergeCell ref="DL67:DP67"/>
    <mergeCell ref="DQ67:DU67"/>
    <mergeCell ref="DG69:DK69"/>
    <mergeCell ref="DL69:DP69"/>
    <mergeCell ref="DQ69:DU69"/>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70:DA70"/>
    <mergeCell ref="DB70:DF70"/>
    <mergeCell ref="DG70:DK70"/>
    <mergeCell ref="DL70:DP70"/>
    <mergeCell ref="DQ70:DU70"/>
    <mergeCell ref="AP70:AT70"/>
    <mergeCell ref="AU70:AY70"/>
    <mergeCell ref="AZ70:BD70"/>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17:P17"/>
    <mergeCell ref="Q17:U17"/>
    <mergeCell ref="V17:Z17"/>
    <mergeCell ref="AA17:AE17"/>
    <mergeCell ref="AF17:AJ17"/>
    <mergeCell ref="AK17:AO17"/>
    <mergeCell ref="AP17:AT17"/>
    <mergeCell ref="AU17:AY17"/>
    <mergeCell ref="CR16:CV16"/>
    <mergeCell ref="CW16:DA16"/>
    <mergeCell ref="DB16:DF16"/>
    <mergeCell ref="DG16:DK16"/>
    <mergeCell ref="DL16:DP16"/>
    <mergeCell ref="DQ16:DU16"/>
    <mergeCell ref="AK16:AO16"/>
    <mergeCell ref="AP16:AT16"/>
    <mergeCell ref="AU16:AY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4:P14"/>
    <mergeCell ref="Q14:U14"/>
    <mergeCell ref="V14:Z14"/>
    <mergeCell ref="AA14:AE14"/>
    <mergeCell ref="AF14:AJ14"/>
    <mergeCell ref="AK14:AO14"/>
    <mergeCell ref="AP14:AT14"/>
    <mergeCell ref="AU14:AY14"/>
    <mergeCell ref="CR13:CV13"/>
    <mergeCell ref="CW13:DA13"/>
    <mergeCell ref="DB13:DF13"/>
    <mergeCell ref="DG13:DK13"/>
    <mergeCell ref="DL13:DP13"/>
    <mergeCell ref="DQ13:DU13"/>
    <mergeCell ref="AK13:AO13"/>
    <mergeCell ref="AP13:AT13"/>
    <mergeCell ref="AU13:AY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DV10:DZ10"/>
    <mergeCell ref="B11:P11"/>
    <mergeCell ref="Q11:U11"/>
    <mergeCell ref="V11:Z11"/>
    <mergeCell ref="AA11:AE11"/>
    <mergeCell ref="AF11:AJ11"/>
    <mergeCell ref="AK11:AO11"/>
    <mergeCell ref="AP11:AT11"/>
    <mergeCell ref="AU11:AY11"/>
    <mergeCell ref="CR10:CV10"/>
    <mergeCell ref="CW10:DA10"/>
    <mergeCell ref="DB10:DF10"/>
    <mergeCell ref="DG10:DK10"/>
    <mergeCell ref="DL10:DP10"/>
    <mergeCell ref="DQ10:DU10"/>
    <mergeCell ref="AK10:AO10"/>
    <mergeCell ref="AP10:AT10"/>
    <mergeCell ref="AU10:AY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BS8:CG8"/>
    <mergeCell ref="BS7:CG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M28" zoomScale="70" zoomScaleNormal="85" zoomScaleSheetLayoutView="7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481</v>
      </c>
      <c r="B5" s="248"/>
      <c r="C5" s="248"/>
      <c r="D5" s="248"/>
      <c r="E5" s="248"/>
      <c r="F5" s="248"/>
      <c r="G5" s="248"/>
      <c r="H5" s="248"/>
      <c r="I5" s="248"/>
      <c r="J5" s="248"/>
      <c r="K5" s="248"/>
      <c r="L5" s="248"/>
      <c r="M5" s="248"/>
      <c r="N5" s="248"/>
      <c r="O5" s="249"/>
    </row>
    <row r="6" spans="1:16" x14ac:dyDescent="0.15">
      <c r="A6" s="250"/>
      <c r="B6" s="246"/>
      <c r="C6" s="246"/>
      <c r="D6" s="246"/>
      <c r="E6" s="246"/>
      <c r="F6" s="246"/>
      <c r="G6" s="251" t="s">
        <v>482</v>
      </c>
      <c r="H6" s="251"/>
      <c r="I6" s="251"/>
      <c r="J6" s="251"/>
      <c r="K6" s="246"/>
      <c r="L6" s="246"/>
      <c r="M6" s="246"/>
      <c r="N6" s="246"/>
    </row>
    <row r="7" spans="1:16" x14ac:dyDescent="0.15">
      <c r="A7" s="250"/>
      <c r="B7" s="246"/>
      <c r="C7" s="246"/>
      <c r="D7" s="246"/>
      <c r="E7" s="246"/>
      <c r="F7" s="246"/>
      <c r="G7" s="253"/>
      <c r="H7" s="254"/>
      <c r="I7" s="254"/>
      <c r="J7" s="255"/>
      <c r="K7" s="1150" t="s">
        <v>483</v>
      </c>
      <c r="L7" s="256"/>
      <c r="M7" s="257" t="s">
        <v>484</v>
      </c>
      <c r="N7" s="258"/>
    </row>
    <row r="8" spans="1:16" x14ac:dyDescent="0.15">
      <c r="A8" s="250"/>
      <c r="B8" s="246"/>
      <c r="C8" s="246"/>
      <c r="D8" s="246"/>
      <c r="E8" s="246"/>
      <c r="F8" s="246"/>
      <c r="G8" s="259"/>
      <c r="H8" s="260"/>
      <c r="I8" s="260"/>
      <c r="J8" s="261"/>
      <c r="K8" s="1151"/>
      <c r="L8" s="262" t="s">
        <v>485</v>
      </c>
      <c r="M8" s="263" t="s">
        <v>486</v>
      </c>
      <c r="N8" s="264" t="s">
        <v>487</v>
      </c>
    </row>
    <row r="9" spans="1:16" x14ac:dyDescent="0.15">
      <c r="A9" s="250"/>
      <c r="B9" s="246"/>
      <c r="C9" s="246"/>
      <c r="D9" s="246"/>
      <c r="E9" s="246"/>
      <c r="F9" s="246"/>
      <c r="G9" s="1152" t="s">
        <v>488</v>
      </c>
      <c r="H9" s="1153"/>
      <c r="I9" s="1153"/>
      <c r="J9" s="1154"/>
      <c r="K9" s="265">
        <v>11698197</v>
      </c>
      <c r="L9" s="266">
        <v>71557</v>
      </c>
      <c r="M9" s="267">
        <v>59123</v>
      </c>
      <c r="N9" s="268">
        <v>21</v>
      </c>
    </row>
    <row r="10" spans="1:16" x14ac:dyDescent="0.15">
      <c r="A10" s="250"/>
      <c r="B10" s="246"/>
      <c r="C10" s="246"/>
      <c r="D10" s="246"/>
      <c r="E10" s="246"/>
      <c r="F10" s="246"/>
      <c r="G10" s="1152" t="s">
        <v>489</v>
      </c>
      <c r="H10" s="1153"/>
      <c r="I10" s="1153"/>
      <c r="J10" s="1154"/>
      <c r="K10" s="269">
        <v>1042246</v>
      </c>
      <c r="L10" s="270">
        <v>6375</v>
      </c>
      <c r="M10" s="271">
        <v>3893</v>
      </c>
      <c r="N10" s="272">
        <v>63.8</v>
      </c>
    </row>
    <row r="11" spans="1:16" ht="13.5" customHeight="1" x14ac:dyDescent="0.15">
      <c r="A11" s="250"/>
      <c r="B11" s="246"/>
      <c r="C11" s="246"/>
      <c r="D11" s="246"/>
      <c r="E11" s="246"/>
      <c r="F11" s="246"/>
      <c r="G11" s="1152" t="s">
        <v>490</v>
      </c>
      <c r="H11" s="1153"/>
      <c r="I11" s="1153"/>
      <c r="J11" s="1154"/>
      <c r="K11" s="269">
        <v>7483</v>
      </c>
      <c r="L11" s="270">
        <v>46</v>
      </c>
      <c r="M11" s="271">
        <v>2316</v>
      </c>
      <c r="N11" s="272">
        <v>-98</v>
      </c>
    </row>
    <row r="12" spans="1:16" ht="13.5" customHeight="1" x14ac:dyDescent="0.15">
      <c r="A12" s="250"/>
      <c r="B12" s="246"/>
      <c r="C12" s="246"/>
      <c r="D12" s="246"/>
      <c r="E12" s="246"/>
      <c r="F12" s="246"/>
      <c r="G12" s="1152" t="s">
        <v>491</v>
      </c>
      <c r="H12" s="1153"/>
      <c r="I12" s="1153"/>
      <c r="J12" s="1154"/>
      <c r="K12" s="269">
        <v>45215</v>
      </c>
      <c r="L12" s="270">
        <v>277</v>
      </c>
      <c r="M12" s="271">
        <v>531</v>
      </c>
      <c r="N12" s="272">
        <v>-47.8</v>
      </c>
    </row>
    <row r="13" spans="1:16" ht="13.5" customHeight="1" x14ac:dyDescent="0.15">
      <c r="A13" s="250"/>
      <c r="B13" s="246"/>
      <c r="C13" s="246"/>
      <c r="D13" s="246"/>
      <c r="E13" s="246"/>
      <c r="F13" s="246"/>
      <c r="G13" s="1152" t="s">
        <v>492</v>
      </c>
      <c r="H13" s="1153"/>
      <c r="I13" s="1153"/>
      <c r="J13" s="1154"/>
      <c r="K13" s="269" t="s">
        <v>493</v>
      </c>
      <c r="L13" s="270" t="s">
        <v>493</v>
      </c>
      <c r="M13" s="271" t="s">
        <v>493</v>
      </c>
      <c r="N13" s="272" t="s">
        <v>493</v>
      </c>
    </row>
    <row r="14" spans="1:16" ht="13.5" customHeight="1" x14ac:dyDescent="0.15">
      <c r="A14" s="250"/>
      <c r="B14" s="246"/>
      <c r="C14" s="246"/>
      <c r="D14" s="246"/>
      <c r="E14" s="246"/>
      <c r="F14" s="246"/>
      <c r="G14" s="1152" t="s">
        <v>494</v>
      </c>
      <c r="H14" s="1153"/>
      <c r="I14" s="1153"/>
      <c r="J14" s="1154"/>
      <c r="K14" s="269">
        <v>364044</v>
      </c>
      <c r="L14" s="270">
        <v>2227</v>
      </c>
      <c r="M14" s="271">
        <v>1924</v>
      </c>
      <c r="N14" s="272">
        <v>15.7</v>
      </c>
    </row>
    <row r="15" spans="1:16" ht="13.5" customHeight="1" x14ac:dyDescent="0.15">
      <c r="A15" s="250"/>
      <c r="B15" s="246"/>
      <c r="C15" s="246"/>
      <c r="D15" s="246"/>
      <c r="E15" s="246"/>
      <c r="F15" s="246"/>
      <c r="G15" s="1152" t="s">
        <v>495</v>
      </c>
      <c r="H15" s="1153"/>
      <c r="I15" s="1153"/>
      <c r="J15" s="1154"/>
      <c r="K15" s="269">
        <v>57184</v>
      </c>
      <c r="L15" s="270">
        <v>350</v>
      </c>
      <c r="M15" s="271">
        <v>1706</v>
      </c>
      <c r="N15" s="272">
        <v>-79.5</v>
      </c>
    </row>
    <row r="16" spans="1:16" x14ac:dyDescent="0.15">
      <c r="A16" s="250"/>
      <c r="B16" s="246"/>
      <c r="C16" s="246"/>
      <c r="D16" s="246"/>
      <c r="E16" s="246"/>
      <c r="F16" s="246"/>
      <c r="G16" s="1155" t="s">
        <v>496</v>
      </c>
      <c r="H16" s="1156"/>
      <c r="I16" s="1156"/>
      <c r="J16" s="1157"/>
      <c r="K16" s="270">
        <v>-1397824</v>
      </c>
      <c r="L16" s="270">
        <v>-8550</v>
      </c>
      <c r="M16" s="271">
        <v>-5771</v>
      </c>
      <c r="N16" s="272">
        <v>48.2</v>
      </c>
    </row>
    <row r="17" spans="1:16" x14ac:dyDescent="0.15">
      <c r="A17" s="250"/>
      <c r="B17" s="246"/>
      <c r="C17" s="246"/>
      <c r="D17" s="246"/>
      <c r="E17" s="246"/>
      <c r="F17" s="246"/>
      <c r="G17" s="1155" t="s">
        <v>170</v>
      </c>
      <c r="H17" s="1156"/>
      <c r="I17" s="1156"/>
      <c r="J17" s="1157"/>
      <c r="K17" s="270">
        <v>11816545</v>
      </c>
      <c r="L17" s="270">
        <v>72281</v>
      </c>
      <c r="M17" s="271">
        <v>63723</v>
      </c>
      <c r="N17" s="272">
        <v>13.4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497</v>
      </c>
      <c r="H19" s="246"/>
      <c r="I19" s="246"/>
      <c r="J19" s="246"/>
      <c r="K19" s="246"/>
      <c r="L19" s="246"/>
      <c r="M19" s="246"/>
      <c r="N19" s="246"/>
    </row>
    <row r="20" spans="1:16" x14ac:dyDescent="0.15">
      <c r="A20" s="250"/>
      <c r="B20" s="246"/>
      <c r="C20" s="246"/>
      <c r="D20" s="246"/>
      <c r="E20" s="246"/>
      <c r="F20" s="246"/>
      <c r="G20" s="274"/>
      <c r="H20" s="275"/>
      <c r="I20" s="275"/>
      <c r="J20" s="276"/>
      <c r="K20" s="277" t="s">
        <v>498</v>
      </c>
      <c r="L20" s="278" t="s">
        <v>499</v>
      </c>
      <c r="M20" s="279" t="s">
        <v>500</v>
      </c>
      <c r="N20" s="280"/>
    </row>
    <row r="21" spans="1:16" s="286" customFormat="1" x14ac:dyDescent="0.15">
      <c r="A21" s="281"/>
      <c r="B21" s="251"/>
      <c r="C21" s="251"/>
      <c r="D21" s="251"/>
      <c r="E21" s="251"/>
      <c r="F21" s="251"/>
      <c r="G21" s="1147" t="s">
        <v>501</v>
      </c>
      <c r="H21" s="1148"/>
      <c r="I21" s="1148"/>
      <c r="J21" s="1149"/>
      <c r="K21" s="282">
        <v>7.62</v>
      </c>
      <c r="L21" s="283">
        <v>6.58</v>
      </c>
      <c r="M21" s="284">
        <v>1.04</v>
      </c>
      <c r="N21" s="251"/>
      <c r="O21" s="285"/>
      <c r="P21" s="281"/>
    </row>
    <row r="22" spans="1:16" s="286" customFormat="1" x14ac:dyDescent="0.15">
      <c r="A22" s="281"/>
      <c r="B22" s="251"/>
      <c r="C22" s="251"/>
      <c r="D22" s="251"/>
      <c r="E22" s="251"/>
      <c r="F22" s="251"/>
      <c r="G22" s="1147" t="s">
        <v>502</v>
      </c>
      <c r="H22" s="1148"/>
      <c r="I22" s="1148"/>
      <c r="J22" s="1149"/>
      <c r="K22" s="287">
        <v>94.8</v>
      </c>
      <c r="L22" s="288">
        <v>99.5</v>
      </c>
      <c r="M22" s="289">
        <v>-4.7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503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505</v>
      </c>
      <c r="H29" s="251"/>
      <c r="I29" s="251"/>
      <c r="J29" s="251"/>
      <c r="K29" s="246"/>
      <c r="L29" s="246"/>
      <c r="M29" s="246"/>
      <c r="N29" s="246"/>
      <c r="O29" s="295"/>
    </row>
    <row r="30" spans="1:16" x14ac:dyDescent="0.15">
      <c r="A30" s="250"/>
      <c r="B30" s="246"/>
      <c r="C30" s="246"/>
      <c r="D30" s="246"/>
      <c r="E30" s="246"/>
      <c r="F30" s="246"/>
      <c r="G30" s="253"/>
      <c r="H30" s="254"/>
      <c r="I30" s="254"/>
      <c r="J30" s="255"/>
      <c r="K30" s="1150" t="s">
        <v>483</v>
      </c>
      <c r="L30" s="256"/>
      <c r="M30" s="257" t="s">
        <v>484</v>
      </c>
      <c r="N30" s="258"/>
    </row>
    <row r="31" spans="1:16" x14ac:dyDescent="0.15">
      <c r="A31" s="250"/>
      <c r="B31" s="246"/>
      <c r="C31" s="246"/>
      <c r="D31" s="246"/>
      <c r="E31" s="246"/>
      <c r="F31" s="246"/>
      <c r="G31" s="259"/>
      <c r="H31" s="260"/>
      <c r="I31" s="260"/>
      <c r="J31" s="261"/>
      <c r="K31" s="1151"/>
      <c r="L31" s="262" t="s">
        <v>485</v>
      </c>
      <c r="M31" s="263" t="s">
        <v>486</v>
      </c>
      <c r="N31" s="264" t="s">
        <v>487</v>
      </c>
    </row>
    <row r="32" spans="1:16" ht="27" customHeight="1" x14ac:dyDescent="0.15">
      <c r="A32" s="250"/>
      <c r="B32" s="246"/>
      <c r="C32" s="246"/>
      <c r="D32" s="246"/>
      <c r="E32" s="246"/>
      <c r="F32" s="246"/>
      <c r="G32" s="1163" t="s">
        <v>506</v>
      </c>
      <c r="H32" s="1164"/>
      <c r="I32" s="1164"/>
      <c r="J32" s="1165"/>
      <c r="K32" s="296">
        <v>11672336</v>
      </c>
      <c r="L32" s="296">
        <v>71399</v>
      </c>
      <c r="M32" s="297">
        <v>36761</v>
      </c>
      <c r="N32" s="298">
        <v>94.2</v>
      </c>
    </row>
    <row r="33" spans="1:16" ht="13.5" customHeight="1" x14ac:dyDescent="0.15">
      <c r="A33" s="250"/>
      <c r="B33" s="246"/>
      <c r="C33" s="246"/>
      <c r="D33" s="246"/>
      <c r="E33" s="246"/>
      <c r="F33" s="246"/>
      <c r="G33" s="1163" t="s">
        <v>507</v>
      </c>
      <c r="H33" s="1164"/>
      <c r="I33" s="1164"/>
      <c r="J33" s="1165"/>
      <c r="K33" s="296" t="s">
        <v>493</v>
      </c>
      <c r="L33" s="296" t="s">
        <v>493</v>
      </c>
      <c r="M33" s="297" t="s">
        <v>493</v>
      </c>
      <c r="N33" s="298" t="s">
        <v>493</v>
      </c>
    </row>
    <row r="34" spans="1:16" ht="27" customHeight="1" x14ac:dyDescent="0.15">
      <c r="A34" s="250"/>
      <c r="B34" s="246"/>
      <c r="C34" s="246"/>
      <c r="D34" s="246"/>
      <c r="E34" s="246"/>
      <c r="F34" s="246"/>
      <c r="G34" s="1163" t="s">
        <v>508</v>
      </c>
      <c r="H34" s="1164"/>
      <c r="I34" s="1164"/>
      <c r="J34" s="1165"/>
      <c r="K34" s="296" t="s">
        <v>493</v>
      </c>
      <c r="L34" s="296" t="s">
        <v>493</v>
      </c>
      <c r="M34" s="297">
        <v>32</v>
      </c>
      <c r="N34" s="298" t="s">
        <v>493</v>
      </c>
    </row>
    <row r="35" spans="1:16" ht="27" customHeight="1" x14ac:dyDescent="0.15">
      <c r="A35" s="250"/>
      <c r="B35" s="246"/>
      <c r="C35" s="246"/>
      <c r="D35" s="246"/>
      <c r="E35" s="246"/>
      <c r="F35" s="246"/>
      <c r="G35" s="1163" t="s">
        <v>509</v>
      </c>
      <c r="H35" s="1164"/>
      <c r="I35" s="1164"/>
      <c r="J35" s="1165"/>
      <c r="K35" s="296">
        <v>2653796</v>
      </c>
      <c r="L35" s="296">
        <v>16233</v>
      </c>
      <c r="M35" s="297">
        <v>11976</v>
      </c>
      <c r="N35" s="298">
        <v>35.5</v>
      </c>
    </row>
    <row r="36" spans="1:16" ht="27" customHeight="1" x14ac:dyDescent="0.15">
      <c r="A36" s="250"/>
      <c r="B36" s="246"/>
      <c r="C36" s="246"/>
      <c r="D36" s="246"/>
      <c r="E36" s="246"/>
      <c r="F36" s="246"/>
      <c r="G36" s="1163" t="s">
        <v>510</v>
      </c>
      <c r="H36" s="1164"/>
      <c r="I36" s="1164"/>
      <c r="J36" s="1165"/>
      <c r="K36" s="296" t="s">
        <v>493</v>
      </c>
      <c r="L36" s="296" t="s">
        <v>493</v>
      </c>
      <c r="M36" s="297">
        <v>629</v>
      </c>
      <c r="N36" s="298" t="s">
        <v>493</v>
      </c>
    </row>
    <row r="37" spans="1:16" ht="13.5" customHeight="1" x14ac:dyDescent="0.15">
      <c r="A37" s="250"/>
      <c r="B37" s="246"/>
      <c r="C37" s="246"/>
      <c r="D37" s="246"/>
      <c r="E37" s="246"/>
      <c r="F37" s="246"/>
      <c r="G37" s="1163" t="s">
        <v>511</v>
      </c>
      <c r="H37" s="1164"/>
      <c r="I37" s="1164"/>
      <c r="J37" s="1165"/>
      <c r="K37" s="296">
        <v>66312</v>
      </c>
      <c r="L37" s="296">
        <v>406</v>
      </c>
      <c r="M37" s="297">
        <v>959</v>
      </c>
      <c r="N37" s="298">
        <v>-57.7</v>
      </c>
    </row>
    <row r="38" spans="1:16" ht="27" customHeight="1" x14ac:dyDescent="0.15">
      <c r="A38" s="250"/>
      <c r="B38" s="246"/>
      <c r="C38" s="246"/>
      <c r="D38" s="246"/>
      <c r="E38" s="246"/>
      <c r="F38" s="246"/>
      <c r="G38" s="1166" t="s">
        <v>512</v>
      </c>
      <c r="H38" s="1167"/>
      <c r="I38" s="1167"/>
      <c r="J38" s="1168"/>
      <c r="K38" s="299" t="s">
        <v>493</v>
      </c>
      <c r="L38" s="299" t="s">
        <v>493</v>
      </c>
      <c r="M38" s="300">
        <v>1</v>
      </c>
      <c r="N38" s="301" t="s">
        <v>493</v>
      </c>
      <c r="O38" s="295"/>
    </row>
    <row r="39" spans="1:16" x14ac:dyDescent="0.15">
      <c r="A39" s="250"/>
      <c r="B39" s="246"/>
      <c r="C39" s="246"/>
      <c r="D39" s="246"/>
      <c r="E39" s="246"/>
      <c r="F39" s="246"/>
      <c r="G39" s="1166" t="s">
        <v>513</v>
      </c>
      <c r="H39" s="1167"/>
      <c r="I39" s="1167"/>
      <c r="J39" s="1168"/>
      <c r="K39" s="302">
        <v>-220655</v>
      </c>
      <c r="L39" s="302">
        <v>-1350</v>
      </c>
      <c r="M39" s="303">
        <v>-6628</v>
      </c>
      <c r="N39" s="304">
        <v>-79.599999999999994</v>
      </c>
      <c r="O39" s="295"/>
    </row>
    <row r="40" spans="1:16" ht="27" customHeight="1" x14ac:dyDescent="0.15">
      <c r="A40" s="250"/>
      <c r="B40" s="246"/>
      <c r="C40" s="246"/>
      <c r="D40" s="246"/>
      <c r="E40" s="246"/>
      <c r="F40" s="246"/>
      <c r="G40" s="1163" t="s">
        <v>514</v>
      </c>
      <c r="H40" s="1164"/>
      <c r="I40" s="1164"/>
      <c r="J40" s="1165"/>
      <c r="K40" s="302">
        <v>-9495443</v>
      </c>
      <c r="L40" s="302">
        <v>-58083</v>
      </c>
      <c r="M40" s="303">
        <v>-33128</v>
      </c>
      <c r="N40" s="304">
        <v>75.3</v>
      </c>
      <c r="O40" s="295"/>
    </row>
    <row r="41" spans="1:16" x14ac:dyDescent="0.15">
      <c r="A41" s="250"/>
      <c r="B41" s="246"/>
      <c r="C41" s="246"/>
      <c r="D41" s="246"/>
      <c r="E41" s="246"/>
      <c r="F41" s="246"/>
      <c r="G41" s="1169" t="s">
        <v>281</v>
      </c>
      <c r="H41" s="1170"/>
      <c r="I41" s="1170"/>
      <c r="J41" s="1171"/>
      <c r="K41" s="296">
        <v>4676346</v>
      </c>
      <c r="L41" s="302">
        <v>28605</v>
      </c>
      <c r="M41" s="303">
        <v>10602</v>
      </c>
      <c r="N41" s="304">
        <v>169.8</v>
      </c>
      <c r="O41" s="295"/>
    </row>
    <row r="42" spans="1:16" x14ac:dyDescent="0.15">
      <c r="A42" s="250"/>
      <c r="B42" s="246"/>
      <c r="C42" s="246"/>
      <c r="D42" s="246"/>
      <c r="E42" s="246"/>
      <c r="F42" s="246"/>
      <c r="G42" s="305" t="s">
        <v>515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517</v>
      </c>
      <c r="H48" s="310"/>
      <c r="I48" s="310"/>
      <c r="J48" s="310"/>
      <c r="K48" s="310"/>
      <c r="L48" s="310"/>
      <c r="M48" s="311"/>
      <c r="N48" s="310"/>
    </row>
    <row r="49" spans="1:14" ht="13.5" customHeight="1" x14ac:dyDescent="0.15">
      <c r="A49" s="250"/>
      <c r="B49" s="246"/>
      <c r="C49" s="246"/>
      <c r="D49" s="246"/>
      <c r="E49" s="246"/>
      <c r="F49" s="246"/>
      <c r="G49" s="312"/>
      <c r="H49" s="313"/>
      <c r="I49" s="1158" t="s">
        <v>483</v>
      </c>
      <c r="J49" s="1160" t="s">
        <v>518</v>
      </c>
      <c r="K49" s="1161"/>
      <c r="L49" s="1161"/>
      <c r="M49" s="1161"/>
      <c r="N49" s="1162"/>
    </row>
    <row r="50" spans="1:14" x14ac:dyDescent="0.15">
      <c r="A50" s="250"/>
      <c r="B50" s="246"/>
      <c r="C50" s="246"/>
      <c r="D50" s="246"/>
      <c r="E50" s="246"/>
      <c r="F50" s="246"/>
      <c r="G50" s="314"/>
      <c r="H50" s="315"/>
      <c r="I50" s="1159"/>
      <c r="J50" s="316" t="s">
        <v>519</v>
      </c>
      <c r="K50" s="317" t="s">
        <v>520</v>
      </c>
      <c r="L50" s="318" t="s">
        <v>521</v>
      </c>
      <c r="M50" s="319" t="s">
        <v>522</v>
      </c>
      <c r="N50" s="320" t="s">
        <v>523</v>
      </c>
    </row>
    <row r="51" spans="1:14" x14ac:dyDescent="0.15">
      <c r="A51" s="250"/>
      <c r="B51" s="246"/>
      <c r="C51" s="246"/>
      <c r="D51" s="246"/>
      <c r="E51" s="246"/>
      <c r="F51" s="246"/>
      <c r="G51" s="312" t="s">
        <v>524</v>
      </c>
      <c r="H51" s="313"/>
      <c r="I51" s="321">
        <v>11952160</v>
      </c>
      <c r="J51" s="322">
        <v>70780</v>
      </c>
      <c r="K51" s="323">
        <v>51.6</v>
      </c>
      <c r="L51" s="324">
        <v>39425</v>
      </c>
      <c r="M51" s="325">
        <v>2.1</v>
      </c>
      <c r="N51" s="326">
        <v>49.5</v>
      </c>
    </row>
    <row r="52" spans="1:14" x14ac:dyDescent="0.15">
      <c r="A52" s="250"/>
      <c r="B52" s="246"/>
      <c r="C52" s="246"/>
      <c r="D52" s="246"/>
      <c r="E52" s="246"/>
      <c r="F52" s="246"/>
      <c r="G52" s="327"/>
      <c r="H52" s="328" t="s">
        <v>525</v>
      </c>
      <c r="I52" s="329">
        <v>8779705</v>
      </c>
      <c r="J52" s="330">
        <v>51993</v>
      </c>
      <c r="K52" s="331">
        <v>68.2</v>
      </c>
      <c r="L52" s="332">
        <v>22414</v>
      </c>
      <c r="M52" s="333">
        <v>-0.1</v>
      </c>
      <c r="N52" s="334">
        <v>68.3</v>
      </c>
    </row>
    <row r="53" spans="1:14" x14ac:dyDescent="0.15">
      <c r="A53" s="250"/>
      <c r="B53" s="246"/>
      <c r="C53" s="246"/>
      <c r="D53" s="246"/>
      <c r="E53" s="246"/>
      <c r="F53" s="246"/>
      <c r="G53" s="312" t="s">
        <v>526</v>
      </c>
      <c r="H53" s="313"/>
      <c r="I53" s="321">
        <v>13814012</v>
      </c>
      <c r="J53" s="322">
        <v>82289</v>
      </c>
      <c r="K53" s="323">
        <v>16.3</v>
      </c>
      <c r="L53" s="324">
        <v>43141</v>
      </c>
      <c r="M53" s="325">
        <v>9.4</v>
      </c>
      <c r="N53" s="326">
        <v>6.9</v>
      </c>
    </row>
    <row r="54" spans="1:14" x14ac:dyDescent="0.15">
      <c r="A54" s="250"/>
      <c r="B54" s="246"/>
      <c r="C54" s="246"/>
      <c r="D54" s="246"/>
      <c r="E54" s="246"/>
      <c r="F54" s="246"/>
      <c r="G54" s="327"/>
      <c r="H54" s="328" t="s">
        <v>525</v>
      </c>
      <c r="I54" s="329">
        <v>9174822</v>
      </c>
      <c r="J54" s="330">
        <v>54654</v>
      </c>
      <c r="K54" s="331">
        <v>5.0999999999999996</v>
      </c>
      <c r="L54" s="332">
        <v>21887</v>
      </c>
      <c r="M54" s="333">
        <v>-2.4</v>
      </c>
      <c r="N54" s="334">
        <v>7.5</v>
      </c>
    </row>
    <row r="55" spans="1:14" x14ac:dyDescent="0.15">
      <c r="A55" s="250"/>
      <c r="B55" s="246"/>
      <c r="C55" s="246"/>
      <c r="D55" s="246"/>
      <c r="E55" s="246"/>
      <c r="F55" s="246"/>
      <c r="G55" s="312" t="s">
        <v>527</v>
      </c>
      <c r="H55" s="313"/>
      <c r="I55" s="321">
        <v>15079752</v>
      </c>
      <c r="J55" s="322">
        <v>90810</v>
      </c>
      <c r="K55" s="323">
        <v>10.4</v>
      </c>
      <c r="L55" s="324">
        <v>45117</v>
      </c>
      <c r="M55" s="325">
        <v>4.5999999999999996</v>
      </c>
      <c r="N55" s="326">
        <v>5.8</v>
      </c>
    </row>
    <row r="56" spans="1:14" x14ac:dyDescent="0.15">
      <c r="A56" s="250"/>
      <c r="B56" s="246"/>
      <c r="C56" s="246"/>
      <c r="D56" s="246"/>
      <c r="E56" s="246"/>
      <c r="F56" s="246"/>
      <c r="G56" s="327"/>
      <c r="H56" s="328" t="s">
        <v>525</v>
      </c>
      <c r="I56" s="329">
        <v>9629992</v>
      </c>
      <c r="J56" s="330">
        <v>57991</v>
      </c>
      <c r="K56" s="331">
        <v>6.1</v>
      </c>
      <c r="L56" s="332">
        <v>25589</v>
      </c>
      <c r="M56" s="333">
        <v>16.899999999999999</v>
      </c>
      <c r="N56" s="334">
        <v>-10.8</v>
      </c>
    </row>
    <row r="57" spans="1:14" x14ac:dyDescent="0.15">
      <c r="A57" s="250"/>
      <c r="B57" s="246"/>
      <c r="C57" s="246"/>
      <c r="D57" s="246"/>
      <c r="E57" s="246"/>
      <c r="F57" s="246"/>
      <c r="G57" s="312" t="s">
        <v>528</v>
      </c>
      <c r="H57" s="313"/>
      <c r="I57" s="321">
        <v>11109181</v>
      </c>
      <c r="J57" s="322">
        <v>67423</v>
      </c>
      <c r="K57" s="323">
        <v>-25.8</v>
      </c>
      <c r="L57" s="324">
        <v>52496</v>
      </c>
      <c r="M57" s="325">
        <v>16.399999999999999</v>
      </c>
      <c r="N57" s="326">
        <v>-42.2</v>
      </c>
    </row>
    <row r="58" spans="1:14" x14ac:dyDescent="0.15">
      <c r="A58" s="250"/>
      <c r="B58" s="246"/>
      <c r="C58" s="246"/>
      <c r="D58" s="246"/>
      <c r="E58" s="246"/>
      <c r="F58" s="246"/>
      <c r="G58" s="327"/>
      <c r="H58" s="328" t="s">
        <v>525</v>
      </c>
      <c r="I58" s="329">
        <v>8469299</v>
      </c>
      <c r="J58" s="330">
        <v>51401</v>
      </c>
      <c r="K58" s="331">
        <v>-11.4</v>
      </c>
      <c r="L58" s="332">
        <v>29467</v>
      </c>
      <c r="M58" s="333">
        <v>15.2</v>
      </c>
      <c r="N58" s="334">
        <v>-26.6</v>
      </c>
    </row>
    <row r="59" spans="1:14" x14ac:dyDescent="0.15">
      <c r="A59" s="250"/>
      <c r="B59" s="246"/>
      <c r="C59" s="246"/>
      <c r="D59" s="246"/>
      <c r="E59" s="246"/>
      <c r="F59" s="246"/>
      <c r="G59" s="312" t="s">
        <v>529</v>
      </c>
      <c r="H59" s="313"/>
      <c r="I59" s="321">
        <v>12123387</v>
      </c>
      <c r="J59" s="322">
        <v>74158</v>
      </c>
      <c r="K59" s="323">
        <v>10</v>
      </c>
      <c r="L59" s="324">
        <v>52619</v>
      </c>
      <c r="M59" s="325">
        <v>0.2</v>
      </c>
      <c r="N59" s="326">
        <v>9.8000000000000007</v>
      </c>
    </row>
    <row r="60" spans="1:14" x14ac:dyDescent="0.15">
      <c r="A60" s="250"/>
      <c r="B60" s="246"/>
      <c r="C60" s="246"/>
      <c r="D60" s="246"/>
      <c r="E60" s="246"/>
      <c r="F60" s="246"/>
      <c r="G60" s="327"/>
      <c r="H60" s="328" t="s">
        <v>525</v>
      </c>
      <c r="I60" s="335">
        <v>6460361</v>
      </c>
      <c r="J60" s="330">
        <v>39518</v>
      </c>
      <c r="K60" s="331">
        <v>-23.1</v>
      </c>
      <c r="L60" s="332">
        <v>31149</v>
      </c>
      <c r="M60" s="333">
        <v>5.7</v>
      </c>
      <c r="N60" s="334">
        <v>-28.8</v>
      </c>
    </row>
    <row r="61" spans="1:14" x14ac:dyDescent="0.15">
      <c r="A61" s="250"/>
      <c r="B61" s="246"/>
      <c r="C61" s="246"/>
      <c r="D61" s="246"/>
      <c r="E61" s="246"/>
      <c r="F61" s="246"/>
      <c r="G61" s="312" t="s">
        <v>530</v>
      </c>
      <c r="H61" s="336"/>
      <c r="I61" s="337">
        <v>12815698</v>
      </c>
      <c r="J61" s="338">
        <v>77092</v>
      </c>
      <c r="K61" s="339">
        <v>12.5</v>
      </c>
      <c r="L61" s="340">
        <v>46560</v>
      </c>
      <c r="M61" s="341">
        <v>6.5</v>
      </c>
      <c r="N61" s="326">
        <v>6</v>
      </c>
    </row>
    <row r="62" spans="1:14" x14ac:dyDescent="0.15">
      <c r="A62" s="250"/>
      <c r="B62" s="246"/>
      <c r="C62" s="246"/>
      <c r="D62" s="246"/>
      <c r="E62" s="246"/>
      <c r="F62" s="246"/>
      <c r="G62" s="327"/>
      <c r="H62" s="328" t="s">
        <v>525</v>
      </c>
      <c r="I62" s="329">
        <v>8502836</v>
      </c>
      <c r="J62" s="330">
        <v>51111</v>
      </c>
      <c r="K62" s="331">
        <v>9</v>
      </c>
      <c r="L62" s="332">
        <v>26101</v>
      </c>
      <c r="M62" s="333">
        <v>7.1</v>
      </c>
      <c r="N62" s="334">
        <v>1.9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532</v>
      </c>
      <c r="G46" s="8" t="s">
        <v>533</v>
      </c>
      <c r="H46" s="8" t="s">
        <v>534</v>
      </c>
      <c r="I46" s="8" t="s">
        <v>535</v>
      </c>
      <c r="J46" s="9" t="s">
        <v>536</v>
      </c>
    </row>
    <row r="47" spans="2:10" ht="57.75" customHeight="1" x14ac:dyDescent="0.15">
      <c r="B47" s="10"/>
      <c r="C47" s="1172" t="s">
        <v>3</v>
      </c>
      <c r="D47" s="1172"/>
      <c r="E47" s="1173"/>
      <c r="F47" s="11">
        <v>28.74</v>
      </c>
      <c r="G47" s="12">
        <v>28.43</v>
      </c>
      <c r="H47" s="12">
        <v>26.83</v>
      </c>
      <c r="I47" s="12">
        <v>28.82</v>
      </c>
      <c r="J47" s="13">
        <v>29.37</v>
      </c>
    </row>
    <row r="48" spans="2:10" ht="57.75" customHeight="1" x14ac:dyDescent="0.15">
      <c r="B48" s="14"/>
      <c r="C48" s="1174" t="s">
        <v>4</v>
      </c>
      <c r="D48" s="1174"/>
      <c r="E48" s="1175"/>
      <c r="F48" s="15">
        <v>9.36</v>
      </c>
      <c r="G48" s="16">
        <v>8.36</v>
      </c>
      <c r="H48" s="16">
        <v>8.0399999999999991</v>
      </c>
      <c r="I48" s="16">
        <v>8.69</v>
      </c>
      <c r="J48" s="17">
        <v>8.89</v>
      </c>
    </row>
    <row r="49" spans="2:10" ht="57.75" customHeight="1" thickBot="1" x14ac:dyDescent="0.2">
      <c r="B49" s="18"/>
      <c r="C49" s="1176" t="s">
        <v>5</v>
      </c>
      <c r="D49" s="1176"/>
      <c r="E49" s="1177"/>
      <c r="F49" s="19">
        <v>5.76</v>
      </c>
      <c r="G49" s="20" t="s">
        <v>537</v>
      </c>
      <c r="H49" s="20" t="s">
        <v>538</v>
      </c>
      <c r="I49" s="20">
        <v>2.39</v>
      </c>
      <c r="J49" s="21">
        <v>0.22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2018-11-02T04:56:02Z</cp:lastPrinted>
  <dcterms:created xsi:type="dcterms:W3CDTF">2018-01-24T06:08:02Z</dcterms:created>
  <dcterms:modified xsi:type="dcterms:W3CDTF">2018-11-19T00:34:37Z</dcterms:modified>
  <cp:category/>
</cp:coreProperties>
</file>