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41" i="9" l="1"/>
  <c r="BG40" i="9"/>
  <c r="BG39" i="9"/>
  <c r="BG38" i="9"/>
  <c r="BG37" i="9"/>
  <c r="BG36" i="9"/>
  <c r="BG35" i="9"/>
  <c r="BG34"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AM41" i="9"/>
  <c r="U41" i="9"/>
  <c r="C41" i="9"/>
  <c r="CO40" i="9"/>
  <c r="AM40" i="9"/>
  <c r="U40" i="9"/>
  <c r="C40" i="9"/>
  <c r="CO39" i="9"/>
  <c r="AM39" i="9"/>
  <c r="U39" i="9"/>
  <c r="C39" i="9"/>
  <c r="CO38" i="9"/>
  <c r="AM38" i="9"/>
  <c r="C38" i="9"/>
  <c r="AM37" i="9"/>
  <c r="C37" i="9"/>
  <c r="AM36" i="9"/>
  <c r="C36" i="9"/>
  <c r="AM35" i="9"/>
  <c r="C35" i="9"/>
  <c r="CO34" i="9"/>
  <c r="CO35" i="9" s="1"/>
  <c r="CO36" i="9" s="1"/>
  <c r="CO37" i="9" s="1"/>
  <c r="BW34" i="9"/>
  <c r="BW35" i="9" s="1"/>
  <c r="BW36" i="9" s="1"/>
  <c r="BW37" i="9" s="1"/>
  <c r="BW38" i="9" s="1"/>
  <c r="BW39" i="9" s="1"/>
  <c r="BW40" i="9" s="1"/>
  <c r="BW41" i="9" s="1"/>
  <c r="BW42" i="9" s="1"/>
  <c r="BW43" i="9" s="1"/>
  <c r="U34" i="9"/>
  <c r="U35" i="9" s="1"/>
  <c r="U36" i="9" s="1"/>
  <c r="U37" i="9" s="1"/>
  <c r="U38" i="9" s="1"/>
  <c r="C34" i="9"/>
  <c r="AM34" i="9" l="1"/>
  <c r="BE34" i="9"/>
  <c r="BE35" i="9" s="1"/>
  <c r="BE36" i="9" s="1"/>
  <c r="BE37" i="9" s="1"/>
  <c r="BE38" i="9" s="1"/>
  <c r="BE39" i="9" s="1"/>
  <c r="BE40" i="9" s="1"/>
  <c r="BE41"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<sst xmlns="http://schemas.openxmlformats.org/spreadsheetml/2006/main" count="1121" uniqueCount="587">
  <si>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</si>
  <si>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</si>
  <si>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</si>
  <si>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</si>
  <si>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</si>
  <si>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</si>
  <si>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</si>
  <si>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</si>
  <si>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</si>
  <si>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</si>
  <si>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</si>
  <si>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</si>
  <si>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</si>
  <si>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</si>
  <si>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</si>
  <si>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</si>
  <si>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</si>
  <si>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</si>
  <si>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</si>
  <si>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</si>
  <si>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</si>
  <si>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</si>
  <si>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</si>
  <si>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</si>
  <si>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</si>
  <si>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</si>
  <si>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</si>
  <si>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</si>
  <si>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</si>
  <si>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</si>
  <si>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</si>
  <si>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</si>
  <si>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</si>
  <si>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</si>
  <si>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</si>
  <si>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</si>
  <si>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</si>
  <si>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</si>
  <si>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</si>
  <si>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</si>
  <si>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</si>
  <si>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</si>
  <si>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</si>
  <si>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</si>
  <si>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</si>
  <si>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</si>
  <si>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</si>
  <si>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</si>
  <si>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</si>
  <si>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</si>
  <si>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</si>
  <si>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</si>
  <si>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</si>
  <si>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</si>
  <si>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</si>
  <si>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</si>
  <si>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</si>
  <si>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</si>
  <si>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</si>
  <si>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</si>
  <si>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</si>
  <si>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</si>
  <si>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</si>
  <si>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</si>
  <si>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</si>
  <si>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</si>
  <si>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</si>
  <si>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</si>
  <si>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</si>
  <si>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</si>
  <si>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</si>
  <si>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</si>
  <si>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</si>
  <si>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</si>
  <si>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</si>
  <si>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</si>
  <si>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</si>
  <si>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</si>
  <si>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</si>
  <si>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</si>
  <si>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</si>
  <si>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伊予市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</si>
  <si>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</si>
  <si>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</si>
  <si>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</si>
  <si>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</si>
  <si>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</si>
  <si>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</si>
  <si>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</si>
  <si>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</si>
  <si>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</si>
  <si>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</si>
  <si>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</si>
  <si>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</si>
  <si>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</si>
  <si>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</si>
  <si>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</si>
  <si>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</si>
  <si>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</si>
  <si>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</si>
  <si>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</si>
  <si>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</si>
  <si>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</si>
  <si>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</si>
  <si>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</si>
  <si>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</si>
  <si>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</si>
  <si>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</si>
  <si>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</si>
  <si>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</si>
  <si>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</si>
  <si>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</si>
  <si>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</si>
  <si>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</si>
  <si>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</si>
  <si>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</si>
  <si>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</si>
  <si>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</si>
  <si>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</si>
  <si>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</si>
  <si>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</si>
  <si>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</si>
  <si>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</si>
  <si>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</si>
  <si>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</si>
  <si>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</si>
  <si>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</si>
  <si>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</si>
  <si>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</si>
  <si>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</si>
  <si>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</si>
  <si>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</si>
  <si>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</si>
  <si>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</si>
  <si>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</si>
  <si>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</si>
  <si>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</si>
  <si>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</si>
  <si>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</si>
  <si>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</si>
  <si>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</si>
  <si>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</si>
  <si>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</si>
  <si>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</si>
  <si>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</si>
  <si>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</si>
  <si>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</si>
  <si>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</si>
  <si>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</si>
  <si>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</si>
  <si>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</si>
  <si>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</si>
  <si>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</si>
  <si>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</si>
  <si>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</si>
  <si>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</si>
  <si>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</si>
  <si>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</si>
  <si>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</si>
  <si>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</si>
  <si>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</si>
  <si>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</si>
  <si>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</si>
  <si>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</si>
  <si>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</si>
  <si>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</si>
  <si>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</si>
  <si>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</si>
  <si>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</si>
  <si>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</si>
  <si>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</si>
  <si>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</si>
  <si>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</si>
  <si>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</si>
  <si>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</si>
  <si>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</si>
  <si>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</si>
  <si>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</si>
  <si>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</si>
  <si>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</si>
  <si>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</si>
  <si>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</si>
  <si>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</si>
  <si>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</si>
  <si>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</si>
  <si>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</si>
  <si>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</si>
  <si>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</si>
  <si>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</si>
  <si>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</si>
  <si>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</si>
  <si>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</si>
  <si>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愛媛県伊予市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</si>
  <si>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</si>
  <si>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</si>
  <si>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</si>
  <si>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</si>
  <si>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</si>
  <si>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</si>
  <si>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</si>
  <si>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</si>
  <si>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</si>
  <si>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</si>
  <si>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</si>
  <si>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</si>
  <si>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</si>
  <si>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</si>
  <si>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</si>
  <si>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</si>
  <si>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</si>
  <si>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</si>
  <si>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</si>
  <si>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</si>
  <si>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</si>
  <si>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</si>
  <si>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</si>
  <si>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</si>
  <si>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</si>
  <si>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</si>
  <si>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</si>
  <si>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</si>
  <si>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</si>
  <si>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</si>
  <si>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</si>
  <si>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</si>
  <si>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</si>
  <si>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</si>
  <si>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</si>
  <si>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</si>
  <si>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</si>
  <si>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</si>
  <si>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</si>
  <si>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</si>
  <si>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</si>
  <si>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</si>
  <si>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</si>
  <si>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</si>
  <si>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</si>
  <si>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</si>
  <si>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</si>
  <si>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</si>
  <si>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</si>
  <si>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</si>
  <si>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</si>
  <si>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</si>
  <si>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</si>
  <si>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</si>
  <si>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</si>
  <si>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</si>
  <si>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</si>
  <si>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</si>
  <si>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</si>
  <si>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</si>
  <si>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</si>
  <si>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</si>
  <si>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</si>
  <si>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</si>
  <si>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</si>
  <si>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</si>
  <si>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</si>
  <si>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</si>
  <si>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</si>
  <si>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</si>
  <si>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</si>
  <si>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</si>
  <si>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</si>
  <si>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</si>
  <si>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</si>
  <si>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</si>
  <si>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</si>
  <si>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</si>
  <si>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</si>
  <si>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</si>
  <si>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</si>
  <si>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</si>
  <si>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</si>
  <si>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</si>
  <si>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</si>
  <si>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</si>
  <si>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</si>
  <si>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</si>
  <si>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</si>
  <si>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</si>
  <si>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</si>
  <si>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</si>
  <si>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</si>
  <si>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</si>
  <si>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</si>
  <si>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</si>
  <si>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</si>
  <si>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</si>
  <si>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</si>
  <si>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</si>
  <si>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</si>
  <si>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</si>
  <si>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</si>
  <si>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</si>
  <si>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</si>
  <si>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</si>
  <si>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</si>
  <si>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</si>
  <si>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</si>
  <si>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</si>
  <si>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</si>
  <si>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</si>
  <si>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</si>
  <si>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</si>
  <si>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</si>
  <si>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</si>
  <si>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</si>
  <si>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</si>
  <si>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</si>
  <si>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</si>
  <si>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</si>
  <si>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</si>
  <si>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</si>
  <si>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</si>
  <si>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</si>
  <si>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</si>
  <si>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</si>
  <si>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</si>
  <si>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</si>
  <si>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</si>
  <si>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</si>
  <si>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</si>
  <si>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</si>
  <si>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</si>
  <si>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</si>
  <si>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</si>
  <si>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</si>
  <si>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</si>
  <si>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</si>
  <si>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</si>
  <si>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</si>
  <si>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</si>
  <si>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</si>
  <si>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</si>
  <si>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</si>
  <si>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</si>
  <si>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</si>
  <si>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愛媛県伊予市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</si>
  <si>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</si>
  <si>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</si>
  <si>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</si>
  <si>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</si>
  <si>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</si>
  <si>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</si>
  <si>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</si>
  <si>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</si>
  <si>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</si>
  <si>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</si>
  <si>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</si>
  <si>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</si>
  <si>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</si>
  <si>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</si>
  <si>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</si>
  <si>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</si>
  <si>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</si>
  <si>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</si>
  <si>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</si>
  <si>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</si>
  <si>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</si>
  <si>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</si>
  <si>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</si>
  <si>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</si>
  <si>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</si>
  <si>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</si>
  <si>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</si>
  <si>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</si>
  <si>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</si>
  <si>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</si>
  <si>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</si>
  <si>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</si>
  <si>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</si>
  <si>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国民健康保険特別会計（診療施設勘定）</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</si>
  <si>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</si>
  <si>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</si>
  <si>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</si>
  <si>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</si>
  <si>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</si>
  <si>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簡易水道特別会計</t>
    <phoneticPr fontId="5"/>
  </si>
  <si>
    <t>法非適用企業</t>
    <phoneticPr fontId="5"/>
  </si>
  <si>
    <t>飲料水供給施設特別会計</t>
    <phoneticPr fontId="5"/>
  </si>
  <si>
    <t>伊予港上屋特別会計</t>
    <phoneticPr fontId="5"/>
  </si>
  <si>
    <t>公共下水道特別会計</t>
    <phoneticPr fontId="5"/>
  </si>
  <si>
    <t>特定環境保全公共下水道特別会計</t>
    <phoneticPr fontId="5"/>
  </si>
  <si>
    <t>農業集落排水特別会計</t>
    <phoneticPr fontId="5"/>
  </si>
  <si>
    <t>浄化槽整備特別会計</t>
    <phoneticPr fontId="5"/>
  </si>
  <si>
    <t>都市総合文化施設運営事業特別会計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</si>
  <si>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</si>
  <si>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</si>
  <si>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</si>
  <si>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</si>
  <si>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</si>
  <si>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</si>
  <si>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</si>
  <si>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</si>
  <si>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</si>
  <si>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</si>
  <si>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</si>
  <si>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</si>
  <si>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</si>
  <si>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</si>
  <si>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</si>
  <si>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</si>
  <si>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</si>
  <si>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</si>
  <si>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</si>
  <si>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</si>
  <si>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</si>
  <si>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</si>
  <si>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</si>
  <si>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</si>
  <si>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</si>
  <si>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</si>
  <si>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</si>
  <si>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</si>
  <si>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</si>
  <si>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</si>
  <si>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</si>
  <si>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</si>
  <si>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</si>
  <si>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</si>
  <si>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</si>
  <si>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</si>
  <si>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</si>
  <si>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</si>
  <si>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</si>
  <si>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</si>
  <si>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</si>
  <si>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</si>
  <si>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</si>
  <si>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</si>
  <si>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</si>
  <si>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</si>
  <si>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</si>
  <si>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</si>
  <si>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</si>
  <si>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</si>
  <si>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</si>
  <si>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</si>
  <si>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</si>
  <si>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</si>
  <si>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</si>
  <si>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農業集落排水特別会計</t>
    <phoneticPr fontId="5"/>
  </si>
  <si>
    <t>将来負担比率（(Ｅ)－(Ｆ)）／（(Ｃ)－(Ｄ)）×１００</t>
    <rPh sb="0" eb="2">
      <t>ショウライ</t>
    </rPh>
    <rPh sb="2" eb="4">
      <t>フタン</t>
    </rPh>
    <rPh sb="4" eb="6">
      <t>ヒリツ</t>
    </rPh>
    <phoneticPr fontId="5"/>
  </si>
  <si>
    <t>特定環境保全公共下水道特別会計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</si>
  <si>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</si>
  <si>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</si>
  <si>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</si>
  <si>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</si>
  <si>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</si>
  <si>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</si>
  <si>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</si>
  <si>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</si>
  <si>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</si>
  <si>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</si>
  <si>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</si>
  <si>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</si>
  <si>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</si>
  <si>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</si>
  <si>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</si>
  <si>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</si>
  <si>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</si>
  <si>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</si>
  <si>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</si>
  <si>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</si>
  <si>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</si>
  <si>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</si>
  <si>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</si>
  <si>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</si>
  <si>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</si>
  <si>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</si>
  <si>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</si>
  <si>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</si>
  <si>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</si>
  <si>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</si>
  <si>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</si>
  <si>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</si>
  <si>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</si>
  <si>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</si>
  <si>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</si>
  <si>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</si>
  <si>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</si>
  <si>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</si>
  <si>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</si>
  <si>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</si>
  <si>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</si>
  <si>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</si>
  <si>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</si>
  <si>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</si>
  <si>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</si>
  <si>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</si>
  <si>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</si>
  <si>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</si>
  <si>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</si>
  <si>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</si>
  <si>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</si>
  <si>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</si>
  <si>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</si>
  <si>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</si>
  <si>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</si>
  <si>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</si>
  <si>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</si>
  <si>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</si>
  <si>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</si>
  <si>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</si>
  <si>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</si>
  <si>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</si>
  <si>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</si>
  <si>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</si>
  <si>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</si>
  <si>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</si>
  <si>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</si>
  <si>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</si>
  <si>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</si>
  <si>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</si>
  <si>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</si>
  <si>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</si>
  <si>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</si>
  <si>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</si>
  <si>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</si>
  <si>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</si>
  <si>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</si>
  <si>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</si>
  <si>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</si>
  <si>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</si>
  <si>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</si>
  <si>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</si>
  <si>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0.90</t>
  </si>
  <si>
    <t>▲ 2.82</t>
  </si>
  <si>
    <t>▲ 0.43</t>
  </si>
  <si>
    <t>▲ 1.68</t>
  </si>
  <si>
    <t>国民健康保険特別会計（事業勘定）</t>
  </si>
  <si>
    <t>▲ 0.01</t>
  </si>
  <si>
    <t>▲ 0.17</t>
  </si>
  <si>
    <t>水道事業会計</t>
  </si>
  <si>
    <t>一般会計</t>
  </si>
  <si>
    <t>介護保険特別会計</t>
  </si>
  <si>
    <t>後期高齢者医療特別会計</t>
  </si>
  <si>
    <t>都市総合文化施設運営事業特別会計</t>
  </si>
  <si>
    <t>伊予港上屋特別会計</t>
  </si>
  <si>
    <t>国民健康保険特別会計（診療施設勘定）</t>
  </si>
  <si>
    <t>その他会計（赤字）</t>
  </si>
  <si>
    <t>▲ 0.00</t>
  </si>
  <si>
    <t>その他会計（黒字）</t>
  </si>
  <si>
    <t>国民健康保険特別会計（事業勘定）</t>
    <phoneticPr fontId="5"/>
  </si>
  <si>
    <t>-</t>
    <phoneticPr fontId="2"/>
  </si>
  <si>
    <t>-</t>
    <phoneticPr fontId="2"/>
  </si>
  <si>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2"/>
  </si>
  <si>
    <t>-</t>
    <phoneticPr fontId="2"/>
  </si>
  <si>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2"/>
  </si>
  <si>
    <t>松山広域福祉施設事務組合（一般会計）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</si>
  <si>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</si>
  <si>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愛媛県市町総合事務組合（退職手当事業分）</t>
    <rPh sb="0" eb="3">
      <t>エヒメケン</t>
    </rPh>
    <rPh sb="3" eb="4">
      <t>シ</t>
    </rPh>
    <rPh sb="4" eb="5">
      <t>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</si>
  <si>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愛媛県市町総合事務組合（消防補償事業分）</t>
    <rPh sb="0" eb="3">
      <t>エヒメケン</t>
    </rPh>
    <rPh sb="3" eb="4">
      <t>シ</t>
    </rPh>
    <rPh sb="4" eb="5">
      <t>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</si>
  <si>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愛媛県市町総合事務組合（交通災害事業分）</t>
    <rPh sb="0" eb="3">
      <t>エヒメケン</t>
    </rPh>
    <rPh sb="3" eb="4">
      <t>シ</t>
    </rPh>
    <rPh sb="4" eb="5">
      <t>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</si>
  <si>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愛媛県市町総合事務組合（自治会館事業分）</t>
    <rPh sb="0" eb="3">
      <t>エヒメケン</t>
    </rPh>
    <rPh sb="3" eb="4">
      <t>シ</t>
    </rPh>
    <rPh sb="4" eb="5">
      <t>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</si>
  <si>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愛媛県市町総合事務組合（議員公務災害事業分）</t>
    <rPh sb="0" eb="3">
      <t>エヒメケン</t>
    </rPh>
    <rPh sb="3" eb="4">
      <t>シ</t>
    </rPh>
    <rPh sb="4" eb="5">
      <t>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</si>
  <si>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愛媛県市町総合事務組合（共通経費分）</t>
    <rPh sb="0" eb="3">
      <t>エヒメケン</t>
    </rPh>
    <rPh sb="3" eb="4">
      <t>シ</t>
    </rPh>
    <rPh sb="4" eb="5">
      <t>チョウ</t>
    </rPh>
    <rPh sb="5" eb="7">
      <t>ソウゴウ</t>
    </rPh>
    <rPh sb="7" eb="9">
      <t>ジム</t>
    </rPh>
    <rPh sb="9" eb="11">
      <t>クミアイ</t>
    </rPh>
    <rPh sb="12" eb="14">
      <t>キョウツウ</t>
    </rPh>
    <rPh sb="14" eb="16">
      <t>ケイヒ</t>
    </rPh>
    <rPh sb="16" eb="17">
      <t>ブン</t>
    </rPh>
    <phoneticPr fontId="2"/>
  </si>
  <si>
    <t>伊予市松前町共立衛生組合</t>
    <rPh sb="0" eb="3">
      <t>イヨシ</t>
    </rPh>
    <rPh sb="3" eb="6">
      <t>マサキチョウ</t>
    </rPh>
    <rPh sb="6" eb="8">
      <t>キョウリツ</t>
    </rPh>
    <rPh sb="8" eb="10">
      <t>エイセイ</t>
    </rPh>
    <rPh sb="10" eb="12">
      <t>クミアイ</t>
    </rPh>
    <phoneticPr fontId="2"/>
  </si>
  <si>
    <t>伊予市・伊予郡養護老人ホーム組合</t>
    <rPh sb="0" eb="3">
      <t>イヨシ</t>
    </rPh>
    <rPh sb="4" eb="7">
      <t>イヨグン</t>
    </rPh>
    <rPh sb="7" eb="9">
      <t>ヨウゴ</t>
    </rPh>
    <rPh sb="9" eb="11">
      <t>ロウジン</t>
    </rPh>
    <rPh sb="14" eb="16">
      <t>クミアイ</t>
    </rPh>
    <phoneticPr fontId="2"/>
  </si>
  <si>
    <t>大洲・喜多衛生事務組合</t>
    <rPh sb="0" eb="2">
      <t>オオズ</t>
    </rPh>
    <rPh sb="3" eb="5">
      <t>キタ</t>
    </rPh>
    <rPh sb="5" eb="7">
      <t>エイセイ</t>
    </rPh>
    <rPh sb="7" eb="9">
      <t>ジム</t>
    </rPh>
    <rPh sb="9" eb="11">
      <t>クミアイ</t>
    </rPh>
    <phoneticPr fontId="2"/>
  </si>
  <si>
    <t>伊予地区ごみ処理施設管理組合</t>
    <rPh sb="0" eb="2">
      <t>イヨ</t>
    </rPh>
    <rPh sb="2" eb="4">
      <t>チク</t>
    </rPh>
    <rPh sb="6" eb="8">
      <t>ショリ</t>
    </rPh>
    <rPh sb="8" eb="10">
      <t>シセツ</t>
    </rPh>
    <rPh sb="10" eb="12">
      <t>カンリ</t>
    </rPh>
    <rPh sb="12" eb="14">
      <t>クミアイ</t>
    </rPh>
    <phoneticPr fontId="2"/>
  </si>
  <si>
    <t>伊予消防等事務組合</t>
    <rPh sb="0" eb="2">
      <t>イヨ</t>
    </rPh>
    <rPh sb="2" eb="4">
      <t>ショウボウ</t>
    </rPh>
    <rPh sb="4" eb="5">
      <t>トウ</t>
    </rPh>
    <rPh sb="5" eb="7">
      <t>ジム</t>
    </rPh>
    <rPh sb="7" eb="9">
      <t>クミアイ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</si>
  <si>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</si>
  <si>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</si>
  <si>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</si>
  <si>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株式会社　まちづくり郡中</t>
    <rPh sb="0" eb="4">
      <t>カブシキガイシャ</t>
    </rPh>
    <rPh sb="10" eb="12">
      <t>グンチュウ</t>
    </rPh>
    <phoneticPr fontId="2"/>
  </si>
  <si>
    <t>-</t>
    <phoneticPr fontId="2"/>
  </si>
  <si>
    <t>株式会社　プロシーズ</t>
    <rPh sb="0" eb="4">
      <t>カブシキガイシャ</t>
    </rPh>
    <phoneticPr fontId="2"/>
  </si>
  <si>
    <t>有限会社　栗の里なかやま</t>
    <rPh sb="0" eb="4">
      <t>ユウゲンガイシャ</t>
    </rPh>
    <rPh sb="5" eb="6">
      <t>クリ</t>
    </rPh>
    <rPh sb="7" eb="8">
      <t>サト</t>
    </rPh>
    <phoneticPr fontId="2"/>
  </si>
  <si>
    <t>有限会社　シーサイドふたみ</t>
    <rPh sb="0" eb="4">
      <t>ユウゲンガイシャ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</si>
  <si>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</si>
  <si>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</si>
  <si>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</si>
  <si>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</si>
  <si>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</si>
  <si>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</si>
  <si>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</si>
  <si>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</si>
  <si>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</si>
  <si>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</si>
  <si>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</si>
  <si>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ほぼ同程度の水準にある。将来負担比率については、類似団体と比較して低い水準を保っていたが、平成27年度には上昇し、類似団体を超えた結果となっている。これは、平成24年から27年にかけて行った本庁舎の建替え事業及び平成25年から27年にかけて行った給食センター建設事業に際し、合計で27億円の地方債を発行したことが考えられる。本庁舎については29年度までの継続事業であり、かつ今後大型建設事業も控えているため、発行額はさらに上昇することが見込まれる。また、これらの地方債の償還は平成31年度から始まり、実質公債費比率が上昇していくことが考えられるため、これまで以上に公債費の適正化に取り組んでいく必要がある。</t>
    <rPh sb="0" eb="2">
      <t>ジッシツ</t>
    </rPh>
    <rPh sb="2" eb="5">
      <t>コウサイヒ</t>
    </rPh>
    <rPh sb="5" eb="7">
      <t>ヒリツ</t>
    </rPh>
    <rPh sb="8" eb="10">
      <t>ルイジ</t>
    </rPh>
    <rPh sb="10" eb="12">
      <t>ダンタイ</t>
    </rPh>
    <rPh sb="13" eb="15">
      <t>ヒカク</t>
    </rPh>
    <rPh sb="19" eb="22">
      <t>ドウテイド</t>
    </rPh>
    <rPh sb="23" eb="25">
      <t>スイジュン</t>
    </rPh>
    <rPh sb="29" eb="31">
      <t>ショウライ</t>
    </rPh>
    <rPh sb="31" eb="33">
      <t>フタン</t>
    </rPh>
    <rPh sb="33" eb="35">
      <t>ヒリツ</t>
    </rPh>
    <rPh sb="41" eb="43">
      <t>ルイジ</t>
    </rPh>
    <rPh sb="43" eb="45">
      <t>ダンタイ</t>
    </rPh>
    <rPh sb="46" eb="48">
      <t>ヒカク</t>
    </rPh>
    <rPh sb="50" eb="51">
      <t>テイ</t>
    </rPh>
    <rPh sb="52" eb="54">
      <t>スイジュン</t>
    </rPh>
    <rPh sb="55" eb="56">
      <t>タモ</t>
    </rPh>
    <rPh sb="62" eb="64">
      <t>ヘイセイ</t>
    </rPh>
    <rPh sb="66" eb="68">
      <t>ネンド</t>
    </rPh>
    <rPh sb="70" eb="72">
      <t>ジョウショウ</t>
    </rPh>
    <rPh sb="74" eb="76">
      <t>ルイジ</t>
    </rPh>
    <rPh sb="76" eb="78">
      <t>ダンタイ</t>
    </rPh>
    <rPh sb="79" eb="80">
      <t>コ</t>
    </rPh>
    <rPh sb="82" eb="84">
      <t>ケッカ</t>
    </rPh>
    <rPh sb="95" eb="97">
      <t>ヘイセイ</t>
    </rPh>
    <rPh sb="99" eb="100">
      <t>ネン</t>
    </rPh>
    <rPh sb="104" eb="105">
      <t>ネン</t>
    </rPh>
    <rPh sb="109" eb="110">
      <t>オコナ</t>
    </rPh>
    <rPh sb="112" eb="114">
      <t>ホンチョウ</t>
    </rPh>
    <rPh sb="114" eb="115">
      <t>シャ</t>
    </rPh>
    <rPh sb="116" eb="118">
      <t>タテカ</t>
    </rPh>
    <rPh sb="119" eb="121">
      <t>ジギョウ</t>
    </rPh>
    <rPh sb="121" eb="122">
      <t>オヨ</t>
    </rPh>
    <rPh sb="123" eb="125">
      <t>ヘイセイ</t>
    </rPh>
    <rPh sb="127" eb="128">
      <t>ネン</t>
    </rPh>
    <rPh sb="132" eb="133">
      <t>ネン</t>
    </rPh>
    <rPh sb="137" eb="138">
      <t>オコナ</t>
    </rPh>
    <rPh sb="140" eb="142">
      <t>キュウショク</t>
    </rPh>
    <rPh sb="146" eb="148">
      <t>ケンセツ</t>
    </rPh>
    <rPh sb="148" eb="150">
      <t>ジギョウ</t>
    </rPh>
    <rPh sb="151" eb="152">
      <t>サイ</t>
    </rPh>
    <rPh sb="154" eb="156">
      <t>ゴウケイ</t>
    </rPh>
    <rPh sb="159" eb="161">
      <t>オクエン</t>
    </rPh>
    <rPh sb="162" eb="165">
      <t>チホウサイ</t>
    </rPh>
    <rPh sb="166" eb="168">
      <t>ハッコウ</t>
    </rPh>
    <rPh sb="173" eb="174">
      <t>カンガ</t>
    </rPh>
    <rPh sb="179" eb="181">
      <t>ホンチョウ</t>
    </rPh>
    <rPh sb="181" eb="182">
      <t>シャ</t>
    </rPh>
    <rPh sb="189" eb="191">
      <t>ネンド</t>
    </rPh>
    <rPh sb="194" eb="196">
      <t>ケイゾク</t>
    </rPh>
    <rPh sb="196" eb="198">
      <t>ジギョウ</t>
    </rPh>
    <rPh sb="204" eb="206">
      <t>コンゴ</t>
    </rPh>
    <rPh sb="206" eb="208">
      <t>オオガタ</t>
    </rPh>
    <rPh sb="208" eb="210">
      <t>ケンセツ</t>
    </rPh>
    <rPh sb="210" eb="212">
      <t>ジギョウ</t>
    </rPh>
    <rPh sb="213" eb="214">
      <t>ヒカ</t>
    </rPh>
    <rPh sb="221" eb="224">
      <t>ハッコウガク</t>
    </rPh>
    <rPh sb="228" eb="230">
      <t>ジョウショウ</t>
    </rPh>
    <rPh sb="235" eb="237">
      <t>ミコ</t>
    </rPh>
    <rPh sb="248" eb="251">
      <t>チホウサイ</t>
    </rPh>
    <rPh sb="252" eb="254">
      <t>ショウカン</t>
    </rPh>
    <rPh sb="255" eb="257">
      <t>ヘイセイ</t>
    </rPh>
    <rPh sb="259" eb="261">
      <t>ネンド</t>
    </rPh>
    <rPh sb="263" eb="264">
      <t>ハジ</t>
    </rPh>
    <rPh sb="267" eb="269">
      <t>ジッシツ</t>
    </rPh>
    <rPh sb="269" eb="272">
      <t>コウサイヒ</t>
    </rPh>
    <rPh sb="272" eb="274">
      <t>ヒリツ</t>
    </rPh>
    <rPh sb="275" eb="277">
      <t>ジョウショウ</t>
    </rPh>
    <rPh sb="284" eb="285">
      <t>カンガ</t>
    </rPh>
    <rPh sb="296" eb="298">
      <t>イジョウ</t>
    </rPh>
    <rPh sb="299" eb="302">
      <t>コウサイヒ</t>
    </rPh>
    <rPh sb="303" eb="306">
      <t>テキセイカ</t>
    </rPh>
    <rPh sb="307" eb="308">
      <t>ト</t>
    </rPh>
    <rPh sb="309" eb="310">
      <t>ク</t>
    </rPh>
    <rPh sb="314" eb="316">
      <t>ヒツヨウ</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</si>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</sst>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49931</c:v>
                </c:pt>
                <c:pt idx="1">
                  <c:v>71715</c:v>
                </c:pt>
                <c:pt idx="2">
                  <c:v>74713</c:v>
                </c:pt>
                <c:pt idx="3">
                  <c:v>58020</c:v>
                </c:pt>
                <c:pt idx="4">
                  <c:v>98280</c:v>
                </c:pt>
              </c:numCache>
            </c:numRef>
          </c:val>
          <c:smooth val="0"/>
        </c:ser>
        <c:dLbls>
          <c:showLegendKey val="0"/>
          <c:showVal val="0"/>
          <c:showCatName val="0"/>
          <c:showSerName val="0"/>
          <c:showPercent val="0"/>
          <c:showBubbleSize val="0"/>
        </c:dLbls>
        <c:marker val="1"/>
        <c:smooth val="0"/>
        <c:axId val="158580736"/>
        <c:axId val="158582656"/>
      </c:lineChart>
      <c:catAx>
        <c:axId val="158580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582656"/>
        <c:crosses val="autoZero"/>
        <c:auto val="1"/>
        <c:lblAlgn val="ctr"/>
        <c:lblOffset val="100"/>
        <c:tickLblSkip val="1"/>
        <c:tickMarkSkip val="1"/>
        <c:noMultiLvlLbl val="0"/>
      </c:catAx>
      <c:valAx>
        <c:axId val="15858265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8580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6.65</c:v>
                </c:pt>
                <c:pt idx="1">
                  <c:v>5.85</c:v>
                </c:pt>
                <c:pt idx="2">
                  <c:v>5.91</c:v>
                </c:pt>
                <c:pt idx="3">
                  <c:v>5.47</c:v>
                </c:pt>
                <c:pt idx="4">
                  <c:v>7.68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21.42</c:v>
                </c:pt>
                <c:pt idx="1">
                  <c:v>20.09</c:v>
                </c:pt>
                <c:pt idx="2">
                  <c:v>21.54</c:v>
                </c:pt>
                <c:pt idx="3">
                  <c:v>21.53</c:v>
                </c:pt>
                <c:pt idx="4">
                  <c:v>17.41</c:v>
                </c:pt>
              </c:numCache>
            </c:numRef>
          </c:val>
        </c:ser>
        <c:dLbls>
          <c:showLegendKey val="0"/>
          <c:showVal val="0"/>
          <c:showCatName val="0"/>
          <c:showSerName val="0"/>
          <c:showPercent val="0"/>
          <c:showBubbleSize val="0"/>
        </c:dLbls>
        <c:gapWidth val="250"/>
        <c:overlap val="100"/>
        <c:axId val="18280832"/>
        <c:axId val="18282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c:v>
                </c:pt>
                <c:pt idx="1">
                  <c:v>-2.82</c:v>
                </c:pt>
                <c:pt idx="2">
                  <c:v>1.54</c:v>
                </c:pt>
                <c:pt idx="3">
                  <c:v>-0.43</c:v>
                </c:pt>
                <c:pt idx="4">
                  <c:v>-1.68</c:v>
                </c:pt>
              </c:numCache>
            </c:numRef>
          </c:val>
          <c:smooth val="0"/>
        </c:ser>
        <c:dLbls>
          <c:showLegendKey val="0"/>
          <c:showVal val="0"/>
          <c:showCatName val="0"/>
          <c:showSerName val="0"/>
          <c:showPercent val="0"/>
          <c:showBubbleSize val="0"/>
        </c:dLbls>
        <c:marker val="1"/>
        <c:smooth val="0"/>
        <c:axId val="18280832"/>
        <c:axId val="18282752"/>
      </c:lineChart>
      <c:catAx>
        <c:axId val="18280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82752"/>
        <c:crosses val="autoZero"/>
        <c:auto val="1"/>
        <c:lblAlgn val="ctr"/>
        <c:lblOffset val="100"/>
        <c:tickLblSkip val="1"/>
        <c:tickMarkSkip val="1"/>
        <c:noMultiLvlLbl val="0"/>
      </c:catAx>
      <c:valAx>
        <c:axId val="1828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80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#N/A</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伊予港上屋特別会計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0.01</c:v>
                </c:pt>
                <c:pt idx="6">
                  <c:v>#N/A</c:v>
                </c:pt>
                <c:pt idx="7">
                  <c:v>0.01</c:v>
                </c:pt>
                <c:pt idx="8">
                  <c:v>#N/A</c:v>
                </c:pt>
                <c:pt idx="9">
                  <c:v>0.01</c:v>
                </c:pt>
              </c:numCache>
            </c:numRef>
          </c:val>
        </c:ser>
        <c:ser>
          <c:idx val="4"/>
          <c:order val="4"/>
          <c:tx>
            <c:strRef>
              <c:f>データシート!$A$31</c:f>
              <c:strCache>
                <c:ptCount val="1"/>
                <c:pt idx="0">
                  <c:v>都市総合文化施設運営事業特別会計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0.08</c:v>
                </c:pt>
                <c:pt idx="2">
                  <c:v>#N/A</c:v>
                </c:pt>
                <c:pt idx="3">
                  <c:v>0.09</c:v>
                </c:pt>
                <c:pt idx="4">
                  <c:v>#N/A</c:v>
                </c:pt>
                <c:pt idx="5">
                  <c:v>0.13</c:v>
                </c:pt>
                <c:pt idx="6">
                  <c:v>#N/A</c:v>
                </c:pt>
                <c:pt idx="7">
                  <c:v>0.11</c:v>
                </c:pt>
                <c:pt idx="8">
                  <c:v>#N/A</c:v>
                </c:pt>
                <c:pt idx="9">
                  <c:v>0.13</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0.15</c:v>
                </c:pt>
                <c:pt idx="4">
                  <c:v>#N/A</c:v>
                </c:pt>
                <c:pt idx="5">
                  <c:v>0.19</c:v>
                </c:pt>
                <c:pt idx="6">
                  <c:v>#N/A</c:v>
                </c:pt>
                <c:pt idx="7">
                  <c:v>0.18</c:v>
                </c:pt>
                <c:pt idx="8">
                  <c:v>#N/A</c:v>
                </c:pt>
                <c:pt idx="9">
                  <c:v>0.17</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0.33</c:v>
                </c:pt>
                <c:pt idx="2">
                  <c:v>#N/A</c:v>
                </c:pt>
                <c:pt idx="3">
                  <c:v>0.38</c:v>
                </c:pt>
                <c:pt idx="4">
                  <c:v>#N/A</c:v>
                </c:pt>
                <c:pt idx="5">
                  <c:v>1.29</c:v>
                </c:pt>
                <c:pt idx="6">
                  <c:v>#N/A</c:v>
                </c:pt>
                <c:pt idx="7">
                  <c:v>0.56999999999999995</c:v>
                </c:pt>
                <c:pt idx="8">
                  <c:v>#N/A</c:v>
                </c:pt>
                <c:pt idx="9">
                  <c:v>0.56000000000000005</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6.64</c:v>
                </c:pt>
                <c:pt idx="2">
                  <c:v>#N/A</c:v>
                </c:pt>
                <c:pt idx="3">
                  <c:v>5.85</c:v>
                </c:pt>
                <c:pt idx="4">
                  <c:v>#N/A</c:v>
                </c:pt>
                <c:pt idx="5">
                  <c:v>5.91</c:v>
                </c:pt>
                <c:pt idx="6">
                  <c:v>#N/A</c:v>
                </c:pt>
                <c:pt idx="7">
                  <c:v>5.46</c:v>
                </c:pt>
                <c:pt idx="8">
                  <c:v>#N/A</c:v>
                </c:pt>
                <c:pt idx="9">
                  <c:v>7.68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6.26</c:v>
                </c:pt>
                <c:pt idx="2">
                  <c:v>#N/A</c:v>
                </c:pt>
                <c:pt idx="3">
                  <c:v>6.98</c:v>
                </c:pt>
                <c:pt idx="4">
                  <c:v>#N/A</c:v>
                </c:pt>
                <c:pt idx="5">
                  <c:v>7.52</c:v>
                </c:pt>
                <c:pt idx="6">
                  <c:v>#N/A</c:v>
                </c:pt>
                <c:pt idx="7">
                  <c:v>8.23</c:v>
                </c:pt>
                <c:pt idx="8">
                  <c:v>#N/A</c:v>
                </c:pt>
                <c:pt idx="9">
                  <c:v>8.44</c:v>
                </c:pt>
              </c:numCache>
            </c:numRef>
          </c:val>
        </c:ser>
        <c:ser>
          <c:idx val="9"/>
          <c:order val="9"/>
          <c:tx>
            <c:strRef>
              <c:f>データシート!$A$36</c:f>
              <c:strCache>
                <c:ptCount val="1"/>
                <c:pt idx="0">
                  <c:v>国民健康保険特別会計（事業勘定）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0.24</c:v>
                </c:pt>
                <c:pt idx="2">
                  <c:v>#N/A</c:v>
                </c:pt>
                <c:pt idx="3">
                  <c:v>0</c:v>
                </c:pt>
                <c:pt idx="4">
                  <c:v>0.01</c:v>
                </c:pt>
                <c:pt idx="5">
                  <c:v>#N/A</c:v>
                </c:pt>
                <c:pt idx="6">
                  <c:v>#N/A</c:v>
                </c:pt>
                <c:pt idx="7">
                  <c:v>0</c:v>
                </c:pt>
                <c:pt idx="8">
                  <c:v>0.17</c:v>
                </c:pt>
                <c:pt idx="9">
                  <c:v>#N/A</c:v>
                </c:pt>
              </c:numCache>
            </c:numRef>
          </c:val>
        </c:ser>
        <c:dLbls>
          <c:showLegendKey val="0"/>
          <c:showVal val="0"/>
          <c:showCatName val="0"/>
          <c:showSerName val="0"/>
          <c:showPercent val="0"/>
          <c:showBubbleSize val="0"/>
        </c:dLbls>
        <c:gapWidth val="150"/>
        <c:overlap val="100"/>
        <c:axId val="167004032"/>
        <c:axId val="167005568"/>
      </c:barChart>
      <c:catAx>
        <c:axId val="16700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005568"/>
        <c:crosses val="autoZero"/>
        <c:auto val="1"/>
        <c:lblAlgn val="ctr"/>
        <c:lblOffset val="100"/>
        <c:tickLblSkip val="1"/>
        <c:tickMarkSkip val="1"/>
        <c:noMultiLvlLbl val="0"/>
      </c:catAx>
      <c:valAx>
        <c:axId val="167005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004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1706</c:v>
                </c:pt>
                <c:pt idx="5">
                  <c:v>1669</c:v>
                </c:pt>
                <c:pt idx="8">
                  <c:v>1596</c:v>
                </c:pt>
                <c:pt idx="11">
                  <c:v>1677</c:v>
                </c:pt>
                <c:pt idx="14">
                  <c:v>1723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2</c:v>
                </c:pt>
                <c:pt idx="6">
                  <c:v>1</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25</c:v>
                </c:pt>
                <c:pt idx="3">
                  <c:v>24</c:v>
                </c:pt>
                <c:pt idx="6">
                  <c:v>24</c:v>
                </c:pt>
                <c:pt idx="9">
                  <c:v>24</c:v>
                </c:pt>
                <c:pt idx="12">
                  <c:v>23</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259</c:v>
                </c:pt>
                <c:pt idx="3">
                  <c:v>254</c:v>
                </c:pt>
                <c:pt idx="6">
                  <c:v>166</c:v>
                </c:pt>
                <c:pt idx="9">
                  <c:v>118</c:v>
                </c:pt>
                <c:pt idx="12">
                  <c:v>91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510</c:v>
                </c:pt>
                <c:pt idx="3">
                  <c:v>499</c:v>
                </c:pt>
                <c:pt idx="6">
                  <c:v>525</c:v>
                </c:pt>
                <c:pt idx="9">
                  <c:v>539</c:v>
                </c:pt>
                <c:pt idx="12">
                  <c:v>530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2154</c:v>
                </c:pt>
                <c:pt idx="3">
                  <c:v>2028</c:v>
                </c:pt>
                <c:pt idx="6">
                  <c:v>1886</c:v>
                </c:pt>
                <c:pt idx="9">
                  <c:v>1831</c:v>
                </c:pt>
                <c:pt idx="12">
                  <c:v>1772</c:v>
                </c:pt>
              </c:numCache>
            </c:numRef>
          </c:val>
        </c:ser>
        <c:dLbls>
          <c:showLegendKey val="0"/>
          <c:showVal val="0"/>
          <c:showCatName val="0"/>
          <c:showSerName val="0"/>
          <c:showPercent val="0"/>
          <c:showBubbleSize val="0"/>
        </c:dLbls>
        <c:gapWidth val="100"/>
        <c:overlap val="100"/>
        <c:axId val="157079040"/>
        <c:axId val="157080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1242</c:v>
                </c:pt>
                <c:pt idx="2">
                  <c:v>#N/A</c:v>
                </c:pt>
                <c:pt idx="3">
                  <c:v>#N/A</c:v>
                </c:pt>
                <c:pt idx="4">
                  <c:v>1138</c:v>
                </c:pt>
                <c:pt idx="5">
                  <c:v>#N/A</c:v>
                </c:pt>
                <c:pt idx="6">
                  <c:v>#N/A</c:v>
                </c:pt>
                <c:pt idx="7">
                  <c:v>1006</c:v>
                </c:pt>
                <c:pt idx="8">
                  <c:v>#N/A</c:v>
                </c:pt>
                <c:pt idx="9">
                  <c:v>#N/A</c:v>
                </c:pt>
                <c:pt idx="10">
                  <c:v>835</c:v>
                </c:pt>
                <c:pt idx="11">
                  <c:v>#N/A</c:v>
                </c:pt>
                <c:pt idx="12">
                  <c:v>#N/A</c:v>
                </c:pt>
                <c:pt idx="13">
                  <c:v>693</c:v>
                </c:pt>
                <c:pt idx="14">
                  <c:v>#N/A</c:v>
                </c:pt>
              </c:numCache>
            </c:numRef>
          </c:val>
          <c:smooth val="0"/>
        </c:ser>
        <c:dLbls>
          <c:showLegendKey val="0"/>
          <c:showVal val="0"/>
          <c:showCatName val="0"/>
          <c:showSerName val="0"/>
          <c:showPercent val="0"/>
          <c:showBubbleSize val="0"/>
        </c:dLbls>
        <c:marker val="1"/>
        <c:smooth val="0"/>
        <c:axId val="157079040"/>
        <c:axId val="157080960"/>
      </c:lineChart>
      <c:catAx>
        <c:axId val="15707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080960"/>
        <c:crosses val="autoZero"/>
        <c:auto val="1"/>
        <c:lblAlgn val="ctr"/>
        <c:lblOffset val="100"/>
        <c:tickLblSkip val="1"/>
        <c:tickMarkSkip val="1"/>
        <c:noMultiLvlLbl val="0"/>
      </c:catAx>
      <c:valAx>
        <c:axId val="15708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07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17320</c:v>
                </c:pt>
                <c:pt idx="5">
                  <c:v>18648</c:v>
                </c:pt>
                <c:pt idx="8">
                  <c:v>18886</c:v>
                </c:pt>
                <c:pt idx="11">
                  <c:v>19335</c:v>
                </c:pt>
                <c:pt idx="14">
                  <c:v>20539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11</c:v>
                </c:pt>
                <c:pt idx="5">
                  <c:v>7</c:v>
                </c:pt>
                <c:pt idx="8">
                  <c:v>6</c:v>
                </c:pt>
                <c:pt idx="11">
                  <c:v>4</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5662</c:v>
                </c:pt>
                <c:pt idx="5">
                  <c:v>5320</c:v>
                </c:pt>
                <c:pt idx="8">
                  <c:v>5214</c:v>
                </c:pt>
                <c:pt idx="11">
                  <c:v>5160</c:v>
                </c:pt>
                <c:pt idx="14">
                  <c:v>4418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3196</c:v>
                </c:pt>
                <c:pt idx="3">
                  <c:v>2982</c:v>
                </c:pt>
                <c:pt idx="6">
                  <c:v>2752</c:v>
                </c:pt>
                <c:pt idx="9">
                  <c:v>2512</c:v>
                </c:pt>
                <c:pt idx="12">
                  <c:v>2261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533</c:v>
                </c:pt>
                <c:pt idx="3">
                  <c:v>574</c:v>
                </c:pt>
                <c:pt idx="6">
                  <c:v>495</c:v>
                </c:pt>
                <c:pt idx="9">
                  <c:v>506</c:v>
                </c:pt>
                <c:pt idx="12">
                  <c:v>798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7682</c:v>
                </c:pt>
                <c:pt idx="3">
                  <c:v>7139</c:v>
                </c:pt>
                <c:pt idx="6">
                  <c:v>7008</c:v>
                </c:pt>
                <c:pt idx="9">
                  <c:v>7037</c:v>
                </c:pt>
                <c:pt idx="12">
                  <c:v>6897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78</c:v>
                </c:pt>
                <c:pt idx="3">
                  <c:v>62</c:v>
                </c:pt>
                <c:pt idx="6">
                  <c:v>46</c:v>
                </c:pt>
                <c:pt idx="9">
                  <c:v>31</c:v>
                </c:pt>
                <c:pt idx="12">
                  <c:v>15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17510</c:v>
                </c:pt>
                <c:pt idx="3">
                  <c:v>18310</c:v>
                </c:pt>
                <c:pt idx="6">
                  <c:v>18531</c:v>
                </c:pt>
                <c:pt idx="9">
                  <c:v>18896</c:v>
                </c:pt>
                <c:pt idx="12">
                  <c:v>20671</c:v>
                </c:pt>
              </c:numCache>
            </c:numRef>
          </c:val>
        </c:ser>
        <c:dLbls>
          <c:showLegendKey val="0"/>
          <c:showVal val="0"/>
          <c:showCatName val="0"/>
          <c:showSerName val="0"/>
          <c:showPercent val="0"/>
          <c:showBubbleSize val="0"/>
        </c:dLbls>
        <c:gapWidth val="100"/>
        <c:overlap val="100"/>
        <c:axId val="166294656"/>
        <c:axId val="166296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6007</c:v>
                </c:pt>
                <c:pt idx="2">
                  <c:v>#N/A</c:v>
                </c:pt>
                <c:pt idx="3">
                  <c:v>#N/A</c:v>
                </c:pt>
                <c:pt idx="4">
                  <c:v>5092</c:v>
                </c:pt>
                <c:pt idx="5">
                  <c:v>#N/A</c:v>
                </c:pt>
                <c:pt idx="6">
                  <c:v>#N/A</c:v>
                </c:pt>
                <c:pt idx="7">
                  <c:v>4728</c:v>
                </c:pt>
                <c:pt idx="8">
                  <c:v>#N/A</c:v>
                </c:pt>
                <c:pt idx="9">
                  <c:v>#N/A</c:v>
                </c:pt>
                <c:pt idx="10">
                  <c:v>4483</c:v>
                </c:pt>
                <c:pt idx="11">
                  <c:v>#N/A</c:v>
                </c:pt>
                <c:pt idx="12">
                  <c:v>#N/A</c:v>
                </c:pt>
                <c:pt idx="13">
                  <c:v>5683</c:v>
                </c:pt>
                <c:pt idx="14">
                  <c:v>#N/A</c:v>
                </c:pt>
              </c:numCache>
            </c:numRef>
          </c:val>
          <c:smooth val="0"/>
        </c:ser>
        <c:dLbls>
          <c:showLegendKey val="0"/>
          <c:showVal val="0"/>
          <c:showCatName val="0"/>
          <c:showSerName val="0"/>
          <c:showPercent val="0"/>
          <c:showBubbleSize val="0"/>
        </c:dLbls>
        <c:marker val="1"/>
        <c:smooth val="0"/>
        <c:axId val="166294656"/>
        <c:axId val="166296576"/>
      </c:lineChart>
      <c:catAx>
        <c:axId val="166294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6296576"/>
        <c:crosses val="autoZero"/>
        <c:auto val="1"/>
        <c:lblAlgn val="ctr"/>
        <c:lblOffset val="100"/>
        <c:tickLblSkip val="1"/>
        <c:tickMarkSkip val="1"/>
        <c:noMultiLvlLbl val="0"/>
      </c:catAx>
      <c:valAx>
        <c:axId val="166296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6294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{2F388099-8153-458B-A9F0-2FA2C04BEFA8}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{07ABAFD9-4A2C-42E2-B1F3-0D8BB388AD1A}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{EE28D3F0-30F3-404E-A08B-209F470BDA4E}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{6F3BBAAD-ECBB-4EC1-A797-BD42B57FBC04}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{4245295E-9FE4-461E-9C7A-FCB9355906B2}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{29D72707-F737-42B0-94E9-EF1B8AAA0D92}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{410BBAB6-C2C5-4179-9773-6C3177E5E554}</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{FEE42897-F777-4F9B-B09C-97F58528693E}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{9297B3C8-3701-43E6-AE30-B68E3D5FF2BC}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{EC3A3C52-98D7-479E-B7A3-3F9E4021E23B}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67941248"/>
        <c:axId val="167943168"/>
      </c:scatterChart>
      <c:valAx>
        <c:axId val="16794124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943168"/>
        <c:crosses val="autoZero"/>
        <c:crossBetween val="midCat"/>
      </c:valAx>
      <c:valAx>
        <c:axId val="16794316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9412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{D43D003C-9EE2-4566-AFE9-07561E3C756B}</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{460F7E6E-359F-419A-8917-D5CAA9E310EC}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{545D2E70-690D-45C1-B173-CCEAE3D0E4E2}</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{4306CA56-9055-41C3-8625-8713EC750143}</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{5F65881E-8264-4E8B-B7F8-1905411DD3A0}</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13.5</c:v>
                </c:pt>
                <c:pt idx="1">
                  <c:v>12.8</c:v>
                </c:pt>
                <c:pt idx="2">
                  <c:v>12.1</c:v>
                </c:pt>
                <c:pt idx="3">
                  <c:v>10.7</c:v>
                </c:pt>
                <c:pt idx="4">
                  <c:v>9.1</c:v>
                </c:pt>
              </c:numCache>
            </c:numRef>
          </c:xVal>
          <c:yVal>
            <c:numRef>
              <c:f>公会計指標分析・財政指標組合せ分析表!$K$73:$O$73</c:f>
              <c:numCache>
                <c:formatCode>#,##0.0;"▲ "#,##0.0</c:formatCode>
                <c:ptCount val="5"/>
                <c:pt idx="0">
                  <c:v>63.6</c:v>
                </c:pt>
                <c:pt idx="1">
                  <c:v>55.3</c:v>
                </c:pt>
                <c:pt idx="2">
                  <c:v>50.9</c:v>
                </c:pt>
                <c:pt idx="3">
                  <c:v>48.6</c:v>
                </c:pt>
                <c:pt idx="4">
                  <c:v>61.2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{8EAAEE34-0B79-493E-8DCF-BC5D9F877FD0}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{6E6E5055-F882-4B45-BE74-46DE92C5675E}</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{75121C5E-9212-4670-AD8C-D472EA7D1E53}</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{2EA77126-50C1-420A-B025-2F5F4D96EE3B}</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{E6448CA9-E7BF-4953-A472-BDAB9834C00F}</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167661952"/>
        <c:axId val="167663872"/>
      </c:scatterChart>
      <c:valAx>
        <c:axId val="167661952"/>
        <c:scaling>
          <c:orientation val="minMax"/>
          <c:max val="14.2"/>
          <c:min val="8.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663872"/>
        <c:crosses val="autoZero"/>
        <c:crossBetween val="midCat"/>
      </c:valAx>
      <c:valAx>
        <c:axId val="167663872"/>
        <c:scaling>
          <c:orientation val="minMax"/>
          <c:max val="95"/>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661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近年の実質公債費比率の分子は</a:t>
          </a:r>
          <a:r>
            <a:rPr kumimoji="1" lang="ja-JP" altLang="en-US" sz="1100">
              <a:solidFill>
                <a:schemeClr val="dk1"/>
              </a:solidFill>
              <a:effectLst/>
              <a:latin typeface="+mn-lt"/>
              <a:ea typeface="+mn-ea"/>
              <a:cs typeface="+mn-cs"/>
            </a:rPr>
            <a:t>、地方債償還の進捗に伴い</a:t>
          </a:r>
          <a:r>
            <a:rPr kumimoji="1" lang="ja-JP" altLang="ja-JP" sz="1100">
              <a:solidFill>
                <a:schemeClr val="dk1"/>
              </a:solidFill>
              <a:effectLst/>
              <a:latin typeface="+mn-lt"/>
              <a:ea typeface="+mn-ea"/>
              <a:cs typeface="+mn-cs"/>
            </a:rPr>
            <a:t>年々減少してきて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新たな</a:t>
          </a:r>
          <a:r>
            <a:rPr kumimoji="1" lang="ja-JP" altLang="en-US" sz="1100">
              <a:solidFill>
                <a:schemeClr val="dk1"/>
              </a:solidFill>
              <a:effectLst/>
              <a:latin typeface="+mn-lt"/>
              <a:ea typeface="+mn-ea"/>
              <a:cs typeface="+mn-cs"/>
            </a:rPr>
            <a:t>地方債</a:t>
          </a:r>
          <a:r>
            <a:rPr kumimoji="1" lang="ja-JP" altLang="ja-JP" sz="1100">
              <a:solidFill>
                <a:schemeClr val="dk1"/>
              </a:solidFill>
              <a:effectLst/>
              <a:latin typeface="+mn-lt"/>
              <a:ea typeface="+mn-ea"/>
              <a:cs typeface="+mn-cs"/>
            </a:rPr>
            <a:t>借入にあっては過疎対策事業債等の交付税</a:t>
          </a:r>
          <a:r>
            <a:rPr kumimoji="1" lang="ja-JP" altLang="en-US" sz="1100">
              <a:solidFill>
                <a:schemeClr val="dk1"/>
              </a:solidFill>
              <a:effectLst/>
              <a:latin typeface="+mn-lt"/>
              <a:ea typeface="+mn-ea"/>
              <a:cs typeface="+mn-cs"/>
            </a:rPr>
            <a:t>算入のある地方債のみ選択する</a:t>
          </a:r>
          <a:r>
            <a:rPr kumimoji="1" lang="ja-JP" altLang="ja-JP" sz="1100">
              <a:solidFill>
                <a:schemeClr val="dk1"/>
              </a:solidFill>
              <a:effectLst/>
              <a:latin typeface="+mn-lt"/>
              <a:ea typeface="+mn-ea"/>
              <a:cs typeface="+mn-cs"/>
            </a:rPr>
            <a:t>など、分子の抑制に努めている。今後は大型施設整備事業に伴</a:t>
          </a:r>
          <a:r>
            <a:rPr kumimoji="1" lang="ja-JP" altLang="en-US" sz="1100">
              <a:solidFill>
                <a:schemeClr val="dk1"/>
              </a:solidFill>
              <a:effectLst/>
              <a:latin typeface="+mn-lt"/>
              <a:ea typeface="+mn-ea"/>
              <a:cs typeface="+mn-cs"/>
            </a:rPr>
            <a:t>い元利償還金の増加が</a:t>
          </a:r>
          <a:r>
            <a:rPr kumimoji="1" lang="ja-JP" altLang="ja-JP" sz="1100">
              <a:solidFill>
                <a:schemeClr val="dk1"/>
              </a:solidFill>
              <a:effectLst/>
              <a:latin typeface="+mn-lt"/>
              <a:ea typeface="+mn-ea"/>
              <a:cs typeface="+mn-cs"/>
            </a:rPr>
            <a:t>見込まれるため、起債にあたっては緊急度や住民ニーズを十分考慮し、将来にわたり持続可能な財政基盤を構築できるよう努める。</a:t>
          </a:r>
          <a:r>
            <a:rPr kumimoji="1" lang="ja-JP" altLang="en-US" sz="1100">
              <a:solidFill>
                <a:schemeClr val="dk1"/>
              </a:solidFill>
              <a:effectLst/>
              <a:latin typeface="+mn-lt"/>
              <a:ea typeface="+mn-ea"/>
              <a:cs typeface="+mn-cs"/>
            </a:rPr>
            <a:t>また、新たな債務負担行為の設定にも十分注意することとする。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本市では、地方債を発行する場合は過疎対策事業債等の交付税措置のある財源的に有利な地方債を活用している。</a:t>
          </a:r>
          <a:endParaRPr lang="ja-JP" altLang="ja-JP" sz="1400">
            <a:effectLst/>
          </a:endParaRPr>
        </a:p>
        <a:p>
          <a:r>
            <a:rPr kumimoji="1" lang="ja-JP" altLang="ja-JP" sz="1100">
              <a:solidFill>
                <a:schemeClr val="dk1"/>
              </a:solidFill>
              <a:effectLst/>
              <a:latin typeface="+mn-lt"/>
              <a:ea typeface="+mn-ea"/>
              <a:cs typeface="+mn-cs"/>
            </a:rPr>
            <a:t>上記の取り組みにより一般会計等にかかる地方債の現在高は増加傾向にあるが、将来負担額から控除される基準財政需要額算入見込額が増加し、将来負担比率の分子は減少してきており、健全な財政を維持できているものと考えている。</a:t>
          </a:r>
          <a:r>
            <a:rPr kumimoji="1" lang="ja-JP" altLang="en-US" sz="1100">
              <a:solidFill>
                <a:schemeClr val="dk1"/>
              </a:solidFill>
              <a:effectLst/>
              <a:latin typeface="+mn-lt"/>
              <a:ea typeface="+mn-ea"/>
              <a:cs typeface="+mn-cs"/>
            </a:rPr>
            <a:t>今後の方向性として、一部事務組合への負担に十分留意しながら財政運営を行う。また、充当可能な基金の現在高が年々減少していることにも注意していく。</a:t>
          </a:r>
          <a:r>
            <a:rPr kumimoji="1" lang="ja-JP" altLang="ja-JP" sz="1100">
              <a:solidFill>
                <a:schemeClr val="dk1"/>
              </a:solidFill>
              <a:effectLst/>
              <a:latin typeface="+mn-lt"/>
              <a:ea typeface="+mn-ea"/>
              <a:cs typeface="+mn-cs"/>
            </a:rPr>
            <a:t>今後も将来負担額を抑制するとともに、充当可能財源等の増加を図り将来負担比率の減少に努める。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38,170
37,966
194.44
19,681,833
18,547,893
842,781
10,969,741
20,670,749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61.2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38,170
37,966
194.44
19,681,833
18,547,893
842,781
10,969,741
20,670,749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38,170
37,966
194.44
19,681,833
18,547,893
842,781
10,969,741
20,670,749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38,170
37,966
194.44
19,681,833
18,547,893
842,781
10,969,741
20,670,749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61.2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人口の減少に加え、大企業や商業集積地域がない等の要因により、財政基盤が弱く財政力指数は</a:t>
          </a:r>
          <a:r>
            <a:rPr kumimoji="1" lang="en-US" altLang="ja-JP" sz="1100">
              <a:solidFill>
                <a:schemeClr val="dk1"/>
              </a:solidFill>
              <a:effectLst/>
              <a:latin typeface="+mn-lt"/>
              <a:ea typeface="+mn-ea"/>
              <a:cs typeface="+mn-cs"/>
            </a:rPr>
            <a:t>0.43</a:t>
          </a:r>
          <a:r>
            <a:rPr kumimoji="1" lang="ja-JP" altLang="ja-JP" sz="1100">
              <a:solidFill>
                <a:schemeClr val="dk1"/>
              </a:solidFill>
              <a:effectLst/>
              <a:latin typeface="+mn-lt"/>
              <a:ea typeface="+mn-ea"/>
              <a:cs typeface="+mn-cs"/>
            </a:rPr>
            <a:t>と類似団体より</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ポイント上回っているものの経年の変動はない。緊急に必要な事業の峻別や投資的経費の抑制等による歳出の徹底的な見直しを実施するとともに、税収の徴収率向上及びふるさと納税の推進等による歳入確保の一層の推進を図り、財政の健全化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125942</xdr:rowOff>
    </xdr:from>
    <xdr:to>
      <xdr:col>7</xdr:col>
      <xdr:colOff>152400</xdr:colOff>
      <xdr:row>42</xdr:row>
      <xdr:rowOff>146050</xdr:rowOff>
    </xdr:to>
    <xdr:cxnSp macro="">
      <xdr:nvCxnSpPr>
        <xdr:cNvPr id="68" name="直線コネクタ 67"/>
        <xdr:cNvCxnSpPr/>
      </xdr:nvCxnSpPr>
      <xdr:spPr>
        <a:xfrm flipV="1">
          <a:off x="4114800" y="73268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1" name="直線コネクタ 70"/>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30285</xdr:rowOff>
    </xdr:from>
    <xdr:ext cx="736600" cy="259045"/>
    <xdr:sp macro="" textlink="">
      <xdr:nvSpPr>
        <xdr:cNvPr id="73" name="テキスト ボックス 72"/>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166158</xdr:rowOff>
    </xdr:to>
    <xdr:cxnSp macro="">
      <xdr:nvCxnSpPr>
        <xdr:cNvPr id="74" name="直線コネクタ 73"/>
        <xdr:cNvCxnSpPr/>
      </xdr:nvCxnSpPr>
      <xdr:spPr>
        <a:xfrm flipV="1">
          <a:off x="2336800" y="73469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166158</xdr:rowOff>
    </xdr:from>
    <xdr:to>
      <xdr:col>3</xdr:col>
      <xdr:colOff>279400</xdr:colOff>
      <xdr:row>42</xdr:row>
      <xdr:rowOff>166158</xdr:rowOff>
    </xdr:to>
    <xdr:cxnSp macro="">
      <xdr:nvCxnSpPr>
        <xdr:cNvPr id="77" name="直線コネクタ 76"/>
        <xdr:cNvCxnSpPr/>
      </xdr:nvCxnSpPr>
      <xdr:spPr>
        <a:xfrm>
          <a:off x="1447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91669</xdr:rowOff>
    </xdr:from>
    <xdr:ext cx="762000" cy="259045"/>
    <xdr:sp macro="" textlink="">
      <xdr:nvSpPr>
        <xdr:cNvPr id="88" name="財政力該当値テキスト"/>
        <xdr:cNvSpPr txBox="1"/>
      </xdr:nvSpPr>
      <xdr:spPr>
        <a:xfrm>
          <a:off x="50419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9" name="円/楕円 88"/>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90" name="テキスト ボックス 89"/>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1" name="円/楕円 90"/>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2" name="テキスト ボックス 91"/>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115358</xdr:rowOff>
    </xdr:from>
    <xdr:to>
      <xdr:col>3</xdr:col>
      <xdr:colOff>330200</xdr:colOff>
      <xdr:row>43</xdr:row>
      <xdr:rowOff>45508</xdr:rowOff>
    </xdr:to>
    <xdr:sp macro="" textlink="">
      <xdr:nvSpPr>
        <xdr:cNvPr id="93" name="円/楕円 92"/>
        <xdr:cNvSpPr/>
      </xdr:nvSpPr>
      <xdr:spPr>
        <a:xfrm>
          <a:off x="2286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94" name="テキスト ボックス 93"/>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115358</xdr:rowOff>
    </xdr:from>
    <xdr:to>
      <xdr:col>2</xdr:col>
      <xdr:colOff>127000</xdr:colOff>
      <xdr:row>43</xdr:row>
      <xdr:rowOff>45508</xdr:rowOff>
    </xdr:to>
    <xdr:sp macro="" textlink="">
      <xdr:nvSpPr>
        <xdr:cNvPr id="95" name="円/楕円 94"/>
        <xdr:cNvSpPr/>
      </xdr:nvSpPr>
      <xdr:spPr>
        <a:xfrm>
          <a:off x="1397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30285</xdr:rowOff>
    </xdr:from>
    <xdr:ext cx="762000" cy="259045"/>
    <xdr:sp macro="" textlink="">
      <xdr:nvSpPr>
        <xdr:cNvPr id="96" name="テキスト ボックス 95"/>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類似団体の平均値との比較では</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％下回っているが、愛媛県平均と比べると</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％上回っている。社会保障関係経費の増加は顕著で、</a:t>
          </a:r>
          <a:r>
            <a:rPr kumimoji="1" lang="ja-JP" altLang="en-US" sz="1100">
              <a:solidFill>
                <a:schemeClr val="dk1"/>
              </a:solidFill>
              <a:effectLst/>
              <a:latin typeface="+mn-lt"/>
              <a:ea typeface="+mn-ea"/>
              <a:cs typeface="+mn-cs"/>
            </a:rPr>
            <a:t>国民健康保険</a:t>
          </a:r>
          <a:r>
            <a:rPr kumimoji="1" lang="ja-JP" altLang="ja-JP" sz="1100">
              <a:solidFill>
                <a:schemeClr val="dk1"/>
              </a:solidFill>
              <a:effectLst/>
              <a:latin typeface="+mn-lt"/>
              <a:ea typeface="+mn-ea"/>
              <a:cs typeface="+mn-cs"/>
            </a:rPr>
            <a:t>特別会計</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繰出金増となって表れている。</a:t>
          </a:r>
          <a:endParaRPr lang="ja-JP" altLang="ja-JP" sz="1400">
            <a:effectLst/>
          </a:endParaRPr>
        </a:p>
        <a:p>
          <a:r>
            <a:rPr kumimoji="1" lang="ja-JP" altLang="ja-JP" sz="1100">
              <a:solidFill>
                <a:schemeClr val="dk1"/>
              </a:solidFill>
              <a:effectLst/>
              <a:latin typeface="+mn-lt"/>
              <a:ea typeface="+mn-ea"/>
              <a:cs typeface="+mn-cs"/>
            </a:rPr>
            <a:t>事務事業の見直しを更に進めるとともに、全ての事務事業の優先度を厳しく点検し、優先度の低い事務事業について計画的に廃止・縮小を進め、経常経費の削減を図り、現在の水準</a:t>
          </a:r>
          <a:r>
            <a:rPr kumimoji="1" lang="ja-JP" altLang="en-US" sz="1100">
              <a:solidFill>
                <a:schemeClr val="dk1"/>
              </a:solidFill>
              <a:effectLst/>
              <a:latin typeface="+mn-lt"/>
              <a:ea typeface="+mn-ea"/>
              <a:cs typeface="+mn-cs"/>
            </a:rPr>
            <a:t>よりさらに</a:t>
          </a:r>
          <a:r>
            <a:rPr kumimoji="1" lang="ja-JP" altLang="ja-JP" sz="1100">
              <a:solidFill>
                <a:schemeClr val="dk1"/>
              </a:solidFill>
              <a:effectLst/>
              <a:latin typeface="+mn-lt"/>
              <a:ea typeface="+mn-ea"/>
              <a:cs typeface="+mn-cs"/>
            </a:rPr>
            <a:t>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53552</xdr:rowOff>
    </xdr:from>
    <xdr:to>
      <xdr:col>7</xdr:col>
      <xdr:colOff>152400</xdr:colOff>
      <xdr:row>60</xdr:row>
      <xdr:rowOff>97790</xdr:rowOff>
    </xdr:to>
    <xdr:cxnSp macro="">
      <xdr:nvCxnSpPr>
        <xdr:cNvPr id="131" name="直線コネクタ 130"/>
        <xdr:cNvCxnSpPr/>
      </xdr:nvCxnSpPr>
      <xdr:spPr>
        <a:xfrm flipV="1">
          <a:off x="4114800" y="10340552"/>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156633</xdr:rowOff>
    </xdr:from>
    <xdr:to>
      <xdr:col>6</xdr:col>
      <xdr:colOff>0</xdr:colOff>
      <xdr:row>60</xdr:row>
      <xdr:rowOff>97790</xdr:rowOff>
    </xdr:to>
    <xdr:cxnSp macro="">
      <xdr:nvCxnSpPr>
        <xdr:cNvPr id="134" name="直線コネクタ 133"/>
        <xdr:cNvCxnSpPr/>
      </xdr:nvCxnSpPr>
      <xdr:spPr>
        <a:xfrm>
          <a:off x="3225800" y="1027218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156633</xdr:rowOff>
    </xdr:from>
    <xdr:to>
      <xdr:col>4</xdr:col>
      <xdr:colOff>482600</xdr:colOff>
      <xdr:row>60</xdr:row>
      <xdr:rowOff>37465</xdr:rowOff>
    </xdr:to>
    <xdr:cxnSp macro="">
      <xdr:nvCxnSpPr>
        <xdr:cNvPr id="137" name="直線コネクタ 136"/>
        <xdr:cNvCxnSpPr/>
      </xdr:nvCxnSpPr>
      <xdr:spPr>
        <a:xfrm flipV="1">
          <a:off x="2336800" y="1027218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37465</xdr:rowOff>
    </xdr:from>
    <xdr:to>
      <xdr:col>3</xdr:col>
      <xdr:colOff>279400</xdr:colOff>
      <xdr:row>60</xdr:row>
      <xdr:rowOff>53552</xdr:rowOff>
    </xdr:to>
    <xdr:cxnSp macro="">
      <xdr:nvCxnSpPr>
        <xdr:cNvPr id="140" name="直線コネクタ 139"/>
        <xdr:cNvCxnSpPr/>
      </xdr:nvCxnSpPr>
      <xdr:spPr>
        <a:xfrm flipV="1">
          <a:off x="1447800" y="10324465"/>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2752</xdr:rowOff>
    </xdr:from>
    <xdr:to>
      <xdr:col>7</xdr:col>
      <xdr:colOff>203200</xdr:colOff>
      <xdr:row>60</xdr:row>
      <xdr:rowOff>104352</xdr:rowOff>
    </xdr:to>
    <xdr:sp macro="" textlink="">
      <xdr:nvSpPr>
        <xdr:cNvPr id="150" name="円/楕円 149"/>
        <xdr:cNvSpPr/>
      </xdr:nvSpPr>
      <xdr:spPr>
        <a:xfrm>
          <a:off x="49022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19279</xdr:rowOff>
    </xdr:from>
    <xdr:ext cx="762000" cy="259045"/>
    <xdr:sp macro="" textlink="">
      <xdr:nvSpPr>
        <xdr:cNvPr id="151" name="財政構造の弾力性該当値テキスト"/>
        <xdr:cNvSpPr txBox="1"/>
      </xdr:nvSpPr>
      <xdr:spPr>
        <a:xfrm>
          <a:off x="5041900" y="10134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46990</xdr:rowOff>
    </xdr:from>
    <xdr:to>
      <xdr:col>6</xdr:col>
      <xdr:colOff>50800</xdr:colOff>
      <xdr:row>60</xdr:row>
      <xdr:rowOff>148590</xdr:rowOff>
    </xdr:to>
    <xdr:sp macro="" textlink="">
      <xdr:nvSpPr>
        <xdr:cNvPr id="152" name="円/楕円 151"/>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158767</xdr:rowOff>
    </xdr:from>
    <xdr:ext cx="736600" cy="259045"/>
    <xdr:sp macro="" textlink="">
      <xdr:nvSpPr>
        <xdr:cNvPr id="153" name="テキスト ボックス 152"/>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105833</xdr:rowOff>
    </xdr:from>
    <xdr:to>
      <xdr:col>4</xdr:col>
      <xdr:colOff>533400</xdr:colOff>
      <xdr:row>60</xdr:row>
      <xdr:rowOff>35983</xdr:rowOff>
    </xdr:to>
    <xdr:sp macro="" textlink="">
      <xdr:nvSpPr>
        <xdr:cNvPr id="154" name="円/楕円 153"/>
        <xdr:cNvSpPr/>
      </xdr:nvSpPr>
      <xdr:spPr>
        <a:xfrm>
          <a:off x="3175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46160</xdr:rowOff>
    </xdr:from>
    <xdr:ext cx="762000" cy="259045"/>
    <xdr:sp macro="" textlink="">
      <xdr:nvSpPr>
        <xdr:cNvPr id="155" name="テキスト ボックス 154"/>
        <xdr:cNvSpPr txBox="1"/>
      </xdr:nvSpPr>
      <xdr:spPr>
        <a:xfrm>
          <a:off x="2844800" y="999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158115</xdr:rowOff>
    </xdr:from>
    <xdr:to>
      <xdr:col>3</xdr:col>
      <xdr:colOff>330200</xdr:colOff>
      <xdr:row>60</xdr:row>
      <xdr:rowOff>88265</xdr:rowOff>
    </xdr:to>
    <xdr:sp macro="" textlink="">
      <xdr:nvSpPr>
        <xdr:cNvPr id="156" name="円/楕円 155"/>
        <xdr:cNvSpPr/>
      </xdr:nvSpPr>
      <xdr:spPr>
        <a:xfrm>
          <a:off x="2286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98442</xdr:rowOff>
    </xdr:from>
    <xdr:ext cx="762000" cy="259045"/>
    <xdr:sp macro="" textlink="">
      <xdr:nvSpPr>
        <xdr:cNvPr id="157" name="テキスト ボックス 156"/>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2752</xdr:rowOff>
    </xdr:from>
    <xdr:to>
      <xdr:col>2</xdr:col>
      <xdr:colOff>127000</xdr:colOff>
      <xdr:row>60</xdr:row>
      <xdr:rowOff>104352</xdr:rowOff>
    </xdr:to>
    <xdr:sp macro="" textlink="">
      <xdr:nvSpPr>
        <xdr:cNvPr id="158" name="円/楕円 157"/>
        <xdr:cNvSpPr/>
      </xdr:nvSpPr>
      <xdr:spPr>
        <a:xfrm>
          <a:off x="1397000" y="102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114529</xdr:rowOff>
    </xdr:from>
    <xdr:ext cx="762000" cy="259045"/>
    <xdr:sp macro="" textlink="">
      <xdr:nvSpPr>
        <xdr:cNvPr id="159" name="テキスト ボックス 158"/>
        <xdr:cNvSpPr txBox="1"/>
      </xdr:nvSpPr>
      <xdr:spPr>
        <a:xfrm>
          <a:off x="1066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[137,101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19,971</a:t>
          </a:r>
          <a:r>
            <a:rPr kumimoji="1" lang="ja-JP" altLang="ja-JP" sz="1100">
              <a:solidFill>
                <a:schemeClr val="dk1"/>
              </a:solidFill>
              <a:effectLst/>
              <a:latin typeface="+mn-lt"/>
              <a:ea typeface="+mn-ea"/>
              <a:cs typeface="+mn-cs"/>
            </a:rPr>
            <a:t>円下回っているが、愛媛県平均と比較すると</a:t>
          </a:r>
          <a:r>
            <a:rPr kumimoji="1" lang="en-US" altLang="ja-JP" sz="1100">
              <a:solidFill>
                <a:schemeClr val="dk1"/>
              </a:solidFill>
              <a:effectLst/>
              <a:latin typeface="+mn-lt"/>
              <a:ea typeface="+mn-ea"/>
              <a:cs typeface="+mn-cs"/>
            </a:rPr>
            <a:t>15,208</a:t>
          </a:r>
          <a:r>
            <a:rPr kumimoji="1" lang="ja-JP" altLang="ja-JP" sz="1100">
              <a:solidFill>
                <a:schemeClr val="dk1"/>
              </a:solidFill>
              <a:effectLst/>
              <a:latin typeface="+mn-lt"/>
              <a:ea typeface="+mn-ea"/>
              <a:cs typeface="+mn-cs"/>
            </a:rPr>
            <a:t>円上回っている。その主な要因は主に物件費・補助費にあり、保有する公共施設数が多く、その維持管理に費用がかかっていること、及び経常的な補助費の削減が進まないためである。今後の抑制を図るため、予算編成時から厳密な事務事業の選別に務め、特に公共施設の更新等、後年度に多額の物件費を生じる案件については、慎重な判断を行うよう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40182</xdr:rowOff>
    </xdr:from>
    <xdr:to>
      <xdr:col>7</xdr:col>
      <xdr:colOff>152400</xdr:colOff>
      <xdr:row>82</xdr:row>
      <xdr:rowOff>46963</xdr:rowOff>
    </xdr:to>
    <xdr:cxnSp macro="">
      <xdr:nvCxnSpPr>
        <xdr:cNvPr id="194" name="直線コネクタ 193"/>
        <xdr:cNvCxnSpPr/>
      </xdr:nvCxnSpPr>
      <xdr:spPr>
        <a:xfrm flipV="1">
          <a:off x="4114800" y="14099082"/>
          <a:ext cx="838200" cy="6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92149</xdr:rowOff>
    </xdr:from>
    <xdr:to>
      <xdr:col>6</xdr:col>
      <xdr:colOff>0</xdr:colOff>
      <xdr:row>82</xdr:row>
      <xdr:rowOff>46963</xdr:rowOff>
    </xdr:to>
    <xdr:cxnSp macro="">
      <xdr:nvCxnSpPr>
        <xdr:cNvPr id="197" name="直線コネクタ 196"/>
        <xdr:cNvCxnSpPr/>
      </xdr:nvCxnSpPr>
      <xdr:spPr>
        <a:xfrm>
          <a:off x="3225800" y="13979599"/>
          <a:ext cx="889000" cy="1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79536</xdr:rowOff>
    </xdr:from>
    <xdr:to>
      <xdr:col>4</xdr:col>
      <xdr:colOff>482600</xdr:colOff>
      <xdr:row>81</xdr:row>
      <xdr:rowOff>92149</xdr:rowOff>
    </xdr:to>
    <xdr:cxnSp macro="">
      <xdr:nvCxnSpPr>
        <xdr:cNvPr id="200" name="直線コネクタ 199"/>
        <xdr:cNvCxnSpPr/>
      </xdr:nvCxnSpPr>
      <xdr:spPr>
        <a:xfrm>
          <a:off x="2336800" y="13966986"/>
          <a:ext cx="889000" cy="1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71847</xdr:rowOff>
    </xdr:from>
    <xdr:to>
      <xdr:col>3</xdr:col>
      <xdr:colOff>279400</xdr:colOff>
      <xdr:row>81</xdr:row>
      <xdr:rowOff>79536</xdr:rowOff>
    </xdr:to>
    <xdr:cxnSp macro="">
      <xdr:nvCxnSpPr>
        <xdr:cNvPr id="203" name="直線コネクタ 202"/>
        <xdr:cNvCxnSpPr/>
      </xdr:nvCxnSpPr>
      <xdr:spPr>
        <a:xfrm>
          <a:off x="1447800" y="13959297"/>
          <a:ext cx="889000" cy="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160832</xdr:rowOff>
    </xdr:from>
    <xdr:to>
      <xdr:col>7</xdr:col>
      <xdr:colOff>203200</xdr:colOff>
      <xdr:row>82</xdr:row>
      <xdr:rowOff>90982</xdr:rowOff>
    </xdr:to>
    <xdr:sp macro="" textlink="">
      <xdr:nvSpPr>
        <xdr:cNvPr id="213" name="円/楕円 212"/>
        <xdr:cNvSpPr/>
      </xdr:nvSpPr>
      <xdr:spPr>
        <a:xfrm>
          <a:off x="4902200" y="140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5909</xdr:rowOff>
    </xdr:from>
    <xdr:ext cx="762000" cy="259045"/>
    <xdr:sp macro="" textlink="">
      <xdr:nvSpPr>
        <xdr:cNvPr id="214" name="人件費・物件費等の状況該当値テキスト"/>
        <xdr:cNvSpPr txBox="1"/>
      </xdr:nvSpPr>
      <xdr:spPr>
        <a:xfrm>
          <a:off x="5041900" y="1389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137,101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167613</xdr:rowOff>
    </xdr:from>
    <xdr:to>
      <xdr:col>6</xdr:col>
      <xdr:colOff>50800</xdr:colOff>
      <xdr:row>82</xdr:row>
      <xdr:rowOff>97763</xdr:rowOff>
    </xdr:to>
    <xdr:sp macro="" textlink="">
      <xdr:nvSpPr>
        <xdr:cNvPr id="215" name="円/楕円 214"/>
        <xdr:cNvSpPr/>
      </xdr:nvSpPr>
      <xdr:spPr>
        <a:xfrm>
          <a:off x="4064000" y="1405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107940</xdr:rowOff>
    </xdr:from>
    <xdr:ext cx="736600" cy="259045"/>
    <xdr:sp macro="" textlink="">
      <xdr:nvSpPr>
        <xdr:cNvPr id="216" name="テキスト ボックス 215"/>
        <xdr:cNvSpPr txBox="1"/>
      </xdr:nvSpPr>
      <xdr:spPr>
        <a:xfrm>
          <a:off x="3733800" y="1382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137,944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41349</xdr:rowOff>
    </xdr:from>
    <xdr:to>
      <xdr:col>4</xdr:col>
      <xdr:colOff>533400</xdr:colOff>
      <xdr:row>81</xdr:row>
      <xdr:rowOff>142949</xdr:rowOff>
    </xdr:to>
    <xdr:sp macro="" textlink="">
      <xdr:nvSpPr>
        <xdr:cNvPr id="217" name="円/楕円 216"/>
        <xdr:cNvSpPr/>
      </xdr:nvSpPr>
      <xdr:spPr>
        <a:xfrm>
          <a:off x="3175000" y="139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153126</xdr:rowOff>
    </xdr:from>
    <xdr:ext cx="762000" cy="259045"/>
    <xdr:sp macro="" textlink="">
      <xdr:nvSpPr>
        <xdr:cNvPr id="218" name="テキスト ボックス 217"/>
        <xdr:cNvSpPr txBox="1"/>
      </xdr:nvSpPr>
      <xdr:spPr>
        <a:xfrm>
          <a:off x="2844800" y="1369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122,246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28736</xdr:rowOff>
    </xdr:from>
    <xdr:to>
      <xdr:col>3</xdr:col>
      <xdr:colOff>330200</xdr:colOff>
      <xdr:row>81</xdr:row>
      <xdr:rowOff>130336</xdr:rowOff>
    </xdr:to>
    <xdr:sp macro="" textlink="">
      <xdr:nvSpPr>
        <xdr:cNvPr id="219" name="円/楕円 218"/>
        <xdr:cNvSpPr/>
      </xdr:nvSpPr>
      <xdr:spPr>
        <a:xfrm>
          <a:off x="2286000" y="139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140513</xdr:rowOff>
    </xdr:from>
    <xdr:ext cx="762000" cy="259045"/>
    <xdr:sp macro="" textlink="">
      <xdr:nvSpPr>
        <xdr:cNvPr id="220" name="テキスト ボックス 219"/>
        <xdr:cNvSpPr txBox="1"/>
      </xdr:nvSpPr>
      <xdr:spPr>
        <a:xfrm>
          <a:off x="1955800" y="1368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21047</xdr:rowOff>
    </xdr:from>
    <xdr:to>
      <xdr:col>2</xdr:col>
      <xdr:colOff>127000</xdr:colOff>
      <xdr:row>81</xdr:row>
      <xdr:rowOff>122647</xdr:rowOff>
    </xdr:to>
    <xdr:sp macro="" textlink="">
      <xdr:nvSpPr>
        <xdr:cNvPr id="221" name="円/楕円 220"/>
        <xdr:cNvSpPr/>
      </xdr:nvSpPr>
      <xdr:spPr>
        <a:xfrm>
          <a:off x="1397000" y="13908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132824</xdr:rowOff>
    </xdr:from>
    <xdr:ext cx="762000" cy="259045"/>
    <xdr:sp macro="" textlink="">
      <xdr:nvSpPr>
        <xdr:cNvPr id="222" name="テキスト ボックス 221"/>
        <xdr:cNvSpPr txBox="1"/>
      </xdr:nvSpPr>
      <xdr:spPr>
        <a:xfrm>
          <a:off x="1066800" y="1367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119,722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全国市平均より</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ポイント下回っており、類似団体平均と比べても</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ポイント下回っている。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各種手当の総点検による縮減努力を行うともに、地域の民間企業等の平均給与の状況を踏まえ、給与の適正化に努める。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123444</xdr:rowOff>
    </xdr:from>
    <xdr:to>
      <xdr:col>24</xdr:col>
      <xdr:colOff>558800</xdr:colOff>
      <xdr:row>85</xdr:row>
      <xdr:rowOff>128270</xdr:rowOff>
    </xdr:to>
    <xdr:cxnSp macro="">
      <xdr:nvCxnSpPr>
        <xdr:cNvPr id="254" name="直線コネクタ 253"/>
        <xdr:cNvCxnSpPr/>
      </xdr:nvCxnSpPr>
      <xdr:spPr>
        <a:xfrm flipV="1">
          <a:off x="16179800" y="1469669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128270</xdr:rowOff>
    </xdr:from>
    <xdr:to>
      <xdr:col>23</xdr:col>
      <xdr:colOff>406400</xdr:colOff>
      <xdr:row>85</xdr:row>
      <xdr:rowOff>128270</xdr:rowOff>
    </xdr:to>
    <xdr:cxnSp macro="">
      <xdr:nvCxnSpPr>
        <xdr:cNvPr id="257" name="直線コネクタ 256"/>
        <xdr:cNvCxnSpPr/>
      </xdr:nvCxnSpPr>
      <xdr:spPr>
        <a:xfrm>
          <a:off x="15290800" y="1470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87</xdr:row>
      <xdr:rowOff>161798</xdr:rowOff>
    </xdr:to>
    <xdr:cxnSp macro="">
      <xdr:nvCxnSpPr>
        <xdr:cNvPr id="260" name="直線コネクタ 259"/>
        <xdr:cNvCxnSpPr/>
      </xdr:nvCxnSpPr>
      <xdr:spPr>
        <a:xfrm flipV="1">
          <a:off x="14401800" y="1470152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8145</xdr:rowOff>
    </xdr:from>
    <xdr:ext cx="762000" cy="259045"/>
    <xdr:sp macro="" textlink="">
      <xdr:nvSpPr>
        <xdr:cNvPr id="262" name="テキスト ボックス 261"/>
        <xdr:cNvSpPr txBox="1"/>
      </xdr:nvSpPr>
      <xdr:spPr>
        <a:xfrm>
          <a:off x="14909800" y="1440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161798</xdr:rowOff>
    </xdr:from>
    <xdr:to>
      <xdr:col>21</xdr:col>
      <xdr:colOff>0</xdr:colOff>
      <xdr:row>88</xdr:row>
      <xdr:rowOff>4826</xdr:rowOff>
    </xdr:to>
    <xdr:cxnSp macro="">
      <xdr:nvCxnSpPr>
        <xdr:cNvPr id="263" name="直線コネクタ 262"/>
        <xdr:cNvCxnSpPr/>
      </xdr:nvCxnSpPr>
      <xdr:spPr>
        <a:xfrm flipV="1">
          <a:off x="13512800" y="150779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41673</xdr:rowOff>
    </xdr:from>
    <xdr:ext cx="762000" cy="259045"/>
    <xdr:sp macro="" textlink="">
      <xdr:nvSpPr>
        <xdr:cNvPr id="265" name="テキスト ボックス 264"/>
        <xdr:cNvSpPr txBox="1"/>
      </xdr:nvSpPr>
      <xdr:spPr>
        <a:xfrm>
          <a:off x="14020800" y="1478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46499</xdr:rowOff>
    </xdr:from>
    <xdr:ext cx="762000" cy="259045"/>
    <xdr:sp macro="" textlink="">
      <xdr:nvSpPr>
        <xdr:cNvPr id="267" name="テキスト ボックス 266"/>
        <xdr:cNvSpPr txBox="1"/>
      </xdr:nvSpPr>
      <xdr:spPr>
        <a:xfrm>
          <a:off x="13131800" y="1479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72644</xdr:rowOff>
    </xdr:from>
    <xdr:to>
      <xdr:col>24</xdr:col>
      <xdr:colOff>609600</xdr:colOff>
      <xdr:row>86</xdr:row>
      <xdr:rowOff>2794</xdr:rowOff>
    </xdr:to>
    <xdr:sp macro="" textlink="">
      <xdr:nvSpPr>
        <xdr:cNvPr id="273" name="円/楕円 272"/>
        <xdr:cNvSpPr/>
      </xdr:nvSpPr>
      <xdr:spPr>
        <a:xfrm>
          <a:off x="16967200" y="1464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89171</xdr:rowOff>
    </xdr:from>
    <xdr:ext cx="762000" cy="259045"/>
    <xdr:sp macro="" textlink="">
      <xdr:nvSpPr>
        <xdr:cNvPr id="274" name="給与水準   （国との比較）該当値テキスト"/>
        <xdr:cNvSpPr txBox="1"/>
      </xdr:nvSpPr>
      <xdr:spPr>
        <a:xfrm>
          <a:off x="17106900" y="1449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77470</xdr:rowOff>
    </xdr:from>
    <xdr:to>
      <xdr:col>23</xdr:col>
      <xdr:colOff>457200</xdr:colOff>
      <xdr:row>86</xdr:row>
      <xdr:rowOff>7620</xdr:rowOff>
    </xdr:to>
    <xdr:sp macro="" textlink="">
      <xdr:nvSpPr>
        <xdr:cNvPr id="275" name="円/楕円 274"/>
        <xdr:cNvSpPr/>
      </xdr:nvSpPr>
      <xdr:spPr>
        <a:xfrm>
          <a:off x="16129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76" name="テキスト ボックス 275"/>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77470</xdr:rowOff>
    </xdr:from>
    <xdr:to>
      <xdr:col>22</xdr:col>
      <xdr:colOff>254000</xdr:colOff>
      <xdr:row>86</xdr:row>
      <xdr:rowOff>7620</xdr:rowOff>
    </xdr:to>
    <xdr:sp macro="" textlink="">
      <xdr:nvSpPr>
        <xdr:cNvPr id="277" name="円/楕円 276"/>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163847</xdr:rowOff>
    </xdr:from>
    <xdr:ext cx="762000" cy="259045"/>
    <xdr:sp macro="" textlink="">
      <xdr:nvSpPr>
        <xdr:cNvPr id="278" name="テキスト ボックス 277"/>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110998</xdr:rowOff>
    </xdr:from>
    <xdr:to>
      <xdr:col>21</xdr:col>
      <xdr:colOff>50800</xdr:colOff>
      <xdr:row>88</xdr:row>
      <xdr:rowOff>41148</xdr:rowOff>
    </xdr:to>
    <xdr:sp macro="" textlink="">
      <xdr:nvSpPr>
        <xdr:cNvPr id="279" name="円/楕円 278"/>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25925</xdr:rowOff>
    </xdr:from>
    <xdr:ext cx="762000" cy="259045"/>
    <xdr:sp macro="" textlink="">
      <xdr:nvSpPr>
        <xdr:cNvPr id="280" name="テキスト ボックス 279"/>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125476</xdr:rowOff>
    </xdr:from>
    <xdr:to>
      <xdr:col>19</xdr:col>
      <xdr:colOff>533400</xdr:colOff>
      <xdr:row>88</xdr:row>
      <xdr:rowOff>55626</xdr:rowOff>
    </xdr:to>
    <xdr:sp macro="" textlink="">
      <xdr:nvSpPr>
        <xdr:cNvPr id="281" name="円/楕円 280"/>
        <xdr:cNvSpPr/>
      </xdr:nvSpPr>
      <xdr:spPr>
        <a:xfrm>
          <a:off x="13462000" y="1504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40403</xdr:rowOff>
    </xdr:from>
    <xdr:ext cx="762000" cy="259045"/>
    <xdr:sp macro="" textlink="">
      <xdr:nvSpPr>
        <xdr:cNvPr id="282" name="テキスト ボックス 281"/>
        <xdr:cNvSpPr txBox="1"/>
      </xdr:nvSpPr>
      <xdr:spPr>
        <a:xfrm>
          <a:off x="13131800" y="1512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類似団体平均より</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人下回っているが、愛媛県平均と比較すると</a:t>
          </a:r>
          <a:r>
            <a:rPr kumimoji="1" lang="en-US" altLang="ja-JP" sz="1100">
              <a:solidFill>
                <a:schemeClr val="dk1"/>
              </a:solidFill>
              <a:effectLst/>
              <a:latin typeface="+mn-lt"/>
              <a:ea typeface="+mn-ea"/>
              <a:cs typeface="+mn-cs"/>
            </a:rPr>
            <a:t>0.29</a:t>
          </a:r>
          <a:r>
            <a:rPr kumimoji="1" lang="ja-JP" altLang="ja-JP" sz="1100">
              <a:solidFill>
                <a:schemeClr val="dk1"/>
              </a:solidFill>
              <a:effectLst/>
              <a:latin typeface="+mn-lt"/>
              <a:ea typeface="+mn-ea"/>
              <a:cs typeface="+mn-cs"/>
            </a:rPr>
            <a:t>人上回っている。第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次伊予市定員適正化計画（平成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人の削減を行い、適正人員数に達したとの判断から、平成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年度からの第</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次計画ではほぼ同数を維持する計画としている。今後住民サービスの低下を招かないよう適性な定員管理に努める。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138249</xdr:rowOff>
    </xdr:from>
    <xdr:to>
      <xdr:col>24</xdr:col>
      <xdr:colOff>558800</xdr:colOff>
      <xdr:row>59</xdr:row>
      <xdr:rowOff>152037</xdr:rowOff>
    </xdr:to>
    <xdr:cxnSp macro="">
      <xdr:nvCxnSpPr>
        <xdr:cNvPr id="319" name="直線コネクタ 318"/>
        <xdr:cNvCxnSpPr/>
      </xdr:nvCxnSpPr>
      <xdr:spPr>
        <a:xfrm>
          <a:off x="16179800" y="10253799"/>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102053</xdr:rowOff>
    </xdr:from>
    <xdr:to>
      <xdr:col>23</xdr:col>
      <xdr:colOff>406400</xdr:colOff>
      <xdr:row>59</xdr:row>
      <xdr:rowOff>138249</xdr:rowOff>
    </xdr:to>
    <xdr:cxnSp macro="">
      <xdr:nvCxnSpPr>
        <xdr:cNvPr id="322" name="直線コネクタ 321"/>
        <xdr:cNvCxnSpPr/>
      </xdr:nvCxnSpPr>
      <xdr:spPr>
        <a:xfrm>
          <a:off x="15290800" y="10217603"/>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102053</xdr:rowOff>
    </xdr:from>
    <xdr:to>
      <xdr:col>22</xdr:col>
      <xdr:colOff>203200</xdr:colOff>
      <xdr:row>59</xdr:row>
      <xdr:rowOff>110672</xdr:rowOff>
    </xdr:to>
    <xdr:cxnSp macro="">
      <xdr:nvCxnSpPr>
        <xdr:cNvPr id="325" name="直線コネクタ 324"/>
        <xdr:cNvCxnSpPr/>
      </xdr:nvCxnSpPr>
      <xdr:spPr>
        <a:xfrm flipV="1">
          <a:off x="14401800" y="10217603"/>
          <a:ext cx="889000" cy="8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110672</xdr:rowOff>
    </xdr:from>
    <xdr:to>
      <xdr:col>21</xdr:col>
      <xdr:colOff>0</xdr:colOff>
      <xdr:row>59</xdr:row>
      <xdr:rowOff>131354</xdr:rowOff>
    </xdr:to>
    <xdr:cxnSp macro="">
      <xdr:nvCxnSpPr>
        <xdr:cNvPr id="328" name="直線コネクタ 327"/>
        <xdr:cNvCxnSpPr/>
      </xdr:nvCxnSpPr>
      <xdr:spPr>
        <a:xfrm flipV="1">
          <a:off x="13512800" y="10226222"/>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101237</xdr:rowOff>
    </xdr:from>
    <xdr:to>
      <xdr:col>24</xdr:col>
      <xdr:colOff>609600</xdr:colOff>
      <xdr:row>60</xdr:row>
      <xdr:rowOff>31387</xdr:rowOff>
    </xdr:to>
    <xdr:sp macro="" textlink="">
      <xdr:nvSpPr>
        <xdr:cNvPr id="338" name="円/楕円 337"/>
        <xdr:cNvSpPr/>
      </xdr:nvSpPr>
      <xdr:spPr>
        <a:xfrm>
          <a:off x="169672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117764</xdr:rowOff>
    </xdr:from>
    <xdr:ext cx="762000" cy="259045"/>
    <xdr:sp macro="" textlink="">
      <xdr:nvSpPr>
        <xdr:cNvPr id="339" name="定員管理の状況該当値テキスト"/>
        <xdr:cNvSpPr txBox="1"/>
      </xdr:nvSpPr>
      <xdr:spPr>
        <a:xfrm>
          <a:off x="17106900" y="10061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87449</xdr:rowOff>
    </xdr:from>
    <xdr:to>
      <xdr:col>23</xdr:col>
      <xdr:colOff>457200</xdr:colOff>
      <xdr:row>60</xdr:row>
      <xdr:rowOff>17599</xdr:rowOff>
    </xdr:to>
    <xdr:sp macro="" textlink="">
      <xdr:nvSpPr>
        <xdr:cNvPr id="340" name="円/楕円 339"/>
        <xdr:cNvSpPr/>
      </xdr:nvSpPr>
      <xdr:spPr>
        <a:xfrm>
          <a:off x="16129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27776</xdr:rowOff>
    </xdr:from>
    <xdr:ext cx="736600" cy="259045"/>
    <xdr:sp macro="" textlink="">
      <xdr:nvSpPr>
        <xdr:cNvPr id="341" name="テキスト ボックス 340"/>
        <xdr:cNvSpPr txBox="1"/>
      </xdr:nvSpPr>
      <xdr:spPr>
        <a:xfrm>
          <a:off x="15798800" y="997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51253</xdr:rowOff>
    </xdr:from>
    <xdr:to>
      <xdr:col>22</xdr:col>
      <xdr:colOff>254000</xdr:colOff>
      <xdr:row>59</xdr:row>
      <xdr:rowOff>152853</xdr:rowOff>
    </xdr:to>
    <xdr:sp macro="" textlink="">
      <xdr:nvSpPr>
        <xdr:cNvPr id="342" name="円/楕円 341"/>
        <xdr:cNvSpPr/>
      </xdr:nvSpPr>
      <xdr:spPr>
        <a:xfrm>
          <a:off x="152400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163030</xdr:rowOff>
    </xdr:from>
    <xdr:ext cx="762000" cy="259045"/>
    <xdr:sp macro="" textlink="">
      <xdr:nvSpPr>
        <xdr:cNvPr id="343" name="テキスト ボックス 342"/>
        <xdr:cNvSpPr txBox="1"/>
      </xdr:nvSpPr>
      <xdr:spPr>
        <a:xfrm>
          <a:off x="14909800" y="993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59872</xdr:rowOff>
    </xdr:from>
    <xdr:to>
      <xdr:col>21</xdr:col>
      <xdr:colOff>50800</xdr:colOff>
      <xdr:row>59</xdr:row>
      <xdr:rowOff>161472</xdr:rowOff>
    </xdr:to>
    <xdr:sp macro="" textlink="">
      <xdr:nvSpPr>
        <xdr:cNvPr id="344" name="円/楕円 343"/>
        <xdr:cNvSpPr/>
      </xdr:nvSpPr>
      <xdr:spPr>
        <a:xfrm>
          <a:off x="14351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199</xdr:rowOff>
    </xdr:from>
    <xdr:ext cx="762000" cy="259045"/>
    <xdr:sp macro="" textlink="">
      <xdr:nvSpPr>
        <xdr:cNvPr id="345" name="テキスト ボックス 344"/>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80554</xdr:rowOff>
    </xdr:from>
    <xdr:to>
      <xdr:col>19</xdr:col>
      <xdr:colOff>533400</xdr:colOff>
      <xdr:row>60</xdr:row>
      <xdr:rowOff>10704</xdr:rowOff>
    </xdr:to>
    <xdr:sp macro="" textlink="">
      <xdr:nvSpPr>
        <xdr:cNvPr id="346" name="円/楕円 345"/>
        <xdr:cNvSpPr/>
      </xdr:nvSpPr>
      <xdr:spPr>
        <a:xfrm>
          <a:off x="13462000" y="101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20881</xdr:rowOff>
    </xdr:from>
    <xdr:ext cx="762000" cy="259045"/>
    <xdr:sp macro="" textlink="">
      <xdr:nvSpPr>
        <xdr:cNvPr id="347" name="テキスト ボックス 346"/>
        <xdr:cNvSpPr txBox="1"/>
      </xdr:nvSpPr>
      <xdr:spPr>
        <a:xfrm>
          <a:off x="13131800" y="99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合併特例債・臨時財政対策債以外の市債の償還が進んでいるため、実質公債費負担比率は改善しているが、今後</a:t>
          </a:r>
          <a:r>
            <a:rPr kumimoji="1" lang="ja-JP" altLang="en-US" sz="1100">
              <a:solidFill>
                <a:schemeClr val="dk1"/>
              </a:solidFill>
              <a:effectLst/>
              <a:latin typeface="+mn-lt"/>
              <a:ea typeface="+mn-ea"/>
              <a:cs typeface="+mn-cs"/>
            </a:rPr>
            <a:t>新市</a:t>
          </a:r>
          <a:r>
            <a:rPr kumimoji="1" lang="ja-JP" altLang="ja-JP" sz="1100">
              <a:solidFill>
                <a:schemeClr val="dk1"/>
              </a:solidFill>
              <a:effectLst/>
              <a:latin typeface="+mn-lt"/>
              <a:ea typeface="+mn-ea"/>
              <a:cs typeface="+mn-cs"/>
            </a:rPr>
            <a:t>建設計画の進捗に伴い比率の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が予想される。大型建設事業の実施にあたっては、市民ニーズを的確に把握し内容を精査して、起債に大きく頼ることのない財政運営に努めるとともに、新規借入額をその年度の元金償還額以内に</a:t>
          </a:r>
          <a:r>
            <a:rPr kumimoji="1" lang="ja-JP" altLang="en-US" sz="1100">
              <a:solidFill>
                <a:schemeClr val="dk1"/>
              </a:solidFill>
              <a:effectLst/>
              <a:latin typeface="+mn-lt"/>
              <a:ea typeface="+mn-ea"/>
              <a:cs typeface="+mn-cs"/>
            </a:rPr>
            <a:t>抑え、地方債残高の増加を</a:t>
          </a:r>
          <a:r>
            <a:rPr kumimoji="1" lang="ja-JP" altLang="ja-JP" sz="1100">
              <a:solidFill>
                <a:schemeClr val="dk1"/>
              </a:solidFill>
              <a:effectLst/>
              <a:latin typeface="+mn-lt"/>
              <a:ea typeface="+mn-ea"/>
              <a:cs typeface="+mn-cs"/>
            </a:rPr>
            <a:t>抑制する。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20003</xdr:rowOff>
    </xdr:from>
    <xdr:to>
      <xdr:col>24</xdr:col>
      <xdr:colOff>558800</xdr:colOff>
      <xdr:row>37</xdr:row>
      <xdr:rowOff>52176</xdr:rowOff>
    </xdr:to>
    <xdr:cxnSp macro="">
      <xdr:nvCxnSpPr>
        <xdr:cNvPr id="381" name="直線コネクタ 380"/>
        <xdr:cNvCxnSpPr/>
      </xdr:nvCxnSpPr>
      <xdr:spPr>
        <a:xfrm flipV="1">
          <a:off x="16179800" y="636365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4780</xdr:rowOff>
    </xdr:from>
    <xdr:ext cx="762000" cy="259045"/>
    <xdr:sp macro="" textlink="">
      <xdr:nvSpPr>
        <xdr:cNvPr id="382" name="公債費負担の状況平均値テキスト"/>
        <xdr:cNvSpPr txBox="1"/>
      </xdr:nvSpPr>
      <xdr:spPr>
        <a:xfrm>
          <a:off x="17106900" y="63484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52176</xdr:rowOff>
    </xdr:from>
    <xdr:to>
      <xdr:col>23</xdr:col>
      <xdr:colOff>406400</xdr:colOff>
      <xdr:row>37</xdr:row>
      <xdr:rowOff>80328</xdr:rowOff>
    </xdr:to>
    <xdr:cxnSp macro="">
      <xdr:nvCxnSpPr>
        <xdr:cNvPr id="384" name="直線コネクタ 383"/>
        <xdr:cNvCxnSpPr/>
      </xdr:nvCxnSpPr>
      <xdr:spPr>
        <a:xfrm flipV="1">
          <a:off x="15290800" y="639582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80328</xdr:rowOff>
    </xdr:from>
    <xdr:to>
      <xdr:col>22</xdr:col>
      <xdr:colOff>203200</xdr:colOff>
      <xdr:row>37</xdr:row>
      <xdr:rowOff>94403</xdr:rowOff>
    </xdr:to>
    <xdr:cxnSp macro="">
      <xdr:nvCxnSpPr>
        <xdr:cNvPr id="387" name="直線コネクタ 386"/>
        <xdr:cNvCxnSpPr/>
      </xdr:nvCxnSpPr>
      <xdr:spPr>
        <a:xfrm flipV="1">
          <a:off x="14401800" y="6423978"/>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94403</xdr:rowOff>
    </xdr:from>
    <xdr:to>
      <xdr:col>21</xdr:col>
      <xdr:colOff>0</xdr:colOff>
      <xdr:row>37</xdr:row>
      <xdr:rowOff>108479</xdr:rowOff>
    </xdr:to>
    <xdr:cxnSp macro="">
      <xdr:nvCxnSpPr>
        <xdr:cNvPr id="390" name="直線コネクタ 389"/>
        <xdr:cNvCxnSpPr/>
      </xdr:nvCxnSpPr>
      <xdr:spPr>
        <a:xfrm flipV="1">
          <a:off x="13512800" y="6438053"/>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140653</xdr:rowOff>
    </xdr:from>
    <xdr:to>
      <xdr:col>24</xdr:col>
      <xdr:colOff>609600</xdr:colOff>
      <xdr:row>37</xdr:row>
      <xdr:rowOff>70803</xdr:rowOff>
    </xdr:to>
    <xdr:sp macro="" textlink="">
      <xdr:nvSpPr>
        <xdr:cNvPr id="400" name="円/楕円 399"/>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61930</xdr:rowOff>
    </xdr:from>
    <xdr:ext cx="762000" cy="259045"/>
    <xdr:sp macro="" textlink="">
      <xdr:nvSpPr>
        <xdr:cNvPr id="401" name="公債費負担の状況該当値テキスト"/>
        <xdr:cNvSpPr txBox="1"/>
      </xdr:nvSpPr>
      <xdr:spPr>
        <a:xfrm>
          <a:off x="17106900" y="6234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1376</xdr:rowOff>
    </xdr:from>
    <xdr:to>
      <xdr:col>23</xdr:col>
      <xdr:colOff>457200</xdr:colOff>
      <xdr:row>37</xdr:row>
      <xdr:rowOff>102976</xdr:rowOff>
    </xdr:to>
    <xdr:sp macro="" textlink="">
      <xdr:nvSpPr>
        <xdr:cNvPr id="402" name="円/楕円 401"/>
        <xdr:cNvSpPr/>
      </xdr:nvSpPr>
      <xdr:spPr>
        <a:xfrm>
          <a:off x="16129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403" name="テキスト ボックス 402"/>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29528</xdr:rowOff>
    </xdr:from>
    <xdr:to>
      <xdr:col>22</xdr:col>
      <xdr:colOff>254000</xdr:colOff>
      <xdr:row>37</xdr:row>
      <xdr:rowOff>131128</xdr:rowOff>
    </xdr:to>
    <xdr:sp macro="" textlink="">
      <xdr:nvSpPr>
        <xdr:cNvPr id="404" name="円/楕円 403"/>
        <xdr:cNvSpPr/>
      </xdr:nvSpPr>
      <xdr:spPr>
        <a:xfrm>
          <a:off x="15240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115905</xdr:rowOff>
    </xdr:from>
    <xdr:ext cx="762000" cy="259045"/>
    <xdr:sp macro="" textlink="">
      <xdr:nvSpPr>
        <xdr:cNvPr id="405" name="テキスト ボックス 404"/>
        <xdr:cNvSpPr txBox="1"/>
      </xdr:nvSpPr>
      <xdr:spPr>
        <a:xfrm>
          <a:off x="14909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43603</xdr:rowOff>
    </xdr:from>
    <xdr:to>
      <xdr:col>21</xdr:col>
      <xdr:colOff>50800</xdr:colOff>
      <xdr:row>37</xdr:row>
      <xdr:rowOff>145203</xdr:rowOff>
    </xdr:to>
    <xdr:sp macro="" textlink="">
      <xdr:nvSpPr>
        <xdr:cNvPr id="406" name="円/楕円 405"/>
        <xdr:cNvSpPr/>
      </xdr:nvSpPr>
      <xdr:spPr>
        <a:xfrm>
          <a:off x="14351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407" name="テキスト ボックス 406"/>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57679</xdr:rowOff>
    </xdr:from>
    <xdr:to>
      <xdr:col>19</xdr:col>
      <xdr:colOff>533400</xdr:colOff>
      <xdr:row>37</xdr:row>
      <xdr:rowOff>159279</xdr:rowOff>
    </xdr:to>
    <xdr:sp macro="" textlink="">
      <xdr:nvSpPr>
        <xdr:cNvPr id="408" name="円/楕円 407"/>
        <xdr:cNvSpPr/>
      </xdr:nvSpPr>
      <xdr:spPr>
        <a:xfrm>
          <a:off x="13462000" y="640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169456</xdr:rowOff>
    </xdr:from>
    <xdr:ext cx="762000" cy="259045"/>
    <xdr:sp macro="" textlink="">
      <xdr:nvSpPr>
        <xdr:cNvPr id="409" name="テキスト ボックス 408"/>
        <xdr:cNvSpPr txBox="1"/>
      </xdr:nvSpPr>
      <xdr:spPr>
        <a:xfrm>
          <a:off x="13131800" y="617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との</a:t>
          </a:r>
          <a:r>
            <a:rPr kumimoji="1" lang="ja-JP" altLang="ja-JP" sz="1100">
              <a:solidFill>
                <a:schemeClr val="dk1"/>
              </a:solidFill>
              <a:effectLst/>
              <a:latin typeface="+mn-lt"/>
              <a:ea typeface="+mn-ea"/>
              <a:cs typeface="+mn-cs"/>
            </a:rPr>
            <a:t>比較では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、前年度との比較では</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と、大きく悪化している。新市建設計画に定める大型施設整備事業実施に伴い新規の地方債発行が増加したこと、及び財政調整基金の取崩しを行ったこと等の要因による。今後事業の実施にあたっては、事業内容精査の上、後世への負担を軽減するよう歳出規模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168072</xdr:rowOff>
    </xdr:from>
    <xdr:to>
      <xdr:col>24</xdr:col>
      <xdr:colOff>558800</xdr:colOff>
      <xdr:row>15</xdr:row>
      <xdr:rowOff>27026</xdr:rowOff>
    </xdr:to>
    <xdr:cxnSp macro="">
      <xdr:nvCxnSpPr>
        <xdr:cNvPr id="441" name="直線コネクタ 440"/>
        <xdr:cNvCxnSpPr/>
      </xdr:nvCxnSpPr>
      <xdr:spPr>
        <a:xfrm>
          <a:off x="16179800" y="2568372"/>
          <a:ext cx="838200" cy="3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168072</xdr:rowOff>
    </xdr:from>
    <xdr:to>
      <xdr:col>23</xdr:col>
      <xdr:colOff>406400</xdr:colOff>
      <xdr:row>15</xdr:row>
      <xdr:rowOff>2172</xdr:rowOff>
    </xdr:to>
    <xdr:cxnSp macro="">
      <xdr:nvCxnSpPr>
        <xdr:cNvPr id="444" name="直線コネクタ 443"/>
        <xdr:cNvCxnSpPr/>
      </xdr:nvCxnSpPr>
      <xdr:spPr>
        <a:xfrm flipV="1">
          <a:off x="15290800" y="2568372"/>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2172</xdr:rowOff>
    </xdr:from>
    <xdr:to>
      <xdr:col>22</xdr:col>
      <xdr:colOff>203200</xdr:colOff>
      <xdr:row>15</xdr:row>
      <xdr:rowOff>12789</xdr:rowOff>
    </xdr:to>
    <xdr:cxnSp macro="">
      <xdr:nvCxnSpPr>
        <xdr:cNvPr id="447" name="直線コネクタ 446"/>
        <xdr:cNvCxnSpPr/>
      </xdr:nvCxnSpPr>
      <xdr:spPr>
        <a:xfrm flipV="1">
          <a:off x="14401800" y="2573922"/>
          <a:ext cx="8890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12789</xdr:rowOff>
    </xdr:from>
    <xdr:to>
      <xdr:col>21</xdr:col>
      <xdr:colOff>0</xdr:colOff>
      <xdr:row>15</xdr:row>
      <xdr:rowOff>32817</xdr:rowOff>
    </xdr:to>
    <xdr:cxnSp macro="">
      <xdr:nvCxnSpPr>
        <xdr:cNvPr id="450" name="直線コネクタ 449"/>
        <xdr:cNvCxnSpPr/>
      </xdr:nvCxnSpPr>
      <xdr:spPr>
        <a:xfrm flipV="1">
          <a:off x="13512800" y="2584539"/>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2" name="テキスト ボックス 451"/>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4" name="テキスト ボックス 453"/>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147676</xdr:rowOff>
    </xdr:from>
    <xdr:to>
      <xdr:col>24</xdr:col>
      <xdr:colOff>609600</xdr:colOff>
      <xdr:row>15</xdr:row>
      <xdr:rowOff>77826</xdr:rowOff>
    </xdr:to>
    <xdr:sp macro="" textlink="">
      <xdr:nvSpPr>
        <xdr:cNvPr id="460" name="円/楕円 459"/>
        <xdr:cNvSpPr/>
      </xdr:nvSpPr>
      <xdr:spPr>
        <a:xfrm>
          <a:off x="16967200" y="254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119753</xdr:rowOff>
    </xdr:from>
    <xdr:ext cx="762000" cy="259045"/>
    <xdr:sp macro="" textlink="">
      <xdr:nvSpPr>
        <xdr:cNvPr id="461" name="将来負担の状況該当値テキスト"/>
        <xdr:cNvSpPr txBox="1"/>
      </xdr:nvSpPr>
      <xdr:spPr>
        <a:xfrm>
          <a:off x="17106900" y="252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117272</xdr:rowOff>
    </xdr:from>
    <xdr:to>
      <xdr:col>23</xdr:col>
      <xdr:colOff>457200</xdr:colOff>
      <xdr:row>15</xdr:row>
      <xdr:rowOff>47422</xdr:rowOff>
    </xdr:to>
    <xdr:sp macro="" textlink="">
      <xdr:nvSpPr>
        <xdr:cNvPr id="462" name="円/楕円 461"/>
        <xdr:cNvSpPr/>
      </xdr:nvSpPr>
      <xdr:spPr>
        <a:xfrm>
          <a:off x="16129000" y="251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57599</xdr:rowOff>
    </xdr:from>
    <xdr:ext cx="736600" cy="259045"/>
    <xdr:sp macro="" textlink="">
      <xdr:nvSpPr>
        <xdr:cNvPr id="463" name="テキスト ボックス 462"/>
        <xdr:cNvSpPr txBox="1"/>
      </xdr:nvSpPr>
      <xdr:spPr>
        <a:xfrm>
          <a:off x="15798800" y="2286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122822</xdr:rowOff>
    </xdr:from>
    <xdr:to>
      <xdr:col>22</xdr:col>
      <xdr:colOff>254000</xdr:colOff>
      <xdr:row>15</xdr:row>
      <xdr:rowOff>52972</xdr:rowOff>
    </xdr:to>
    <xdr:sp macro="" textlink="">
      <xdr:nvSpPr>
        <xdr:cNvPr id="464" name="円/楕円 463"/>
        <xdr:cNvSpPr/>
      </xdr:nvSpPr>
      <xdr:spPr>
        <a:xfrm>
          <a:off x="15240000" y="252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63149</xdr:rowOff>
    </xdr:from>
    <xdr:ext cx="762000" cy="259045"/>
    <xdr:sp macro="" textlink="">
      <xdr:nvSpPr>
        <xdr:cNvPr id="465" name="テキスト ボックス 464"/>
        <xdr:cNvSpPr txBox="1"/>
      </xdr:nvSpPr>
      <xdr:spPr>
        <a:xfrm>
          <a:off x="14909800" y="2291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133439</xdr:rowOff>
    </xdr:from>
    <xdr:to>
      <xdr:col>21</xdr:col>
      <xdr:colOff>50800</xdr:colOff>
      <xdr:row>15</xdr:row>
      <xdr:rowOff>63589</xdr:rowOff>
    </xdr:to>
    <xdr:sp macro="" textlink="">
      <xdr:nvSpPr>
        <xdr:cNvPr id="466" name="円/楕円 465"/>
        <xdr:cNvSpPr/>
      </xdr:nvSpPr>
      <xdr:spPr>
        <a:xfrm>
          <a:off x="14351000" y="253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73766</xdr:rowOff>
    </xdr:from>
    <xdr:ext cx="762000" cy="259045"/>
    <xdr:sp macro="" textlink="">
      <xdr:nvSpPr>
        <xdr:cNvPr id="467" name="テキスト ボックス 466"/>
        <xdr:cNvSpPr txBox="1"/>
      </xdr:nvSpPr>
      <xdr:spPr>
        <a:xfrm>
          <a:off x="14020800" y="230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153467</xdr:rowOff>
    </xdr:from>
    <xdr:to>
      <xdr:col>19</xdr:col>
      <xdr:colOff>533400</xdr:colOff>
      <xdr:row>15</xdr:row>
      <xdr:rowOff>83617</xdr:rowOff>
    </xdr:to>
    <xdr:sp macro="" textlink="">
      <xdr:nvSpPr>
        <xdr:cNvPr id="468" name="円/楕円 467"/>
        <xdr:cNvSpPr/>
      </xdr:nvSpPr>
      <xdr:spPr>
        <a:xfrm>
          <a:off x="13462000" y="25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93794</xdr:rowOff>
    </xdr:from>
    <xdr:ext cx="762000" cy="259045"/>
    <xdr:sp macro="" textlink="">
      <xdr:nvSpPr>
        <xdr:cNvPr id="469" name="テキスト ボックス 468"/>
        <xdr:cNvSpPr txBox="1"/>
      </xdr:nvSpPr>
      <xdr:spPr>
        <a:xfrm>
          <a:off x="13131800" y="23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38,170
37,966
194.44
19,681,833
18,547,893
842,781
10,969,741
20,670,749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61.2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類似団体と比較すると</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ポイント、愛媛県平均との比較では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それぞれ下回っている。新規採用を控えるとともに、退職者不補充により職員数を削減してきたことによるものである。</a:t>
          </a:r>
          <a:endParaRPr lang="ja-JP" altLang="ja-JP" sz="1400">
            <a:effectLst/>
          </a:endParaRPr>
        </a:p>
        <a:p>
          <a:r>
            <a:rPr kumimoji="1" lang="ja-JP" altLang="ja-JP" sz="1100">
              <a:solidFill>
                <a:schemeClr val="dk1"/>
              </a:solidFill>
              <a:effectLst/>
              <a:latin typeface="+mn-lt"/>
              <a:ea typeface="+mn-ea"/>
              <a:cs typeface="+mn-cs"/>
            </a:rPr>
            <a:t>今後も計画的に人件費削減に努める。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130810</xdr:rowOff>
    </xdr:from>
    <xdr:to>
      <xdr:col>7</xdr:col>
      <xdr:colOff>15875</xdr:colOff>
      <xdr:row>35</xdr:row>
      <xdr:rowOff>168910</xdr:rowOff>
    </xdr:to>
    <xdr:cxnSp macro="">
      <xdr:nvCxnSpPr>
        <xdr:cNvPr id="66" name="直線コネクタ 65"/>
        <xdr:cNvCxnSpPr/>
      </xdr:nvCxnSpPr>
      <xdr:spPr>
        <a:xfrm flipV="1">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146050</xdr:rowOff>
    </xdr:from>
    <xdr:to>
      <xdr:col>5</xdr:col>
      <xdr:colOff>549275</xdr:colOff>
      <xdr:row>35</xdr:row>
      <xdr:rowOff>168910</xdr:rowOff>
    </xdr:to>
    <xdr:cxnSp macro="">
      <xdr:nvCxnSpPr>
        <xdr:cNvPr id="69" name="直線コネクタ 68"/>
        <xdr:cNvCxnSpPr/>
      </xdr:nvCxnSpPr>
      <xdr:spPr>
        <a:xfrm>
          <a:off x="3098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146050</xdr:rowOff>
    </xdr:from>
    <xdr:to>
      <xdr:col>4</xdr:col>
      <xdr:colOff>346075</xdr:colOff>
      <xdr:row>36</xdr:row>
      <xdr:rowOff>20320</xdr:rowOff>
    </xdr:to>
    <xdr:cxnSp macro="">
      <xdr:nvCxnSpPr>
        <xdr:cNvPr id="72" name="直線コネクタ 71"/>
        <xdr:cNvCxnSpPr/>
      </xdr:nvCxnSpPr>
      <xdr:spPr>
        <a:xfrm flipV="1">
          <a:off x="2209800" y="6146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123190</xdr:rowOff>
    </xdr:from>
    <xdr:to>
      <xdr:col>3</xdr:col>
      <xdr:colOff>142875</xdr:colOff>
      <xdr:row>36</xdr:row>
      <xdr:rowOff>20320</xdr:rowOff>
    </xdr:to>
    <xdr:cxnSp macro="">
      <xdr:nvCxnSpPr>
        <xdr:cNvPr id="75" name="直線コネクタ 74"/>
        <xdr:cNvCxnSpPr/>
      </xdr:nvCxnSpPr>
      <xdr:spPr>
        <a:xfrm>
          <a:off x="1320800" y="61239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118110</xdr:rowOff>
    </xdr:from>
    <xdr:to>
      <xdr:col>5</xdr:col>
      <xdr:colOff>600075</xdr:colOff>
      <xdr:row>36</xdr:row>
      <xdr:rowOff>48260</xdr:rowOff>
    </xdr:to>
    <xdr:sp macro="" textlink="">
      <xdr:nvSpPr>
        <xdr:cNvPr id="87" name="円/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95250</xdr:rowOff>
    </xdr:from>
    <xdr:to>
      <xdr:col>4</xdr:col>
      <xdr:colOff>396875</xdr:colOff>
      <xdr:row>36</xdr:row>
      <xdr:rowOff>25400</xdr:rowOff>
    </xdr:to>
    <xdr:sp macro="" textlink="">
      <xdr:nvSpPr>
        <xdr:cNvPr id="89" name="円/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90" name="テキスト ボックス 89"/>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140970</xdr:rowOff>
    </xdr:from>
    <xdr:to>
      <xdr:col>3</xdr:col>
      <xdr:colOff>193675</xdr:colOff>
      <xdr:row>36</xdr:row>
      <xdr:rowOff>71120</xdr:rowOff>
    </xdr:to>
    <xdr:sp macro="" textlink="">
      <xdr:nvSpPr>
        <xdr:cNvPr id="91" name="円/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72390</xdr:rowOff>
    </xdr:from>
    <xdr:to>
      <xdr:col>1</xdr:col>
      <xdr:colOff>676275</xdr:colOff>
      <xdr:row>36</xdr:row>
      <xdr:rowOff>2540</xdr:rowOff>
    </xdr:to>
    <xdr:sp macro="" textlink="">
      <xdr:nvSpPr>
        <xdr:cNvPr id="93" name="円/楕円 92"/>
        <xdr:cNvSpPr/>
      </xdr:nvSpPr>
      <xdr:spPr>
        <a:xfrm>
          <a:off x="1270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12717</xdr:rowOff>
    </xdr:from>
    <xdr:ext cx="762000" cy="259045"/>
    <xdr:sp macro="" textlink="">
      <xdr:nvSpPr>
        <xdr:cNvPr id="94" name="テキスト ボックス 93"/>
        <xdr:cNvSpPr txBox="1"/>
      </xdr:nvSpPr>
      <xdr:spPr>
        <a:xfrm>
          <a:off x="939800" y="58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ポイント上回り、類似団体内最大値となっている。愛媛県平均との比較でも</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ポイント上回っている。職員数削減の影響によ</a:t>
          </a:r>
          <a:r>
            <a:rPr kumimoji="1" lang="ja-JP" altLang="en-US" sz="1100">
              <a:solidFill>
                <a:schemeClr val="dk1"/>
              </a:solidFill>
              <a:effectLst/>
              <a:latin typeface="+mn-lt"/>
              <a:ea typeface="+mn-ea"/>
              <a:cs typeface="+mn-cs"/>
            </a:rPr>
            <a:t>り、逆に臨時職員</a:t>
          </a:r>
          <a:r>
            <a:rPr kumimoji="1" lang="ja-JP" altLang="ja-JP" sz="1100">
              <a:solidFill>
                <a:schemeClr val="dk1"/>
              </a:solidFill>
              <a:effectLst/>
              <a:latin typeface="+mn-lt"/>
              <a:ea typeface="+mn-ea"/>
              <a:cs typeface="+mn-cs"/>
            </a:rPr>
            <a:t>賃金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にあること</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物件費上昇の一因と考えられる。今後は民間でも実施可能な業務の民間委託</a:t>
          </a:r>
          <a:r>
            <a:rPr kumimoji="1" lang="ja-JP" altLang="en-US" sz="1100">
              <a:solidFill>
                <a:schemeClr val="dk1"/>
              </a:solidFill>
              <a:effectLst/>
              <a:latin typeface="+mn-lt"/>
              <a:ea typeface="+mn-ea"/>
              <a:cs typeface="+mn-cs"/>
            </a:rPr>
            <a:t>による経費の圧着を図るとともに</a:t>
          </a:r>
          <a:r>
            <a:rPr kumimoji="1" lang="ja-JP" altLang="ja-JP" sz="1100">
              <a:solidFill>
                <a:schemeClr val="dk1"/>
              </a:solidFill>
              <a:effectLst/>
              <a:latin typeface="+mn-lt"/>
              <a:ea typeface="+mn-ea"/>
              <a:cs typeface="+mn-cs"/>
            </a:rPr>
            <a:t>、より一層事務事業の見直し等により歳出の抑制に努める。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132443</xdr:rowOff>
    </xdr:from>
    <xdr:to>
      <xdr:col>24</xdr:col>
      <xdr:colOff>31750</xdr:colOff>
      <xdr:row>21</xdr:row>
      <xdr:rowOff>26307</xdr:rowOff>
    </xdr:to>
    <xdr:cxnSp macro="">
      <xdr:nvCxnSpPr>
        <xdr:cNvPr id="129" name="直線コネクタ 128"/>
        <xdr:cNvCxnSpPr/>
      </xdr:nvCxnSpPr>
      <xdr:spPr>
        <a:xfrm flipV="1">
          <a:off x="15671800" y="3561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135164</xdr:rowOff>
    </xdr:from>
    <xdr:to>
      <xdr:col>22</xdr:col>
      <xdr:colOff>565150</xdr:colOff>
      <xdr:row>21</xdr:row>
      <xdr:rowOff>26307</xdr:rowOff>
    </xdr:to>
    <xdr:cxnSp macro="">
      <xdr:nvCxnSpPr>
        <xdr:cNvPr id="132" name="直線コネクタ 131"/>
        <xdr:cNvCxnSpPr/>
      </xdr:nvCxnSpPr>
      <xdr:spPr>
        <a:xfrm>
          <a:off x="14782800" y="3049814"/>
          <a:ext cx="8890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15421</xdr:rowOff>
    </xdr:from>
    <xdr:to>
      <xdr:col>21</xdr:col>
      <xdr:colOff>361950</xdr:colOff>
      <xdr:row>17</xdr:row>
      <xdr:rowOff>135164</xdr:rowOff>
    </xdr:to>
    <xdr:cxnSp macro="">
      <xdr:nvCxnSpPr>
        <xdr:cNvPr id="135" name="直線コネクタ 134"/>
        <xdr:cNvCxnSpPr/>
      </xdr:nvCxnSpPr>
      <xdr:spPr>
        <a:xfrm>
          <a:off x="13893800" y="2930071"/>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15421</xdr:rowOff>
    </xdr:from>
    <xdr:to>
      <xdr:col>20</xdr:col>
      <xdr:colOff>158750</xdr:colOff>
      <xdr:row>18</xdr:row>
      <xdr:rowOff>7257</xdr:rowOff>
    </xdr:to>
    <xdr:cxnSp macro="">
      <xdr:nvCxnSpPr>
        <xdr:cNvPr id="138" name="直線コネクタ 137"/>
        <xdr:cNvCxnSpPr/>
      </xdr:nvCxnSpPr>
      <xdr:spPr>
        <a:xfrm flipV="1">
          <a:off x="13004800" y="29300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117220</xdr:rowOff>
    </xdr:from>
    <xdr:ext cx="762000" cy="259045"/>
    <xdr:sp macro="" textlink="">
      <xdr:nvSpPr>
        <xdr:cNvPr id="140" name="テキスト ボックス 139"/>
        <xdr:cNvSpPr txBox="1"/>
      </xdr:nvSpPr>
      <xdr:spPr>
        <a:xfrm>
          <a:off x="13512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20</xdr:row>
      <xdr:rowOff>81643</xdr:rowOff>
    </xdr:from>
    <xdr:to>
      <xdr:col>24</xdr:col>
      <xdr:colOff>82550</xdr:colOff>
      <xdr:row>21</xdr:row>
      <xdr:rowOff>11793</xdr:rowOff>
    </xdr:to>
    <xdr:sp macro="" textlink="">
      <xdr:nvSpPr>
        <xdr:cNvPr id="148" name="円/楕円 147"/>
        <xdr:cNvSpPr/>
      </xdr:nvSpPr>
      <xdr:spPr>
        <a:xfrm>
          <a:off x="16459200" y="351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161670</xdr:rowOff>
    </xdr:from>
    <xdr:ext cx="762000" cy="259045"/>
    <xdr:sp macro="" textlink="">
      <xdr:nvSpPr>
        <xdr:cNvPr id="149" name="物件費該当値テキスト"/>
        <xdr:cNvSpPr txBox="1"/>
      </xdr:nvSpPr>
      <xdr:spPr>
        <a:xfrm>
          <a:off x="16598900" y="341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146957</xdr:rowOff>
    </xdr:from>
    <xdr:to>
      <xdr:col>22</xdr:col>
      <xdr:colOff>615950</xdr:colOff>
      <xdr:row>21</xdr:row>
      <xdr:rowOff>77107</xdr:rowOff>
    </xdr:to>
    <xdr:sp macro="" textlink="">
      <xdr:nvSpPr>
        <xdr:cNvPr id="150" name="円/楕円 149"/>
        <xdr:cNvSpPr/>
      </xdr:nvSpPr>
      <xdr:spPr>
        <a:xfrm>
          <a:off x="15621000" y="357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61884</xdr:rowOff>
    </xdr:from>
    <xdr:ext cx="736600" cy="259045"/>
    <xdr:sp macro="" textlink="">
      <xdr:nvSpPr>
        <xdr:cNvPr id="151" name="テキスト ボックス 150"/>
        <xdr:cNvSpPr txBox="1"/>
      </xdr:nvSpPr>
      <xdr:spPr>
        <a:xfrm>
          <a:off x="15290800" y="3662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84364</xdr:rowOff>
    </xdr:from>
    <xdr:to>
      <xdr:col>21</xdr:col>
      <xdr:colOff>412750</xdr:colOff>
      <xdr:row>18</xdr:row>
      <xdr:rowOff>14514</xdr:rowOff>
    </xdr:to>
    <xdr:sp macro="" textlink="">
      <xdr:nvSpPr>
        <xdr:cNvPr id="152" name="円/楕円 151"/>
        <xdr:cNvSpPr/>
      </xdr:nvSpPr>
      <xdr:spPr>
        <a:xfrm>
          <a:off x="14732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170741</xdr:rowOff>
    </xdr:from>
    <xdr:ext cx="762000" cy="259045"/>
    <xdr:sp macro="" textlink="">
      <xdr:nvSpPr>
        <xdr:cNvPr id="153" name="テキスト ボックス 152"/>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136071</xdr:rowOff>
    </xdr:from>
    <xdr:to>
      <xdr:col>20</xdr:col>
      <xdr:colOff>209550</xdr:colOff>
      <xdr:row>17</xdr:row>
      <xdr:rowOff>66221</xdr:rowOff>
    </xdr:to>
    <xdr:sp macro="" textlink="">
      <xdr:nvSpPr>
        <xdr:cNvPr id="154" name="円/楕円 153"/>
        <xdr:cNvSpPr/>
      </xdr:nvSpPr>
      <xdr:spPr>
        <a:xfrm>
          <a:off x="13843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50998</xdr:rowOff>
    </xdr:from>
    <xdr:ext cx="762000" cy="259045"/>
    <xdr:sp macro="" textlink="">
      <xdr:nvSpPr>
        <xdr:cNvPr id="155" name="テキスト ボックス 154"/>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127907</xdr:rowOff>
    </xdr:from>
    <xdr:to>
      <xdr:col>19</xdr:col>
      <xdr:colOff>6350</xdr:colOff>
      <xdr:row>18</xdr:row>
      <xdr:rowOff>58057</xdr:rowOff>
    </xdr:to>
    <xdr:sp macro="" textlink="">
      <xdr:nvSpPr>
        <xdr:cNvPr id="156" name="円/楕円 155"/>
        <xdr:cNvSpPr/>
      </xdr:nvSpPr>
      <xdr:spPr>
        <a:xfrm>
          <a:off x="12954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42834</xdr:rowOff>
    </xdr:from>
    <xdr:ext cx="762000" cy="259045"/>
    <xdr:sp macro="" textlink="">
      <xdr:nvSpPr>
        <xdr:cNvPr id="157" name="テキスト ボックス 156"/>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類似団体と比べ</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ポイント、愛媛県平均と比べると</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それぞれ低くなっている。今後も扶助費は増加する傾向にあると考えられる。生活困窮者、高齢者、児童、心身障害者等に対する支援については、サービスの低下をもたらすことなく適正な経費の支出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19050</xdr:rowOff>
    </xdr:from>
    <xdr:to>
      <xdr:col>7</xdr:col>
      <xdr:colOff>15875</xdr:colOff>
      <xdr:row>55</xdr:row>
      <xdr:rowOff>57150</xdr:rowOff>
    </xdr:to>
    <xdr:cxnSp macro="">
      <xdr:nvCxnSpPr>
        <xdr:cNvPr id="190" name="直線コネクタ 189"/>
        <xdr:cNvCxnSpPr/>
      </xdr:nvCxnSpPr>
      <xdr:spPr>
        <a:xfrm>
          <a:off x="3987800" y="9448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19050</xdr:rowOff>
    </xdr:from>
    <xdr:to>
      <xdr:col>5</xdr:col>
      <xdr:colOff>549275</xdr:colOff>
      <xdr:row>56</xdr:row>
      <xdr:rowOff>76200</xdr:rowOff>
    </xdr:to>
    <xdr:cxnSp macro="">
      <xdr:nvCxnSpPr>
        <xdr:cNvPr id="193" name="直線コネクタ 192"/>
        <xdr:cNvCxnSpPr/>
      </xdr:nvCxnSpPr>
      <xdr:spPr>
        <a:xfrm flipV="1">
          <a:off x="3098800" y="94488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76200</xdr:rowOff>
    </xdr:from>
    <xdr:to>
      <xdr:col>4</xdr:col>
      <xdr:colOff>346075</xdr:colOff>
      <xdr:row>56</xdr:row>
      <xdr:rowOff>88900</xdr:rowOff>
    </xdr:to>
    <xdr:cxnSp macro="">
      <xdr:nvCxnSpPr>
        <xdr:cNvPr id="196" name="直線コネクタ 195"/>
        <xdr:cNvCxnSpPr/>
      </xdr:nvCxnSpPr>
      <xdr:spPr>
        <a:xfrm flipV="1">
          <a:off x="2209800" y="9677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88900</xdr:rowOff>
    </xdr:to>
    <xdr:cxnSp macro="">
      <xdr:nvCxnSpPr>
        <xdr:cNvPr id="199" name="直線コネクタ 198"/>
        <xdr:cNvCxnSpPr/>
      </xdr:nvCxnSpPr>
      <xdr:spPr>
        <a:xfrm>
          <a:off x="1320800" y="9601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6350</xdr:rowOff>
    </xdr:from>
    <xdr:to>
      <xdr:col>7</xdr:col>
      <xdr:colOff>66675</xdr:colOff>
      <xdr:row>55</xdr:row>
      <xdr:rowOff>107950</xdr:rowOff>
    </xdr:to>
    <xdr:sp macro="" textlink="">
      <xdr:nvSpPr>
        <xdr:cNvPr id="209" name="円/楕円 208"/>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22877</xdr:rowOff>
    </xdr:from>
    <xdr:ext cx="762000" cy="259045"/>
    <xdr:sp macro="" textlink="">
      <xdr:nvSpPr>
        <xdr:cNvPr id="210"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139700</xdr:rowOff>
    </xdr:from>
    <xdr:to>
      <xdr:col>5</xdr:col>
      <xdr:colOff>600075</xdr:colOff>
      <xdr:row>55</xdr:row>
      <xdr:rowOff>69850</xdr:rowOff>
    </xdr:to>
    <xdr:sp macro="" textlink="">
      <xdr:nvSpPr>
        <xdr:cNvPr id="211" name="円/楕円 210"/>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80027</xdr:rowOff>
    </xdr:from>
    <xdr:ext cx="736600" cy="259045"/>
    <xdr:sp macro="" textlink="">
      <xdr:nvSpPr>
        <xdr:cNvPr id="212" name="テキスト ボックス 211"/>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13" name="円/楕円 212"/>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137177</xdr:rowOff>
    </xdr:from>
    <xdr:ext cx="762000" cy="259045"/>
    <xdr:sp macro="" textlink="">
      <xdr:nvSpPr>
        <xdr:cNvPr id="214" name="テキスト ボックス 213"/>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38100</xdr:rowOff>
    </xdr:from>
    <xdr:to>
      <xdr:col>3</xdr:col>
      <xdr:colOff>193675</xdr:colOff>
      <xdr:row>56</xdr:row>
      <xdr:rowOff>139700</xdr:rowOff>
    </xdr:to>
    <xdr:sp macro="" textlink="">
      <xdr:nvSpPr>
        <xdr:cNvPr id="215" name="円/楕円 214"/>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16" name="テキスト ボックス 215"/>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17" name="円/楕円 216"/>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60977</xdr:rowOff>
    </xdr:from>
    <xdr:ext cx="762000" cy="259045"/>
    <xdr:sp macro="" textlink="">
      <xdr:nvSpPr>
        <xdr:cNvPr id="218" name="テキスト ボックス 217"/>
        <xdr:cNvSpPr txBox="1"/>
      </xdr:nvSpPr>
      <xdr:spPr>
        <a:xfrm>
          <a:off x="939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5.7</a:t>
          </a:r>
          <a:r>
            <a:rPr kumimoji="1" lang="ja-JP" altLang="en-US" sz="1100">
              <a:solidFill>
                <a:schemeClr val="dk1"/>
              </a:solidFill>
              <a:effectLst/>
              <a:latin typeface="+mn-lt"/>
              <a:ea typeface="+mn-ea"/>
              <a:cs typeface="+mn-cs"/>
            </a:rPr>
            <a:t>ポイント下回っており、愛媛県平均より</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ポイント下回っている。繰出金について、今後、国民健康保険特別会計においては、保険税率の適正化を図り、普通会計の赤字補てんを減らしていくように努める。また下水道事業においては、経費を削減するとともに、独立採算の原則に立ち返った料金設定により健全化を図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127000</xdr:rowOff>
    </xdr:from>
    <xdr:to>
      <xdr:col>24</xdr:col>
      <xdr:colOff>31750</xdr:colOff>
      <xdr:row>54</xdr:row>
      <xdr:rowOff>142240</xdr:rowOff>
    </xdr:to>
    <xdr:cxnSp macro="">
      <xdr:nvCxnSpPr>
        <xdr:cNvPr id="251" name="直線コネクタ 250"/>
        <xdr:cNvCxnSpPr/>
      </xdr:nvCxnSpPr>
      <xdr:spPr>
        <a:xfrm flipV="1">
          <a:off x="15671800" y="9385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52"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142240</xdr:rowOff>
    </xdr:from>
    <xdr:to>
      <xdr:col>22</xdr:col>
      <xdr:colOff>565150</xdr:colOff>
      <xdr:row>57</xdr:row>
      <xdr:rowOff>8890</xdr:rowOff>
    </xdr:to>
    <xdr:cxnSp macro="">
      <xdr:nvCxnSpPr>
        <xdr:cNvPr id="254" name="直線コネクタ 253"/>
        <xdr:cNvCxnSpPr/>
      </xdr:nvCxnSpPr>
      <xdr:spPr>
        <a:xfrm flipV="1">
          <a:off x="14782800" y="940054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8890</xdr:rowOff>
    </xdr:to>
    <xdr:cxnSp macro="">
      <xdr:nvCxnSpPr>
        <xdr:cNvPr id="257" name="直線コネクタ 256"/>
        <xdr:cNvCxnSpPr/>
      </xdr:nvCxnSpPr>
      <xdr:spPr>
        <a:xfrm>
          <a:off x="13893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67327</xdr:rowOff>
    </xdr:from>
    <xdr:ext cx="762000" cy="259045"/>
    <xdr:sp macro="" textlink="">
      <xdr:nvSpPr>
        <xdr:cNvPr id="259" name="テキスト ボックス 258"/>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104140</xdr:rowOff>
    </xdr:to>
    <xdr:cxnSp macro="">
      <xdr:nvCxnSpPr>
        <xdr:cNvPr id="260" name="直線コネクタ 259"/>
        <xdr:cNvCxnSpPr/>
      </xdr:nvCxnSpPr>
      <xdr:spPr>
        <a:xfrm>
          <a:off x="13004800" y="96824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59707</xdr:rowOff>
    </xdr:from>
    <xdr:ext cx="762000" cy="259045"/>
    <xdr:sp macro="" textlink="">
      <xdr:nvSpPr>
        <xdr:cNvPr id="262" name="テキスト ボックス 26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21607</xdr:rowOff>
    </xdr:from>
    <xdr:ext cx="762000" cy="259045"/>
    <xdr:sp macro="" textlink="">
      <xdr:nvSpPr>
        <xdr:cNvPr id="264" name="テキスト ボックス 263"/>
        <xdr:cNvSpPr txBox="1"/>
      </xdr:nvSpPr>
      <xdr:spPr>
        <a:xfrm>
          <a:off x="12623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76200</xdr:rowOff>
    </xdr:from>
    <xdr:to>
      <xdr:col>24</xdr:col>
      <xdr:colOff>82550</xdr:colOff>
      <xdr:row>55</xdr:row>
      <xdr:rowOff>6350</xdr:rowOff>
    </xdr:to>
    <xdr:sp macro="" textlink="">
      <xdr:nvSpPr>
        <xdr:cNvPr id="270" name="円/楕円 269"/>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156227</xdr:rowOff>
    </xdr:from>
    <xdr:ext cx="762000" cy="259045"/>
    <xdr:sp macro="" textlink="">
      <xdr:nvSpPr>
        <xdr:cNvPr id="271" name="その他該当値テキスト"/>
        <xdr:cNvSpPr txBox="1"/>
      </xdr:nvSpPr>
      <xdr:spPr>
        <a:xfrm>
          <a:off x="165989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91440</xdr:rowOff>
    </xdr:from>
    <xdr:to>
      <xdr:col>22</xdr:col>
      <xdr:colOff>615950</xdr:colOff>
      <xdr:row>55</xdr:row>
      <xdr:rowOff>21590</xdr:rowOff>
    </xdr:to>
    <xdr:sp macro="" textlink="">
      <xdr:nvSpPr>
        <xdr:cNvPr id="272" name="円/楕円 271"/>
        <xdr:cNvSpPr/>
      </xdr:nvSpPr>
      <xdr:spPr>
        <a:xfrm>
          <a:off x="15621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31767</xdr:rowOff>
    </xdr:from>
    <xdr:ext cx="736600" cy="259045"/>
    <xdr:sp macro="" textlink="">
      <xdr:nvSpPr>
        <xdr:cNvPr id="273" name="テキスト ボックス 272"/>
        <xdr:cNvSpPr txBox="1"/>
      </xdr:nvSpPr>
      <xdr:spPr>
        <a:xfrm>
          <a:off x="15290800" y="911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129540</xdr:rowOff>
    </xdr:from>
    <xdr:to>
      <xdr:col>21</xdr:col>
      <xdr:colOff>412750</xdr:colOff>
      <xdr:row>57</xdr:row>
      <xdr:rowOff>59690</xdr:rowOff>
    </xdr:to>
    <xdr:sp macro="" textlink="">
      <xdr:nvSpPr>
        <xdr:cNvPr id="274" name="円/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69867</xdr:rowOff>
    </xdr:from>
    <xdr:ext cx="762000" cy="259045"/>
    <xdr:sp macro="" textlink="">
      <xdr:nvSpPr>
        <xdr:cNvPr id="275" name="テキスト ボックス 274"/>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53340</xdr:rowOff>
    </xdr:from>
    <xdr:to>
      <xdr:col>20</xdr:col>
      <xdr:colOff>209550</xdr:colOff>
      <xdr:row>56</xdr:row>
      <xdr:rowOff>154940</xdr:rowOff>
    </xdr:to>
    <xdr:sp macro="" textlink="">
      <xdr:nvSpPr>
        <xdr:cNvPr id="276" name="円/楕円 275"/>
        <xdr:cNvSpPr/>
      </xdr:nvSpPr>
      <xdr:spPr>
        <a:xfrm>
          <a:off x="13843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165117</xdr:rowOff>
    </xdr:from>
    <xdr:ext cx="762000" cy="259045"/>
    <xdr:sp macro="" textlink="">
      <xdr:nvSpPr>
        <xdr:cNvPr id="277" name="テキスト ボックス 276"/>
        <xdr:cNvSpPr txBox="1"/>
      </xdr:nvSpPr>
      <xdr:spPr>
        <a:xfrm>
          <a:off x="13512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8" name="円/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9" name="テキスト ボックス 278"/>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類似団体と比較してみると、</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ポイント上回り、愛媛県平均より</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ポイント上回っている。市の</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する各種団体への補助金が</a:t>
          </a:r>
          <a:r>
            <a:rPr kumimoji="1" lang="ja-JP" altLang="en-US" sz="110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多額になっているためである。今後は</a:t>
          </a:r>
          <a:r>
            <a:rPr kumimoji="1" lang="ja-JP" altLang="en-US" sz="1100">
              <a:solidFill>
                <a:schemeClr val="dk1"/>
              </a:solidFill>
              <a:effectLst/>
              <a:latin typeface="+mn-lt"/>
              <a:ea typeface="+mn-ea"/>
              <a:cs typeface="+mn-cs"/>
            </a:rPr>
            <a:t>対象団体の活動内容も再</a:t>
          </a:r>
          <a:r>
            <a:rPr kumimoji="1" lang="ja-JP" altLang="ja-JP" sz="1100">
              <a:solidFill>
                <a:schemeClr val="dk1"/>
              </a:solidFill>
              <a:effectLst/>
              <a:latin typeface="+mn-lt"/>
              <a:ea typeface="+mn-ea"/>
              <a:cs typeface="+mn-cs"/>
            </a:rPr>
            <a:t>精査を</a:t>
          </a:r>
          <a:r>
            <a:rPr kumimoji="1" lang="ja-JP" altLang="en-US" sz="1100">
              <a:solidFill>
                <a:schemeClr val="dk1"/>
              </a:solidFill>
              <a:effectLst/>
              <a:latin typeface="+mn-lt"/>
              <a:ea typeface="+mn-ea"/>
              <a:cs typeface="+mn-cs"/>
            </a:rPr>
            <a:t>行い</a:t>
          </a:r>
          <a:r>
            <a:rPr kumimoji="1" lang="ja-JP" altLang="ja-JP" sz="1100">
              <a:solidFill>
                <a:schemeClr val="dk1"/>
              </a:solidFill>
              <a:effectLst/>
              <a:latin typeface="+mn-lt"/>
              <a:ea typeface="+mn-ea"/>
              <a:cs typeface="+mn-cs"/>
            </a:rPr>
            <a:t>、必要性の低い補助金は見直し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廃止を行う</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一部事務組合</a:t>
          </a:r>
          <a:r>
            <a:rPr kumimoji="1" lang="ja-JP" altLang="en-US" sz="1100">
              <a:solidFill>
                <a:schemeClr val="dk1"/>
              </a:solidFill>
              <a:effectLst/>
              <a:latin typeface="+mn-lt"/>
              <a:ea typeface="+mn-ea"/>
              <a:cs typeface="+mn-cs"/>
            </a:rPr>
            <a:t>の事業内容について</a:t>
          </a:r>
          <a:r>
            <a:rPr kumimoji="1" lang="ja-JP" altLang="ja-JP" sz="1100">
              <a:solidFill>
                <a:schemeClr val="dk1"/>
              </a:solidFill>
              <a:effectLst/>
              <a:latin typeface="+mn-lt"/>
              <a:ea typeface="+mn-ea"/>
              <a:cs typeface="+mn-cs"/>
            </a:rPr>
            <a:t>も</a:t>
          </a:r>
          <a:r>
            <a:rPr kumimoji="1" lang="ja-JP" altLang="en-US" sz="1100">
              <a:solidFill>
                <a:schemeClr val="dk1"/>
              </a:solidFill>
              <a:effectLst/>
              <a:latin typeface="+mn-lt"/>
              <a:ea typeface="+mn-ea"/>
              <a:cs typeface="+mn-cs"/>
            </a:rPr>
            <a:t>事前の精査</a:t>
          </a:r>
          <a:r>
            <a:rPr kumimoji="1" lang="ja-JP" altLang="ja-JP" sz="1100">
              <a:solidFill>
                <a:schemeClr val="dk1"/>
              </a:solidFill>
              <a:effectLst/>
              <a:latin typeface="+mn-lt"/>
              <a:ea typeface="+mn-ea"/>
              <a:cs typeface="+mn-cs"/>
            </a:rPr>
            <a:t>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161290</xdr:rowOff>
    </xdr:from>
    <xdr:to>
      <xdr:col>24</xdr:col>
      <xdr:colOff>31750</xdr:colOff>
      <xdr:row>38</xdr:row>
      <xdr:rowOff>30988</xdr:rowOff>
    </xdr:to>
    <xdr:cxnSp macro="">
      <xdr:nvCxnSpPr>
        <xdr:cNvPr id="309" name="直線コネクタ 308"/>
        <xdr:cNvCxnSpPr/>
      </xdr:nvCxnSpPr>
      <xdr:spPr>
        <a:xfrm>
          <a:off x="15671800" y="650494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113284</xdr:rowOff>
    </xdr:from>
    <xdr:to>
      <xdr:col>22</xdr:col>
      <xdr:colOff>565150</xdr:colOff>
      <xdr:row>37</xdr:row>
      <xdr:rowOff>161290</xdr:rowOff>
    </xdr:to>
    <xdr:cxnSp macro="">
      <xdr:nvCxnSpPr>
        <xdr:cNvPr id="312" name="直線コネクタ 311"/>
        <xdr:cNvCxnSpPr/>
      </xdr:nvCxnSpPr>
      <xdr:spPr>
        <a:xfrm>
          <a:off x="14782800" y="628548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113284</xdr:rowOff>
    </xdr:from>
    <xdr:to>
      <xdr:col>21</xdr:col>
      <xdr:colOff>361950</xdr:colOff>
      <xdr:row>37</xdr:row>
      <xdr:rowOff>19558</xdr:rowOff>
    </xdr:to>
    <xdr:cxnSp macro="">
      <xdr:nvCxnSpPr>
        <xdr:cNvPr id="315" name="直線コネクタ 314"/>
        <xdr:cNvCxnSpPr/>
      </xdr:nvCxnSpPr>
      <xdr:spPr>
        <a:xfrm flipV="1">
          <a:off x="13893800" y="628548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24130</xdr:rowOff>
    </xdr:to>
    <xdr:cxnSp macro="">
      <xdr:nvCxnSpPr>
        <xdr:cNvPr id="318" name="直線コネクタ 317"/>
        <xdr:cNvCxnSpPr/>
      </xdr:nvCxnSpPr>
      <xdr:spPr>
        <a:xfrm flipV="1">
          <a:off x="13004800" y="6363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151638</xdr:rowOff>
    </xdr:from>
    <xdr:to>
      <xdr:col>24</xdr:col>
      <xdr:colOff>82550</xdr:colOff>
      <xdr:row>38</xdr:row>
      <xdr:rowOff>81788</xdr:rowOff>
    </xdr:to>
    <xdr:sp macro="" textlink="">
      <xdr:nvSpPr>
        <xdr:cNvPr id="328" name="円/楕円 327"/>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123715</xdr:rowOff>
    </xdr:from>
    <xdr:ext cx="762000" cy="259045"/>
    <xdr:sp macro="" textlink="">
      <xdr:nvSpPr>
        <xdr:cNvPr id="329"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110490</xdr:rowOff>
    </xdr:from>
    <xdr:to>
      <xdr:col>22</xdr:col>
      <xdr:colOff>615950</xdr:colOff>
      <xdr:row>38</xdr:row>
      <xdr:rowOff>40640</xdr:rowOff>
    </xdr:to>
    <xdr:sp macro="" textlink="">
      <xdr:nvSpPr>
        <xdr:cNvPr id="330" name="円/楕円 329"/>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25417</xdr:rowOff>
    </xdr:from>
    <xdr:ext cx="736600" cy="259045"/>
    <xdr:sp macro="" textlink="">
      <xdr:nvSpPr>
        <xdr:cNvPr id="331" name="テキスト ボックス 330"/>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62484</xdr:rowOff>
    </xdr:from>
    <xdr:to>
      <xdr:col>21</xdr:col>
      <xdr:colOff>412750</xdr:colOff>
      <xdr:row>36</xdr:row>
      <xdr:rowOff>164084</xdr:rowOff>
    </xdr:to>
    <xdr:sp macro="" textlink="">
      <xdr:nvSpPr>
        <xdr:cNvPr id="332" name="円/楕円 331"/>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148861</xdr:rowOff>
    </xdr:from>
    <xdr:ext cx="762000" cy="259045"/>
    <xdr:sp macro="" textlink="">
      <xdr:nvSpPr>
        <xdr:cNvPr id="333" name="テキスト ボックス 332"/>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34" name="円/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36" name="円/楕円 335"/>
        <xdr:cNvSpPr/>
      </xdr:nvSpPr>
      <xdr:spPr>
        <a:xfrm>
          <a:off x="12954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37" name="テキスト ボックス 336"/>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市町合併後、起債を利用した大型事業が少なかったため、起債残高は減少傾向にある。類似団体と比較してみると</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ポイント下回っている。</a:t>
          </a:r>
          <a:r>
            <a:rPr kumimoji="1" lang="ja-JP" altLang="en-US" sz="1100">
              <a:solidFill>
                <a:schemeClr val="dk1"/>
              </a:solidFill>
              <a:effectLst/>
              <a:latin typeface="+mn-lt"/>
              <a:ea typeface="+mn-ea"/>
              <a:cs typeface="+mn-cs"/>
            </a:rPr>
            <a:t>新市建設</a:t>
          </a:r>
          <a:r>
            <a:rPr kumimoji="1" lang="ja-JP" altLang="ja-JP" sz="1100">
              <a:solidFill>
                <a:schemeClr val="dk1"/>
              </a:solidFill>
              <a:effectLst/>
              <a:latin typeface="+mn-lt"/>
              <a:ea typeface="+mn-ea"/>
              <a:cs typeface="+mn-cs"/>
            </a:rPr>
            <a:t>計画実施により、本庁舎、給食センターをはじめとした大型建設事業や上水道整備に伴う出資金等、大型事業が実施されたため、今後増加が見込まれる。大型建設事業の実施にあたっては、市民ニーズを的確に把握し内容を精査した事業実施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117475</xdr:rowOff>
    </xdr:from>
    <xdr:to>
      <xdr:col>7</xdr:col>
      <xdr:colOff>15875</xdr:colOff>
      <xdr:row>74</xdr:row>
      <xdr:rowOff>136525</xdr:rowOff>
    </xdr:to>
    <xdr:cxnSp macro="">
      <xdr:nvCxnSpPr>
        <xdr:cNvPr id="369" name="直線コネクタ 368"/>
        <xdr:cNvCxnSpPr/>
      </xdr:nvCxnSpPr>
      <xdr:spPr>
        <a:xfrm flipV="1">
          <a:off x="3987800" y="128047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136525</xdr:rowOff>
    </xdr:from>
    <xdr:to>
      <xdr:col>5</xdr:col>
      <xdr:colOff>549275</xdr:colOff>
      <xdr:row>74</xdr:row>
      <xdr:rowOff>151765</xdr:rowOff>
    </xdr:to>
    <xdr:cxnSp macro="">
      <xdr:nvCxnSpPr>
        <xdr:cNvPr id="372" name="直線コネクタ 371"/>
        <xdr:cNvCxnSpPr/>
      </xdr:nvCxnSpPr>
      <xdr:spPr>
        <a:xfrm flipV="1">
          <a:off x="3098800" y="1282382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151765</xdr:rowOff>
    </xdr:from>
    <xdr:to>
      <xdr:col>4</xdr:col>
      <xdr:colOff>346075</xdr:colOff>
      <xdr:row>74</xdr:row>
      <xdr:rowOff>170815</xdr:rowOff>
    </xdr:to>
    <xdr:cxnSp macro="">
      <xdr:nvCxnSpPr>
        <xdr:cNvPr id="375" name="直線コネクタ 374"/>
        <xdr:cNvCxnSpPr/>
      </xdr:nvCxnSpPr>
      <xdr:spPr>
        <a:xfrm flipV="1">
          <a:off x="2209800" y="1283906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170815</xdr:rowOff>
    </xdr:from>
    <xdr:to>
      <xdr:col>3</xdr:col>
      <xdr:colOff>142875</xdr:colOff>
      <xdr:row>75</xdr:row>
      <xdr:rowOff>12700</xdr:rowOff>
    </xdr:to>
    <xdr:cxnSp macro="">
      <xdr:nvCxnSpPr>
        <xdr:cNvPr id="378" name="直線コネクタ 377"/>
        <xdr:cNvCxnSpPr/>
      </xdr:nvCxnSpPr>
      <xdr:spPr>
        <a:xfrm flipV="1">
          <a:off x="1320800" y="128581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66675</xdr:rowOff>
    </xdr:from>
    <xdr:to>
      <xdr:col>7</xdr:col>
      <xdr:colOff>66675</xdr:colOff>
      <xdr:row>74</xdr:row>
      <xdr:rowOff>168275</xdr:rowOff>
    </xdr:to>
    <xdr:sp macro="" textlink="">
      <xdr:nvSpPr>
        <xdr:cNvPr id="388" name="円/楕円 387"/>
        <xdr:cNvSpPr/>
      </xdr:nvSpPr>
      <xdr:spPr>
        <a:xfrm>
          <a:off x="4775200" y="1275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146702</xdr:rowOff>
    </xdr:from>
    <xdr:ext cx="762000" cy="259045"/>
    <xdr:sp macro="" textlink="">
      <xdr:nvSpPr>
        <xdr:cNvPr id="389" name="公債費該当値テキスト"/>
        <xdr:cNvSpPr txBox="1"/>
      </xdr:nvSpPr>
      <xdr:spPr>
        <a:xfrm>
          <a:off x="4914900" y="12662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85725</xdr:rowOff>
    </xdr:from>
    <xdr:to>
      <xdr:col>5</xdr:col>
      <xdr:colOff>600075</xdr:colOff>
      <xdr:row>75</xdr:row>
      <xdr:rowOff>15875</xdr:rowOff>
    </xdr:to>
    <xdr:sp macro="" textlink="">
      <xdr:nvSpPr>
        <xdr:cNvPr id="390" name="円/楕円 389"/>
        <xdr:cNvSpPr/>
      </xdr:nvSpPr>
      <xdr:spPr>
        <a:xfrm>
          <a:off x="3937000" y="1277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26052</xdr:rowOff>
    </xdr:from>
    <xdr:ext cx="736600" cy="259045"/>
    <xdr:sp macro="" textlink="">
      <xdr:nvSpPr>
        <xdr:cNvPr id="391" name="テキスト ボックス 390"/>
        <xdr:cNvSpPr txBox="1"/>
      </xdr:nvSpPr>
      <xdr:spPr>
        <a:xfrm>
          <a:off x="3606800" y="1254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100965</xdr:rowOff>
    </xdr:from>
    <xdr:to>
      <xdr:col>4</xdr:col>
      <xdr:colOff>396875</xdr:colOff>
      <xdr:row>75</xdr:row>
      <xdr:rowOff>31115</xdr:rowOff>
    </xdr:to>
    <xdr:sp macro="" textlink="">
      <xdr:nvSpPr>
        <xdr:cNvPr id="392" name="円/楕円 391"/>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41292</xdr:rowOff>
    </xdr:from>
    <xdr:ext cx="762000" cy="259045"/>
    <xdr:sp macro="" textlink="">
      <xdr:nvSpPr>
        <xdr:cNvPr id="393" name="テキスト ボックス 392"/>
        <xdr:cNvSpPr txBox="1"/>
      </xdr:nvSpPr>
      <xdr:spPr>
        <a:xfrm>
          <a:off x="2717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120015</xdr:rowOff>
    </xdr:from>
    <xdr:to>
      <xdr:col>3</xdr:col>
      <xdr:colOff>193675</xdr:colOff>
      <xdr:row>75</xdr:row>
      <xdr:rowOff>50165</xdr:rowOff>
    </xdr:to>
    <xdr:sp macro="" textlink="">
      <xdr:nvSpPr>
        <xdr:cNvPr id="394" name="円/楕円 393"/>
        <xdr:cNvSpPr/>
      </xdr:nvSpPr>
      <xdr:spPr>
        <a:xfrm>
          <a:off x="2159000" y="1280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60342</xdr:rowOff>
    </xdr:from>
    <xdr:ext cx="762000" cy="259045"/>
    <xdr:sp macro="" textlink="">
      <xdr:nvSpPr>
        <xdr:cNvPr id="395" name="テキスト ボックス 394"/>
        <xdr:cNvSpPr txBox="1"/>
      </xdr:nvSpPr>
      <xdr:spPr>
        <a:xfrm>
          <a:off x="1828800" y="1257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133350</xdr:rowOff>
    </xdr:from>
    <xdr:to>
      <xdr:col>1</xdr:col>
      <xdr:colOff>676275</xdr:colOff>
      <xdr:row>75</xdr:row>
      <xdr:rowOff>63500</xdr:rowOff>
    </xdr:to>
    <xdr:sp macro="" textlink="">
      <xdr:nvSpPr>
        <xdr:cNvPr id="396" name="円/楕円 395"/>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73677</xdr:rowOff>
    </xdr:from>
    <xdr:ext cx="762000" cy="259045"/>
    <xdr:sp macro="" textlink="">
      <xdr:nvSpPr>
        <xdr:cNvPr id="397" name="テキスト ボックス 396"/>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ポイント上回っており、悪化の傾向が強い。これは近年の物件費に関する指標の悪化が影響している。当初予算の編成などを通じて、全庁的な取組により悪化傾向に歯止めをかけることが急務である。</a:t>
          </a:r>
          <a:endParaRPr lang="ja-JP" altLang="ja-JP">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101854</xdr:rowOff>
    </xdr:from>
    <xdr:to>
      <xdr:col>24</xdr:col>
      <xdr:colOff>31750</xdr:colOff>
      <xdr:row>79</xdr:row>
      <xdr:rowOff>106426</xdr:rowOff>
    </xdr:to>
    <xdr:cxnSp macro="">
      <xdr:nvCxnSpPr>
        <xdr:cNvPr id="428" name="直線コネクタ 427"/>
        <xdr:cNvCxnSpPr/>
      </xdr:nvCxnSpPr>
      <xdr:spPr>
        <a:xfrm flipV="1">
          <a:off x="15671800" y="136464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113285</xdr:rowOff>
    </xdr:from>
    <xdr:to>
      <xdr:col>22</xdr:col>
      <xdr:colOff>565150</xdr:colOff>
      <xdr:row>79</xdr:row>
      <xdr:rowOff>106426</xdr:rowOff>
    </xdr:to>
    <xdr:cxnSp macro="">
      <xdr:nvCxnSpPr>
        <xdr:cNvPr id="431" name="直線コネクタ 430"/>
        <xdr:cNvCxnSpPr/>
      </xdr:nvCxnSpPr>
      <xdr:spPr>
        <a:xfrm>
          <a:off x="14782800" y="134863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34814</xdr:rowOff>
    </xdr:from>
    <xdr:ext cx="736600" cy="259045"/>
    <xdr:sp macro="" textlink="">
      <xdr:nvSpPr>
        <xdr:cNvPr id="433" name="テキスト ボックス 432"/>
        <xdr:cNvSpPr txBox="1"/>
      </xdr:nvSpPr>
      <xdr:spPr>
        <a:xfrm>
          <a:off x="15290800" y="1323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113285</xdr:rowOff>
    </xdr:from>
    <xdr:to>
      <xdr:col>21</xdr:col>
      <xdr:colOff>361950</xdr:colOff>
      <xdr:row>78</xdr:row>
      <xdr:rowOff>127000</xdr:rowOff>
    </xdr:to>
    <xdr:cxnSp macro="">
      <xdr:nvCxnSpPr>
        <xdr:cNvPr id="434" name="直線コネクタ 433"/>
        <xdr:cNvCxnSpPr/>
      </xdr:nvCxnSpPr>
      <xdr:spPr>
        <a:xfrm flipV="1">
          <a:off x="13893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113285</xdr:rowOff>
    </xdr:from>
    <xdr:to>
      <xdr:col>20</xdr:col>
      <xdr:colOff>158750</xdr:colOff>
      <xdr:row>78</xdr:row>
      <xdr:rowOff>127000</xdr:rowOff>
    </xdr:to>
    <xdr:cxnSp macro="">
      <xdr:nvCxnSpPr>
        <xdr:cNvPr id="437" name="直線コネクタ 436"/>
        <xdr:cNvCxnSpPr/>
      </xdr:nvCxnSpPr>
      <xdr:spPr>
        <a:xfrm>
          <a:off x="13004800" y="13486385"/>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160545</xdr:rowOff>
    </xdr:from>
    <xdr:ext cx="762000" cy="259045"/>
    <xdr:sp macro="" textlink="">
      <xdr:nvSpPr>
        <xdr:cNvPr id="439" name="テキスト ボックス 438"/>
        <xdr:cNvSpPr txBox="1"/>
      </xdr:nvSpPr>
      <xdr:spPr>
        <a:xfrm>
          <a:off x="13512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119397</xdr:rowOff>
    </xdr:from>
    <xdr:ext cx="762000" cy="259045"/>
    <xdr:sp macro="" textlink="">
      <xdr:nvSpPr>
        <xdr:cNvPr id="441" name="テキスト ボックス 440"/>
        <xdr:cNvSpPr txBox="1"/>
      </xdr:nvSpPr>
      <xdr:spPr>
        <a:xfrm>
          <a:off x="126238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51054</xdr:rowOff>
    </xdr:from>
    <xdr:to>
      <xdr:col>24</xdr:col>
      <xdr:colOff>82550</xdr:colOff>
      <xdr:row>79</xdr:row>
      <xdr:rowOff>152654</xdr:rowOff>
    </xdr:to>
    <xdr:sp macro="" textlink="">
      <xdr:nvSpPr>
        <xdr:cNvPr id="447" name="円/楕円 446"/>
        <xdr:cNvSpPr/>
      </xdr:nvSpPr>
      <xdr:spPr>
        <a:xfrm>
          <a:off x="164592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23131</xdr:rowOff>
    </xdr:from>
    <xdr:ext cx="762000" cy="259045"/>
    <xdr:sp macro="" textlink="">
      <xdr:nvSpPr>
        <xdr:cNvPr id="448" name="公債費以外該当値テキスト"/>
        <xdr:cNvSpPr txBox="1"/>
      </xdr:nvSpPr>
      <xdr:spPr>
        <a:xfrm>
          <a:off x="165989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55626</xdr:rowOff>
    </xdr:from>
    <xdr:to>
      <xdr:col>22</xdr:col>
      <xdr:colOff>615950</xdr:colOff>
      <xdr:row>79</xdr:row>
      <xdr:rowOff>157226</xdr:rowOff>
    </xdr:to>
    <xdr:sp macro="" textlink="">
      <xdr:nvSpPr>
        <xdr:cNvPr id="449" name="円/楕円 448"/>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142003</xdr:rowOff>
    </xdr:from>
    <xdr:ext cx="736600" cy="259045"/>
    <xdr:sp macro="" textlink="">
      <xdr:nvSpPr>
        <xdr:cNvPr id="450" name="テキスト ボックス 449"/>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62485</xdr:rowOff>
    </xdr:from>
    <xdr:to>
      <xdr:col>21</xdr:col>
      <xdr:colOff>412750</xdr:colOff>
      <xdr:row>78</xdr:row>
      <xdr:rowOff>164085</xdr:rowOff>
    </xdr:to>
    <xdr:sp macro="" textlink="">
      <xdr:nvSpPr>
        <xdr:cNvPr id="451" name="円/楕円 450"/>
        <xdr:cNvSpPr/>
      </xdr:nvSpPr>
      <xdr:spPr>
        <a:xfrm>
          <a:off x="14732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148862</xdr:rowOff>
    </xdr:from>
    <xdr:ext cx="762000" cy="259045"/>
    <xdr:sp macro="" textlink="">
      <xdr:nvSpPr>
        <xdr:cNvPr id="452" name="テキスト ボックス 451"/>
        <xdr:cNvSpPr txBox="1"/>
      </xdr:nvSpPr>
      <xdr:spPr>
        <a:xfrm>
          <a:off x="14401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76200</xdr:rowOff>
    </xdr:from>
    <xdr:to>
      <xdr:col>20</xdr:col>
      <xdr:colOff>209550</xdr:colOff>
      <xdr:row>79</xdr:row>
      <xdr:rowOff>6350</xdr:rowOff>
    </xdr:to>
    <xdr:sp macro="" textlink="">
      <xdr:nvSpPr>
        <xdr:cNvPr id="453" name="円/楕円 452"/>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162577</xdr:rowOff>
    </xdr:from>
    <xdr:ext cx="762000" cy="259045"/>
    <xdr:sp macro="" textlink="">
      <xdr:nvSpPr>
        <xdr:cNvPr id="454" name="テキスト ボックス 453"/>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62485</xdr:rowOff>
    </xdr:from>
    <xdr:to>
      <xdr:col>19</xdr:col>
      <xdr:colOff>6350</xdr:colOff>
      <xdr:row>78</xdr:row>
      <xdr:rowOff>164085</xdr:rowOff>
    </xdr:to>
    <xdr:sp macro="" textlink="">
      <xdr:nvSpPr>
        <xdr:cNvPr id="455" name="円/楕円 454"/>
        <xdr:cNvSpPr/>
      </xdr:nvSpPr>
      <xdr:spPr>
        <a:xfrm>
          <a:off x="12954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148862</xdr:rowOff>
    </xdr:from>
    <xdr:ext cx="762000" cy="259045"/>
    <xdr:sp macro="" textlink="">
      <xdr:nvSpPr>
        <xdr:cNvPr id="456" name="テキスト ボックス 455"/>
        <xdr:cNvSpPr txBox="1"/>
      </xdr:nvSpPr>
      <xdr:spPr>
        <a:xfrm>
          <a:off x="12623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愛媛県伊予市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11160</xdr:rowOff>
    </xdr:from>
    <xdr:to>
      <xdr:col>4</xdr:col>
      <xdr:colOff>1117600</xdr:colOff>
      <xdr:row>17</xdr:row>
      <xdr:rowOff>67248</xdr:rowOff>
    </xdr:to>
    <xdr:cxnSp macro="">
      <xdr:nvCxnSpPr>
        <xdr:cNvPr id="52" name="直線コネクタ 51"/>
        <xdr:cNvCxnSpPr/>
      </xdr:nvCxnSpPr>
      <xdr:spPr bwMode="auto">
        <a:xfrm flipV="1">
          <a:off x="5003800" y="2973435"/>
          <a:ext cx="647700" cy="56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67248</xdr:rowOff>
    </xdr:from>
    <xdr:to>
      <xdr:col>4</xdr:col>
      <xdr:colOff>469900</xdr:colOff>
      <xdr:row>18</xdr:row>
      <xdr:rowOff>20793</xdr:rowOff>
    </xdr:to>
    <xdr:cxnSp macro="">
      <xdr:nvCxnSpPr>
        <xdr:cNvPr id="55" name="直線コネクタ 54"/>
        <xdr:cNvCxnSpPr/>
      </xdr:nvCxnSpPr>
      <xdr:spPr bwMode="auto">
        <a:xfrm flipV="1">
          <a:off x="4305300" y="3029523"/>
          <a:ext cx="698500" cy="124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106878</xdr:rowOff>
    </xdr:from>
    <xdr:to>
      <xdr:col>3</xdr:col>
      <xdr:colOff>904875</xdr:colOff>
      <xdr:row>18</xdr:row>
      <xdr:rowOff>20793</xdr:rowOff>
    </xdr:to>
    <xdr:cxnSp macro="">
      <xdr:nvCxnSpPr>
        <xdr:cNvPr id="58" name="直線コネクタ 57"/>
        <xdr:cNvCxnSpPr/>
      </xdr:nvCxnSpPr>
      <xdr:spPr bwMode="auto">
        <a:xfrm>
          <a:off x="3606800" y="3069153"/>
          <a:ext cx="698500" cy="8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93929</xdr:rowOff>
    </xdr:from>
    <xdr:to>
      <xdr:col>3</xdr:col>
      <xdr:colOff>206375</xdr:colOff>
      <xdr:row>17</xdr:row>
      <xdr:rowOff>106878</xdr:rowOff>
    </xdr:to>
    <xdr:cxnSp macro="">
      <xdr:nvCxnSpPr>
        <xdr:cNvPr id="61" name="直線コネクタ 60"/>
        <xdr:cNvCxnSpPr/>
      </xdr:nvCxnSpPr>
      <xdr:spPr bwMode="auto">
        <a:xfrm>
          <a:off x="2908300" y="3056204"/>
          <a:ext cx="698500" cy="12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131810</xdr:rowOff>
    </xdr:from>
    <xdr:to>
      <xdr:col>5</xdr:col>
      <xdr:colOff>34925</xdr:colOff>
      <xdr:row>17</xdr:row>
      <xdr:rowOff>61960</xdr:rowOff>
    </xdr:to>
    <xdr:sp macro="" textlink="">
      <xdr:nvSpPr>
        <xdr:cNvPr id="71" name="円/楕円 70"/>
        <xdr:cNvSpPr/>
      </xdr:nvSpPr>
      <xdr:spPr bwMode="auto">
        <a:xfrm>
          <a:off x="5600700" y="2922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103887</xdr:rowOff>
    </xdr:from>
    <xdr:ext cx="762000" cy="259045"/>
    <xdr:sp macro="" textlink="">
      <xdr:nvSpPr>
        <xdr:cNvPr id="72" name="人口1人当たり決算額の推移該当値テキスト130"/>
        <xdr:cNvSpPr txBox="1"/>
      </xdr:nvSpPr>
      <xdr:spPr>
        <a:xfrm>
          <a:off x="5740400" y="289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99,011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16448</xdr:rowOff>
    </xdr:from>
    <xdr:to>
      <xdr:col>4</xdr:col>
      <xdr:colOff>520700</xdr:colOff>
      <xdr:row>17</xdr:row>
      <xdr:rowOff>118048</xdr:rowOff>
    </xdr:to>
    <xdr:sp macro="" textlink="">
      <xdr:nvSpPr>
        <xdr:cNvPr id="73" name="円/楕円 72"/>
        <xdr:cNvSpPr/>
      </xdr:nvSpPr>
      <xdr:spPr bwMode="auto">
        <a:xfrm>
          <a:off x="4953000" y="2978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102825</xdr:rowOff>
    </xdr:from>
    <xdr:ext cx="736600" cy="259045"/>
    <xdr:sp macro="" textlink="">
      <xdr:nvSpPr>
        <xdr:cNvPr id="74" name="テキスト ボックス 73"/>
        <xdr:cNvSpPr txBox="1"/>
      </xdr:nvSpPr>
      <xdr:spPr>
        <a:xfrm>
          <a:off x="4622800" y="3065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95,576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141443</xdr:rowOff>
    </xdr:from>
    <xdr:to>
      <xdr:col>3</xdr:col>
      <xdr:colOff>955675</xdr:colOff>
      <xdr:row>18</xdr:row>
      <xdr:rowOff>71593</xdr:rowOff>
    </xdr:to>
    <xdr:sp macro="" textlink="">
      <xdr:nvSpPr>
        <xdr:cNvPr id="75" name="円/楕円 74"/>
        <xdr:cNvSpPr/>
      </xdr:nvSpPr>
      <xdr:spPr bwMode="auto">
        <a:xfrm>
          <a:off x="4254500" y="310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56371</xdr:rowOff>
    </xdr:from>
    <xdr:ext cx="762000" cy="259045"/>
    <xdr:sp macro="" textlink="">
      <xdr:nvSpPr>
        <xdr:cNvPr id="76" name="テキスト ボックス 75"/>
        <xdr:cNvSpPr txBox="1"/>
      </xdr:nvSpPr>
      <xdr:spPr>
        <a:xfrm>
          <a:off x="3924300" y="319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87,921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56078</xdr:rowOff>
    </xdr:from>
    <xdr:to>
      <xdr:col>3</xdr:col>
      <xdr:colOff>257175</xdr:colOff>
      <xdr:row>17</xdr:row>
      <xdr:rowOff>157678</xdr:rowOff>
    </xdr:to>
    <xdr:sp macro="" textlink="">
      <xdr:nvSpPr>
        <xdr:cNvPr id="77" name="円/楕円 76"/>
        <xdr:cNvSpPr/>
      </xdr:nvSpPr>
      <xdr:spPr bwMode="auto">
        <a:xfrm>
          <a:off x="3556000" y="3018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142455</xdr:rowOff>
    </xdr:from>
    <xdr:ext cx="762000" cy="259045"/>
    <xdr:sp macro="" textlink="">
      <xdr:nvSpPr>
        <xdr:cNvPr id="78" name="テキスト ボックス 77"/>
        <xdr:cNvSpPr txBox="1"/>
      </xdr:nvSpPr>
      <xdr:spPr>
        <a:xfrm>
          <a:off x="3225800" y="310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93,149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43129</xdr:rowOff>
    </xdr:from>
    <xdr:to>
      <xdr:col>2</xdr:col>
      <xdr:colOff>692150</xdr:colOff>
      <xdr:row>17</xdr:row>
      <xdr:rowOff>144729</xdr:rowOff>
    </xdr:to>
    <xdr:sp macro="" textlink="">
      <xdr:nvSpPr>
        <xdr:cNvPr id="79" name="円/楕円 78"/>
        <xdr:cNvSpPr/>
      </xdr:nvSpPr>
      <xdr:spPr bwMode="auto">
        <a:xfrm>
          <a:off x="2857500" y="300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129506</xdr:rowOff>
    </xdr:from>
    <xdr:ext cx="762000" cy="259045"/>
    <xdr:sp macro="" textlink="">
      <xdr:nvSpPr>
        <xdr:cNvPr id="80" name="テキスト ボックス 79"/>
        <xdr:cNvSpPr txBox="1"/>
      </xdr:nvSpPr>
      <xdr:spPr>
        <a:xfrm>
          <a:off x="2527300" y="309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93,942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6394</xdr:rowOff>
    </xdr:from>
    <xdr:to>
      <xdr:col>4</xdr:col>
      <xdr:colOff>1117600</xdr:colOff>
      <xdr:row>38</xdr:row>
      <xdr:rowOff>19699</xdr:rowOff>
    </xdr:to>
    <xdr:cxnSp macro="">
      <xdr:nvCxnSpPr>
        <xdr:cNvPr id="114" name="直線コネクタ 113"/>
        <xdr:cNvCxnSpPr/>
      </xdr:nvCxnSpPr>
      <xdr:spPr bwMode="auto">
        <a:xfrm>
          <a:off x="5003800" y="7473994"/>
          <a:ext cx="647700" cy="13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333132</xdr:rowOff>
    </xdr:from>
    <xdr:to>
      <xdr:col>4</xdr:col>
      <xdr:colOff>469900</xdr:colOff>
      <xdr:row>38</xdr:row>
      <xdr:rowOff>6394</xdr:rowOff>
    </xdr:to>
    <xdr:cxnSp macro="">
      <xdr:nvCxnSpPr>
        <xdr:cNvPr id="117" name="直線コネクタ 116"/>
        <xdr:cNvCxnSpPr/>
      </xdr:nvCxnSpPr>
      <xdr:spPr bwMode="auto">
        <a:xfrm>
          <a:off x="4305300" y="7457832"/>
          <a:ext cx="698500" cy="16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320582</xdr:rowOff>
    </xdr:from>
    <xdr:to>
      <xdr:col>3</xdr:col>
      <xdr:colOff>904875</xdr:colOff>
      <xdr:row>37</xdr:row>
      <xdr:rowOff>333132</xdr:rowOff>
    </xdr:to>
    <xdr:cxnSp macro="">
      <xdr:nvCxnSpPr>
        <xdr:cNvPr id="120" name="直線コネクタ 119"/>
        <xdr:cNvCxnSpPr/>
      </xdr:nvCxnSpPr>
      <xdr:spPr bwMode="auto">
        <a:xfrm>
          <a:off x="3606800" y="7445282"/>
          <a:ext cx="698500" cy="1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310726</xdr:rowOff>
    </xdr:from>
    <xdr:to>
      <xdr:col>3</xdr:col>
      <xdr:colOff>206375</xdr:colOff>
      <xdr:row>37</xdr:row>
      <xdr:rowOff>320582</xdr:rowOff>
    </xdr:to>
    <xdr:cxnSp macro="">
      <xdr:nvCxnSpPr>
        <xdr:cNvPr id="123" name="直線コネクタ 122"/>
        <xdr:cNvCxnSpPr/>
      </xdr:nvCxnSpPr>
      <xdr:spPr bwMode="auto">
        <a:xfrm>
          <a:off x="2908300" y="7435426"/>
          <a:ext cx="698500" cy="9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311799</xdr:rowOff>
    </xdr:from>
    <xdr:to>
      <xdr:col>5</xdr:col>
      <xdr:colOff>34925</xdr:colOff>
      <xdr:row>38</xdr:row>
      <xdr:rowOff>70499</xdr:rowOff>
    </xdr:to>
    <xdr:sp macro="" textlink="">
      <xdr:nvSpPr>
        <xdr:cNvPr id="133" name="円/楕円 132"/>
        <xdr:cNvSpPr/>
      </xdr:nvSpPr>
      <xdr:spPr bwMode="auto">
        <a:xfrm>
          <a:off x="5600700" y="743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18,163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298494</xdr:rowOff>
    </xdr:from>
    <xdr:to>
      <xdr:col>4</xdr:col>
      <xdr:colOff>520700</xdr:colOff>
      <xdr:row>38</xdr:row>
      <xdr:rowOff>57194</xdr:rowOff>
    </xdr:to>
    <xdr:sp macro="" textlink="">
      <xdr:nvSpPr>
        <xdr:cNvPr id="135" name="円/楕円 134"/>
        <xdr:cNvSpPr/>
      </xdr:nvSpPr>
      <xdr:spPr bwMode="auto">
        <a:xfrm>
          <a:off x="4953000" y="7423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41971</xdr:rowOff>
    </xdr:from>
    <xdr:ext cx="736600" cy="259045"/>
    <xdr:sp macro="" textlink="">
      <xdr:nvSpPr>
        <xdr:cNvPr id="136" name="テキスト ボックス 135"/>
        <xdr:cNvSpPr txBox="1"/>
      </xdr:nvSpPr>
      <xdr:spPr>
        <a:xfrm>
          <a:off x="4622800" y="7509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21,655</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282332</xdr:rowOff>
    </xdr:from>
    <xdr:to>
      <xdr:col>3</xdr:col>
      <xdr:colOff>955675</xdr:colOff>
      <xdr:row>38</xdr:row>
      <xdr:rowOff>41032</xdr:rowOff>
    </xdr:to>
    <xdr:sp macro="" textlink="">
      <xdr:nvSpPr>
        <xdr:cNvPr id="137" name="円/楕円 136"/>
        <xdr:cNvSpPr/>
      </xdr:nvSpPr>
      <xdr:spPr bwMode="auto">
        <a:xfrm>
          <a:off x="4254500" y="740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25809</xdr:rowOff>
    </xdr:from>
    <xdr:ext cx="762000" cy="259045"/>
    <xdr:sp macro="" textlink="">
      <xdr:nvSpPr>
        <xdr:cNvPr id="138" name="テキスト ボックス 137"/>
        <xdr:cNvSpPr txBox="1"/>
      </xdr:nvSpPr>
      <xdr:spPr>
        <a:xfrm>
          <a:off x="3924300" y="749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25,897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269782</xdr:rowOff>
    </xdr:from>
    <xdr:to>
      <xdr:col>3</xdr:col>
      <xdr:colOff>257175</xdr:colOff>
      <xdr:row>38</xdr:row>
      <xdr:rowOff>28482</xdr:rowOff>
    </xdr:to>
    <xdr:sp macro="" textlink="">
      <xdr:nvSpPr>
        <xdr:cNvPr id="139" name="円/楕円 138"/>
        <xdr:cNvSpPr/>
      </xdr:nvSpPr>
      <xdr:spPr bwMode="auto">
        <a:xfrm>
          <a:off x="3556000" y="7394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13259</xdr:rowOff>
    </xdr:from>
    <xdr:ext cx="762000" cy="259045"/>
    <xdr:sp macro="" textlink="">
      <xdr:nvSpPr>
        <xdr:cNvPr id="140" name="テキスト ボックス 139"/>
        <xdr:cNvSpPr txBox="1"/>
      </xdr:nvSpPr>
      <xdr:spPr>
        <a:xfrm>
          <a:off x="3225800" y="748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29,191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259926</xdr:rowOff>
    </xdr:from>
    <xdr:to>
      <xdr:col>2</xdr:col>
      <xdr:colOff>692150</xdr:colOff>
      <xdr:row>38</xdr:row>
      <xdr:rowOff>18626</xdr:rowOff>
    </xdr:to>
    <xdr:sp macro="" textlink="">
      <xdr:nvSpPr>
        <xdr:cNvPr id="141" name="円/楕円 140"/>
        <xdr:cNvSpPr/>
      </xdr:nvSpPr>
      <xdr:spPr bwMode="auto">
        <a:xfrm>
          <a:off x="2857500" y="7384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3403</xdr:rowOff>
    </xdr:from>
    <xdr:ext cx="762000" cy="259045"/>
    <xdr:sp macro="" textlink="">
      <xdr:nvSpPr>
        <xdr:cNvPr id="142" name="テキスト ボックス 141"/>
        <xdr:cNvSpPr txBox="1"/>
      </xdr:nvSpPr>
      <xdr:spPr>
        <a:xfrm>
          <a:off x="2527300" y="7471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31,778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38,170
37,966
194.44
19,681,833
18,547,893
842,781
10,969,741
20,670,749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67,649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67305</xdr:rowOff>
    </xdr:from>
    <xdr:to>
      <xdr:col>6</xdr:col>
      <xdr:colOff>511175</xdr:colOff>
      <xdr:row>37</xdr:row>
      <xdr:rowOff>69834</xdr:rowOff>
    </xdr:to>
    <xdr:cxnSp macro="">
      <xdr:nvCxnSpPr>
        <xdr:cNvPr id="65" name="直線コネクタ 64"/>
        <xdr:cNvCxnSpPr/>
      </xdr:nvCxnSpPr>
      <xdr:spPr>
        <a:xfrm flipV="1">
          <a:off x="3797300" y="6410955"/>
          <a:ext cx="838200" cy="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69834</xdr:rowOff>
    </xdr:from>
    <xdr:to>
      <xdr:col>5</xdr:col>
      <xdr:colOff>358775</xdr:colOff>
      <xdr:row>37</xdr:row>
      <xdr:rowOff>99652</xdr:rowOff>
    </xdr:to>
    <xdr:cxnSp macro="">
      <xdr:nvCxnSpPr>
        <xdr:cNvPr id="68" name="直線コネクタ 67"/>
        <xdr:cNvCxnSpPr/>
      </xdr:nvCxnSpPr>
      <xdr:spPr>
        <a:xfrm flipV="1">
          <a:off x="2908300" y="6413484"/>
          <a:ext cx="889000" cy="2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85465</xdr:rowOff>
    </xdr:from>
    <xdr:to>
      <xdr:col>4</xdr:col>
      <xdr:colOff>155575</xdr:colOff>
      <xdr:row>37</xdr:row>
      <xdr:rowOff>99652</xdr:rowOff>
    </xdr:to>
    <xdr:cxnSp macro="">
      <xdr:nvCxnSpPr>
        <xdr:cNvPr id="71" name="直線コネクタ 70"/>
        <xdr:cNvCxnSpPr/>
      </xdr:nvCxnSpPr>
      <xdr:spPr>
        <a:xfrm>
          <a:off x="2019300" y="6429115"/>
          <a:ext cx="889000" cy="1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58219</xdr:rowOff>
    </xdr:from>
    <xdr:to>
      <xdr:col>2</xdr:col>
      <xdr:colOff>638175</xdr:colOff>
      <xdr:row>37</xdr:row>
      <xdr:rowOff>85465</xdr:rowOff>
    </xdr:to>
    <xdr:cxnSp macro="">
      <xdr:nvCxnSpPr>
        <xdr:cNvPr id="74" name="直線コネクタ 73"/>
        <xdr:cNvCxnSpPr/>
      </xdr:nvCxnSpPr>
      <xdr:spPr>
        <a:xfrm>
          <a:off x="1130300" y="6401869"/>
          <a:ext cx="889000" cy="2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16505</xdr:rowOff>
    </xdr:from>
    <xdr:to>
      <xdr:col>6</xdr:col>
      <xdr:colOff>561975</xdr:colOff>
      <xdr:row>37</xdr:row>
      <xdr:rowOff>118105</xdr:rowOff>
    </xdr:to>
    <xdr:sp macro="" textlink="">
      <xdr:nvSpPr>
        <xdr:cNvPr id="84" name="円/楕円 83"/>
        <xdr:cNvSpPr/>
      </xdr:nvSpPr>
      <xdr:spPr>
        <a:xfrm>
          <a:off x="4584700" y="63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166382</xdr:rowOff>
    </xdr:from>
    <xdr:ext cx="534377" cy="259045"/>
    <xdr:sp macro="" textlink="">
      <xdr:nvSpPr>
        <xdr:cNvPr id="85" name="人件費該当値テキスト"/>
        <xdr:cNvSpPr txBox="1"/>
      </xdr:nvSpPr>
      <xdr:spPr>
        <a:xfrm>
          <a:off x="4686300" y="63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69,067</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19034</xdr:rowOff>
    </xdr:from>
    <xdr:to>
      <xdr:col>5</xdr:col>
      <xdr:colOff>409575</xdr:colOff>
      <xdr:row>37</xdr:row>
      <xdr:rowOff>120634</xdr:rowOff>
    </xdr:to>
    <xdr:sp macro="" textlink="">
      <xdr:nvSpPr>
        <xdr:cNvPr id="86" name="円/楕円 85"/>
        <xdr:cNvSpPr/>
      </xdr:nvSpPr>
      <xdr:spPr>
        <a:xfrm>
          <a:off x="3746500" y="636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111761</xdr:rowOff>
    </xdr:from>
    <xdr:ext cx="534377" cy="259045"/>
    <xdr:sp macro="" textlink="">
      <xdr:nvSpPr>
        <xdr:cNvPr id="87" name="テキスト ボックス 86"/>
        <xdr:cNvSpPr txBox="1"/>
      </xdr:nvSpPr>
      <xdr:spPr>
        <a:xfrm>
          <a:off x="3530111" y="645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68,890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48852</xdr:rowOff>
    </xdr:from>
    <xdr:to>
      <xdr:col>4</xdr:col>
      <xdr:colOff>206375</xdr:colOff>
      <xdr:row>37</xdr:row>
      <xdr:rowOff>150452</xdr:rowOff>
    </xdr:to>
    <xdr:sp macro="" textlink="">
      <xdr:nvSpPr>
        <xdr:cNvPr id="88" name="円/楕円 87"/>
        <xdr:cNvSpPr/>
      </xdr:nvSpPr>
      <xdr:spPr>
        <a:xfrm>
          <a:off x="2857500" y="639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141579</xdr:rowOff>
    </xdr:from>
    <xdr:ext cx="534377" cy="259045"/>
    <xdr:sp macro="" textlink="">
      <xdr:nvSpPr>
        <xdr:cNvPr id="89" name="テキスト ボックス 88"/>
        <xdr:cNvSpPr txBox="1"/>
      </xdr:nvSpPr>
      <xdr:spPr>
        <a:xfrm>
          <a:off x="2641111" y="648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66,803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34665</xdr:rowOff>
    </xdr:from>
    <xdr:to>
      <xdr:col>3</xdr:col>
      <xdr:colOff>3175</xdr:colOff>
      <xdr:row>37</xdr:row>
      <xdr:rowOff>136265</xdr:rowOff>
    </xdr:to>
    <xdr:sp macro="" textlink="">
      <xdr:nvSpPr>
        <xdr:cNvPr id="90" name="円/楕円 89"/>
        <xdr:cNvSpPr/>
      </xdr:nvSpPr>
      <xdr:spPr>
        <a:xfrm>
          <a:off x="1968500" y="63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127392</xdr:rowOff>
    </xdr:from>
    <xdr:ext cx="534377" cy="259045"/>
    <xdr:sp macro="" textlink="">
      <xdr:nvSpPr>
        <xdr:cNvPr id="91" name="テキスト ボックス 90"/>
        <xdr:cNvSpPr txBox="1"/>
      </xdr:nvSpPr>
      <xdr:spPr>
        <a:xfrm>
          <a:off x="1752111" y="647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67,796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7419</xdr:rowOff>
    </xdr:from>
    <xdr:to>
      <xdr:col>1</xdr:col>
      <xdr:colOff>485775</xdr:colOff>
      <xdr:row>37</xdr:row>
      <xdr:rowOff>109019</xdr:rowOff>
    </xdr:to>
    <xdr:sp macro="" textlink="">
      <xdr:nvSpPr>
        <xdr:cNvPr id="92" name="円/楕円 91"/>
        <xdr:cNvSpPr/>
      </xdr:nvSpPr>
      <xdr:spPr>
        <a:xfrm>
          <a:off x="1079500" y="635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100146</xdr:rowOff>
    </xdr:from>
    <xdr:ext cx="534377" cy="259045"/>
    <xdr:sp macro="" textlink="">
      <xdr:nvSpPr>
        <xdr:cNvPr id="93" name="テキスト ボックス 92"/>
        <xdr:cNvSpPr txBox="1"/>
      </xdr:nvSpPr>
      <xdr:spPr>
        <a:xfrm>
          <a:off x="863111" y="64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146876</xdr:rowOff>
    </xdr:from>
    <xdr:to>
      <xdr:col>6</xdr:col>
      <xdr:colOff>511175</xdr:colOff>
      <xdr:row>55</xdr:row>
      <xdr:rowOff>157061</xdr:rowOff>
    </xdr:to>
    <xdr:cxnSp macro="">
      <xdr:nvCxnSpPr>
        <xdr:cNvPr id="123" name="直線コネクタ 122"/>
        <xdr:cNvCxnSpPr/>
      </xdr:nvCxnSpPr>
      <xdr:spPr>
        <a:xfrm>
          <a:off x="3797300" y="9576626"/>
          <a:ext cx="8382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146876</xdr:rowOff>
    </xdr:from>
    <xdr:to>
      <xdr:col>5</xdr:col>
      <xdr:colOff>358775</xdr:colOff>
      <xdr:row>56</xdr:row>
      <xdr:rowOff>146418</xdr:rowOff>
    </xdr:to>
    <xdr:cxnSp macro="">
      <xdr:nvCxnSpPr>
        <xdr:cNvPr id="126" name="直線コネクタ 125"/>
        <xdr:cNvCxnSpPr/>
      </xdr:nvCxnSpPr>
      <xdr:spPr>
        <a:xfrm flipV="1">
          <a:off x="2908300" y="9576626"/>
          <a:ext cx="889000" cy="17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146418</xdr:rowOff>
    </xdr:from>
    <xdr:to>
      <xdr:col>4</xdr:col>
      <xdr:colOff>155575</xdr:colOff>
      <xdr:row>57</xdr:row>
      <xdr:rowOff>29388</xdr:rowOff>
    </xdr:to>
    <xdr:cxnSp macro="">
      <xdr:nvCxnSpPr>
        <xdr:cNvPr id="129" name="直線コネクタ 128"/>
        <xdr:cNvCxnSpPr/>
      </xdr:nvCxnSpPr>
      <xdr:spPr>
        <a:xfrm flipV="1">
          <a:off x="2019300" y="9747618"/>
          <a:ext cx="889000" cy="5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29388</xdr:rowOff>
    </xdr:from>
    <xdr:to>
      <xdr:col>2</xdr:col>
      <xdr:colOff>638175</xdr:colOff>
      <xdr:row>57</xdr:row>
      <xdr:rowOff>45974</xdr:rowOff>
    </xdr:to>
    <xdr:cxnSp macro="">
      <xdr:nvCxnSpPr>
        <xdr:cNvPr id="132" name="直線コネクタ 131"/>
        <xdr:cNvCxnSpPr/>
      </xdr:nvCxnSpPr>
      <xdr:spPr>
        <a:xfrm flipV="1">
          <a:off x="1130300" y="9802038"/>
          <a:ext cx="889000" cy="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106261</xdr:rowOff>
    </xdr:from>
    <xdr:to>
      <xdr:col>6</xdr:col>
      <xdr:colOff>561975</xdr:colOff>
      <xdr:row>56</xdr:row>
      <xdr:rowOff>36411</xdr:rowOff>
    </xdr:to>
    <xdr:sp macro="" textlink="">
      <xdr:nvSpPr>
        <xdr:cNvPr id="142" name="円/楕円 141"/>
        <xdr:cNvSpPr/>
      </xdr:nvSpPr>
      <xdr:spPr>
        <a:xfrm>
          <a:off x="4584700" y="953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129138</xdr:rowOff>
    </xdr:from>
    <xdr:ext cx="534377" cy="259045"/>
    <xdr:sp macro="" textlink="">
      <xdr:nvSpPr>
        <xdr:cNvPr id="143" name="物件費該当値テキスト"/>
        <xdr:cNvSpPr txBox="1"/>
      </xdr:nvSpPr>
      <xdr:spPr>
        <a:xfrm>
          <a:off x="4686300" y="93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75,133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96076</xdr:rowOff>
    </xdr:from>
    <xdr:to>
      <xdr:col>5</xdr:col>
      <xdr:colOff>409575</xdr:colOff>
      <xdr:row>56</xdr:row>
      <xdr:rowOff>26226</xdr:rowOff>
    </xdr:to>
    <xdr:sp macro="" textlink="">
      <xdr:nvSpPr>
        <xdr:cNvPr id="144" name="円/楕円 143"/>
        <xdr:cNvSpPr/>
      </xdr:nvSpPr>
      <xdr:spPr>
        <a:xfrm>
          <a:off x="3746500" y="952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42753</xdr:rowOff>
    </xdr:from>
    <xdr:ext cx="534377" cy="259045"/>
    <xdr:sp macro="" textlink="">
      <xdr:nvSpPr>
        <xdr:cNvPr id="145" name="テキスト ボックス 144"/>
        <xdr:cNvSpPr txBox="1"/>
      </xdr:nvSpPr>
      <xdr:spPr>
        <a:xfrm>
          <a:off x="3530111" y="930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75,935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95618</xdr:rowOff>
    </xdr:from>
    <xdr:to>
      <xdr:col>4</xdr:col>
      <xdr:colOff>206375</xdr:colOff>
      <xdr:row>57</xdr:row>
      <xdr:rowOff>25768</xdr:rowOff>
    </xdr:to>
    <xdr:sp macro="" textlink="">
      <xdr:nvSpPr>
        <xdr:cNvPr id="146" name="円/楕円 145"/>
        <xdr:cNvSpPr/>
      </xdr:nvSpPr>
      <xdr:spPr>
        <a:xfrm>
          <a:off x="2857500" y="96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16895</xdr:rowOff>
    </xdr:from>
    <xdr:ext cx="534377" cy="259045"/>
    <xdr:sp macro="" textlink="">
      <xdr:nvSpPr>
        <xdr:cNvPr id="147" name="テキスト ボックス 146"/>
        <xdr:cNvSpPr txBox="1"/>
      </xdr:nvSpPr>
      <xdr:spPr>
        <a:xfrm>
          <a:off x="2641111" y="978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62,471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150038</xdr:rowOff>
    </xdr:from>
    <xdr:to>
      <xdr:col>3</xdr:col>
      <xdr:colOff>3175</xdr:colOff>
      <xdr:row>57</xdr:row>
      <xdr:rowOff>80188</xdr:rowOff>
    </xdr:to>
    <xdr:sp macro="" textlink="">
      <xdr:nvSpPr>
        <xdr:cNvPr id="148" name="円/楕円 147"/>
        <xdr:cNvSpPr/>
      </xdr:nvSpPr>
      <xdr:spPr>
        <a:xfrm>
          <a:off x="1968500" y="97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71315</xdr:rowOff>
    </xdr:from>
    <xdr:ext cx="534377" cy="259045"/>
    <xdr:sp macro="" textlink="">
      <xdr:nvSpPr>
        <xdr:cNvPr id="149" name="テキスト ボックス 148"/>
        <xdr:cNvSpPr txBox="1"/>
      </xdr:nvSpPr>
      <xdr:spPr>
        <a:xfrm>
          <a:off x="1752111" y="98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166624</xdr:rowOff>
    </xdr:from>
    <xdr:to>
      <xdr:col>1</xdr:col>
      <xdr:colOff>485775</xdr:colOff>
      <xdr:row>57</xdr:row>
      <xdr:rowOff>96774</xdr:rowOff>
    </xdr:to>
    <xdr:sp macro="" textlink="">
      <xdr:nvSpPr>
        <xdr:cNvPr id="150" name="円/楕円 149"/>
        <xdr:cNvSpPr/>
      </xdr:nvSpPr>
      <xdr:spPr>
        <a:xfrm>
          <a:off x="1079500" y="976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87901</xdr:rowOff>
    </xdr:from>
    <xdr:ext cx="534377" cy="259045"/>
    <xdr:sp macro="" textlink="">
      <xdr:nvSpPr>
        <xdr:cNvPr id="151" name="テキスト ボックス 150"/>
        <xdr:cNvSpPr txBox="1"/>
      </xdr:nvSpPr>
      <xdr:spPr>
        <a:xfrm>
          <a:off x="863111" y="9860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145377</xdr:rowOff>
    </xdr:from>
    <xdr:to>
      <xdr:col>6</xdr:col>
      <xdr:colOff>511175</xdr:colOff>
      <xdr:row>78</xdr:row>
      <xdr:rowOff>146825</xdr:rowOff>
    </xdr:to>
    <xdr:cxnSp macro="">
      <xdr:nvCxnSpPr>
        <xdr:cNvPr id="180" name="直線コネクタ 179"/>
        <xdr:cNvCxnSpPr/>
      </xdr:nvCxnSpPr>
      <xdr:spPr>
        <a:xfrm flipV="1">
          <a:off x="3797300" y="13518477"/>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141033</xdr:rowOff>
    </xdr:from>
    <xdr:to>
      <xdr:col>5</xdr:col>
      <xdr:colOff>358775</xdr:colOff>
      <xdr:row>78</xdr:row>
      <xdr:rowOff>146825</xdr:rowOff>
    </xdr:to>
    <xdr:cxnSp macro="">
      <xdr:nvCxnSpPr>
        <xdr:cNvPr id="183" name="直線コネクタ 182"/>
        <xdr:cNvCxnSpPr/>
      </xdr:nvCxnSpPr>
      <xdr:spPr>
        <a:xfrm>
          <a:off x="2908300" y="13514133"/>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141033</xdr:rowOff>
    </xdr:from>
    <xdr:to>
      <xdr:col>4</xdr:col>
      <xdr:colOff>155575</xdr:colOff>
      <xdr:row>78</xdr:row>
      <xdr:rowOff>148616</xdr:rowOff>
    </xdr:to>
    <xdr:cxnSp macro="">
      <xdr:nvCxnSpPr>
        <xdr:cNvPr id="186" name="直線コネクタ 185"/>
        <xdr:cNvCxnSpPr/>
      </xdr:nvCxnSpPr>
      <xdr:spPr>
        <a:xfrm flipV="1">
          <a:off x="2019300" y="1351413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147053</xdr:rowOff>
    </xdr:from>
    <xdr:to>
      <xdr:col>2</xdr:col>
      <xdr:colOff>638175</xdr:colOff>
      <xdr:row>78</xdr:row>
      <xdr:rowOff>148616</xdr:rowOff>
    </xdr:to>
    <xdr:cxnSp macro="">
      <xdr:nvCxnSpPr>
        <xdr:cNvPr id="189" name="直線コネクタ 188"/>
        <xdr:cNvCxnSpPr/>
      </xdr:nvCxnSpPr>
      <xdr:spPr>
        <a:xfrm>
          <a:off x="1130300" y="13520153"/>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94577</xdr:rowOff>
    </xdr:from>
    <xdr:to>
      <xdr:col>6</xdr:col>
      <xdr:colOff>561975</xdr:colOff>
      <xdr:row>79</xdr:row>
      <xdr:rowOff>24727</xdr:rowOff>
    </xdr:to>
    <xdr:sp macro="" textlink="">
      <xdr:nvSpPr>
        <xdr:cNvPr id="199" name="円/楕円 198"/>
        <xdr:cNvSpPr/>
      </xdr:nvSpPr>
      <xdr:spPr>
        <a:xfrm>
          <a:off x="4584700" y="134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9504</xdr:rowOff>
    </xdr:from>
    <xdr:ext cx="469744" cy="259045"/>
    <xdr:sp macro="" textlink="">
      <xdr:nvSpPr>
        <xdr:cNvPr id="200" name="維持補修費該当値テキスト"/>
        <xdr:cNvSpPr txBox="1"/>
      </xdr:nvSpPr>
      <xdr:spPr>
        <a:xfrm>
          <a:off x="4686300" y="1338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96025</xdr:rowOff>
    </xdr:from>
    <xdr:to>
      <xdr:col>5</xdr:col>
      <xdr:colOff>409575</xdr:colOff>
      <xdr:row>79</xdr:row>
      <xdr:rowOff>26175</xdr:rowOff>
    </xdr:to>
    <xdr:sp macro="" textlink="">
      <xdr:nvSpPr>
        <xdr:cNvPr id="201" name="円/楕円 200"/>
        <xdr:cNvSpPr/>
      </xdr:nvSpPr>
      <xdr:spPr>
        <a:xfrm>
          <a:off x="3746500" y="134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17302</xdr:rowOff>
    </xdr:from>
    <xdr:ext cx="469744" cy="259045"/>
    <xdr:sp macro="" textlink="">
      <xdr:nvSpPr>
        <xdr:cNvPr id="202" name="テキスト ボックス 201"/>
        <xdr:cNvSpPr txBox="1"/>
      </xdr:nvSpPr>
      <xdr:spPr>
        <a:xfrm>
          <a:off x="3562427" y="135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90233</xdr:rowOff>
    </xdr:from>
    <xdr:to>
      <xdr:col>4</xdr:col>
      <xdr:colOff>206375</xdr:colOff>
      <xdr:row>79</xdr:row>
      <xdr:rowOff>20383</xdr:rowOff>
    </xdr:to>
    <xdr:sp macro="" textlink="">
      <xdr:nvSpPr>
        <xdr:cNvPr id="203" name="円/楕円 202"/>
        <xdr:cNvSpPr/>
      </xdr:nvSpPr>
      <xdr:spPr>
        <a:xfrm>
          <a:off x="2857500" y="134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11510</xdr:rowOff>
    </xdr:from>
    <xdr:ext cx="469744" cy="259045"/>
    <xdr:sp macro="" textlink="">
      <xdr:nvSpPr>
        <xdr:cNvPr id="204" name="テキスト ボックス 203"/>
        <xdr:cNvSpPr txBox="1"/>
      </xdr:nvSpPr>
      <xdr:spPr>
        <a:xfrm>
          <a:off x="2673427" y="1355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97816</xdr:rowOff>
    </xdr:from>
    <xdr:to>
      <xdr:col>3</xdr:col>
      <xdr:colOff>3175</xdr:colOff>
      <xdr:row>79</xdr:row>
      <xdr:rowOff>27966</xdr:rowOff>
    </xdr:to>
    <xdr:sp macro="" textlink="">
      <xdr:nvSpPr>
        <xdr:cNvPr id="205" name="円/楕円 204"/>
        <xdr:cNvSpPr/>
      </xdr:nvSpPr>
      <xdr:spPr>
        <a:xfrm>
          <a:off x="1968500" y="1347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19093</xdr:rowOff>
    </xdr:from>
    <xdr:ext cx="469744" cy="259045"/>
    <xdr:sp macro="" textlink="">
      <xdr:nvSpPr>
        <xdr:cNvPr id="206" name="テキスト ボックス 205"/>
        <xdr:cNvSpPr txBox="1"/>
      </xdr:nvSpPr>
      <xdr:spPr>
        <a:xfrm>
          <a:off x="1784427" y="1356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96253</xdr:rowOff>
    </xdr:from>
    <xdr:to>
      <xdr:col>1</xdr:col>
      <xdr:colOff>485775</xdr:colOff>
      <xdr:row>79</xdr:row>
      <xdr:rowOff>26403</xdr:rowOff>
    </xdr:to>
    <xdr:sp macro="" textlink="">
      <xdr:nvSpPr>
        <xdr:cNvPr id="207" name="円/楕円 206"/>
        <xdr:cNvSpPr/>
      </xdr:nvSpPr>
      <xdr:spPr>
        <a:xfrm>
          <a:off x="1079500" y="13469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17530</xdr:rowOff>
    </xdr:from>
    <xdr:ext cx="469744" cy="259045"/>
    <xdr:sp macro="" textlink="">
      <xdr:nvSpPr>
        <xdr:cNvPr id="208" name="テキスト ボックス 207"/>
        <xdr:cNvSpPr txBox="1"/>
      </xdr:nvSpPr>
      <xdr:spPr>
        <a:xfrm>
          <a:off x="895427" y="1356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90,498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99</xdr:row>
      <xdr:rowOff>37046</xdr:rowOff>
    </xdr:from>
    <xdr:to>
      <xdr:col>6</xdr:col>
      <xdr:colOff>511175</xdr:colOff>
      <xdr:row>99</xdr:row>
      <xdr:rowOff>56693</xdr:rowOff>
    </xdr:to>
    <xdr:cxnSp macro="">
      <xdr:nvCxnSpPr>
        <xdr:cNvPr id="238" name="直線コネクタ 237"/>
        <xdr:cNvCxnSpPr/>
      </xdr:nvCxnSpPr>
      <xdr:spPr>
        <a:xfrm flipV="1">
          <a:off x="3797300" y="17010596"/>
          <a:ext cx="8382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99</xdr:row>
      <xdr:rowOff>8674</xdr:rowOff>
    </xdr:from>
    <xdr:to>
      <xdr:col>5</xdr:col>
      <xdr:colOff>358775</xdr:colOff>
      <xdr:row>99</xdr:row>
      <xdr:rowOff>56693</xdr:rowOff>
    </xdr:to>
    <xdr:cxnSp macro="">
      <xdr:nvCxnSpPr>
        <xdr:cNvPr id="241" name="直線コネクタ 240"/>
        <xdr:cNvCxnSpPr/>
      </xdr:nvCxnSpPr>
      <xdr:spPr>
        <a:xfrm>
          <a:off x="2908300" y="16982224"/>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8674</xdr:rowOff>
    </xdr:from>
    <xdr:to>
      <xdr:col>4</xdr:col>
      <xdr:colOff>155575</xdr:colOff>
      <xdr:row>99</xdr:row>
      <xdr:rowOff>9652</xdr:rowOff>
    </xdr:to>
    <xdr:cxnSp macro="">
      <xdr:nvCxnSpPr>
        <xdr:cNvPr id="244" name="直線コネクタ 243"/>
        <xdr:cNvCxnSpPr/>
      </xdr:nvCxnSpPr>
      <xdr:spPr>
        <a:xfrm flipV="1">
          <a:off x="2019300" y="16982224"/>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9652</xdr:rowOff>
    </xdr:from>
    <xdr:to>
      <xdr:col>2</xdr:col>
      <xdr:colOff>638175</xdr:colOff>
      <xdr:row>99</xdr:row>
      <xdr:rowOff>29756</xdr:rowOff>
    </xdr:to>
    <xdr:cxnSp macro="">
      <xdr:nvCxnSpPr>
        <xdr:cNvPr id="247" name="直線コネクタ 246"/>
        <xdr:cNvCxnSpPr/>
      </xdr:nvCxnSpPr>
      <xdr:spPr>
        <a:xfrm flipV="1">
          <a:off x="1130300" y="16983202"/>
          <a:ext cx="889000" cy="2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56570</xdr:rowOff>
    </xdr:from>
    <xdr:ext cx="534377" cy="259045"/>
    <xdr:sp macro="" textlink="">
      <xdr:nvSpPr>
        <xdr:cNvPr id="249" name="テキスト ボックス 248"/>
        <xdr:cNvSpPr txBox="1"/>
      </xdr:nvSpPr>
      <xdr:spPr>
        <a:xfrm>
          <a:off x="1752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157696</xdr:rowOff>
    </xdr:from>
    <xdr:to>
      <xdr:col>6</xdr:col>
      <xdr:colOff>561975</xdr:colOff>
      <xdr:row>99</xdr:row>
      <xdr:rowOff>87846</xdr:rowOff>
    </xdr:to>
    <xdr:sp macro="" textlink="">
      <xdr:nvSpPr>
        <xdr:cNvPr id="257" name="円/楕円 256"/>
        <xdr:cNvSpPr/>
      </xdr:nvSpPr>
      <xdr:spPr>
        <a:xfrm>
          <a:off x="4584700" y="169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72623</xdr:rowOff>
    </xdr:from>
    <xdr:ext cx="534377" cy="259045"/>
    <xdr:sp macro="" textlink="">
      <xdr:nvSpPr>
        <xdr:cNvPr id="258" name="扶助費該当値テキスト"/>
        <xdr:cNvSpPr txBox="1"/>
      </xdr:nvSpPr>
      <xdr:spPr>
        <a:xfrm>
          <a:off x="4686300" y="1687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60,583</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5893</xdr:rowOff>
    </xdr:from>
    <xdr:to>
      <xdr:col>5</xdr:col>
      <xdr:colOff>409575</xdr:colOff>
      <xdr:row>99</xdr:row>
      <xdr:rowOff>107493</xdr:rowOff>
    </xdr:to>
    <xdr:sp macro="" textlink="">
      <xdr:nvSpPr>
        <xdr:cNvPr id="259" name="円/楕円 258"/>
        <xdr:cNvSpPr/>
      </xdr:nvSpPr>
      <xdr:spPr>
        <a:xfrm>
          <a:off x="3746500" y="1697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98620</xdr:rowOff>
    </xdr:from>
    <xdr:ext cx="534377" cy="259045"/>
    <xdr:sp macro="" textlink="">
      <xdr:nvSpPr>
        <xdr:cNvPr id="260" name="テキスト ボックス 259"/>
        <xdr:cNvSpPr txBox="1"/>
      </xdr:nvSpPr>
      <xdr:spPr>
        <a:xfrm>
          <a:off x="3530111" y="1707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59,036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129324</xdr:rowOff>
    </xdr:from>
    <xdr:to>
      <xdr:col>4</xdr:col>
      <xdr:colOff>206375</xdr:colOff>
      <xdr:row>99</xdr:row>
      <xdr:rowOff>59474</xdr:rowOff>
    </xdr:to>
    <xdr:sp macro="" textlink="">
      <xdr:nvSpPr>
        <xdr:cNvPr id="261" name="円/楕円 260"/>
        <xdr:cNvSpPr/>
      </xdr:nvSpPr>
      <xdr:spPr>
        <a:xfrm>
          <a:off x="2857500" y="169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50601</xdr:rowOff>
    </xdr:from>
    <xdr:ext cx="534377" cy="259045"/>
    <xdr:sp macro="" textlink="">
      <xdr:nvSpPr>
        <xdr:cNvPr id="262" name="テキスト ボックス 261"/>
        <xdr:cNvSpPr txBox="1"/>
      </xdr:nvSpPr>
      <xdr:spPr>
        <a:xfrm>
          <a:off x="2641111" y="1702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130302</xdr:rowOff>
    </xdr:from>
    <xdr:to>
      <xdr:col>3</xdr:col>
      <xdr:colOff>3175</xdr:colOff>
      <xdr:row>99</xdr:row>
      <xdr:rowOff>60452</xdr:rowOff>
    </xdr:to>
    <xdr:sp macro="" textlink="">
      <xdr:nvSpPr>
        <xdr:cNvPr id="263" name="円/楕円 262"/>
        <xdr:cNvSpPr/>
      </xdr:nvSpPr>
      <xdr:spPr>
        <a:xfrm>
          <a:off x="1968500" y="1693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51579</xdr:rowOff>
    </xdr:from>
    <xdr:ext cx="534377" cy="259045"/>
    <xdr:sp macro="" textlink="">
      <xdr:nvSpPr>
        <xdr:cNvPr id="264" name="テキスト ボックス 263"/>
        <xdr:cNvSpPr txBox="1"/>
      </xdr:nvSpPr>
      <xdr:spPr>
        <a:xfrm>
          <a:off x="1752111" y="1702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62,740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150406</xdr:rowOff>
    </xdr:from>
    <xdr:to>
      <xdr:col>1</xdr:col>
      <xdr:colOff>485775</xdr:colOff>
      <xdr:row>99</xdr:row>
      <xdr:rowOff>80556</xdr:rowOff>
    </xdr:to>
    <xdr:sp macro="" textlink="">
      <xdr:nvSpPr>
        <xdr:cNvPr id="265" name="円/楕円 264"/>
        <xdr:cNvSpPr/>
      </xdr:nvSpPr>
      <xdr:spPr>
        <a:xfrm>
          <a:off x="1079500" y="169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71683</xdr:rowOff>
    </xdr:from>
    <xdr:ext cx="534377" cy="259045"/>
    <xdr:sp macro="" textlink="">
      <xdr:nvSpPr>
        <xdr:cNvPr id="266" name="テキスト ボックス 265"/>
        <xdr:cNvSpPr txBox="1"/>
      </xdr:nvSpPr>
      <xdr:spPr>
        <a:xfrm>
          <a:off x="863111" y="170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155654</xdr:rowOff>
    </xdr:from>
    <xdr:to>
      <xdr:col>15</xdr:col>
      <xdr:colOff>180975</xdr:colOff>
      <xdr:row>35</xdr:row>
      <xdr:rowOff>159541</xdr:rowOff>
    </xdr:to>
    <xdr:cxnSp macro="">
      <xdr:nvCxnSpPr>
        <xdr:cNvPr id="299" name="直線コネクタ 298"/>
        <xdr:cNvCxnSpPr/>
      </xdr:nvCxnSpPr>
      <xdr:spPr>
        <a:xfrm flipV="1">
          <a:off x="9639300" y="6156404"/>
          <a:ext cx="8382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159541</xdr:rowOff>
    </xdr:from>
    <xdr:to>
      <xdr:col>14</xdr:col>
      <xdr:colOff>28575</xdr:colOff>
      <xdr:row>37</xdr:row>
      <xdr:rowOff>36382</xdr:rowOff>
    </xdr:to>
    <xdr:cxnSp macro="">
      <xdr:nvCxnSpPr>
        <xdr:cNvPr id="302" name="直線コネクタ 301"/>
        <xdr:cNvCxnSpPr/>
      </xdr:nvCxnSpPr>
      <xdr:spPr>
        <a:xfrm flipV="1">
          <a:off x="8750300" y="6160291"/>
          <a:ext cx="889000" cy="21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116135</xdr:rowOff>
    </xdr:from>
    <xdr:to>
      <xdr:col>12</xdr:col>
      <xdr:colOff>511175</xdr:colOff>
      <xdr:row>37</xdr:row>
      <xdr:rowOff>36382</xdr:rowOff>
    </xdr:to>
    <xdr:cxnSp macro="">
      <xdr:nvCxnSpPr>
        <xdr:cNvPr id="305" name="直線コネクタ 304"/>
        <xdr:cNvCxnSpPr/>
      </xdr:nvCxnSpPr>
      <xdr:spPr>
        <a:xfrm>
          <a:off x="7861300" y="6288335"/>
          <a:ext cx="889000" cy="9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4306</xdr:rowOff>
    </xdr:from>
    <xdr:ext cx="534377" cy="259045"/>
    <xdr:sp macro="" textlink="">
      <xdr:nvSpPr>
        <xdr:cNvPr id="307" name="テキスト ボックス 306"/>
        <xdr:cNvSpPr txBox="1"/>
      </xdr:nvSpPr>
      <xdr:spPr>
        <a:xfrm>
          <a:off x="8483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51117</xdr:rowOff>
    </xdr:from>
    <xdr:to>
      <xdr:col>11</xdr:col>
      <xdr:colOff>307975</xdr:colOff>
      <xdr:row>36</xdr:row>
      <xdr:rowOff>116135</xdr:rowOff>
    </xdr:to>
    <xdr:cxnSp macro="">
      <xdr:nvCxnSpPr>
        <xdr:cNvPr id="308" name="直線コネクタ 307"/>
        <xdr:cNvCxnSpPr/>
      </xdr:nvCxnSpPr>
      <xdr:spPr>
        <a:xfrm>
          <a:off x="6972300" y="6223317"/>
          <a:ext cx="889000" cy="6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11374</xdr:rowOff>
    </xdr:from>
    <xdr:ext cx="534377" cy="259045"/>
    <xdr:sp macro="" textlink="">
      <xdr:nvSpPr>
        <xdr:cNvPr id="310" name="テキスト ボックス 309"/>
        <xdr:cNvSpPr txBox="1"/>
      </xdr:nvSpPr>
      <xdr:spPr>
        <a:xfrm>
          <a:off x="7594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104854</xdr:rowOff>
    </xdr:from>
    <xdr:to>
      <xdr:col>15</xdr:col>
      <xdr:colOff>231775</xdr:colOff>
      <xdr:row>36</xdr:row>
      <xdr:rowOff>35004</xdr:rowOff>
    </xdr:to>
    <xdr:sp macro="" textlink="">
      <xdr:nvSpPr>
        <xdr:cNvPr id="318" name="円/楕円 317"/>
        <xdr:cNvSpPr/>
      </xdr:nvSpPr>
      <xdr:spPr>
        <a:xfrm>
          <a:off x="10426700" y="610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127731</xdr:rowOff>
    </xdr:from>
    <xdr:ext cx="534377" cy="259045"/>
    <xdr:sp macro="" textlink="">
      <xdr:nvSpPr>
        <xdr:cNvPr id="319" name="補助費等該当値テキスト"/>
        <xdr:cNvSpPr txBox="1"/>
      </xdr:nvSpPr>
      <xdr:spPr>
        <a:xfrm>
          <a:off x="10528300" y="595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70,325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108741</xdr:rowOff>
    </xdr:from>
    <xdr:to>
      <xdr:col>14</xdr:col>
      <xdr:colOff>79375</xdr:colOff>
      <xdr:row>36</xdr:row>
      <xdr:rowOff>38891</xdr:rowOff>
    </xdr:to>
    <xdr:sp macro="" textlink="">
      <xdr:nvSpPr>
        <xdr:cNvPr id="320" name="円/楕円 319"/>
        <xdr:cNvSpPr/>
      </xdr:nvSpPr>
      <xdr:spPr>
        <a:xfrm>
          <a:off x="9588500" y="610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55418</xdr:rowOff>
    </xdr:from>
    <xdr:ext cx="534377" cy="259045"/>
    <xdr:sp macro="" textlink="">
      <xdr:nvSpPr>
        <xdr:cNvPr id="321" name="テキスト ボックス 320"/>
        <xdr:cNvSpPr txBox="1"/>
      </xdr:nvSpPr>
      <xdr:spPr>
        <a:xfrm>
          <a:off x="9372111" y="588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157032</xdr:rowOff>
    </xdr:from>
    <xdr:to>
      <xdr:col>12</xdr:col>
      <xdr:colOff>561975</xdr:colOff>
      <xdr:row>37</xdr:row>
      <xdr:rowOff>87182</xdr:rowOff>
    </xdr:to>
    <xdr:sp macro="" textlink="">
      <xdr:nvSpPr>
        <xdr:cNvPr id="322" name="円/楕円 321"/>
        <xdr:cNvSpPr/>
      </xdr:nvSpPr>
      <xdr:spPr>
        <a:xfrm>
          <a:off x="8699500" y="63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78309</xdr:rowOff>
    </xdr:from>
    <xdr:ext cx="534377" cy="259045"/>
    <xdr:sp macro="" textlink="">
      <xdr:nvSpPr>
        <xdr:cNvPr id="323" name="テキスト ボックス 322"/>
        <xdr:cNvSpPr txBox="1"/>
      </xdr:nvSpPr>
      <xdr:spPr>
        <a:xfrm>
          <a:off x="8483111" y="642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65335</xdr:rowOff>
    </xdr:from>
    <xdr:to>
      <xdr:col>11</xdr:col>
      <xdr:colOff>358775</xdr:colOff>
      <xdr:row>36</xdr:row>
      <xdr:rowOff>166935</xdr:rowOff>
    </xdr:to>
    <xdr:sp macro="" textlink="">
      <xdr:nvSpPr>
        <xdr:cNvPr id="324" name="円/楕円 323"/>
        <xdr:cNvSpPr/>
      </xdr:nvSpPr>
      <xdr:spPr>
        <a:xfrm>
          <a:off x="7810500" y="623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158062</xdr:rowOff>
    </xdr:from>
    <xdr:ext cx="534377" cy="259045"/>
    <xdr:sp macro="" textlink="">
      <xdr:nvSpPr>
        <xdr:cNvPr id="325" name="テキスト ボックス 324"/>
        <xdr:cNvSpPr txBox="1"/>
      </xdr:nvSpPr>
      <xdr:spPr>
        <a:xfrm>
          <a:off x="7594111" y="6330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317</xdr:rowOff>
    </xdr:from>
    <xdr:to>
      <xdr:col>10</xdr:col>
      <xdr:colOff>155575</xdr:colOff>
      <xdr:row>36</xdr:row>
      <xdr:rowOff>101917</xdr:rowOff>
    </xdr:to>
    <xdr:sp macro="" textlink="">
      <xdr:nvSpPr>
        <xdr:cNvPr id="326" name="円/楕円 325"/>
        <xdr:cNvSpPr/>
      </xdr:nvSpPr>
      <xdr:spPr>
        <a:xfrm>
          <a:off x="6921500" y="61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118444</xdr:rowOff>
    </xdr:from>
    <xdr:ext cx="534377" cy="259045"/>
    <xdr:sp macro="" textlink="">
      <xdr:nvSpPr>
        <xdr:cNvPr id="327" name="テキスト ボックス 326"/>
        <xdr:cNvSpPr txBox="1"/>
      </xdr:nvSpPr>
      <xdr:spPr>
        <a:xfrm>
          <a:off x="6705111" y="594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66,274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49833</xdr:rowOff>
    </xdr:from>
    <xdr:to>
      <xdr:col>15</xdr:col>
      <xdr:colOff>180975</xdr:colOff>
      <xdr:row>58</xdr:row>
      <xdr:rowOff>86647</xdr:rowOff>
    </xdr:to>
    <xdr:cxnSp macro="">
      <xdr:nvCxnSpPr>
        <xdr:cNvPr id="354" name="直線コネクタ 353"/>
        <xdr:cNvCxnSpPr/>
      </xdr:nvCxnSpPr>
      <xdr:spPr>
        <a:xfrm flipV="1">
          <a:off x="9639300" y="9993933"/>
          <a:ext cx="838200" cy="3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71382</xdr:rowOff>
    </xdr:from>
    <xdr:to>
      <xdr:col>14</xdr:col>
      <xdr:colOff>28575</xdr:colOff>
      <xdr:row>58</xdr:row>
      <xdr:rowOff>86647</xdr:rowOff>
    </xdr:to>
    <xdr:cxnSp macro="">
      <xdr:nvCxnSpPr>
        <xdr:cNvPr id="357" name="直線コネクタ 356"/>
        <xdr:cNvCxnSpPr/>
      </xdr:nvCxnSpPr>
      <xdr:spPr>
        <a:xfrm>
          <a:off x="8750300" y="10015482"/>
          <a:ext cx="889000" cy="1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71382</xdr:rowOff>
    </xdr:from>
    <xdr:to>
      <xdr:col>12</xdr:col>
      <xdr:colOff>511175</xdr:colOff>
      <xdr:row>58</xdr:row>
      <xdr:rowOff>74124</xdr:rowOff>
    </xdr:to>
    <xdr:cxnSp macro="">
      <xdr:nvCxnSpPr>
        <xdr:cNvPr id="360" name="直線コネクタ 359"/>
        <xdr:cNvCxnSpPr/>
      </xdr:nvCxnSpPr>
      <xdr:spPr>
        <a:xfrm flipV="1">
          <a:off x="7861300" y="1001548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74124</xdr:rowOff>
    </xdr:from>
    <xdr:to>
      <xdr:col>11</xdr:col>
      <xdr:colOff>307975</xdr:colOff>
      <xdr:row>58</xdr:row>
      <xdr:rowOff>94043</xdr:rowOff>
    </xdr:to>
    <xdr:cxnSp macro="">
      <xdr:nvCxnSpPr>
        <xdr:cNvPr id="363" name="直線コネクタ 362"/>
        <xdr:cNvCxnSpPr/>
      </xdr:nvCxnSpPr>
      <xdr:spPr>
        <a:xfrm flipV="1">
          <a:off x="6972300" y="10018224"/>
          <a:ext cx="889000" cy="19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170483</xdr:rowOff>
    </xdr:from>
    <xdr:to>
      <xdr:col>15</xdr:col>
      <xdr:colOff>231775</xdr:colOff>
      <xdr:row>58</xdr:row>
      <xdr:rowOff>100633</xdr:rowOff>
    </xdr:to>
    <xdr:sp macro="" textlink="">
      <xdr:nvSpPr>
        <xdr:cNvPr id="373" name="円/楕円 372"/>
        <xdr:cNvSpPr/>
      </xdr:nvSpPr>
      <xdr:spPr>
        <a:xfrm>
          <a:off x="10426700" y="99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129860</xdr:rowOff>
    </xdr:from>
    <xdr:ext cx="534377" cy="259045"/>
    <xdr:sp macro="" textlink="">
      <xdr:nvSpPr>
        <xdr:cNvPr id="374" name="普通建設事業費該当値テキスト"/>
        <xdr:cNvSpPr txBox="1"/>
      </xdr:nvSpPr>
      <xdr:spPr>
        <a:xfrm>
          <a:off x="10528300" y="973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98,280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35847</xdr:rowOff>
    </xdr:from>
    <xdr:to>
      <xdr:col>14</xdr:col>
      <xdr:colOff>79375</xdr:colOff>
      <xdr:row>58</xdr:row>
      <xdr:rowOff>137447</xdr:rowOff>
    </xdr:to>
    <xdr:sp macro="" textlink="">
      <xdr:nvSpPr>
        <xdr:cNvPr id="375" name="円/楕円 374"/>
        <xdr:cNvSpPr/>
      </xdr:nvSpPr>
      <xdr:spPr>
        <a:xfrm>
          <a:off x="9588500" y="997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128574</xdr:rowOff>
    </xdr:from>
    <xdr:ext cx="534377" cy="259045"/>
    <xdr:sp macro="" textlink="">
      <xdr:nvSpPr>
        <xdr:cNvPr id="376" name="テキスト ボックス 375"/>
        <xdr:cNvSpPr txBox="1"/>
      </xdr:nvSpPr>
      <xdr:spPr>
        <a:xfrm>
          <a:off x="9372111" y="1007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20582</xdr:rowOff>
    </xdr:from>
    <xdr:to>
      <xdr:col>12</xdr:col>
      <xdr:colOff>561975</xdr:colOff>
      <xdr:row>58</xdr:row>
      <xdr:rowOff>122182</xdr:rowOff>
    </xdr:to>
    <xdr:sp macro="" textlink="">
      <xdr:nvSpPr>
        <xdr:cNvPr id="377" name="円/楕円 376"/>
        <xdr:cNvSpPr/>
      </xdr:nvSpPr>
      <xdr:spPr>
        <a:xfrm>
          <a:off x="8699500" y="9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113309</xdr:rowOff>
    </xdr:from>
    <xdr:ext cx="534377" cy="259045"/>
    <xdr:sp macro="" textlink="">
      <xdr:nvSpPr>
        <xdr:cNvPr id="378" name="テキスト ボックス 377"/>
        <xdr:cNvSpPr txBox="1"/>
      </xdr:nvSpPr>
      <xdr:spPr>
        <a:xfrm>
          <a:off x="8483111" y="1005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23324</xdr:rowOff>
    </xdr:from>
    <xdr:to>
      <xdr:col>11</xdr:col>
      <xdr:colOff>358775</xdr:colOff>
      <xdr:row>58</xdr:row>
      <xdr:rowOff>124924</xdr:rowOff>
    </xdr:to>
    <xdr:sp macro="" textlink="">
      <xdr:nvSpPr>
        <xdr:cNvPr id="379" name="円/楕円 378"/>
        <xdr:cNvSpPr/>
      </xdr:nvSpPr>
      <xdr:spPr>
        <a:xfrm>
          <a:off x="7810500" y="99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116051</xdr:rowOff>
    </xdr:from>
    <xdr:ext cx="534377" cy="259045"/>
    <xdr:sp macro="" textlink="">
      <xdr:nvSpPr>
        <xdr:cNvPr id="380" name="テキスト ボックス 379"/>
        <xdr:cNvSpPr txBox="1"/>
      </xdr:nvSpPr>
      <xdr:spPr>
        <a:xfrm>
          <a:off x="7594111" y="100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43243</xdr:rowOff>
    </xdr:from>
    <xdr:to>
      <xdr:col>10</xdr:col>
      <xdr:colOff>155575</xdr:colOff>
      <xdr:row>58</xdr:row>
      <xdr:rowOff>144843</xdr:rowOff>
    </xdr:to>
    <xdr:sp macro="" textlink="">
      <xdr:nvSpPr>
        <xdr:cNvPr id="381" name="円/楕円 380"/>
        <xdr:cNvSpPr/>
      </xdr:nvSpPr>
      <xdr:spPr>
        <a:xfrm>
          <a:off x="6921500" y="998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135970</xdr:rowOff>
    </xdr:from>
    <xdr:ext cx="534377" cy="259045"/>
    <xdr:sp macro="" textlink="">
      <xdr:nvSpPr>
        <xdr:cNvPr id="382" name="テキスト ボックス 381"/>
        <xdr:cNvSpPr txBox="1"/>
      </xdr:nvSpPr>
      <xdr:spPr>
        <a:xfrm>
          <a:off x="6705111" y="1008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94134</xdr:rowOff>
    </xdr:from>
    <xdr:to>
      <xdr:col>15</xdr:col>
      <xdr:colOff>180975</xdr:colOff>
      <xdr:row>78</xdr:row>
      <xdr:rowOff>171396</xdr:rowOff>
    </xdr:to>
    <xdr:cxnSp macro="">
      <xdr:nvCxnSpPr>
        <xdr:cNvPr id="411" name="直線コネクタ 410"/>
        <xdr:cNvCxnSpPr/>
      </xdr:nvCxnSpPr>
      <xdr:spPr>
        <a:xfrm flipV="1">
          <a:off x="9639300" y="13467234"/>
          <a:ext cx="838200" cy="7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43334</xdr:rowOff>
    </xdr:from>
    <xdr:to>
      <xdr:col>15</xdr:col>
      <xdr:colOff>231775</xdr:colOff>
      <xdr:row>78</xdr:row>
      <xdr:rowOff>144934</xdr:rowOff>
    </xdr:to>
    <xdr:sp macro="" textlink="">
      <xdr:nvSpPr>
        <xdr:cNvPr id="421" name="円/楕円 420"/>
        <xdr:cNvSpPr/>
      </xdr:nvSpPr>
      <xdr:spPr>
        <a:xfrm>
          <a:off x="10426700" y="13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2711</xdr:rowOff>
    </xdr:from>
    <xdr:ext cx="534377" cy="259045"/>
    <xdr:sp macro="" textlink="">
      <xdr:nvSpPr>
        <xdr:cNvPr id="422" name="普通建設事業費 （ うち新規整備　）該当値テキスト"/>
        <xdr:cNvSpPr txBox="1"/>
      </xdr:nvSpPr>
      <xdr:spPr>
        <a:xfrm>
          <a:off x="10528300" y="1320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95,879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120596</xdr:rowOff>
    </xdr:from>
    <xdr:to>
      <xdr:col>14</xdr:col>
      <xdr:colOff>79375</xdr:colOff>
      <xdr:row>79</xdr:row>
      <xdr:rowOff>50746</xdr:rowOff>
    </xdr:to>
    <xdr:sp macro="" textlink="">
      <xdr:nvSpPr>
        <xdr:cNvPr id="423" name="円/楕円 422"/>
        <xdr:cNvSpPr/>
      </xdr:nvSpPr>
      <xdr:spPr>
        <a:xfrm>
          <a:off x="9588500" y="1349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41873</xdr:rowOff>
    </xdr:from>
    <xdr:ext cx="534377" cy="259045"/>
    <xdr:sp macro="" textlink="">
      <xdr:nvSpPr>
        <xdr:cNvPr id="424" name="テキスト ボックス 423"/>
        <xdr:cNvSpPr txBox="1"/>
      </xdr:nvSpPr>
      <xdr:spPr>
        <a:xfrm>
          <a:off x="9372111" y="1358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54166</xdr:rowOff>
    </xdr:from>
    <xdr:to>
      <xdr:col>15</xdr:col>
      <xdr:colOff>180975</xdr:colOff>
      <xdr:row>99</xdr:row>
      <xdr:rowOff>30178</xdr:rowOff>
    </xdr:to>
    <xdr:cxnSp macro="">
      <xdr:nvCxnSpPr>
        <xdr:cNvPr id="453" name="直線コネクタ 452"/>
        <xdr:cNvCxnSpPr/>
      </xdr:nvCxnSpPr>
      <xdr:spPr>
        <a:xfrm>
          <a:off x="9639300" y="16856266"/>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7452</xdr:rowOff>
    </xdr:from>
    <xdr:ext cx="534377" cy="259045"/>
    <xdr:sp macro="" textlink="">
      <xdr:nvSpPr>
        <xdr:cNvPr id="457" name="テキスト ボックス 456"/>
        <xdr:cNvSpPr txBox="1"/>
      </xdr:nvSpPr>
      <xdr:spPr>
        <a:xfrm>
          <a:off x="9372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150828</xdr:rowOff>
    </xdr:from>
    <xdr:to>
      <xdr:col>15</xdr:col>
      <xdr:colOff>231775</xdr:colOff>
      <xdr:row>99</xdr:row>
      <xdr:rowOff>80978</xdr:rowOff>
    </xdr:to>
    <xdr:sp macro="" textlink="">
      <xdr:nvSpPr>
        <xdr:cNvPr id="463" name="円/楕円 462"/>
        <xdr:cNvSpPr/>
      </xdr:nvSpPr>
      <xdr:spPr>
        <a:xfrm>
          <a:off x="10426700" y="169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65755</xdr:rowOff>
    </xdr:from>
    <xdr:ext cx="469744" cy="259045"/>
    <xdr:sp macro="" textlink="">
      <xdr:nvSpPr>
        <xdr:cNvPr id="464" name="普通建設事業費 （ うち更新整備　）該当値テキスト"/>
        <xdr:cNvSpPr txBox="1"/>
      </xdr:nvSpPr>
      <xdr:spPr>
        <a:xfrm>
          <a:off x="10528300" y="1686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3366</xdr:rowOff>
    </xdr:from>
    <xdr:to>
      <xdr:col>14</xdr:col>
      <xdr:colOff>79375</xdr:colOff>
      <xdr:row>98</xdr:row>
      <xdr:rowOff>104966</xdr:rowOff>
    </xdr:to>
    <xdr:sp macro="" textlink="">
      <xdr:nvSpPr>
        <xdr:cNvPr id="465" name="円/楕円 464"/>
        <xdr:cNvSpPr/>
      </xdr:nvSpPr>
      <xdr:spPr>
        <a:xfrm>
          <a:off x="9588500" y="1680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96093</xdr:rowOff>
    </xdr:from>
    <xdr:ext cx="534377" cy="259045"/>
    <xdr:sp macro="" textlink="">
      <xdr:nvSpPr>
        <xdr:cNvPr id="466" name="テキスト ボックス 465"/>
        <xdr:cNvSpPr txBox="1"/>
      </xdr:nvSpPr>
      <xdr:spPr>
        <a:xfrm>
          <a:off x="9372111" y="1689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137327</xdr:rowOff>
    </xdr:from>
    <xdr:to>
      <xdr:col>23</xdr:col>
      <xdr:colOff>517525</xdr:colOff>
      <xdr:row>38</xdr:row>
      <xdr:rowOff>138319</xdr:rowOff>
    </xdr:to>
    <xdr:cxnSp macro="">
      <xdr:nvCxnSpPr>
        <xdr:cNvPr id="493" name="直線コネクタ 492"/>
        <xdr:cNvCxnSpPr/>
      </xdr:nvCxnSpPr>
      <xdr:spPr>
        <a:xfrm flipV="1">
          <a:off x="15481300" y="6652427"/>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89068</xdr:rowOff>
    </xdr:from>
    <xdr:ext cx="469744" cy="259045"/>
    <xdr:sp macro="" textlink="">
      <xdr:nvSpPr>
        <xdr:cNvPr id="494" name="災害復旧事業費平均値テキスト"/>
        <xdr:cNvSpPr txBox="1"/>
      </xdr:nvSpPr>
      <xdr:spPr>
        <a:xfrm>
          <a:off x="16370300" y="6432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137871</xdr:rowOff>
    </xdr:from>
    <xdr:to>
      <xdr:col>22</xdr:col>
      <xdr:colOff>365125</xdr:colOff>
      <xdr:row>38</xdr:row>
      <xdr:rowOff>138319</xdr:rowOff>
    </xdr:to>
    <xdr:cxnSp macro="">
      <xdr:nvCxnSpPr>
        <xdr:cNvPr id="496" name="直線コネクタ 495"/>
        <xdr:cNvCxnSpPr/>
      </xdr:nvCxnSpPr>
      <xdr:spPr>
        <a:xfrm>
          <a:off x="14592300" y="665297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169944</xdr:rowOff>
    </xdr:from>
    <xdr:ext cx="469744" cy="259045"/>
    <xdr:sp macro="" textlink="">
      <xdr:nvSpPr>
        <xdr:cNvPr id="498" name="テキスト ボックス 497"/>
        <xdr:cNvSpPr txBox="1"/>
      </xdr:nvSpPr>
      <xdr:spPr>
        <a:xfrm>
          <a:off x="15246427" y="634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133688</xdr:rowOff>
    </xdr:from>
    <xdr:to>
      <xdr:col>21</xdr:col>
      <xdr:colOff>161925</xdr:colOff>
      <xdr:row>38</xdr:row>
      <xdr:rowOff>137871</xdr:rowOff>
    </xdr:to>
    <xdr:cxnSp macro="">
      <xdr:nvCxnSpPr>
        <xdr:cNvPr id="499" name="直線コネクタ 498"/>
        <xdr:cNvCxnSpPr/>
      </xdr:nvCxnSpPr>
      <xdr:spPr>
        <a:xfrm>
          <a:off x="13703300" y="6648788"/>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170867</xdr:rowOff>
    </xdr:from>
    <xdr:ext cx="469744" cy="259045"/>
    <xdr:sp macro="" textlink="">
      <xdr:nvSpPr>
        <xdr:cNvPr id="501" name="テキスト ボックス 500"/>
        <xdr:cNvSpPr txBox="1"/>
      </xdr:nvSpPr>
      <xdr:spPr>
        <a:xfrm>
          <a:off x="14357427" y="634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133656</xdr:rowOff>
    </xdr:from>
    <xdr:to>
      <xdr:col>19</xdr:col>
      <xdr:colOff>644525</xdr:colOff>
      <xdr:row>38</xdr:row>
      <xdr:rowOff>133688</xdr:rowOff>
    </xdr:to>
    <xdr:cxnSp macro="">
      <xdr:nvCxnSpPr>
        <xdr:cNvPr id="502" name="直線コネクタ 501"/>
        <xdr:cNvCxnSpPr/>
      </xdr:nvCxnSpPr>
      <xdr:spPr>
        <a:xfrm>
          <a:off x="12814300" y="6648756"/>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86527</xdr:rowOff>
    </xdr:from>
    <xdr:to>
      <xdr:col>23</xdr:col>
      <xdr:colOff>568325</xdr:colOff>
      <xdr:row>39</xdr:row>
      <xdr:rowOff>16677</xdr:rowOff>
    </xdr:to>
    <xdr:sp macro="" textlink="">
      <xdr:nvSpPr>
        <xdr:cNvPr id="512" name="円/楕円 511"/>
        <xdr:cNvSpPr/>
      </xdr:nvSpPr>
      <xdr:spPr>
        <a:xfrm>
          <a:off x="16268700" y="660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44618</xdr:rowOff>
    </xdr:from>
    <xdr:ext cx="378565" cy="259045"/>
    <xdr:sp macro="" textlink="">
      <xdr:nvSpPr>
        <xdr:cNvPr id="513" name="災害復旧事業費該当値テキスト"/>
        <xdr:cNvSpPr txBox="1"/>
      </xdr:nvSpPr>
      <xdr:spPr>
        <a:xfrm>
          <a:off x="16370300" y="6559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87519</xdr:rowOff>
    </xdr:from>
    <xdr:to>
      <xdr:col>22</xdr:col>
      <xdr:colOff>415925</xdr:colOff>
      <xdr:row>39</xdr:row>
      <xdr:rowOff>17669</xdr:rowOff>
    </xdr:to>
    <xdr:sp macro="" textlink="">
      <xdr:nvSpPr>
        <xdr:cNvPr id="514" name="円/楕円 513"/>
        <xdr:cNvSpPr/>
      </xdr:nvSpPr>
      <xdr:spPr>
        <a:xfrm>
          <a:off x="15430500" y="660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8796</xdr:rowOff>
    </xdr:from>
    <xdr:ext cx="378565" cy="259045"/>
    <xdr:sp macro="" textlink="">
      <xdr:nvSpPr>
        <xdr:cNvPr id="515" name="テキスト ボックス 514"/>
        <xdr:cNvSpPr txBox="1"/>
      </xdr:nvSpPr>
      <xdr:spPr>
        <a:xfrm>
          <a:off x="15292017" y="6695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87071</xdr:rowOff>
    </xdr:from>
    <xdr:to>
      <xdr:col>21</xdr:col>
      <xdr:colOff>212725</xdr:colOff>
      <xdr:row>39</xdr:row>
      <xdr:rowOff>17221</xdr:rowOff>
    </xdr:to>
    <xdr:sp macro="" textlink="">
      <xdr:nvSpPr>
        <xdr:cNvPr id="516" name="円/楕円 515"/>
        <xdr:cNvSpPr/>
      </xdr:nvSpPr>
      <xdr:spPr>
        <a:xfrm>
          <a:off x="14541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8348</xdr:rowOff>
    </xdr:from>
    <xdr:ext cx="378565" cy="259045"/>
    <xdr:sp macro="" textlink="">
      <xdr:nvSpPr>
        <xdr:cNvPr id="517" name="テキスト ボックス 516"/>
        <xdr:cNvSpPr txBox="1"/>
      </xdr:nvSpPr>
      <xdr:spPr>
        <a:xfrm>
          <a:off x="14403017" y="6694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82888</xdr:rowOff>
    </xdr:from>
    <xdr:to>
      <xdr:col>20</xdr:col>
      <xdr:colOff>9525</xdr:colOff>
      <xdr:row>39</xdr:row>
      <xdr:rowOff>13038</xdr:rowOff>
    </xdr:to>
    <xdr:sp macro="" textlink="">
      <xdr:nvSpPr>
        <xdr:cNvPr id="518" name="円/楕円 517"/>
        <xdr:cNvSpPr/>
      </xdr:nvSpPr>
      <xdr:spPr>
        <a:xfrm>
          <a:off x="13652500" y="659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4165</xdr:rowOff>
    </xdr:from>
    <xdr:ext cx="469744" cy="259045"/>
    <xdr:sp macro="" textlink="">
      <xdr:nvSpPr>
        <xdr:cNvPr id="519" name="テキスト ボックス 518"/>
        <xdr:cNvSpPr txBox="1"/>
      </xdr:nvSpPr>
      <xdr:spPr>
        <a:xfrm>
          <a:off x="13468427" y="66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82856</xdr:rowOff>
    </xdr:from>
    <xdr:to>
      <xdr:col>18</xdr:col>
      <xdr:colOff>492125</xdr:colOff>
      <xdr:row>39</xdr:row>
      <xdr:rowOff>13006</xdr:rowOff>
    </xdr:to>
    <xdr:sp macro="" textlink="">
      <xdr:nvSpPr>
        <xdr:cNvPr id="520" name="円/楕円 519"/>
        <xdr:cNvSpPr/>
      </xdr:nvSpPr>
      <xdr:spPr>
        <a:xfrm>
          <a:off x="12763500" y="659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4133</xdr:rowOff>
    </xdr:from>
    <xdr:ext cx="469744" cy="259045"/>
    <xdr:sp macro="" textlink="">
      <xdr:nvSpPr>
        <xdr:cNvPr id="521" name="テキスト ボックス 520"/>
        <xdr:cNvSpPr txBox="1"/>
      </xdr:nvSpPr>
      <xdr:spPr>
        <a:xfrm>
          <a:off x="12579427" y="6690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34872</xdr:rowOff>
    </xdr:from>
    <xdr:to>
      <xdr:col>23</xdr:col>
      <xdr:colOff>517525</xdr:colOff>
      <xdr:row>78</xdr:row>
      <xdr:rowOff>39010</xdr:rowOff>
    </xdr:to>
    <xdr:cxnSp macro="">
      <xdr:nvCxnSpPr>
        <xdr:cNvPr id="605" name="直線コネクタ 604"/>
        <xdr:cNvCxnSpPr/>
      </xdr:nvCxnSpPr>
      <xdr:spPr>
        <a:xfrm>
          <a:off x="15481300" y="13407972"/>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30505</xdr:rowOff>
    </xdr:from>
    <xdr:to>
      <xdr:col>22</xdr:col>
      <xdr:colOff>365125</xdr:colOff>
      <xdr:row>78</xdr:row>
      <xdr:rowOff>34872</xdr:rowOff>
    </xdr:to>
    <xdr:cxnSp macro="">
      <xdr:nvCxnSpPr>
        <xdr:cNvPr id="608" name="直線コネクタ 607"/>
        <xdr:cNvCxnSpPr/>
      </xdr:nvCxnSpPr>
      <xdr:spPr>
        <a:xfrm>
          <a:off x="14592300" y="1340360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14599</xdr:rowOff>
    </xdr:from>
    <xdr:to>
      <xdr:col>21</xdr:col>
      <xdr:colOff>161925</xdr:colOff>
      <xdr:row>78</xdr:row>
      <xdr:rowOff>30505</xdr:rowOff>
    </xdr:to>
    <xdr:cxnSp macro="">
      <xdr:nvCxnSpPr>
        <xdr:cNvPr id="611" name="直線コネクタ 610"/>
        <xdr:cNvCxnSpPr/>
      </xdr:nvCxnSpPr>
      <xdr:spPr>
        <a:xfrm>
          <a:off x="13703300" y="13387699"/>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5576</xdr:rowOff>
    </xdr:from>
    <xdr:to>
      <xdr:col>19</xdr:col>
      <xdr:colOff>644525</xdr:colOff>
      <xdr:row>78</xdr:row>
      <xdr:rowOff>14599</xdr:rowOff>
    </xdr:to>
    <xdr:cxnSp macro="">
      <xdr:nvCxnSpPr>
        <xdr:cNvPr id="614" name="直線コネクタ 613"/>
        <xdr:cNvCxnSpPr/>
      </xdr:nvCxnSpPr>
      <xdr:spPr>
        <a:xfrm>
          <a:off x="12814300" y="13378676"/>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159660</xdr:rowOff>
    </xdr:from>
    <xdr:to>
      <xdr:col>23</xdr:col>
      <xdr:colOff>568325</xdr:colOff>
      <xdr:row>78</xdr:row>
      <xdr:rowOff>89810</xdr:rowOff>
    </xdr:to>
    <xdr:sp macro="" textlink="">
      <xdr:nvSpPr>
        <xdr:cNvPr id="624" name="円/楕円 623"/>
        <xdr:cNvSpPr/>
      </xdr:nvSpPr>
      <xdr:spPr>
        <a:xfrm>
          <a:off x="16268700" y="1336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74587</xdr:rowOff>
    </xdr:from>
    <xdr:ext cx="534377" cy="259045"/>
    <xdr:sp macro="" textlink="">
      <xdr:nvSpPr>
        <xdr:cNvPr id="625" name="公債費該当値テキスト"/>
        <xdr:cNvSpPr txBox="1"/>
      </xdr:nvSpPr>
      <xdr:spPr>
        <a:xfrm>
          <a:off x="16370300" y="1327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155522</xdr:rowOff>
    </xdr:from>
    <xdr:to>
      <xdr:col>22</xdr:col>
      <xdr:colOff>415925</xdr:colOff>
      <xdr:row>78</xdr:row>
      <xdr:rowOff>85672</xdr:rowOff>
    </xdr:to>
    <xdr:sp macro="" textlink="">
      <xdr:nvSpPr>
        <xdr:cNvPr id="626" name="円/楕円 625"/>
        <xdr:cNvSpPr/>
      </xdr:nvSpPr>
      <xdr:spPr>
        <a:xfrm>
          <a:off x="15430500" y="1335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76799</xdr:rowOff>
    </xdr:from>
    <xdr:ext cx="534377" cy="259045"/>
    <xdr:sp macro="" textlink="">
      <xdr:nvSpPr>
        <xdr:cNvPr id="627" name="テキスト ボックス 626"/>
        <xdr:cNvSpPr txBox="1"/>
      </xdr:nvSpPr>
      <xdr:spPr>
        <a:xfrm>
          <a:off x="15214111" y="1344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151155</xdr:rowOff>
    </xdr:from>
    <xdr:to>
      <xdr:col>21</xdr:col>
      <xdr:colOff>212725</xdr:colOff>
      <xdr:row>78</xdr:row>
      <xdr:rowOff>81305</xdr:rowOff>
    </xdr:to>
    <xdr:sp macro="" textlink="">
      <xdr:nvSpPr>
        <xdr:cNvPr id="628" name="円/楕円 627"/>
        <xdr:cNvSpPr/>
      </xdr:nvSpPr>
      <xdr:spPr>
        <a:xfrm>
          <a:off x="14541500" y="1335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72432</xdr:rowOff>
    </xdr:from>
    <xdr:ext cx="534377" cy="259045"/>
    <xdr:sp macro="" textlink="">
      <xdr:nvSpPr>
        <xdr:cNvPr id="629" name="テキスト ボックス 628"/>
        <xdr:cNvSpPr txBox="1"/>
      </xdr:nvSpPr>
      <xdr:spPr>
        <a:xfrm>
          <a:off x="14325111" y="1344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135249</xdr:rowOff>
    </xdr:from>
    <xdr:to>
      <xdr:col>20</xdr:col>
      <xdr:colOff>9525</xdr:colOff>
      <xdr:row>78</xdr:row>
      <xdr:rowOff>65399</xdr:rowOff>
    </xdr:to>
    <xdr:sp macro="" textlink="">
      <xdr:nvSpPr>
        <xdr:cNvPr id="630" name="円/楕円 629"/>
        <xdr:cNvSpPr/>
      </xdr:nvSpPr>
      <xdr:spPr>
        <a:xfrm>
          <a:off x="13652500" y="133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56526</xdr:rowOff>
    </xdr:from>
    <xdr:ext cx="534377" cy="259045"/>
    <xdr:sp macro="" textlink="">
      <xdr:nvSpPr>
        <xdr:cNvPr id="631" name="テキスト ボックス 630"/>
        <xdr:cNvSpPr txBox="1"/>
      </xdr:nvSpPr>
      <xdr:spPr>
        <a:xfrm>
          <a:off x="13436111" y="1342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126226</xdr:rowOff>
    </xdr:from>
    <xdr:to>
      <xdr:col>18</xdr:col>
      <xdr:colOff>492125</xdr:colOff>
      <xdr:row>78</xdr:row>
      <xdr:rowOff>56376</xdr:rowOff>
    </xdr:to>
    <xdr:sp macro="" textlink="">
      <xdr:nvSpPr>
        <xdr:cNvPr id="632" name="円/楕円 631"/>
        <xdr:cNvSpPr/>
      </xdr:nvSpPr>
      <xdr:spPr>
        <a:xfrm>
          <a:off x="12763500" y="133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47503</xdr:rowOff>
    </xdr:from>
    <xdr:ext cx="534377" cy="259045"/>
    <xdr:sp macro="" textlink="">
      <xdr:nvSpPr>
        <xdr:cNvPr id="633" name="テキスト ボックス 632"/>
        <xdr:cNvSpPr txBox="1"/>
      </xdr:nvSpPr>
      <xdr:spPr>
        <a:xfrm>
          <a:off x="12547111" y="134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134956</xdr:rowOff>
    </xdr:from>
    <xdr:to>
      <xdr:col>23</xdr:col>
      <xdr:colOff>517525</xdr:colOff>
      <xdr:row>98</xdr:row>
      <xdr:rowOff>136954</xdr:rowOff>
    </xdr:to>
    <xdr:cxnSp macro="">
      <xdr:nvCxnSpPr>
        <xdr:cNvPr id="660" name="直線コネクタ 659"/>
        <xdr:cNvCxnSpPr/>
      </xdr:nvCxnSpPr>
      <xdr:spPr>
        <a:xfrm>
          <a:off x="15481300" y="16937056"/>
          <a:ext cx="8382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105687</xdr:rowOff>
    </xdr:from>
    <xdr:to>
      <xdr:col>22</xdr:col>
      <xdr:colOff>365125</xdr:colOff>
      <xdr:row>98</xdr:row>
      <xdr:rowOff>134956</xdr:rowOff>
    </xdr:to>
    <xdr:cxnSp macro="">
      <xdr:nvCxnSpPr>
        <xdr:cNvPr id="663" name="直線コネクタ 662"/>
        <xdr:cNvCxnSpPr/>
      </xdr:nvCxnSpPr>
      <xdr:spPr>
        <a:xfrm>
          <a:off x="14592300" y="16907787"/>
          <a:ext cx="889000" cy="2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105687</xdr:rowOff>
    </xdr:from>
    <xdr:to>
      <xdr:col>21</xdr:col>
      <xdr:colOff>161925</xdr:colOff>
      <xdr:row>98</xdr:row>
      <xdr:rowOff>123481</xdr:rowOff>
    </xdr:to>
    <xdr:cxnSp macro="">
      <xdr:nvCxnSpPr>
        <xdr:cNvPr id="666" name="直線コネクタ 665"/>
        <xdr:cNvCxnSpPr/>
      </xdr:nvCxnSpPr>
      <xdr:spPr>
        <a:xfrm flipV="1">
          <a:off x="13703300" y="16907787"/>
          <a:ext cx="889000" cy="1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73878</xdr:rowOff>
    </xdr:from>
    <xdr:to>
      <xdr:col>19</xdr:col>
      <xdr:colOff>644525</xdr:colOff>
      <xdr:row>98</xdr:row>
      <xdr:rowOff>123481</xdr:rowOff>
    </xdr:to>
    <xdr:cxnSp macro="">
      <xdr:nvCxnSpPr>
        <xdr:cNvPr id="669" name="直線コネクタ 668"/>
        <xdr:cNvCxnSpPr/>
      </xdr:nvCxnSpPr>
      <xdr:spPr>
        <a:xfrm>
          <a:off x="12814300" y="16875978"/>
          <a:ext cx="889000" cy="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86154</xdr:rowOff>
    </xdr:from>
    <xdr:to>
      <xdr:col>23</xdr:col>
      <xdr:colOff>568325</xdr:colOff>
      <xdr:row>99</xdr:row>
      <xdr:rowOff>16304</xdr:rowOff>
    </xdr:to>
    <xdr:sp macro="" textlink="">
      <xdr:nvSpPr>
        <xdr:cNvPr id="679" name="円/楕円 678"/>
        <xdr:cNvSpPr/>
      </xdr:nvSpPr>
      <xdr:spPr>
        <a:xfrm>
          <a:off x="16268700" y="168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21222</xdr:rowOff>
    </xdr:from>
    <xdr:ext cx="469744" cy="259045"/>
    <xdr:sp macro="" textlink="">
      <xdr:nvSpPr>
        <xdr:cNvPr id="680" name="積立金該当値テキスト"/>
        <xdr:cNvSpPr txBox="1"/>
      </xdr:nvSpPr>
      <xdr:spPr>
        <a:xfrm>
          <a:off x="16370300" y="1682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84156</xdr:rowOff>
    </xdr:from>
    <xdr:to>
      <xdr:col>22</xdr:col>
      <xdr:colOff>415925</xdr:colOff>
      <xdr:row>99</xdr:row>
      <xdr:rowOff>14306</xdr:rowOff>
    </xdr:to>
    <xdr:sp macro="" textlink="">
      <xdr:nvSpPr>
        <xdr:cNvPr id="681" name="円/楕円 680"/>
        <xdr:cNvSpPr/>
      </xdr:nvSpPr>
      <xdr:spPr>
        <a:xfrm>
          <a:off x="15430500" y="168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5433</xdr:rowOff>
    </xdr:from>
    <xdr:ext cx="469744" cy="259045"/>
    <xdr:sp macro="" textlink="">
      <xdr:nvSpPr>
        <xdr:cNvPr id="682" name="テキスト ボックス 681"/>
        <xdr:cNvSpPr txBox="1"/>
      </xdr:nvSpPr>
      <xdr:spPr>
        <a:xfrm>
          <a:off x="15246427" y="1697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54887</xdr:rowOff>
    </xdr:from>
    <xdr:to>
      <xdr:col>21</xdr:col>
      <xdr:colOff>212725</xdr:colOff>
      <xdr:row>98</xdr:row>
      <xdr:rowOff>156487</xdr:rowOff>
    </xdr:to>
    <xdr:sp macro="" textlink="">
      <xdr:nvSpPr>
        <xdr:cNvPr id="683" name="円/楕円 682"/>
        <xdr:cNvSpPr/>
      </xdr:nvSpPr>
      <xdr:spPr>
        <a:xfrm>
          <a:off x="14541500" y="168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147614</xdr:rowOff>
    </xdr:from>
    <xdr:ext cx="534377" cy="259045"/>
    <xdr:sp macro="" textlink="">
      <xdr:nvSpPr>
        <xdr:cNvPr id="684" name="テキスト ボックス 683"/>
        <xdr:cNvSpPr txBox="1"/>
      </xdr:nvSpPr>
      <xdr:spPr>
        <a:xfrm>
          <a:off x="14325111" y="169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72681</xdr:rowOff>
    </xdr:from>
    <xdr:to>
      <xdr:col>20</xdr:col>
      <xdr:colOff>9525</xdr:colOff>
      <xdr:row>99</xdr:row>
      <xdr:rowOff>2831</xdr:rowOff>
    </xdr:to>
    <xdr:sp macro="" textlink="">
      <xdr:nvSpPr>
        <xdr:cNvPr id="685" name="円/楕円 684"/>
        <xdr:cNvSpPr/>
      </xdr:nvSpPr>
      <xdr:spPr>
        <a:xfrm>
          <a:off x="13652500" y="1687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165408</xdr:rowOff>
    </xdr:from>
    <xdr:ext cx="469744" cy="259045"/>
    <xdr:sp macro="" textlink="">
      <xdr:nvSpPr>
        <xdr:cNvPr id="686" name="テキスト ボックス 685"/>
        <xdr:cNvSpPr txBox="1"/>
      </xdr:nvSpPr>
      <xdr:spPr>
        <a:xfrm>
          <a:off x="13468427" y="1696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23078</xdr:rowOff>
    </xdr:from>
    <xdr:to>
      <xdr:col>18</xdr:col>
      <xdr:colOff>492125</xdr:colOff>
      <xdr:row>98</xdr:row>
      <xdr:rowOff>124678</xdr:rowOff>
    </xdr:to>
    <xdr:sp macro="" textlink="">
      <xdr:nvSpPr>
        <xdr:cNvPr id="687" name="円/楕円 686"/>
        <xdr:cNvSpPr/>
      </xdr:nvSpPr>
      <xdr:spPr>
        <a:xfrm>
          <a:off x="12763500" y="1682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141205</xdr:rowOff>
    </xdr:from>
    <xdr:ext cx="534377" cy="259045"/>
    <xdr:sp macro="" textlink="">
      <xdr:nvSpPr>
        <xdr:cNvPr id="688" name="テキスト ボックス 687"/>
        <xdr:cNvSpPr txBox="1"/>
      </xdr:nvSpPr>
      <xdr:spPr>
        <a:xfrm>
          <a:off x="12547111" y="1660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58730</xdr:rowOff>
    </xdr:from>
    <xdr:to>
      <xdr:col>29</xdr:col>
      <xdr:colOff>517525</xdr:colOff>
      <xdr:row>38</xdr:row>
      <xdr:rowOff>139700</xdr:rowOff>
    </xdr:to>
    <xdr:cxnSp macro="">
      <xdr:nvCxnSpPr>
        <xdr:cNvPr id="721" name="直線コネクタ 720"/>
        <xdr:cNvCxnSpPr/>
      </xdr:nvCxnSpPr>
      <xdr:spPr>
        <a:xfrm>
          <a:off x="19545300" y="6573830"/>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104770</xdr:rowOff>
    </xdr:from>
    <xdr:to>
      <xdr:col>28</xdr:col>
      <xdr:colOff>314325</xdr:colOff>
      <xdr:row>38</xdr:row>
      <xdr:rowOff>58730</xdr:rowOff>
    </xdr:to>
    <xdr:cxnSp macro="">
      <xdr:nvCxnSpPr>
        <xdr:cNvPr id="724" name="直線コネクタ 723"/>
        <xdr:cNvCxnSpPr/>
      </xdr:nvCxnSpPr>
      <xdr:spPr>
        <a:xfrm>
          <a:off x="18656300" y="6276970"/>
          <a:ext cx="889000" cy="29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111538</xdr:rowOff>
    </xdr:from>
    <xdr:ext cx="469744" cy="259045"/>
    <xdr:sp macro="" textlink="">
      <xdr:nvSpPr>
        <xdr:cNvPr id="726" name="テキスト ボックス 725"/>
        <xdr:cNvSpPr txBox="1"/>
      </xdr:nvSpPr>
      <xdr:spPr>
        <a:xfrm>
          <a:off x="19310427" y="662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112453</xdr:rowOff>
    </xdr:from>
    <xdr:ext cx="469744" cy="259045"/>
    <xdr:sp macro="" textlink="">
      <xdr:nvSpPr>
        <xdr:cNvPr id="728" name="テキスト ボックス 727"/>
        <xdr:cNvSpPr txBox="1"/>
      </xdr:nvSpPr>
      <xdr:spPr>
        <a:xfrm>
          <a:off x="18421427" y="66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7930</xdr:rowOff>
    </xdr:from>
    <xdr:to>
      <xdr:col>28</xdr:col>
      <xdr:colOff>365125</xdr:colOff>
      <xdr:row>38</xdr:row>
      <xdr:rowOff>109530</xdr:rowOff>
    </xdr:to>
    <xdr:sp macro="" textlink="">
      <xdr:nvSpPr>
        <xdr:cNvPr id="740" name="円/楕円 739"/>
        <xdr:cNvSpPr/>
      </xdr:nvSpPr>
      <xdr:spPr>
        <a:xfrm>
          <a:off x="19494500" y="652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126057</xdr:rowOff>
    </xdr:from>
    <xdr:ext cx="469744" cy="259045"/>
    <xdr:sp macro="" textlink="">
      <xdr:nvSpPr>
        <xdr:cNvPr id="741" name="テキスト ボックス 740"/>
        <xdr:cNvSpPr txBox="1"/>
      </xdr:nvSpPr>
      <xdr:spPr>
        <a:xfrm>
          <a:off x="19310427" y="629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53970</xdr:rowOff>
    </xdr:from>
    <xdr:to>
      <xdr:col>27</xdr:col>
      <xdr:colOff>161925</xdr:colOff>
      <xdr:row>36</xdr:row>
      <xdr:rowOff>155570</xdr:rowOff>
    </xdr:to>
    <xdr:sp macro="" textlink="">
      <xdr:nvSpPr>
        <xdr:cNvPr id="742" name="円/楕円 741"/>
        <xdr:cNvSpPr/>
      </xdr:nvSpPr>
      <xdr:spPr>
        <a:xfrm>
          <a:off x="18605500" y="62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647</xdr:rowOff>
    </xdr:from>
    <xdr:ext cx="469744" cy="259045"/>
    <xdr:sp macro="" textlink="">
      <xdr:nvSpPr>
        <xdr:cNvPr id="743" name="テキスト ボックス 742"/>
        <xdr:cNvSpPr txBox="1"/>
      </xdr:nvSpPr>
      <xdr:spPr>
        <a:xfrm>
          <a:off x="18421427" y="600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24485</xdr:rowOff>
    </xdr:from>
    <xdr:to>
      <xdr:col>32</xdr:col>
      <xdr:colOff>187325</xdr:colOff>
      <xdr:row>59</xdr:row>
      <xdr:rowOff>24676</xdr:rowOff>
    </xdr:to>
    <xdr:cxnSp macro="">
      <xdr:nvCxnSpPr>
        <xdr:cNvPr id="772" name="直線コネクタ 771"/>
        <xdr:cNvCxnSpPr/>
      </xdr:nvCxnSpPr>
      <xdr:spPr>
        <a:xfrm flipV="1">
          <a:off x="21323300" y="10140035"/>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24676</xdr:rowOff>
    </xdr:from>
    <xdr:to>
      <xdr:col>31</xdr:col>
      <xdr:colOff>34925</xdr:colOff>
      <xdr:row>59</xdr:row>
      <xdr:rowOff>24829</xdr:rowOff>
    </xdr:to>
    <xdr:cxnSp macro="">
      <xdr:nvCxnSpPr>
        <xdr:cNvPr id="775" name="直線コネクタ 774"/>
        <xdr:cNvCxnSpPr/>
      </xdr:nvCxnSpPr>
      <xdr:spPr>
        <a:xfrm flipV="1">
          <a:off x="20434300" y="10140226"/>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24829</xdr:rowOff>
    </xdr:from>
    <xdr:to>
      <xdr:col>29</xdr:col>
      <xdr:colOff>517525</xdr:colOff>
      <xdr:row>59</xdr:row>
      <xdr:rowOff>24905</xdr:rowOff>
    </xdr:to>
    <xdr:cxnSp macro="">
      <xdr:nvCxnSpPr>
        <xdr:cNvPr id="778" name="直線コネクタ 777"/>
        <xdr:cNvCxnSpPr/>
      </xdr:nvCxnSpPr>
      <xdr:spPr>
        <a:xfrm flipV="1">
          <a:off x="19545300" y="10140379"/>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24905</xdr:rowOff>
    </xdr:from>
    <xdr:to>
      <xdr:col>28</xdr:col>
      <xdr:colOff>314325</xdr:colOff>
      <xdr:row>59</xdr:row>
      <xdr:rowOff>24924</xdr:rowOff>
    </xdr:to>
    <xdr:cxnSp macro="">
      <xdr:nvCxnSpPr>
        <xdr:cNvPr id="781" name="直線コネクタ 780"/>
        <xdr:cNvCxnSpPr/>
      </xdr:nvCxnSpPr>
      <xdr:spPr>
        <a:xfrm flipV="1">
          <a:off x="18656300" y="10140455"/>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145135</xdr:rowOff>
    </xdr:from>
    <xdr:to>
      <xdr:col>32</xdr:col>
      <xdr:colOff>238125</xdr:colOff>
      <xdr:row>59</xdr:row>
      <xdr:rowOff>75285</xdr:rowOff>
    </xdr:to>
    <xdr:sp macro="" textlink="">
      <xdr:nvSpPr>
        <xdr:cNvPr id="791" name="円/楕円 790"/>
        <xdr:cNvSpPr/>
      </xdr:nvSpPr>
      <xdr:spPr>
        <a:xfrm>
          <a:off x="22110700" y="100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60062</xdr:rowOff>
    </xdr:from>
    <xdr:ext cx="469744" cy="259045"/>
    <xdr:sp macro="" textlink="">
      <xdr:nvSpPr>
        <xdr:cNvPr id="792" name="貸付金該当値テキスト"/>
        <xdr:cNvSpPr txBox="1"/>
      </xdr:nvSpPr>
      <xdr:spPr>
        <a:xfrm>
          <a:off x="22212300" y="1000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145326</xdr:rowOff>
    </xdr:from>
    <xdr:to>
      <xdr:col>31</xdr:col>
      <xdr:colOff>85725</xdr:colOff>
      <xdr:row>59</xdr:row>
      <xdr:rowOff>75476</xdr:rowOff>
    </xdr:to>
    <xdr:sp macro="" textlink="">
      <xdr:nvSpPr>
        <xdr:cNvPr id="793" name="円/楕円 792"/>
        <xdr:cNvSpPr/>
      </xdr:nvSpPr>
      <xdr:spPr>
        <a:xfrm>
          <a:off x="21272500" y="100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66603</xdr:rowOff>
    </xdr:from>
    <xdr:ext cx="469744" cy="259045"/>
    <xdr:sp macro="" textlink="">
      <xdr:nvSpPr>
        <xdr:cNvPr id="794" name="テキスト ボックス 793"/>
        <xdr:cNvSpPr txBox="1"/>
      </xdr:nvSpPr>
      <xdr:spPr>
        <a:xfrm>
          <a:off x="21088427" y="1018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145479</xdr:rowOff>
    </xdr:from>
    <xdr:to>
      <xdr:col>29</xdr:col>
      <xdr:colOff>568325</xdr:colOff>
      <xdr:row>59</xdr:row>
      <xdr:rowOff>75629</xdr:rowOff>
    </xdr:to>
    <xdr:sp macro="" textlink="">
      <xdr:nvSpPr>
        <xdr:cNvPr id="795" name="円/楕円 794"/>
        <xdr:cNvSpPr/>
      </xdr:nvSpPr>
      <xdr:spPr>
        <a:xfrm>
          <a:off x="20383500" y="10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66756</xdr:rowOff>
    </xdr:from>
    <xdr:ext cx="469744" cy="259045"/>
    <xdr:sp macro="" textlink="">
      <xdr:nvSpPr>
        <xdr:cNvPr id="796" name="テキスト ボックス 795"/>
        <xdr:cNvSpPr txBox="1"/>
      </xdr:nvSpPr>
      <xdr:spPr>
        <a:xfrm>
          <a:off x="20199427" y="1018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145555</xdr:rowOff>
    </xdr:from>
    <xdr:to>
      <xdr:col>28</xdr:col>
      <xdr:colOff>365125</xdr:colOff>
      <xdr:row>59</xdr:row>
      <xdr:rowOff>75705</xdr:rowOff>
    </xdr:to>
    <xdr:sp macro="" textlink="">
      <xdr:nvSpPr>
        <xdr:cNvPr id="797" name="円/楕円 796"/>
        <xdr:cNvSpPr/>
      </xdr:nvSpPr>
      <xdr:spPr>
        <a:xfrm>
          <a:off x="19494500" y="1008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66832</xdr:rowOff>
    </xdr:from>
    <xdr:ext cx="469744" cy="259045"/>
    <xdr:sp macro="" textlink="">
      <xdr:nvSpPr>
        <xdr:cNvPr id="798" name="テキスト ボックス 797"/>
        <xdr:cNvSpPr txBox="1"/>
      </xdr:nvSpPr>
      <xdr:spPr>
        <a:xfrm>
          <a:off x="19310427" y="1018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145574</xdr:rowOff>
    </xdr:from>
    <xdr:to>
      <xdr:col>27</xdr:col>
      <xdr:colOff>161925</xdr:colOff>
      <xdr:row>59</xdr:row>
      <xdr:rowOff>75724</xdr:rowOff>
    </xdr:to>
    <xdr:sp macro="" textlink="">
      <xdr:nvSpPr>
        <xdr:cNvPr id="799" name="円/楕円 798"/>
        <xdr:cNvSpPr/>
      </xdr:nvSpPr>
      <xdr:spPr>
        <a:xfrm>
          <a:off x="18605500" y="1008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66851</xdr:rowOff>
    </xdr:from>
    <xdr:ext cx="469744" cy="259045"/>
    <xdr:sp macro="" textlink="">
      <xdr:nvSpPr>
        <xdr:cNvPr id="800" name="テキスト ボックス 799"/>
        <xdr:cNvSpPr txBox="1"/>
      </xdr:nvSpPr>
      <xdr:spPr>
        <a:xfrm>
          <a:off x="18421427" y="1018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53,714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111239</xdr:rowOff>
    </xdr:from>
    <xdr:to>
      <xdr:col>32</xdr:col>
      <xdr:colOff>187325</xdr:colOff>
      <xdr:row>75</xdr:row>
      <xdr:rowOff>136023</xdr:rowOff>
    </xdr:to>
    <xdr:cxnSp macro="">
      <xdr:nvCxnSpPr>
        <xdr:cNvPr id="830" name="直線コネクタ 829"/>
        <xdr:cNvCxnSpPr/>
      </xdr:nvCxnSpPr>
      <xdr:spPr>
        <a:xfrm flipV="1">
          <a:off x="21323300" y="12798539"/>
          <a:ext cx="838200" cy="19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59142</xdr:rowOff>
    </xdr:from>
    <xdr:ext cx="534377" cy="259045"/>
    <xdr:sp macro="" textlink="">
      <xdr:nvSpPr>
        <xdr:cNvPr id="831" name="繰出金平均値テキスト"/>
        <xdr:cNvSpPr txBox="1"/>
      </xdr:nvSpPr>
      <xdr:spPr>
        <a:xfrm>
          <a:off x="22212300" y="12574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98781</xdr:rowOff>
    </xdr:from>
    <xdr:to>
      <xdr:col>31</xdr:col>
      <xdr:colOff>34925</xdr:colOff>
      <xdr:row>75</xdr:row>
      <xdr:rowOff>136023</xdr:rowOff>
    </xdr:to>
    <xdr:cxnSp macro="">
      <xdr:nvCxnSpPr>
        <xdr:cNvPr id="833" name="直線コネクタ 832"/>
        <xdr:cNvCxnSpPr/>
      </xdr:nvCxnSpPr>
      <xdr:spPr>
        <a:xfrm>
          <a:off x="20434300" y="12786081"/>
          <a:ext cx="889000" cy="20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59294</xdr:rowOff>
    </xdr:from>
    <xdr:ext cx="534377" cy="259045"/>
    <xdr:sp macro="" textlink="">
      <xdr:nvSpPr>
        <xdr:cNvPr id="835" name="テキスト ボックス 834"/>
        <xdr:cNvSpPr txBox="1"/>
      </xdr:nvSpPr>
      <xdr:spPr>
        <a:xfrm>
          <a:off x="21056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98781</xdr:rowOff>
    </xdr:from>
    <xdr:to>
      <xdr:col>29</xdr:col>
      <xdr:colOff>517525</xdr:colOff>
      <xdr:row>74</xdr:row>
      <xdr:rowOff>137795</xdr:rowOff>
    </xdr:to>
    <xdr:cxnSp macro="">
      <xdr:nvCxnSpPr>
        <xdr:cNvPr id="836" name="直線コネクタ 835"/>
        <xdr:cNvCxnSpPr/>
      </xdr:nvCxnSpPr>
      <xdr:spPr>
        <a:xfrm flipV="1">
          <a:off x="19545300" y="12786081"/>
          <a:ext cx="889000" cy="3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137795</xdr:rowOff>
    </xdr:from>
    <xdr:to>
      <xdr:col>28</xdr:col>
      <xdr:colOff>314325</xdr:colOff>
      <xdr:row>75</xdr:row>
      <xdr:rowOff>29876</xdr:rowOff>
    </xdr:to>
    <xdr:cxnSp macro="">
      <xdr:nvCxnSpPr>
        <xdr:cNvPr id="839" name="直線コネクタ 838"/>
        <xdr:cNvCxnSpPr/>
      </xdr:nvCxnSpPr>
      <xdr:spPr>
        <a:xfrm flipV="1">
          <a:off x="18656300" y="12825095"/>
          <a:ext cx="889000" cy="6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60439</xdr:rowOff>
    </xdr:from>
    <xdr:to>
      <xdr:col>32</xdr:col>
      <xdr:colOff>238125</xdr:colOff>
      <xdr:row>74</xdr:row>
      <xdr:rowOff>162039</xdr:rowOff>
    </xdr:to>
    <xdr:sp macro="" textlink="">
      <xdr:nvSpPr>
        <xdr:cNvPr id="849" name="円/楕円 848"/>
        <xdr:cNvSpPr/>
      </xdr:nvSpPr>
      <xdr:spPr>
        <a:xfrm>
          <a:off x="22110700" y="1274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38866</xdr:rowOff>
    </xdr:from>
    <xdr:ext cx="534377" cy="259045"/>
    <xdr:sp macro="" textlink="">
      <xdr:nvSpPr>
        <xdr:cNvPr id="850" name="繰出金該当値テキスト"/>
        <xdr:cNvSpPr txBox="1"/>
      </xdr:nvSpPr>
      <xdr:spPr>
        <a:xfrm>
          <a:off x="22212300" y="127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61,494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85223</xdr:rowOff>
    </xdr:from>
    <xdr:to>
      <xdr:col>31</xdr:col>
      <xdr:colOff>85725</xdr:colOff>
      <xdr:row>76</xdr:row>
      <xdr:rowOff>15373</xdr:rowOff>
    </xdr:to>
    <xdr:sp macro="" textlink="">
      <xdr:nvSpPr>
        <xdr:cNvPr id="851" name="円/楕円 850"/>
        <xdr:cNvSpPr/>
      </xdr:nvSpPr>
      <xdr:spPr>
        <a:xfrm>
          <a:off x="21272500" y="1294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6500</xdr:rowOff>
    </xdr:from>
    <xdr:ext cx="534377" cy="259045"/>
    <xdr:sp macro="" textlink="">
      <xdr:nvSpPr>
        <xdr:cNvPr id="852" name="テキスト ボックス 851"/>
        <xdr:cNvSpPr txBox="1"/>
      </xdr:nvSpPr>
      <xdr:spPr>
        <a:xfrm>
          <a:off x="21056111" y="130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51,193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47981</xdr:rowOff>
    </xdr:from>
    <xdr:to>
      <xdr:col>29</xdr:col>
      <xdr:colOff>568325</xdr:colOff>
      <xdr:row>74</xdr:row>
      <xdr:rowOff>149581</xdr:rowOff>
    </xdr:to>
    <xdr:sp macro="" textlink="">
      <xdr:nvSpPr>
        <xdr:cNvPr id="853" name="円/楕円 852"/>
        <xdr:cNvSpPr/>
      </xdr:nvSpPr>
      <xdr:spPr>
        <a:xfrm>
          <a:off x="20383500" y="1273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166108</xdr:rowOff>
    </xdr:from>
    <xdr:ext cx="534377" cy="259045"/>
    <xdr:sp macro="" textlink="">
      <xdr:nvSpPr>
        <xdr:cNvPr id="854" name="テキスト ボックス 853"/>
        <xdr:cNvSpPr txBox="1"/>
      </xdr:nvSpPr>
      <xdr:spPr>
        <a:xfrm>
          <a:off x="20167111" y="125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86995</xdr:rowOff>
    </xdr:from>
    <xdr:to>
      <xdr:col>28</xdr:col>
      <xdr:colOff>365125</xdr:colOff>
      <xdr:row>75</xdr:row>
      <xdr:rowOff>17145</xdr:rowOff>
    </xdr:to>
    <xdr:sp macro="" textlink="">
      <xdr:nvSpPr>
        <xdr:cNvPr id="855" name="円/楕円 854"/>
        <xdr:cNvSpPr/>
      </xdr:nvSpPr>
      <xdr:spPr>
        <a:xfrm>
          <a:off x="19494500" y="127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33672</xdr:rowOff>
    </xdr:from>
    <xdr:ext cx="534377" cy="259045"/>
    <xdr:sp macro="" textlink="">
      <xdr:nvSpPr>
        <xdr:cNvPr id="856" name="テキスト ボックス 855"/>
        <xdr:cNvSpPr txBox="1"/>
      </xdr:nvSpPr>
      <xdr:spPr>
        <a:xfrm>
          <a:off x="19278111" y="1254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60,100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150526</xdr:rowOff>
    </xdr:from>
    <xdr:to>
      <xdr:col>27</xdr:col>
      <xdr:colOff>161925</xdr:colOff>
      <xdr:row>75</xdr:row>
      <xdr:rowOff>80676</xdr:rowOff>
    </xdr:to>
    <xdr:sp macro="" textlink="">
      <xdr:nvSpPr>
        <xdr:cNvPr id="857" name="円/楕円 856"/>
        <xdr:cNvSpPr/>
      </xdr:nvSpPr>
      <xdr:spPr>
        <a:xfrm>
          <a:off x="18605500" y="128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97203</xdr:rowOff>
    </xdr:from>
    <xdr:ext cx="534377" cy="259045"/>
    <xdr:sp macro="" textlink="">
      <xdr:nvSpPr>
        <xdr:cNvPr id="858" name="テキスト ボックス 857"/>
        <xdr:cNvSpPr txBox="1"/>
      </xdr:nvSpPr>
      <xdr:spPr>
        <a:xfrm>
          <a:off x="18389111" y="1261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歳出決算総額は、住民一人当たり</a:t>
          </a:r>
          <a:r>
            <a:rPr kumimoji="1" lang="en-US" altLang="ja-JP" sz="1200">
              <a:solidFill>
                <a:schemeClr val="dk1"/>
              </a:solidFill>
              <a:effectLst/>
              <a:latin typeface="+mn-lt"/>
              <a:ea typeface="+mn-ea"/>
              <a:cs typeface="+mn-cs"/>
            </a:rPr>
            <a:t>485,929</a:t>
          </a:r>
          <a:r>
            <a:rPr kumimoji="1" lang="ja-JP" altLang="ja-JP" sz="1200">
              <a:solidFill>
                <a:schemeClr val="dk1"/>
              </a:solidFill>
              <a:effectLst/>
              <a:latin typeface="+mn-lt"/>
              <a:ea typeface="+mn-ea"/>
              <a:cs typeface="+mn-cs"/>
            </a:rPr>
            <a:t>円となっている。普通建設事業費は住民一人当たり</a:t>
          </a:r>
          <a:r>
            <a:rPr kumimoji="1" lang="en-US" altLang="ja-JP" sz="1200">
              <a:solidFill>
                <a:schemeClr val="dk1"/>
              </a:solidFill>
              <a:effectLst/>
              <a:latin typeface="+mn-lt"/>
              <a:ea typeface="+mn-ea"/>
              <a:cs typeface="+mn-cs"/>
            </a:rPr>
            <a:t>98,280</a:t>
          </a:r>
          <a:r>
            <a:rPr kumimoji="1" lang="ja-JP" altLang="ja-JP" sz="1200">
              <a:solidFill>
                <a:schemeClr val="dk1"/>
              </a:solidFill>
              <a:effectLst/>
              <a:latin typeface="+mn-lt"/>
              <a:ea typeface="+mn-ea"/>
              <a:cs typeface="+mn-cs"/>
            </a:rPr>
            <a:t>円で、類似団体と比較して一人当たりコストが高い状況となっている。これは、新市建設計画に定める大型施設整備事業実施に伴うものであり、前年度決算と比較すると</a:t>
          </a:r>
          <a:r>
            <a:rPr kumimoji="1" lang="en-US" altLang="ja-JP" sz="1200">
              <a:solidFill>
                <a:schemeClr val="dk1"/>
              </a:solidFill>
              <a:effectLst/>
              <a:latin typeface="+mn-lt"/>
              <a:ea typeface="+mn-ea"/>
              <a:cs typeface="+mn-cs"/>
            </a:rPr>
            <a:t>59.0</a:t>
          </a:r>
          <a:r>
            <a:rPr kumimoji="1" lang="ja-JP" altLang="ja-JP" sz="1200">
              <a:solidFill>
                <a:schemeClr val="dk1"/>
              </a:solidFill>
              <a:effectLst/>
              <a:latin typeface="+mn-lt"/>
              <a:ea typeface="+mn-ea"/>
              <a:cs typeface="+mn-cs"/>
            </a:rPr>
            <a:t>％増となっている。</a:t>
          </a:r>
          <a:endParaRPr kumimoji="1" lang="en-US" altLang="ja-JP" sz="12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今後本庁舎建設に加えて図書館・文化ホール等建設も予定されており、さらに事業費が増加する見込みのため、それ以外の</a:t>
          </a:r>
          <a:r>
            <a:rPr kumimoji="1" lang="ja-JP" altLang="en-US" sz="1200">
              <a:solidFill>
                <a:schemeClr val="dk1"/>
              </a:solidFill>
              <a:effectLst/>
              <a:latin typeface="+mn-lt"/>
              <a:ea typeface="+mn-ea"/>
              <a:cs typeface="+mn-cs"/>
            </a:rPr>
            <a:t>建設工事等</a:t>
          </a:r>
          <a:r>
            <a:rPr kumimoji="1" lang="ja-JP" altLang="ja-JP" sz="1200">
              <a:solidFill>
                <a:schemeClr val="dk1"/>
              </a:solidFill>
              <a:effectLst/>
              <a:latin typeface="+mn-lt"/>
              <a:ea typeface="+mn-ea"/>
              <a:cs typeface="+mn-cs"/>
            </a:rPr>
            <a:t>については、公共施設等総合管理計画に基づき、事業の取捨選択を徹底していくことで、事業費の</a:t>
          </a:r>
          <a:r>
            <a:rPr kumimoji="1" lang="ja-JP" altLang="en-US" sz="1200">
              <a:solidFill>
                <a:schemeClr val="dk1"/>
              </a:solidFill>
              <a:effectLst/>
              <a:latin typeface="+mn-lt"/>
              <a:ea typeface="+mn-ea"/>
              <a:cs typeface="+mn-cs"/>
            </a:rPr>
            <a:t>抑制</a:t>
          </a:r>
          <a:r>
            <a:rPr kumimoji="1" lang="ja-JP" altLang="ja-JP" sz="1200">
              <a:solidFill>
                <a:schemeClr val="dk1"/>
              </a:solidFill>
              <a:effectLst/>
              <a:latin typeface="+mn-lt"/>
              <a:ea typeface="+mn-ea"/>
              <a:cs typeface="+mn-cs"/>
            </a:rPr>
            <a:t>を目指すこととする。</a:t>
          </a:r>
          <a:endParaRPr lang="ja-JP" altLang="ja-JP" sz="1200">
            <a:effectLst/>
          </a:endParaRPr>
        </a:p>
        <a:p>
          <a:r>
            <a:rPr lang="ja-JP" altLang="en-US" sz="1200">
              <a:solidFill>
                <a:schemeClr val="dk1"/>
              </a:solidFill>
              <a:effectLst/>
              <a:latin typeface="+mn-ea"/>
              <a:ea typeface="+mn-ea"/>
              <a:cs typeface="+mn-cs"/>
            </a:rPr>
            <a:t>補助費等については</a:t>
          </a:r>
          <a:r>
            <a:rPr lang="en-US" altLang="ja-JP" sz="1200">
              <a:solidFill>
                <a:schemeClr val="dk1"/>
              </a:solidFill>
              <a:effectLst/>
              <a:latin typeface="+mn-ea"/>
              <a:ea typeface="+mn-ea"/>
              <a:cs typeface="+mn-cs"/>
            </a:rPr>
            <a:t>70,325</a:t>
          </a:r>
          <a:r>
            <a:rPr lang="ja-JP" altLang="en-US" sz="1200">
              <a:solidFill>
                <a:schemeClr val="dk1"/>
              </a:solidFill>
              <a:effectLst/>
              <a:latin typeface="+mn-ea"/>
              <a:ea typeface="+mn-ea"/>
              <a:cs typeface="+mn-cs"/>
            </a:rPr>
            <a:t>円で類似団体と比較して高い状況となっている。今後は補助金交付の適正性の精査を徹底し、見直し及び廃止を行うとともに、一部事務組合についても抑制に努める。</a:t>
          </a:r>
          <a:endParaRPr lang="en-US" altLang="ja-JP" sz="1200">
            <a:solidFill>
              <a:schemeClr val="dk1"/>
            </a:solidFill>
            <a:effectLst/>
            <a:latin typeface="+mn-ea"/>
            <a:ea typeface="+mn-ea"/>
            <a:cs typeface="+mn-cs"/>
          </a:endParaRPr>
        </a:p>
        <a:p>
          <a:r>
            <a:rPr lang="ja-JP" altLang="en-US" sz="1200">
              <a:solidFill>
                <a:schemeClr val="dk1"/>
              </a:solidFill>
              <a:effectLst/>
              <a:latin typeface="+mn-ea"/>
              <a:ea typeface="+mn-ea"/>
              <a:cs typeface="+mn-cs"/>
            </a:rPr>
            <a:t>積立金については一人当たり</a:t>
          </a:r>
          <a:r>
            <a:rPr lang="en-US" altLang="ja-JP" sz="1200">
              <a:solidFill>
                <a:schemeClr val="dk1"/>
              </a:solidFill>
              <a:effectLst/>
              <a:latin typeface="+mn-ea"/>
              <a:ea typeface="+mn-ea"/>
              <a:cs typeface="+mn-cs"/>
            </a:rPr>
            <a:t>1,201</a:t>
          </a:r>
          <a:r>
            <a:rPr lang="ja-JP" altLang="en-US" sz="1200">
              <a:solidFill>
                <a:schemeClr val="dk1"/>
              </a:solidFill>
              <a:effectLst/>
              <a:latin typeface="+mn-ea"/>
              <a:ea typeface="+mn-ea"/>
              <a:cs typeface="+mn-cs"/>
            </a:rPr>
            <a:t>円と、類似団体と比較して大幅に低い状況にある。</a:t>
          </a:r>
          <a:r>
            <a:rPr lang="ja-JP" altLang="ja-JP" sz="1200">
              <a:solidFill>
                <a:schemeClr val="dk1"/>
              </a:solidFill>
              <a:effectLst/>
              <a:latin typeface="+mn-lt"/>
              <a:ea typeface="+mn-ea"/>
              <a:cs typeface="+mn-cs"/>
            </a:rPr>
            <a:t>普通交付税の合併算定替の縮減</a:t>
          </a:r>
          <a:r>
            <a:rPr lang="ja-JP" altLang="en-US" sz="1200">
              <a:solidFill>
                <a:schemeClr val="dk1"/>
              </a:solidFill>
              <a:effectLst/>
              <a:latin typeface="+mn-lt"/>
              <a:ea typeface="+mn-ea"/>
              <a:cs typeface="+mn-cs"/>
            </a:rPr>
            <a:t>を視野に入れ、</a:t>
          </a:r>
          <a:r>
            <a:rPr lang="ja-JP" altLang="en-US" sz="1200">
              <a:solidFill>
                <a:schemeClr val="dk1"/>
              </a:solidFill>
              <a:effectLst/>
              <a:latin typeface="+mn-ea"/>
              <a:ea typeface="+mn-ea"/>
              <a:cs typeface="+mn-cs"/>
            </a:rPr>
            <a:t>今後は歳出全般の圧縮に努め、財政調整基金の現状維持、さらには積立を目標に健全な財政運営を図る。</a:t>
          </a:r>
          <a:endParaRPr lang="ja-JP" altLang="ja-JP" sz="1200">
            <a:solidFill>
              <a:schemeClr val="dk1"/>
            </a:solidFill>
            <a:effectLst/>
            <a:latin typeface="+mn-ea"/>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愛媛県伊予市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38,170
37,966
194.44
19,681,833
18,547,893
842,781
10,969,741
20,670,749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61.2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67310</xdr:rowOff>
    </xdr:from>
    <xdr:to>
      <xdr:col>6</xdr:col>
      <xdr:colOff>511175</xdr:colOff>
      <xdr:row>36</xdr:row>
      <xdr:rowOff>81978</xdr:rowOff>
    </xdr:to>
    <xdr:cxnSp macro="">
      <xdr:nvCxnSpPr>
        <xdr:cNvPr id="61" name="直線コネクタ 60"/>
        <xdr:cNvCxnSpPr/>
      </xdr:nvCxnSpPr>
      <xdr:spPr>
        <a:xfrm flipV="1">
          <a:off x="3797300" y="6239510"/>
          <a:ext cx="8382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81978</xdr:rowOff>
    </xdr:from>
    <xdr:to>
      <xdr:col>5</xdr:col>
      <xdr:colOff>358775</xdr:colOff>
      <xdr:row>36</xdr:row>
      <xdr:rowOff>99123</xdr:rowOff>
    </xdr:to>
    <xdr:cxnSp macro="">
      <xdr:nvCxnSpPr>
        <xdr:cNvPr id="64" name="直線コネクタ 63"/>
        <xdr:cNvCxnSpPr/>
      </xdr:nvCxnSpPr>
      <xdr:spPr>
        <a:xfrm flipV="1">
          <a:off x="2908300" y="6254178"/>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157226</xdr:rowOff>
    </xdr:from>
    <xdr:to>
      <xdr:col>4</xdr:col>
      <xdr:colOff>155575</xdr:colOff>
      <xdr:row>36</xdr:row>
      <xdr:rowOff>99123</xdr:rowOff>
    </xdr:to>
    <xdr:cxnSp macro="">
      <xdr:nvCxnSpPr>
        <xdr:cNvPr id="67" name="直線コネクタ 66"/>
        <xdr:cNvCxnSpPr/>
      </xdr:nvCxnSpPr>
      <xdr:spPr>
        <a:xfrm>
          <a:off x="2019300" y="6157976"/>
          <a:ext cx="889000" cy="11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43116</xdr:rowOff>
    </xdr:from>
    <xdr:to>
      <xdr:col>2</xdr:col>
      <xdr:colOff>638175</xdr:colOff>
      <xdr:row>35</xdr:row>
      <xdr:rowOff>157226</xdr:rowOff>
    </xdr:to>
    <xdr:cxnSp macro="">
      <xdr:nvCxnSpPr>
        <xdr:cNvPr id="70" name="直線コネクタ 69"/>
        <xdr:cNvCxnSpPr/>
      </xdr:nvCxnSpPr>
      <xdr:spPr>
        <a:xfrm>
          <a:off x="1130300" y="6043866"/>
          <a:ext cx="889000" cy="1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16510</xdr:rowOff>
    </xdr:from>
    <xdr:to>
      <xdr:col>6</xdr:col>
      <xdr:colOff>561975</xdr:colOff>
      <xdr:row>36</xdr:row>
      <xdr:rowOff>118110</xdr:rowOff>
    </xdr:to>
    <xdr:sp macro="" textlink="">
      <xdr:nvSpPr>
        <xdr:cNvPr id="80" name="円/楕円 79"/>
        <xdr:cNvSpPr/>
      </xdr:nvSpPr>
      <xdr:spPr>
        <a:xfrm>
          <a:off x="4584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166387</xdr:rowOff>
    </xdr:from>
    <xdr:ext cx="469744" cy="259045"/>
    <xdr:sp macro="" textlink="">
      <xdr:nvSpPr>
        <xdr:cNvPr id="81" name="議会費該当値テキスト"/>
        <xdr:cNvSpPr txBox="1"/>
      </xdr:nvSpPr>
      <xdr:spPr>
        <a:xfrm>
          <a:off x="4686300" y="61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31178</xdr:rowOff>
    </xdr:from>
    <xdr:to>
      <xdr:col>5</xdr:col>
      <xdr:colOff>409575</xdr:colOff>
      <xdr:row>36</xdr:row>
      <xdr:rowOff>132778</xdr:rowOff>
    </xdr:to>
    <xdr:sp macro="" textlink="">
      <xdr:nvSpPr>
        <xdr:cNvPr id="82" name="円/楕円 81"/>
        <xdr:cNvSpPr/>
      </xdr:nvSpPr>
      <xdr:spPr>
        <a:xfrm>
          <a:off x="3746500" y="620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123905</xdr:rowOff>
    </xdr:from>
    <xdr:ext cx="469744" cy="259045"/>
    <xdr:sp macro="" textlink="">
      <xdr:nvSpPr>
        <xdr:cNvPr id="83" name="テキスト ボックス 82"/>
        <xdr:cNvSpPr txBox="1"/>
      </xdr:nvSpPr>
      <xdr:spPr>
        <a:xfrm>
          <a:off x="3562427" y="629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48323</xdr:rowOff>
    </xdr:from>
    <xdr:to>
      <xdr:col>4</xdr:col>
      <xdr:colOff>206375</xdr:colOff>
      <xdr:row>36</xdr:row>
      <xdr:rowOff>149923</xdr:rowOff>
    </xdr:to>
    <xdr:sp macro="" textlink="">
      <xdr:nvSpPr>
        <xdr:cNvPr id="84" name="円/楕円 83"/>
        <xdr:cNvSpPr/>
      </xdr:nvSpPr>
      <xdr:spPr>
        <a:xfrm>
          <a:off x="2857500" y="62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141050</xdr:rowOff>
    </xdr:from>
    <xdr:ext cx="469744" cy="259045"/>
    <xdr:sp macro="" textlink="">
      <xdr:nvSpPr>
        <xdr:cNvPr id="85" name="テキスト ボックス 84"/>
        <xdr:cNvSpPr txBox="1"/>
      </xdr:nvSpPr>
      <xdr:spPr>
        <a:xfrm>
          <a:off x="2673427" y="631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106426</xdr:rowOff>
    </xdr:from>
    <xdr:to>
      <xdr:col>3</xdr:col>
      <xdr:colOff>3175</xdr:colOff>
      <xdr:row>36</xdr:row>
      <xdr:rowOff>36576</xdr:rowOff>
    </xdr:to>
    <xdr:sp macro="" textlink="">
      <xdr:nvSpPr>
        <xdr:cNvPr id="86" name="円/楕円 85"/>
        <xdr:cNvSpPr/>
      </xdr:nvSpPr>
      <xdr:spPr>
        <a:xfrm>
          <a:off x="1968500" y="610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27703</xdr:rowOff>
    </xdr:from>
    <xdr:ext cx="469744" cy="259045"/>
    <xdr:sp macro="" textlink="">
      <xdr:nvSpPr>
        <xdr:cNvPr id="87" name="テキスト ボックス 86"/>
        <xdr:cNvSpPr txBox="1"/>
      </xdr:nvSpPr>
      <xdr:spPr>
        <a:xfrm>
          <a:off x="1784427"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163766</xdr:rowOff>
    </xdr:from>
    <xdr:to>
      <xdr:col>1</xdr:col>
      <xdr:colOff>485775</xdr:colOff>
      <xdr:row>35</xdr:row>
      <xdr:rowOff>93916</xdr:rowOff>
    </xdr:to>
    <xdr:sp macro="" textlink="">
      <xdr:nvSpPr>
        <xdr:cNvPr id="88" name="円/楕円 87"/>
        <xdr:cNvSpPr/>
      </xdr:nvSpPr>
      <xdr:spPr>
        <a:xfrm>
          <a:off x="1079500" y="599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85043</xdr:rowOff>
    </xdr:from>
    <xdr:ext cx="469744" cy="259045"/>
    <xdr:sp macro="" textlink="">
      <xdr:nvSpPr>
        <xdr:cNvPr id="89" name="テキスト ボックス 88"/>
        <xdr:cNvSpPr txBox="1"/>
      </xdr:nvSpPr>
      <xdr:spPr>
        <a:xfrm>
          <a:off x="895427" y="608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82679</xdr:rowOff>
    </xdr:from>
    <xdr:to>
      <xdr:col>6</xdr:col>
      <xdr:colOff>511175</xdr:colOff>
      <xdr:row>58</xdr:row>
      <xdr:rowOff>107105</xdr:rowOff>
    </xdr:to>
    <xdr:cxnSp macro="">
      <xdr:nvCxnSpPr>
        <xdr:cNvPr id="118" name="直線コネクタ 117"/>
        <xdr:cNvCxnSpPr/>
      </xdr:nvCxnSpPr>
      <xdr:spPr>
        <a:xfrm flipV="1">
          <a:off x="3797300" y="10026779"/>
          <a:ext cx="838200" cy="2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98899</xdr:rowOff>
    </xdr:from>
    <xdr:to>
      <xdr:col>5</xdr:col>
      <xdr:colOff>358775</xdr:colOff>
      <xdr:row>58</xdr:row>
      <xdr:rowOff>107105</xdr:rowOff>
    </xdr:to>
    <xdr:cxnSp macro="">
      <xdr:nvCxnSpPr>
        <xdr:cNvPr id="121" name="直線コネクタ 120"/>
        <xdr:cNvCxnSpPr/>
      </xdr:nvCxnSpPr>
      <xdr:spPr>
        <a:xfrm>
          <a:off x="2908300" y="10042999"/>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98899</xdr:rowOff>
    </xdr:from>
    <xdr:to>
      <xdr:col>4</xdr:col>
      <xdr:colOff>155575</xdr:colOff>
      <xdr:row>58</xdr:row>
      <xdr:rowOff>116720</xdr:rowOff>
    </xdr:to>
    <xdr:cxnSp macro="">
      <xdr:nvCxnSpPr>
        <xdr:cNvPr id="124" name="直線コネクタ 123"/>
        <xdr:cNvCxnSpPr/>
      </xdr:nvCxnSpPr>
      <xdr:spPr>
        <a:xfrm flipV="1">
          <a:off x="2019300" y="10042999"/>
          <a:ext cx="889000" cy="1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68434</xdr:rowOff>
    </xdr:from>
    <xdr:to>
      <xdr:col>2</xdr:col>
      <xdr:colOff>638175</xdr:colOff>
      <xdr:row>58</xdr:row>
      <xdr:rowOff>116720</xdr:rowOff>
    </xdr:to>
    <xdr:cxnSp macro="">
      <xdr:nvCxnSpPr>
        <xdr:cNvPr id="127" name="直線コネクタ 126"/>
        <xdr:cNvCxnSpPr/>
      </xdr:nvCxnSpPr>
      <xdr:spPr>
        <a:xfrm>
          <a:off x="1130300" y="10012534"/>
          <a:ext cx="889000" cy="4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31879</xdr:rowOff>
    </xdr:from>
    <xdr:to>
      <xdr:col>6</xdr:col>
      <xdr:colOff>561975</xdr:colOff>
      <xdr:row>58</xdr:row>
      <xdr:rowOff>133479</xdr:rowOff>
    </xdr:to>
    <xdr:sp macro="" textlink="">
      <xdr:nvSpPr>
        <xdr:cNvPr id="137" name="円/楕円 136"/>
        <xdr:cNvSpPr/>
      </xdr:nvSpPr>
      <xdr:spPr>
        <a:xfrm>
          <a:off x="4584700" y="997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69,932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56305</xdr:rowOff>
    </xdr:from>
    <xdr:to>
      <xdr:col>5</xdr:col>
      <xdr:colOff>409575</xdr:colOff>
      <xdr:row>58</xdr:row>
      <xdr:rowOff>157905</xdr:rowOff>
    </xdr:to>
    <xdr:sp macro="" textlink="">
      <xdr:nvSpPr>
        <xdr:cNvPr id="139" name="円/楕円 138"/>
        <xdr:cNvSpPr/>
      </xdr:nvSpPr>
      <xdr:spPr>
        <a:xfrm>
          <a:off x="3746500" y="100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149032</xdr:rowOff>
    </xdr:from>
    <xdr:ext cx="534377" cy="259045"/>
    <xdr:sp macro="" textlink="">
      <xdr:nvSpPr>
        <xdr:cNvPr id="140" name="テキスト ボックス 139"/>
        <xdr:cNvSpPr txBox="1"/>
      </xdr:nvSpPr>
      <xdr:spPr>
        <a:xfrm>
          <a:off x="3530111" y="1009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48099</xdr:rowOff>
    </xdr:from>
    <xdr:to>
      <xdr:col>4</xdr:col>
      <xdr:colOff>206375</xdr:colOff>
      <xdr:row>58</xdr:row>
      <xdr:rowOff>149699</xdr:rowOff>
    </xdr:to>
    <xdr:sp macro="" textlink="">
      <xdr:nvSpPr>
        <xdr:cNvPr id="141" name="円/楕円 140"/>
        <xdr:cNvSpPr/>
      </xdr:nvSpPr>
      <xdr:spPr>
        <a:xfrm>
          <a:off x="2857500" y="99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140826</xdr:rowOff>
    </xdr:from>
    <xdr:ext cx="534377" cy="259045"/>
    <xdr:sp macro="" textlink="">
      <xdr:nvSpPr>
        <xdr:cNvPr id="142" name="テキスト ボックス 141"/>
        <xdr:cNvSpPr txBox="1"/>
      </xdr:nvSpPr>
      <xdr:spPr>
        <a:xfrm>
          <a:off x="2641111" y="1008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61,418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65920</xdr:rowOff>
    </xdr:from>
    <xdr:to>
      <xdr:col>3</xdr:col>
      <xdr:colOff>3175</xdr:colOff>
      <xdr:row>58</xdr:row>
      <xdr:rowOff>167520</xdr:rowOff>
    </xdr:to>
    <xdr:sp macro="" textlink="">
      <xdr:nvSpPr>
        <xdr:cNvPr id="143" name="円/楕円 142"/>
        <xdr:cNvSpPr/>
      </xdr:nvSpPr>
      <xdr:spPr>
        <a:xfrm>
          <a:off x="1968500" y="100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158647</xdr:rowOff>
    </xdr:from>
    <xdr:ext cx="534377" cy="259045"/>
    <xdr:sp macro="" textlink="">
      <xdr:nvSpPr>
        <xdr:cNvPr id="144" name="テキスト ボックス 143"/>
        <xdr:cNvSpPr txBox="1"/>
      </xdr:nvSpPr>
      <xdr:spPr>
        <a:xfrm>
          <a:off x="1752111" y="101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17634</xdr:rowOff>
    </xdr:from>
    <xdr:to>
      <xdr:col>1</xdr:col>
      <xdr:colOff>485775</xdr:colOff>
      <xdr:row>58</xdr:row>
      <xdr:rowOff>119234</xdr:rowOff>
    </xdr:to>
    <xdr:sp macro="" textlink="">
      <xdr:nvSpPr>
        <xdr:cNvPr id="145" name="円/楕円 144"/>
        <xdr:cNvSpPr/>
      </xdr:nvSpPr>
      <xdr:spPr>
        <a:xfrm>
          <a:off x="1079500" y="996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110361</xdr:rowOff>
    </xdr:from>
    <xdr:ext cx="534377" cy="259045"/>
    <xdr:sp macro="" textlink="">
      <xdr:nvSpPr>
        <xdr:cNvPr id="146" name="テキスト ボックス 145"/>
        <xdr:cNvSpPr txBox="1"/>
      </xdr:nvSpPr>
      <xdr:spPr>
        <a:xfrm>
          <a:off x="863111" y="100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158,051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134358</xdr:rowOff>
    </xdr:from>
    <xdr:to>
      <xdr:col>6</xdr:col>
      <xdr:colOff>511175</xdr:colOff>
      <xdr:row>77</xdr:row>
      <xdr:rowOff>35916</xdr:rowOff>
    </xdr:to>
    <xdr:cxnSp macro="">
      <xdr:nvCxnSpPr>
        <xdr:cNvPr id="176" name="直線コネクタ 175"/>
        <xdr:cNvCxnSpPr/>
      </xdr:nvCxnSpPr>
      <xdr:spPr>
        <a:xfrm flipV="1">
          <a:off x="3797300" y="13164558"/>
          <a:ext cx="838200" cy="7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9272</xdr:rowOff>
    </xdr:from>
    <xdr:ext cx="599010" cy="259045"/>
    <xdr:sp macro="" textlink="">
      <xdr:nvSpPr>
        <xdr:cNvPr id="177" name="民生費平均値テキスト"/>
        <xdr:cNvSpPr txBox="1"/>
      </xdr:nvSpPr>
      <xdr:spPr>
        <a:xfrm>
          <a:off x="4686300" y="12868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35916</xdr:rowOff>
    </xdr:from>
    <xdr:to>
      <xdr:col>5</xdr:col>
      <xdr:colOff>358775</xdr:colOff>
      <xdr:row>77</xdr:row>
      <xdr:rowOff>148386</xdr:rowOff>
    </xdr:to>
    <xdr:cxnSp macro="">
      <xdr:nvCxnSpPr>
        <xdr:cNvPr id="179" name="直線コネクタ 178"/>
        <xdr:cNvCxnSpPr/>
      </xdr:nvCxnSpPr>
      <xdr:spPr>
        <a:xfrm flipV="1">
          <a:off x="2908300" y="13237566"/>
          <a:ext cx="889000" cy="11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148386</xdr:rowOff>
    </xdr:from>
    <xdr:to>
      <xdr:col>4</xdr:col>
      <xdr:colOff>155575</xdr:colOff>
      <xdr:row>77</xdr:row>
      <xdr:rowOff>164061</xdr:rowOff>
    </xdr:to>
    <xdr:cxnSp macro="">
      <xdr:nvCxnSpPr>
        <xdr:cNvPr id="182" name="直線コネクタ 181"/>
        <xdr:cNvCxnSpPr/>
      </xdr:nvCxnSpPr>
      <xdr:spPr>
        <a:xfrm flipV="1">
          <a:off x="2019300" y="13350036"/>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164061</xdr:rowOff>
    </xdr:from>
    <xdr:to>
      <xdr:col>2</xdr:col>
      <xdr:colOff>638175</xdr:colOff>
      <xdr:row>78</xdr:row>
      <xdr:rowOff>26451</xdr:rowOff>
    </xdr:to>
    <xdr:cxnSp macro="">
      <xdr:nvCxnSpPr>
        <xdr:cNvPr id="185" name="直線コネクタ 184"/>
        <xdr:cNvCxnSpPr/>
      </xdr:nvCxnSpPr>
      <xdr:spPr>
        <a:xfrm flipV="1">
          <a:off x="1130300" y="13365711"/>
          <a:ext cx="889000" cy="3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83558</xdr:rowOff>
    </xdr:from>
    <xdr:to>
      <xdr:col>6</xdr:col>
      <xdr:colOff>561975</xdr:colOff>
      <xdr:row>77</xdr:row>
      <xdr:rowOff>13708</xdr:rowOff>
    </xdr:to>
    <xdr:sp macro="" textlink="">
      <xdr:nvSpPr>
        <xdr:cNvPr id="195" name="円/楕円 194"/>
        <xdr:cNvSpPr/>
      </xdr:nvSpPr>
      <xdr:spPr>
        <a:xfrm>
          <a:off x="4584700" y="131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61985</xdr:rowOff>
    </xdr:from>
    <xdr:ext cx="599010" cy="259045"/>
    <xdr:sp macro="" textlink="">
      <xdr:nvSpPr>
        <xdr:cNvPr id="196" name="民生費該当値テキスト"/>
        <xdr:cNvSpPr txBox="1"/>
      </xdr:nvSpPr>
      <xdr:spPr>
        <a:xfrm>
          <a:off x="4686300" y="13092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155,701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156566</xdr:rowOff>
    </xdr:from>
    <xdr:to>
      <xdr:col>5</xdr:col>
      <xdr:colOff>409575</xdr:colOff>
      <xdr:row>77</xdr:row>
      <xdr:rowOff>86716</xdr:rowOff>
    </xdr:to>
    <xdr:sp macro="" textlink="">
      <xdr:nvSpPr>
        <xdr:cNvPr id="197" name="円/楕円 196"/>
        <xdr:cNvSpPr/>
      </xdr:nvSpPr>
      <xdr:spPr>
        <a:xfrm>
          <a:off x="3746500" y="131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77843</xdr:rowOff>
    </xdr:from>
    <xdr:ext cx="599010" cy="259045"/>
    <xdr:sp macro="" textlink="">
      <xdr:nvSpPr>
        <xdr:cNvPr id="198" name="テキスト ボックス 197"/>
        <xdr:cNvSpPr txBox="1"/>
      </xdr:nvSpPr>
      <xdr:spPr>
        <a:xfrm>
          <a:off x="3497794" y="1327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97586</xdr:rowOff>
    </xdr:from>
    <xdr:to>
      <xdr:col>4</xdr:col>
      <xdr:colOff>206375</xdr:colOff>
      <xdr:row>78</xdr:row>
      <xdr:rowOff>27736</xdr:rowOff>
    </xdr:to>
    <xdr:sp macro="" textlink="">
      <xdr:nvSpPr>
        <xdr:cNvPr id="199" name="円/楕円 198"/>
        <xdr:cNvSpPr/>
      </xdr:nvSpPr>
      <xdr:spPr>
        <a:xfrm>
          <a:off x="2857500" y="1329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18863</xdr:rowOff>
    </xdr:from>
    <xdr:ext cx="599010" cy="259045"/>
    <xdr:sp macro="" textlink="">
      <xdr:nvSpPr>
        <xdr:cNvPr id="200" name="テキスト ボックス 199"/>
        <xdr:cNvSpPr txBox="1"/>
      </xdr:nvSpPr>
      <xdr:spPr>
        <a:xfrm>
          <a:off x="2608794" y="1339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131,360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113261</xdr:rowOff>
    </xdr:from>
    <xdr:to>
      <xdr:col>3</xdr:col>
      <xdr:colOff>3175</xdr:colOff>
      <xdr:row>78</xdr:row>
      <xdr:rowOff>43411</xdr:rowOff>
    </xdr:to>
    <xdr:sp macro="" textlink="">
      <xdr:nvSpPr>
        <xdr:cNvPr id="201" name="円/楕円 200"/>
        <xdr:cNvSpPr/>
      </xdr:nvSpPr>
      <xdr:spPr>
        <a:xfrm>
          <a:off x="1968500" y="133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34538</xdr:rowOff>
    </xdr:from>
    <xdr:ext cx="599010" cy="259045"/>
    <xdr:sp macro="" textlink="">
      <xdr:nvSpPr>
        <xdr:cNvPr id="202" name="テキスト ボックス 201"/>
        <xdr:cNvSpPr txBox="1"/>
      </xdr:nvSpPr>
      <xdr:spPr>
        <a:xfrm>
          <a:off x="1719794" y="1340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129,303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147101</xdr:rowOff>
    </xdr:from>
    <xdr:to>
      <xdr:col>1</xdr:col>
      <xdr:colOff>485775</xdr:colOff>
      <xdr:row>78</xdr:row>
      <xdr:rowOff>77251</xdr:rowOff>
    </xdr:to>
    <xdr:sp macro="" textlink="">
      <xdr:nvSpPr>
        <xdr:cNvPr id="203" name="円/楕円 202"/>
        <xdr:cNvSpPr/>
      </xdr:nvSpPr>
      <xdr:spPr>
        <a:xfrm>
          <a:off x="1079500" y="1334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68378</xdr:rowOff>
    </xdr:from>
    <xdr:ext cx="599010" cy="259045"/>
    <xdr:sp macro="" textlink="">
      <xdr:nvSpPr>
        <xdr:cNvPr id="204" name="テキスト ボックス 203"/>
        <xdr:cNvSpPr txBox="1"/>
      </xdr:nvSpPr>
      <xdr:spPr>
        <a:xfrm>
          <a:off x="830794" y="1344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100392</xdr:rowOff>
    </xdr:from>
    <xdr:to>
      <xdr:col>6</xdr:col>
      <xdr:colOff>511175</xdr:colOff>
      <xdr:row>97</xdr:row>
      <xdr:rowOff>117351</xdr:rowOff>
    </xdr:to>
    <xdr:cxnSp macro="">
      <xdr:nvCxnSpPr>
        <xdr:cNvPr id="235" name="直線コネクタ 234"/>
        <xdr:cNvCxnSpPr/>
      </xdr:nvCxnSpPr>
      <xdr:spPr>
        <a:xfrm>
          <a:off x="3797300" y="16731042"/>
          <a:ext cx="838200" cy="1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100392</xdr:rowOff>
    </xdr:from>
    <xdr:to>
      <xdr:col>5</xdr:col>
      <xdr:colOff>358775</xdr:colOff>
      <xdr:row>97</xdr:row>
      <xdr:rowOff>103538</xdr:rowOff>
    </xdr:to>
    <xdr:cxnSp macro="">
      <xdr:nvCxnSpPr>
        <xdr:cNvPr id="238" name="直線コネクタ 237"/>
        <xdr:cNvCxnSpPr/>
      </xdr:nvCxnSpPr>
      <xdr:spPr>
        <a:xfrm flipV="1">
          <a:off x="2908300" y="16731042"/>
          <a:ext cx="889000" cy="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134692</xdr:rowOff>
    </xdr:from>
    <xdr:ext cx="534377" cy="259045"/>
    <xdr:sp macro="" textlink="">
      <xdr:nvSpPr>
        <xdr:cNvPr id="240" name="テキスト ボックス 239"/>
        <xdr:cNvSpPr txBox="1"/>
      </xdr:nvSpPr>
      <xdr:spPr>
        <a:xfrm>
          <a:off x="3530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122185</xdr:rowOff>
    </xdr:from>
    <xdr:to>
      <xdr:col>4</xdr:col>
      <xdr:colOff>155575</xdr:colOff>
      <xdr:row>97</xdr:row>
      <xdr:rowOff>103538</xdr:rowOff>
    </xdr:to>
    <xdr:cxnSp macro="">
      <xdr:nvCxnSpPr>
        <xdr:cNvPr id="241" name="直線コネクタ 240"/>
        <xdr:cNvCxnSpPr/>
      </xdr:nvCxnSpPr>
      <xdr:spPr>
        <a:xfrm>
          <a:off x="2019300" y="16409935"/>
          <a:ext cx="889000" cy="32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122185</xdr:rowOff>
    </xdr:from>
    <xdr:to>
      <xdr:col>2</xdr:col>
      <xdr:colOff>638175</xdr:colOff>
      <xdr:row>96</xdr:row>
      <xdr:rowOff>8723</xdr:rowOff>
    </xdr:to>
    <xdr:cxnSp macro="">
      <xdr:nvCxnSpPr>
        <xdr:cNvPr id="244" name="直線コネクタ 243"/>
        <xdr:cNvCxnSpPr/>
      </xdr:nvCxnSpPr>
      <xdr:spPr>
        <a:xfrm flipV="1">
          <a:off x="1130300" y="16409935"/>
          <a:ext cx="889000" cy="5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66551</xdr:rowOff>
    </xdr:from>
    <xdr:to>
      <xdr:col>6</xdr:col>
      <xdr:colOff>561975</xdr:colOff>
      <xdr:row>97</xdr:row>
      <xdr:rowOff>168151</xdr:rowOff>
    </xdr:to>
    <xdr:sp macro="" textlink="">
      <xdr:nvSpPr>
        <xdr:cNvPr id="254" name="円/楕円 253"/>
        <xdr:cNvSpPr/>
      </xdr:nvSpPr>
      <xdr:spPr>
        <a:xfrm>
          <a:off x="4584700" y="1669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152928</xdr:rowOff>
    </xdr:from>
    <xdr:ext cx="534377" cy="259045"/>
    <xdr:sp macro="" textlink="">
      <xdr:nvSpPr>
        <xdr:cNvPr id="255" name="衛生費該当値テキスト"/>
        <xdr:cNvSpPr txBox="1"/>
      </xdr:nvSpPr>
      <xdr:spPr>
        <a:xfrm>
          <a:off x="4686300" y="1661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49592</xdr:rowOff>
    </xdr:from>
    <xdr:to>
      <xdr:col>5</xdr:col>
      <xdr:colOff>409575</xdr:colOff>
      <xdr:row>97</xdr:row>
      <xdr:rowOff>151192</xdr:rowOff>
    </xdr:to>
    <xdr:sp macro="" textlink="">
      <xdr:nvSpPr>
        <xdr:cNvPr id="256" name="円/楕円 255"/>
        <xdr:cNvSpPr/>
      </xdr:nvSpPr>
      <xdr:spPr>
        <a:xfrm>
          <a:off x="3746500" y="166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142319</xdr:rowOff>
    </xdr:from>
    <xdr:ext cx="534377" cy="259045"/>
    <xdr:sp macro="" textlink="">
      <xdr:nvSpPr>
        <xdr:cNvPr id="257" name="テキスト ボックス 256"/>
        <xdr:cNvSpPr txBox="1"/>
      </xdr:nvSpPr>
      <xdr:spPr>
        <a:xfrm>
          <a:off x="3530111" y="1677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31,361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52738</xdr:rowOff>
    </xdr:from>
    <xdr:to>
      <xdr:col>4</xdr:col>
      <xdr:colOff>206375</xdr:colOff>
      <xdr:row>97</xdr:row>
      <xdr:rowOff>154338</xdr:rowOff>
    </xdr:to>
    <xdr:sp macro="" textlink="">
      <xdr:nvSpPr>
        <xdr:cNvPr id="258" name="円/楕円 257"/>
        <xdr:cNvSpPr/>
      </xdr:nvSpPr>
      <xdr:spPr>
        <a:xfrm>
          <a:off x="2857500" y="166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145465</xdr:rowOff>
    </xdr:from>
    <xdr:ext cx="534377" cy="259045"/>
    <xdr:sp macro="" textlink="">
      <xdr:nvSpPr>
        <xdr:cNvPr id="259" name="テキスト ボックス 258"/>
        <xdr:cNvSpPr txBox="1"/>
      </xdr:nvSpPr>
      <xdr:spPr>
        <a:xfrm>
          <a:off x="2641111" y="167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31,072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71385</xdr:rowOff>
    </xdr:from>
    <xdr:to>
      <xdr:col>3</xdr:col>
      <xdr:colOff>3175</xdr:colOff>
      <xdr:row>96</xdr:row>
      <xdr:rowOff>1535</xdr:rowOff>
    </xdr:to>
    <xdr:sp macro="" textlink="">
      <xdr:nvSpPr>
        <xdr:cNvPr id="260" name="円/楕円 259"/>
        <xdr:cNvSpPr/>
      </xdr:nvSpPr>
      <xdr:spPr>
        <a:xfrm>
          <a:off x="1968500" y="1635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18062</xdr:rowOff>
    </xdr:from>
    <xdr:ext cx="534377" cy="259045"/>
    <xdr:sp macro="" textlink="">
      <xdr:nvSpPr>
        <xdr:cNvPr id="261" name="テキスト ボックス 260"/>
        <xdr:cNvSpPr txBox="1"/>
      </xdr:nvSpPr>
      <xdr:spPr>
        <a:xfrm>
          <a:off x="1752111" y="1613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129373</xdr:rowOff>
    </xdr:from>
    <xdr:to>
      <xdr:col>1</xdr:col>
      <xdr:colOff>485775</xdr:colOff>
      <xdr:row>96</xdr:row>
      <xdr:rowOff>59523</xdr:rowOff>
    </xdr:to>
    <xdr:sp macro="" textlink="">
      <xdr:nvSpPr>
        <xdr:cNvPr id="262" name="円/楕円 261"/>
        <xdr:cNvSpPr/>
      </xdr:nvSpPr>
      <xdr:spPr>
        <a:xfrm>
          <a:off x="1079500" y="164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76050</xdr:rowOff>
    </xdr:from>
    <xdr:ext cx="534377" cy="259045"/>
    <xdr:sp macro="" textlink="">
      <xdr:nvSpPr>
        <xdr:cNvPr id="263" name="テキスト ボックス 262"/>
        <xdr:cNvSpPr txBox="1"/>
      </xdr:nvSpPr>
      <xdr:spPr>
        <a:xfrm>
          <a:off x="863111" y="1619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27813</xdr:rowOff>
    </xdr:from>
    <xdr:to>
      <xdr:col>15</xdr:col>
      <xdr:colOff>180975</xdr:colOff>
      <xdr:row>39</xdr:row>
      <xdr:rowOff>27940</xdr:rowOff>
    </xdr:to>
    <xdr:cxnSp macro="">
      <xdr:nvCxnSpPr>
        <xdr:cNvPr id="292" name="直線コネクタ 291"/>
        <xdr:cNvCxnSpPr/>
      </xdr:nvCxnSpPr>
      <xdr:spPr>
        <a:xfrm flipV="1">
          <a:off x="9639300" y="6714363"/>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117348</xdr:rowOff>
    </xdr:from>
    <xdr:to>
      <xdr:col>14</xdr:col>
      <xdr:colOff>28575</xdr:colOff>
      <xdr:row>39</xdr:row>
      <xdr:rowOff>27940</xdr:rowOff>
    </xdr:to>
    <xdr:cxnSp macro="">
      <xdr:nvCxnSpPr>
        <xdr:cNvPr id="295" name="直線コネクタ 294"/>
        <xdr:cNvCxnSpPr/>
      </xdr:nvCxnSpPr>
      <xdr:spPr>
        <a:xfrm>
          <a:off x="8750300" y="663244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112649</xdr:rowOff>
    </xdr:from>
    <xdr:to>
      <xdr:col>12</xdr:col>
      <xdr:colOff>511175</xdr:colOff>
      <xdr:row>38</xdr:row>
      <xdr:rowOff>117348</xdr:rowOff>
    </xdr:to>
    <xdr:cxnSp macro="">
      <xdr:nvCxnSpPr>
        <xdr:cNvPr id="298" name="直線コネクタ 297"/>
        <xdr:cNvCxnSpPr/>
      </xdr:nvCxnSpPr>
      <xdr:spPr>
        <a:xfrm>
          <a:off x="7861300" y="6627749"/>
          <a:ext cx="8890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112649</xdr:rowOff>
    </xdr:from>
    <xdr:to>
      <xdr:col>11</xdr:col>
      <xdr:colOff>307975</xdr:colOff>
      <xdr:row>38</xdr:row>
      <xdr:rowOff>128397</xdr:rowOff>
    </xdr:to>
    <xdr:cxnSp macro="">
      <xdr:nvCxnSpPr>
        <xdr:cNvPr id="301" name="直線コネクタ 300"/>
        <xdr:cNvCxnSpPr/>
      </xdr:nvCxnSpPr>
      <xdr:spPr>
        <a:xfrm flipV="1">
          <a:off x="6972300" y="6627749"/>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148463</xdr:rowOff>
    </xdr:from>
    <xdr:to>
      <xdr:col>15</xdr:col>
      <xdr:colOff>231775</xdr:colOff>
      <xdr:row>39</xdr:row>
      <xdr:rowOff>78613</xdr:rowOff>
    </xdr:to>
    <xdr:sp macro="" textlink="">
      <xdr:nvSpPr>
        <xdr:cNvPr id="311" name="円/楕円 310"/>
        <xdr:cNvSpPr/>
      </xdr:nvSpPr>
      <xdr:spPr>
        <a:xfrm>
          <a:off x="10426700" y="66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63390</xdr:rowOff>
    </xdr:from>
    <xdr:ext cx="378565" cy="259045"/>
    <xdr:sp macro="" textlink="">
      <xdr:nvSpPr>
        <xdr:cNvPr id="312" name="労働費該当値テキスト"/>
        <xdr:cNvSpPr txBox="1"/>
      </xdr:nvSpPr>
      <xdr:spPr>
        <a:xfrm>
          <a:off x="10528300" y="6578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148590</xdr:rowOff>
    </xdr:from>
    <xdr:to>
      <xdr:col>14</xdr:col>
      <xdr:colOff>79375</xdr:colOff>
      <xdr:row>39</xdr:row>
      <xdr:rowOff>78740</xdr:rowOff>
    </xdr:to>
    <xdr:sp macro="" textlink="">
      <xdr:nvSpPr>
        <xdr:cNvPr id="313" name="円/楕円 312"/>
        <xdr:cNvSpPr/>
      </xdr:nvSpPr>
      <xdr:spPr>
        <a:xfrm>
          <a:off x="9588500"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69867</xdr:rowOff>
    </xdr:from>
    <xdr:ext cx="378565" cy="259045"/>
    <xdr:sp macro="" textlink="">
      <xdr:nvSpPr>
        <xdr:cNvPr id="314" name="テキスト ボックス 313"/>
        <xdr:cNvSpPr txBox="1"/>
      </xdr:nvSpPr>
      <xdr:spPr>
        <a:xfrm>
          <a:off x="9450017" y="6756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66548</xdr:rowOff>
    </xdr:from>
    <xdr:to>
      <xdr:col>12</xdr:col>
      <xdr:colOff>561975</xdr:colOff>
      <xdr:row>38</xdr:row>
      <xdr:rowOff>168148</xdr:rowOff>
    </xdr:to>
    <xdr:sp macro="" textlink="">
      <xdr:nvSpPr>
        <xdr:cNvPr id="315" name="円/楕円 314"/>
        <xdr:cNvSpPr/>
      </xdr:nvSpPr>
      <xdr:spPr>
        <a:xfrm>
          <a:off x="8699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159275</xdr:rowOff>
    </xdr:from>
    <xdr:ext cx="378565" cy="259045"/>
    <xdr:sp macro="" textlink="">
      <xdr:nvSpPr>
        <xdr:cNvPr id="316" name="テキスト ボックス 315"/>
        <xdr:cNvSpPr txBox="1"/>
      </xdr:nvSpPr>
      <xdr:spPr>
        <a:xfrm>
          <a:off x="8561017" y="6674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61849</xdr:rowOff>
    </xdr:from>
    <xdr:to>
      <xdr:col>11</xdr:col>
      <xdr:colOff>358775</xdr:colOff>
      <xdr:row>38</xdr:row>
      <xdr:rowOff>163449</xdr:rowOff>
    </xdr:to>
    <xdr:sp macro="" textlink="">
      <xdr:nvSpPr>
        <xdr:cNvPr id="317" name="円/楕円 316"/>
        <xdr:cNvSpPr/>
      </xdr:nvSpPr>
      <xdr:spPr>
        <a:xfrm>
          <a:off x="7810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154576</xdr:rowOff>
    </xdr:from>
    <xdr:ext cx="378565" cy="259045"/>
    <xdr:sp macro="" textlink="">
      <xdr:nvSpPr>
        <xdr:cNvPr id="318" name="テキスト ボックス 317"/>
        <xdr:cNvSpPr txBox="1"/>
      </xdr:nvSpPr>
      <xdr:spPr>
        <a:xfrm>
          <a:off x="7672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77597</xdr:rowOff>
    </xdr:from>
    <xdr:to>
      <xdr:col>10</xdr:col>
      <xdr:colOff>155575</xdr:colOff>
      <xdr:row>39</xdr:row>
      <xdr:rowOff>7747</xdr:rowOff>
    </xdr:to>
    <xdr:sp macro="" textlink="">
      <xdr:nvSpPr>
        <xdr:cNvPr id="319" name="円/楕円 318"/>
        <xdr:cNvSpPr/>
      </xdr:nvSpPr>
      <xdr:spPr>
        <a:xfrm>
          <a:off x="6921500" y="65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170324</xdr:rowOff>
    </xdr:from>
    <xdr:ext cx="378565" cy="259045"/>
    <xdr:sp macro="" textlink="">
      <xdr:nvSpPr>
        <xdr:cNvPr id="320" name="テキスト ボックス 319"/>
        <xdr:cNvSpPr txBox="1"/>
      </xdr:nvSpPr>
      <xdr:spPr>
        <a:xfrm>
          <a:off x="6783017" y="6685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16,001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147317</xdr:rowOff>
    </xdr:from>
    <xdr:to>
      <xdr:col>15</xdr:col>
      <xdr:colOff>180975</xdr:colOff>
      <xdr:row>57</xdr:row>
      <xdr:rowOff>153626</xdr:rowOff>
    </xdr:to>
    <xdr:cxnSp macro="">
      <xdr:nvCxnSpPr>
        <xdr:cNvPr id="347" name="直線コネクタ 346"/>
        <xdr:cNvCxnSpPr/>
      </xdr:nvCxnSpPr>
      <xdr:spPr>
        <a:xfrm>
          <a:off x="9639300" y="9919967"/>
          <a:ext cx="838200" cy="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147317</xdr:rowOff>
    </xdr:from>
    <xdr:to>
      <xdr:col>14</xdr:col>
      <xdr:colOff>28575</xdr:colOff>
      <xdr:row>58</xdr:row>
      <xdr:rowOff>1516</xdr:rowOff>
    </xdr:to>
    <xdr:cxnSp macro="">
      <xdr:nvCxnSpPr>
        <xdr:cNvPr id="350" name="直線コネクタ 349"/>
        <xdr:cNvCxnSpPr/>
      </xdr:nvCxnSpPr>
      <xdr:spPr>
        <a:xfrm flipV="1">
          <a:off x="8750300" y="9919967"/>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111892</xdr:rowOff>
    </xdr:from>
    <xdr:ext cx="534377" cy="259045"/>
    <xdr:sp macro="" textlink="">
      <xdr:nvSpPr>
        <xdr:cNvPr id="352" name="テキスト ボックス 351"/>
        <xdr:cNvSpPr txBox="1"/>
      </xdr:nvSpPr>
      <xdr:spPr>
        <a:xfrm>
          <a:off x="9372111" y="9541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146183</xdr:rowOff>
    </xdr:from>
    <xdr:to>
      <xdr:col>12</xdr:col>
      <xdr:colOff>511175</xdr:colOff>
      <xdr:row>58</xdr:row>
      <xdr:rowOff>1516</xdr:rowOff>
    </xdr:to>
    <xdr:cxnSp macro="">
      <xdr:nvCxnSpPr>
        <xdr:cNvPr id="353" name="直線コネクタ 352"/>
        <xdr:cNvCxnSpPr/>
      </xdr:nvCxnSpPr>
      <xdr:spPr>
        <a:xfrm>
          <a:off x="7861300" y="9918833"/>
          <a:ext cx="889000" cy="2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146183</xdr:rowOff>
    </xdr:from>
    <xdr:to>
      <xdr:col>11</xdr:col>
      <xdr:colOff>307975</xdr:colOff>
      <xdr:row>57</xdr:row>
      <xdr:rowOff>166153</xdr:rowOff>
    </xdr:to>
    <xdr:cxnSp macro="">
      <xdr:nvCxnSpPr>
        <xdr:cNvPr id="356" name="直線コネクタ 355"/>
        <xdr:cNvCxnSpPr/>
      </xdr:nvCxnSpPr>
      <xdr:spPr>
        <a:xfrm flipV="1">
          <a:off x="6972300" y="9918833"/>
          <a:ext cx="889000" cy="1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139288</xdr:rowOff>
    </xdr:from>
    <xdr:ext cx="534377" cy="259045"/>
    <xdr:sp macro="" textlink="">
      <xdr:nvSpPr>
        <xdr:cNvPr id="358" name="テキスト ボックス 357"/>
        <xdr:cNvSpPr txBox="1"/>
      </xdr:nvSpPr>
      <xdr:spPr>
        <a:xfrm>
          <a:off x="7594111" y="956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156351</xdr:rowOff>
    </xdr:from>
    <xdr:ext cx="534377" cy="259045"/>
    <xdr:sp macro="" textlink="">
      <xdr:nvSpPr>
        <xdr:cNvPr id="360" name="テキスト ボックス 359"/>
        <xdr:cNvSpPr txBox="1"/>
      </xdr:nvSpPr>
      <xdr:spPr>
        <a:xfrm>
          <a:off x="6705111" y="958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102826</xdr:rowOff>
    </xdr:from>
    <xdr:to>
      <xdr:col>15</xdr:col>
      <xdr:colOff>231775</xdr:colOff>
      <xdr:row>58</xdr:row>
      <xdr:rowOff>32976</xdr:rowOff>
    </xdr:to>
    <xdr:sp macro="" textlink="">
      <xdr:nvSpPr>
        <xdr:cNvPr id="366" name="円/楕円 365"/>
        <xdr:cNvSpPr/>
      </xdr:nvSpPr>
      <xdr:spPr>
        <a:xfrm>
          <a:off x="10426700" y="987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17753</xdr:rowOff>
    </xdr:from>
    <xdr:ext cx="534377" cy="259045"/>
    <xdr:sp macro="" textlink="">
      <xdr:nvSpPr>
        <xdr:cNvPr id="367" name="農林水産業費該当値テキスト"/>
        <xdr:cNvSpPr txBox="1"/>
      </xdr:nvSpPr>
      <xdr:spPr>
        <a:xfrm>
          <a:off x="10528300" y="979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17,227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96517</xdr:rowOff>
    </xdr:from>
    <xdr:to>
      <xdr:col>14</xdr:col>
      <xdr:colOff>79375</xdr:colOff>
      <xdr:row>58</xdr:row>
      <xdr:rowOff>26667</xdr:rowOff>
    </xdr:to>
    <xdr:sp macro="" textlink="">
      <xdr:nvSpPr>
        <xdr:cNvPr id="368" name="円/楕円 367"/>
        <xdr:cNvSpPr/>
      </xdr:nvSpPr>
      <xdr:spPr>
        <a:xfrm>
          <a:off x="9588500" y="98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17794</xdr:rowOff>
    </xdr:from>
    <xdr:ext cx="534377" cy="259045"/>
    <xdr:sp macro="" textlink="">
      <xdr:nvSpPr>
        <xdr:cNvPr id="369" name="テキスト ボックス 368"/>
        <xdr:cNvSpPr txBox="1"/>
      </xdr:nvSpPr>
      <xdr:spPr>
        <a:xfrm>
          <a:off x="9372111" y="996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122166</xdr:rowOff>
    </xdr:from>
    <xdr:to>
      <xdr:col>12</xdr:col>
      <xdr:colOff>561975</xdr:colOff>
      <xdr:row>58</xdr:row>
      <xdr:rowOff>52316</xdr:rowOff>
    </xdr:to>
    <xdr:sp macro="" textlink="">
      <xdr:nvSpPr>
        <xdr:cNvPr id="370" name="円/楕円 369"/>
        <xdr:cNvSpPr/>
      </xdr:nvSpPr>
      <xdr:spPr>
        <a:xfrm>
          <a:off x="8699500" y="989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43443</xdr:rowOff>
    </xdr:from>
    <xdr:ext cx="534377" cy="259045"/>
    <xdr:sp macro="" textlink="">
      <xdr:nvSpPr>
        <xdr:cNvPr id="371" name="テキスト ボックス 370"/>
        <xdr:cNvSpPr txBox="1"/>
      </xdr:nvSpPr>
      <xdr:spPr>
        <a:xfrm>
          <a:off x="8483111" y="998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95383</xdr:rowOff>
    </xdr:from>
    <xdr:to>
      <xdr:col>11</xdr:col>
      <xdr:colOff>358775</xdr:colOff>
      <xdr:row>58</xdr:row>
      <xdr:rowOff>25533</xdr:rowOff>
    </xdr:to>
    <xdr:sp macro="" textlink="">
      <xdr:nvSpPr>
        <xdr:cNvPr id="372" name="円/楕円 371"/>
        <xdr:cNvSpPr/>
      </xdr:nvSpPr>
      <xdr:spPr>
        <a:xfrm>
          <a:off x="7810500" y="986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16660</xdr:rowOff>
    </xdr:from>
    <xdr:ext cx="534377" cy="259045"/>
    <xdr:sp macro="" textlink="">
      <xdr:nvSpPr>
        <xdr:cNvPr id="373" name="テキスト ボックス 372"/>
        <xdr:cNvSpPr txBox="1"/>
      </xdr:nvSpPr>
      <xdr:spPr>
        <a:xfrm>
          <a:off x="7594111" y="99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18,041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115353</xdr:rowOff>
    </xdr:from>
    <xdr:to>
      <xdr:col>10</xdr:col>
      <xdr:colOff>155575</xdr:colOff>
      <xdr:row>58</xdr:row>
      <xdr:rowOff>45503</xdr:rowOff>
    </xdr:to>
    <xdr:sp macro="" textlink="">
      <xdr:nvSpPr>
        <xdr:cNvPr id="374" name="円/楕円 373"/>
        <xdr:cNvSpPr/>
      </xdr:nvSpPr>
      <xdr:spPr>
        <a:xfrm>
          <a:off x="6921500" y="98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36630</xdr:rowOff>
    </xdr:from>
    <xdr:ext cx="534377" cy="259045"/>
    <xdr:sp macro="" textlink="">
      <xdr:nvSpPr>
        <xdr:cNvPr id="375" name="テキスト ボックス 374"/>
        <xdr:cNvSpPr txBox="1"/>
      </xdr:nvSpPr>
      <xdr:spPr>
        <a:xfrm>
          <a:off x="6705111" y="99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97393</xdr:rowOff>
    </xdr:from>
    <xdr:to>
      <xdr:col>15</xdr:col>
      <xdr:colOff>180975</xdr:colOff>
      <xdr:row>78</xdr:row>
      <xdr:rowOff>134573</xdr:rowOff>
    </xdr:to>
    <xdr:cxnSp macro="">
      <xdr:nvCxnSpPr>
        <xdr:cNvPr id="406" name="直線コネクタ 405"/>
        <xdr:cNvCxnSpPr/>
      </xdr:nvCxnSpPr>
      <xdr:spPr>
        <a:xfrm flipV="1">
          <a:off x="9639300" y="13470493"/>
          <a:ext cx="838200" cy="3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134573</xdr:rowOff>
    </xdr:from>
    <xdr:to>
      <xdr:col>14</xdr:col>
      <xdr:colOff>28575</xdr:colOff>
      <xdr:row>78</xdr:row>
      <xdr:rowOff>139928</xdr:rowOff>
    </xdr:to>
    <xdr:cxnSp macro="">
      <xdr:nvCxnSpPr>
        <xdr:cNvPr id="409" name="直線コネクタ 408"/>
        <xdr:cNvCxnSpPr/>
      </xdr:nvCxnSpPr>
      <xdr:spPr>
        <a:xfrm flipV="1">
          <a:off x="8750300" y="13507673"/>
          <a:ext cx="889000" cy="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139928</xdr:rowOff>
    </xdr:from>
    <xdr:to>
      <xdr:col>12</xdr:col>
      <xdr:colOff>511175</xdr:colOff>
      <xdr:row>78</xdr:row>
      <xdr:rowOff>164568</xdr:rowOff>
    </xdr:to>
    <xdr:cxnSp macro="">
      <xdr:nvCxnSpPr>
        <xdr:cNvPr id="412" name="直線コネクタ 411"/>
        <xdr:cNvCxnSpPr/>
      </xdr:nvCxnSpPr>
      <xdr:spPr>
        <a:xfrm flipV="1">
          <a:off x="7861300" y="13513028"/>
          <a:ext cx="889000" cy="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164568</xdr:rowOff>
    </xdr:from>
    <xdr:to>
      <xdr:col>11</xdr:col>
      <xdr:colOff>307975</xdr:colOff>
      <xdr:row>79</xdr:row>
      <xdr:rowOff>4564</xdr:rowOff>
    </xdr:to>
    <xdr:cxnSp macro="">
      <xdr:nvCxnSpPr>
        <xdr:cNvPr id="415" name="直線コネクタ 414"/>
        <xdr:cNvCxnSpPr/>
      </xdr:nvCxnSpPr>
      <xdr:spPr>
        <a:xfrm flipV="1">
          <a:off x="6972300" y="13537668"/>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46593</xdr:rowOff>
    </xdr:from>
    <xdr:to>
      <xdr:col>15</xdr:col>
      <xdr:colOff>231775</xdr:colOff>
      <xdr:row>78</xdr:row>
      <xdr:rowOff>148193</xdr:rowOff>
    </xdr:to>
    <xdr:sp macro="" textlink="">
      <xdr:nvSpPr>
        <xdr:cNvPr id="425" name="円/楕円 424"/>
        <xdr:cNvSpPr/>
      </xdr:nvSpPr>
      <xdr:spPr>
        <a:xfrm>
          <a:off x="10426700" y="1341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25020</xdr:rowOff>
    </xdr:from>
    <xdr:ext cx="534377" cy="259045"/>
    <xdr:sp macro="" textlink="">
      <xdr:nvSpPr>
        <xdr:cNvPr id="426" name="商工費該当値テキスト"/>
        <xdr:cNvSpPr txBox="1"/>
      </xdr:nvSpPr>
      <xdr:spPr>
        <a:xfrm>
          <a:off x="10528300" y="1339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83773</xdr:rowOff>
    </xdr:from>
    <xdr:to>
      <xdr:col>14</xdr:col>
      <xdr:colOff>79375</xdr:colOff>
      <xdr:row>79</xdr:row>
      <xdr:rowOff>13923</xdr:rowOff>
    </xdr:to>
    <xdr:sp macro="" textlink="">
      <xdr:nvSpPr>
        <xdr:cNvPr id="427" name="円/楕円 426"/>
        <xdr:cNvSpPr/>
      </xdr:nvSpPr>
      <xdr:spPr>
        <a:xfrm>
          <a:off x="9588500" y="134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5050</xdr:rowOff>
    </xdr:from>
    <xdr:ext cx="469744" cy="259045"/>
    <xdr:sp macro="" textlink="">
      <xdr:nvSpPr>
        <xdr:cNvPr id="428" name="テキスト ボックス 427"/>
        <xdr:cNvSpPr txBox="1"/>
      </xdr:nvSpPr>
      <xdr:spPr>
        <a:xfrm>
          <a:off x="9404427" y="1354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89128</xdr:rowOff>
    </xdr:from>
    <xdr:to>
      <xdr:col>12</xdr:col>
      <xdr:colOff>561975</xdr:colOff>
      <xdr:row>79</xdr:row>
      <xdr:rowOff>19278</xdr:rowOff>
    </xdr:to>
    <xdr:sp macro="" textlink="">
      <xdr:nvSpPr>
        <xdr:cNvPr id="429" name="円/楕円 428"/>
        <xdr:cNvSpPr/>
      </xdr:nvSpPr>
      <xdr:spPr>
        <a:xfrm>
          <a:off x="8699500" y="1346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10405</xdr:rowOff>
    </xdr:from>
    <xdr:ext cx="469744" cy="259045"/>
    <xdr:sp macro="" textlink="">
      <xdr:nvSpPr>
        <xdr:cNvPr id="430" name="テキスト ボックス 429"/>
        <xdr:cNvSpPr txBox="1"/>
      </xdr:nvSpPr>
      <xdr:spPr>
        <a:xfrm>
          <a:off x="8515427" y="1355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113768</xdr:rowOff>
    </xdr:from>
    <xdr:to>
      <xdr:col>11</xdr:col>
      <xdr:colOff>358775</xdr:colOff>
      <xdr:row>79</xdr:row>
      <xdr:rowOff>43918</xdr:rowOff>
    </xdr:to>
    <xdr:sp macro="" textlink="">
      <xdr:nvSpPr>
        <xdr:cNvPr id="431" name="円/楕円 430"/>
        <xdr:cNvSpPr/>
      </xdr:nvSpPr>
      <xdr:spPr>
        <a:xfrm>
          <a:off x="7810500" y="1348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35045</xdr:rowOff>
    </xdr:from>
    <xdr:ext cx="469744" cy="259045"/>
    <xdr:sp macro="" textlink="">
      <xdr:nvSpPr>
        <xdr:cNvPr id="432" name="テキスト ボックス 431"/>
        <xdr:cNvSpPr txBox="1"/>
      </xdr:nvSpPr>
      <xdr:spPr>
        <a:xfrm>
          <a:off x="7626427" y="1357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125214</xdr:rowOff>
    </xdr:from>
    <xdr:to>
      <xdr:col>10</xdr:col>
      <xdr:colOff>155575</xdr:colOff>
      <xdr:row>79</xdr:row>
      <xdr:rowOff>55364</xdr:rowOff>
    </xdr:to>
    <xdr:sp macro="" textlink="">
      <xdr:nvSpPr>
        <xdr:cNvPr id="433" name="円/楕円 432"/>
        <xdr:cNvSpPr/>
      </xdr:nvSpPr>
      <xdr:spPr>
        <a:xfrm>
          <a:off x="6921500" y="1349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46491</xdr:rowOff>
    </xdr:from>
    <xdr:ext cx="469744" cy="259045"/>
    <xdr:sp macro="" textlink="">
      <xdr:nvSpPr>
        <xdr:cNvPr id="434" name="テキスト ボックス 433"/>
        <xdr:cNvSpPr txBox="1"/>
      </xdr:nvSpPr>
      <xdr:spPr>
        <a:xfrm>
          <a:off x="6737427" y="1359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101095</xdr:rowOff>
    </xdr:from>
    <xdr:to>
      <xdr:col>15</xdr:col>
      <xdr:colOff>180975</xdr:colOff>
      <xdr:row>98</xdr:row>
      <xdr:rowOff>102448</xdr:rowOff>
    </xdr:to>
    <xdr:cxnSp macro="">
      <xdr:nvCxnSpPr>
        <xdr:cNvPr id="461" name="直線コネクタ 460"/>
        <xdr:cNvCxnSpPr/>
      </xdr:nvCxnSpPr>
      <xdr:spPr>
        <a:xfrm>
          <a:off x="9639300" y="16903195"/>
          <a:ext cx="838200" cy="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64274</xdr:rowOff>
    </xdr:from>
    <xdr:ext cx="534377" cy="259045"/>
    <xdr:sp macro="" textlink="">
      <xdr:nvSpPr>
        <xdr:cNvPr id="462" name="土木費平均値テキスト"/>
        <xdr:cNvSpPr txBox="1"/>
      </xdr:nvSpPr>
      <xdr:spPr>
        <a:xfrm>
          <a:off x="10528300" y="16694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99712</xdr:rowOff>
    </xdr:from>
    <xdr:to>
      <xdr:col>14</xdr:col>
      <xdr:colOff>28575</xdr:colOff>
      <xdr:row>98</xdr:row>
      <xdr:rowOff>101095</xdr:rowOff>
    </xdr:to>
    <xdr:cxnSp macro="">
      <xdr:nvCxnSpPr>
        <xdr:cNvPr id="464" name="直線コネクタ 463"/>
        <xdr:cNvCxnSpPr/>
      </xdr:nvCxnSpPr>
      <xdr:spPr>
        <a:xfrm>
          <a:off x="8750300" y="16901812"/>
          <a:ext cx="889000" cy="1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99499</xdr:rowOff>
    </xdr:from>
    <xdr:to>
      <xdr:col>12</xdr:col>
      <xdr:colOff>511175</xdr:colOff>
      <xdr:row>98</xdr:row>
      <xdr:rowOff>99712</xdr:rowOff>
    </xdr:to>
    <xdr:cxnSp macro="">
      <xdr:nvCxnSpPr>
        <xdr:cNvPr id="467" name="直線コネクタ 466"/>
        <xdr:cNvCxnSpPr/>
      </xdr:nvCxnSpPr>
      <xdr:spPr>
        <a:xfrm>
          <a:off x="7861300" y="16901599"/>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99499</xdr:rowOff>
    </xdr:from>
    <xdr:to>
      <xdr:col>11</xdr:col>
      <xdr:colOff>307975</xdr:colOff>
      <xdr:row>98</xdr:row>
      <xdr:rowOff>102952</xdr:rowOff>
    </xdr:to>
    <xdr:cxnSp macro="">
      <xdr:nvCxnSpPr>
        <xdr:cNvPr id="470" name="直線コネクタ 469"/>
        <xdr:cNvCxnSpPr/>
      </xdr:nvCxnSpPr>
      <xdr:spPr>
        <a:xfrm flipV="1">
          <a:off x="6972300" y="16901599"/>
          <a:ext cx="889000" cy="3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51648</xdr:rowOff>
    </xdr:from>
    <xdr:to>
      <xdr:col>15</xdr:col>
      <xdr:colOff>231775</xdr:colOff>
      <xdr:row>98</xdr:row>
      <xdr:rowOff>153248</xdr:rowOff>
    </xdr:to>
    <xdr:sp macro="" textlink="">
      <xdr:nvSpPr>
        <xdr:cNvPr id="480" name="円/楕円 479"/>
        <xdr:cNvSpPr/>
      </xdr:nvSpPr>
      <xdr:spPr>
        <a:xfrm>
          <a:off x="10426700" y="1685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19825</xdr:rowOff>
    </xdr:from>
    <xdr:ext cx="534377" cy="259045"/>
    <xdr:sp macro="" textlink="">
      <xdr:nvSpPr>
        <xdr:cNvPr id="481" name="土木費該当値テキスト"/>
        <xdr:cNvSpPr txBox="1"/>
      </xdr:nvSpPr>
      <xdr:spPr>
        <a:xfrm>
          <a:off x="10528300" y="168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40,740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50295</xdr:rowOff>
    </xdr:from>
    <xdr:to>
      <xdr:col>14</xdr:col>
      <xdr:colOff>79375</xdr:colOff>
      <xdr:row>98</xdr:row>
      <xdr:rowOff>151895</xdr:rowOff>
    </xdr:to>
    <xdr:sp macro="" textlink="">
      <xdr:nvSpPr>
        <xdr:cNvPr id="482" name="円/楕円 481"/>
        <xdr:cNvSpPr/>
      </xdr:nvSpPr>
      <xdr:spPr>
        <a:xfrm>
          <a:off x="9588500" y="1685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143022</xdr:rowOff>
    </xdr:from>
    <xdr:ext cx="534377" cy="259045"/>
    <xdr:sp macro="" textlink="">
      <xdr:nvSpPr>
        <xdr:cNvPr id="483" name="テキスト ボックス 482"/>
        <xdr:cNvSpPr txBox="1"/>
      </xdr:nvSpPr>
      <xdr:spPr>
        <a:xfrm>
          <a:off x="9372111" y="169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48912</xdr:rowOff>
    </xdr:from>
    <xdr:to>
      <xdr:col>12</xdr:col>
      <xdr:colOff>561975</xdr:colOff>
      <xdr:row>98</xdr:row>
      <xdr:rowOff>150512</xdr:rowOff>
    </xdr:to>
    <xdr:sp macro="" textlink="">
      <xdr:nvSpPr>
        <xdr:cNvPr id="484" name="円/楕円 483"/>
        <xdr:cNvSpPr/>
      </xdr:nvSpPr>
      <xdr:spPr>
        <a:xfrm>
          <a:off x="8699500" y="1685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141639</xdr:rowOff>
    </xdr:from>
    <xdr:ext cx="534377" cy="259045"/>
    <xdr:sp macro="" textlink="">
      <xdr:nvSpPr>
        <xdr:cNvPr id="485" name="テキスト ボックス 484"/>
        <xdr:cNvSpPr txBox="1"/>
      </xdr:nvSpPr>
      <xdr:spPr>
        <a:xfrm>
          <a:off x="8483111" y="1694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43,731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48699</xdr:rowOff>
    </xdr:from>
    <xdr:to>
      <xdr:col>11</xdr:col>
      <xdr:colOff>358775</xdr:colOff>
      <xdr:row>98</xdr:row>
      <xdr:rowOff>150299</xdr:rowOff>
    </xdr:to>
    <xdr:sp macro="" textlink="">
      <xdr:nvSpPr>
        <xdr:cNvPr id="486" name="円/楕円 485"/>
        <xdr:cNvSpPr/>
      </xdr:nvSpPr>
      <xdr:spPr>
        <a:xfrm>
          <a:off x="7810500" y="1685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141426</xdr:rowOff>
    </xdr:from>
    <xdr:ext cx="534377" cy="259045"/>
    <xdr:sp macro="" textlink="">
      <xdr:nvSpPr>
        <xdr:cNvPr id="487" name="テキスト ボックス 486"/>
        <xdr:cNvSpPr txBox="1"/>
      </xdr:nvSpPr>
      <xdr:spPr>
        <a:xfrm>
          <a:off x="7594111" y="1694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52152</xdr:rowOff>
    </xdr:from>
    <xdr:to>
      <xdr:col>10</xdr:col>
      <xdr:colOff>155575</xdr:colOff>
      <xdr:row>98</xdr:row>
      <xdr:rowOff>153752</xdr:rowOff>
    </xdr:to>
    <xdr:sp macro="" textlink="">
      <xdr:nvSpPr>
        <xdr:cNvPr id="488" name="円/楕円 487"/>
        <xdr:cNvSpPr/>
      </xdr:nvSpPr>
      <xdr:spPr>
        <a:xfrm>
          <a:off x="6921500" y="168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144879</xdr:rowOff>
    </xdr:from>
    <xdr:ext cx="534377" cy="259045"/>
    <xdr:sp macro="" textlink="">
      <xdr:nvSpPr>
        <xdr:cNvPr id="489" name="テキスト ボックス 488"/>
        <xdr:cNvSpPr txBox="1"/>
      </xdr:nvSpPr>
      <xdr:spPr>
        <a:xfrm>
          <a:off x="6705111" y="1694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66352</xdr:rowOff>
    </xdr:from>
    <xdr:to>
      <xdr:col>23</xdr:col>
      <xdr:colOff>517525</xdr:colOff>
      <xdr:row>37</xdr:row>
      <xdr:rowOff>98830</xdr:rowOff>
    </xdr:to>
    <xdr:cxnSp macro="">
      <xdr:nvCxnSpPr>
        <xdr:cNvPr id="520" name="直線コネクタ 519"/>
        <xdr:cNvCxnSpPr/>
      </xdr:nvCxnSpPr>
      <xdr:spPr>
        <a:xfrm flipV="1">
          <a:off x="15481300" y="6410002"/>
          <a:ext cx="838200" cy="3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98830</xdr:rowOff>
    </xdr:from>
    <xdr:to>
      <xdr:col>22</xdr:col>
      <xdr:colOff>365125</xdr:colOff>
      <xdr:row>37</xdr:row>
      <xdr:rowOff>143374</xdr:rowOff>
    </xdr:to>
    <xdr:cxnSp macro="">
      <xdr:nvCxnSpPr>
        <xdr:cNvPr id="523" name="直線コネクタ 522"/>
        <xdr:cNvCxnSpPr/>
      </xdr:nvCxnSpPr>
      <xdr:spPr>
        <a:xfrm flipV="1">
          <a:off x="14592300" y="6442480"/>
          <a:ext cx="889000" cy="4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30070</xdr:rowOff>
    </xdr:from>
    <xdr:to>
      <xdr:col>21</xdr:col>
      <xdr:colOff>161925</xdr:colOff>
      <xdr:row>37</xdr:row>
      <xdr:rowOff>143374</xdr:rowOff>
    </xdr:to>
    <xdr:cxnSp macro="">
      <xdr:nvCxnSpPr>
        <xdr:cNvPr id="526" name="直線コネクタ 525"/>
        <xdr:cNvCxnSpPr/>
      </xdr:nvCxnSpPr>
      <xdr:spPr>
        <a:xfrm>
          <a:off x="13703300" y="6373720"/>
          <a:ext cx="889000" cy="1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100969</xdr:rowOff>
    </xdr:from>
    <xdr:to>
      <xdr:col>19</xdr:col>
      <xdr:colOff>644525</xdr:colOff>
      <xdr:row>37</xdr:row>
      <xdr:rowOff>30070</xdr:rowOff>
    </xdr:to>
    <xdr:cxnSp macro="">
      <xdr:nvCxnSpPr>
        <xdr:cNvPr id="529" name="直線コネクタ 528"/>
        <xdr:cNvCxnSpPr/>
      </xdr:nvCxnSpPr>
      <xdr:spPr>
        <a:xfrm>
          <a:off x="12814300" y="6273169"/>
          <a:ext cx="889000" cy="10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15552</xdr:rowOff>
    </xdr:from>
    <xdr:to>
      <xdr:col>23</xdr:col>
      <xdr:colOff>568325</xdr:colOff>
      <xdr:row>37</xdr:row>
      <xdr:rowOff>117152</xdr:rowOff>
    </xdr:to>
    <xdr:sp macro="" textlink="">
      <xdr:nvSpPr>
        <xdr:cNvPr id="539" name="円/楕円 538"/>
        <xdr:cNvSpPr/>
      </xdr:nvSpPr>
      <xdr:spPr>
        <a:xfrm>
          <a:off x="16268700" y="635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165429</xdr:rowOff>
    </xdr:from>
    <xdr:ext cx="534377" cy="259045"/>
    <xdr:sp macro="" textlink="">
      <xdr:nvSpPr>
        <xdr:cNvPr id="540" name="消防費該当値テキスト"/>
        <xdr:cNvSpPr txBox="1"/>
      </xdr:nvSpPr>
      <xdr:spPr>
        <a:xfrm>
          <a:off x="16370300" y="633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22,992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48030</xdr:rowOff>
    </xdr:from>
    <xdr:to>
      <xdr:col>22</xdr:col>
      <xdr:colOff>415925</xdr:colOff>
      <xdr:row>37</xdr:row>
      <xdr:rowOff>149630</xdr:rowOff>
    </xdr:to>
    <xdr:sp macro="" textlink="">
      <xdr:nvSpPr>
        <xdr:cNvPr id="541" name="円/楕円 540"/>
        <xdr:cNvSpPr/>
      </xdr:nvSpPr>
      <xdr:spPr>
        <a:xfrm>
          <a:off x="15430500" y="639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140757</xdr:rowOff>
    </xdr:from>
    <xdr:ext cx="534377" cy="259045"/>
    <xdr:sp macro="" textlink="">
      <xdr:nvSpPr>
        <xdr:cNvPr id="542" name="テキスト ボックス 541"/>
        <xdr:cNvSpPr txBox="1"/>
      </xdr:nvSpPr>
      <xdr:spPr>
        <a:xfrm>
          <a:off x="15214111" y="648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92574</xdr:rowOff>
    </xdr:from>
    <xdr:to>
      <xdr:col>21</xdr:col>
      <xdr:colOff>212725</xdr:colOff>
      <xdr:row>38</xdr:row>
      <xdr:rowOff>22724</xdr:rowOff>
    </xdr:to>
    <xdr:sp macro="" textlink="">
      <xdr:nvSpPr>
        <xdr:cNvPr id="543" name="円/楕円 542"/>
        <xdr:cNvSpPr/>
      </xdr:nvSpPr>
      <xdr:spPr>
        <a:xfrm>
          <a:off x="14541500" y="643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13851</xdr:rowOff>
    </xdr:from>
    <xdr:ext cx="534377" cy="259045"/>
    <xdr:sp macro="" textlink="">
      <xdr:nvSpPr>
        <xdr:cNvPr id="544" name="テキスト ボックス 543"/>
        <xdr:cNvSpPr txBox="1"/>
      </xdr:nvSpPr>
      <xdr:spPr>
        <a:xfrm>
          <a:off x="14325111" y="652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150720</xdr:rowOff>
    </xdr:from>
    <xdr:to>
      <xdr:col>20</xdr:col>
      <xdr:colOff>9525</xdr:colOff>
      <xdr:row>37</xdr:row>
      <xdr:rowOff>80870</xdr:rowOff>
    </xdr:to>
    <xdr:sp macro="" textlink="">
      <xdr:nvSpPr>
        <xdr:cNvPr id="545" name="円/楕円 544"/>
        <xdr:cNvSpPr/>
      </xdr:nvSpPr>
      <xdr:spPr>
        <a:xfrm>
          <a:off x="13652500" y="632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97397</xdr:rowOff>
    </xdr:from>
    <xdr:ext cx="534377" cy="259045"/>
    <xdr:sp macro="" textlink="">
      <xdr:nvSpPr>
        <xdr:cNvPr id="546" name="テキスト ボックス 545"/>
        <xdr:cNvSpPr txBox="1"/>
      </xdr:nvSpPr>
      <xdr:spPr>
        <a:xfrm>
          <a:off x="13436111" y="6098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50169</xdr:rowOff>
    </xdr:from>
    <xdr:to>
      <xdr:col>18</xdr:col>
      <xdr:colOff>492125</xdr:colOff>
      <xdr:row>36</xdr:row>
      <xdr:rowOff>151769</xdr:rowOff>
    </xdr:to>
    <xdr:sp macro="" textlink="">
      <xdr:nvSpPr>
        <xdr:cNvPr id="547" name="円/楕円 546"/>
        <xdr:cNvSpPr/>
      </xdr:nvSpPr>
      <xdr:spPr>
        <a:xfrm>
          <a:off x="12763500" y="62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168296</xdr:rowOff>
    </xdr:from>
    <xdr:ext cx="534377" cy="259045"/>
    <xdr:sp macro="" textlink="">
      <xdr:nvSpPr>
        <xdr:cNvPr id="548" name="テキスト ボックス 547"/>
        <xdr:cNvSpPr txBox="1"/>
      </xdr:nvSpPr>
      <xdr:spPr>
        <a:xfrm>
          <a:off x="12547111" y="599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43133</xdr:rowOff>
    </xdr:from>
    <xdr:to>
      <xdr:col>23</xdr:col>
      <xdr:colOff>517525</xdr:colOff>
      <xdr:row>57</xdr:row>
      <xdr:rowOff>54863</xdr:rowOff>
    </xdr:to>
    <xdr:cxnSp macro="">
      <xdr:nvCxnSpPr>
        <xdr:cNvPr id="579" name="直線コネクタ 578"/>
        <xdr:cNvCxnSpPr/>
      </xdr:nvCxnSpPr>
      <xdr:spPr>
        <a:xfrm flipV="1">
          <a:off x="15481300" y="9644333"/>
          <a:ext cx="838200" cy="18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93784</xdr:rowOff>
    </xdr:from>
    <xdr:to>
      <xdr:col>22</xdr:col>
      <xdr:colOff>365125</xdr:colOff>
      <xdr:row>57</xdr:row>
      <xdr:rowOff>54863</xdr:rowOff>
    </xdr:to>
    <xdr:cxnSp macro="">
      <xdr:nvCxnSpPr>
        <xdr:cNvPr id="582" name="直線コネクタ 581"/>
        <xdr:cNvCxnSpPr/>
      </xdr:nvCxnSpPr>
      <xdr:spPr>
        <a:xfrm>
          <a:off x="14592300" y="9694984"/>
          <a:ext cx="889000" cy="13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93784</xdr:rowOff>
    </xdr:from>
    <xdr:to>
      <xdr:col>21</xdr:col>
      <xdr:colOff>161925</xdr:colOff>
      <xdr:row>57</xdr:row>
      <xdr:rowOff>135279</xdr:rowOff>
    </xdr:to>
    <xdr:cxnSp macro="">
      <xdr:nvCxnSpPr>
        <xdr:cNvPr id="585" name="直線コネクタ 584"/>
        <xdr:cNvCxnSpPr/>
      </xdr:nvCxnSpPr>
      <xdr:spPr>
        <a:xfrm flipV="1">
          <a:off x="13703300" y="9694984"/>
          <a:ext cx="889000" cy="21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121806</xdr:rowOff>
    </xdr:from>
    <xdr:ext cx="534377" cy="259045"/>
    <xdr:sp macro="" textlink="">
      <xdr:nvSpPr>
        <xdr:cNvPr id="587" name="テキスト ボックス 586"/>
        <xdr:cNvSpPr txBox="1"/>
      </xdr:nvSpPr>
      <xdr:spPr>
        <a:xfrm>
          <a:off x="14325111" y="989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135279</xdr:rowOff>
    </xdr:from>
    <xdr:to>
      <xdr:col>19</xdr:col>
      <xdr:colOff>644525</xdr:colOff>
      <xdr:row>58</xdr:row>
      <xdr:rowOff>6896</xdr:rowOff>
    </xdr:to>
    <xdr:cxnSp macro="">
      <xdr:nvCxnSpPr>
        <xdr:cNvPr id="588" name="直線コネクタ 587"/>
        <xdr:cNvCxnSpPr/>
      </xdr:nvCxnSpPr>
      <xdr:spPr>
        <a:xfrm flipV="1">
          <a:off x="12814300" y="9907929"/>
          <a:ext cx="889000" cy="4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163783</xdr:rowOff>
    </xdr:from>
    <xdr:to>
      <xdr:col>23</xdr:col>
      <xdr:colOff>568325</xdr:colOff>
      <xdr:row>56</xdr:row>
      <xdr:rowOff>93933</xdr:rowOff>
    </xdr:to>
    <xdr:sp macro="" textlink="">
      <xdr:nvSpPr>
        <xdr:cNvPr id="598" name="円/楕円 597"/>
        <xdr:cNvSpPr/>
      </xdr:nvSpPr>
      <xdr:spPr>
        <a:xfrm>
          <a:off x="16268700" y="959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15210</xdr:rowOff>
    </xdr:from>
    <xdr:ext cx="534377" cy="259045"/>
    <xdr:sp macro="" textlink="">
      <xdr:nvSpPr>
        <xdr:cNvPr id="599" name="教育費該当値テキスト"/>
        <xdr:cNvSpPr txBox="1"/>
      </xdr:nvSpPr>
      <xdr:spPr>
        <a:xfrm>
          <a:off x="16370300" y="94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87,285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4063</xdr:rowOff>
    </xdr:from>
    <xdr:to>
      <xdr:col>22</xdr:col>
      <xdr:colOff>415925</xdr:colOff>
      <xdr:row>57</xdr:row>
      <xdr:rowOff>105663</xdr:rowOff>
    </xdr:to>
    <xdr:sp macro="" textlink="">
      <xdr:nvSpPr>
        <xdr:cNvPr id="600" name="円/楕円 599"/>
        <xdr:cNvSpPr/>
      </xdr:nvSpPr>
      <xdr:spPr>
        <a:xfrm>
          <a:off x="15430500" y="977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96790</xdr:rowOff>
    </xdr:from>
    <xdr:ext cx="534377" cy="259045"/>
    <xdr:sp macro="" textlink="">
      <xdr:nvSpPr>
        <xdr:cNvPr id="601" name="テキスト ボックス 600"/>
        <xdr:cNvSpPr txBox="1"/>
      </xdr:nvSpPr>
      <xdr:spPr>
        <a:xfrm>
          <a:off x="15214111" y="986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42984</xdr:rowOff>
    </xdr:from>
    <xdr:to>
      <xdr:col>21</xdr:col>
      <xdr:colOff>212725</xdr:colOff>
      <xdr:row>56</xdr:row>
      <xdr:rowOff>144584</xdr:rowOff>
    </xdr:to>
    <xdr:sp macro="" textlink="">
      <xdr:nvSpPr>
        <xdr:cNvPr id="602" name="円/楕円 601"/>
        <xdr:cNvSpPr/>
      </xdr:nvSpPr>
      <xdr:spPr>
        <a:xfrm>
          <a:off x="14541500" y="964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161111</xdr:rowOff>
    </xdr:from>
    <xdr:ext cx="534377" cy="259045"/>
    <xdr:sp macro="" textlink="">
      <xdr:nvSpPr>
        <xdr:cNvPr id="603" name="テキスト ボックス 602"/>
        <xdr:cNvSpPr txBox="1"/>
      </xdr:nvSpPr>
      <xdr:spPr>
        <a:xfrm>
          <a:off x="14325111" y="94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79,530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84479</xdr:rowOff>
    </xdr:from>
    <xdr:to>
      <xdr:col>20</xdr:col>
      <xdr:colOff>9525</xdr:colOff>
      <xdr:row>58</xdr:row>
      <xdr:rowOff>14629</xdr:rowOff>
    </xdr:to>
    <xdr:sp macro="" textlink="">
      <xdr:nvSpPr>
        <xdr:cNvPr id="604" name="円/楕円 603"/>
        <xdr:cNvSpPr/>
      </xdr:nvSpPr>
      <xdr:spPr>
        <a:xfrm>
          <a:off x="13652500" y="98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5756</xdr:rowOff>
    </xdr:from>
    <xdr:ext cx="534377" cy="259045"/>
    <xdr:sp macro="" textlink="">
      <xdr:nvSpPr>
        <xdr:cNvPr id="605" name="テキスト ボックス 604"/>
        <xdr:cNvSpPr txBox="1"/>
      </xdr:nvSpPr>
      <xdr:spPr>
        <a:xfrm>
          <a:off x="13436111" y="994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46,927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127546</xdr:rowOff>
    </xdr:from>
    <xdr:to>
      <xdr:col>18</xdr:col>
      <xdr:colOff>492125</xdr:colOff>
      <xdr:row>58</xdr:row>
      <xdr:rowOff>57696</xdr:rowOff>
    </xdr:to>
    <xdr:sp macro="" textlink="">
      <xdr:nvSpPr>
        <xdr:cNvPr id="606" name="円/楕円 605"/>
        <xdr:cNvSpPr/>
      </xdr:nvSpPr>
      <xdr:spPr>
        <a:xfrm>
          <a:off x="12763500" y="99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48823</xdr:rowOff>
    </xdr:from>
    <xdr:ext cx="534377" cy="259045"/>
    <xdr:sp macro="" textlink="">
      <xdr:nvSpPr>
        <xdr:cNvPr id="607" name="テキスト ボックス 606"/>
        <xdr:cNvSpPr txBox="1"/>
      </xdr:nvSpPr>
      <xdr:spPr>
        <a:xfrm>
          <a:off x="12547111" y="99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137327</xdr:rowOff>
    </xdr:from>
    <xdr:to>
      <xdr:col>23</xdr:col>
      <xdr:colOff>517525</xdr:colOff>
      <xdr:row>78</xdr:row>
      <xdr:rowOff>138319</xdr:rowOff>
    </xdr:to>
    <xdr:cxnSp macro="">
      <xdr:nvCxnSpPr>
        <xdr:cNvPr id="634" name="直線コネクタ 633"/>
        <xdr:cNvCxnSpPr/>
      </xdr:nvCxnSpPr>
      <xdr:spPr>
        <a:xfrm flipV="1">
          <a:off x="15481300" y="13510427"/>
          <a:ext cx="8382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89068</xdr:rowOff>
    </xdr:from>
    <xdr:ext cx="469744" cy="259045"/>
    <xdr:sp macro="" textlink="">
      <xdr:nvSpPr>
        <xdr:cNvPr id="635" name="災害復旧費平均値テキスト"/>
        <xdr:cNvSpPr txBox="1"/>
      </xdr:nvSpPr>
      <xdr:spPr>
        <a:xfrm>
          <a:off x="16370300" y="13290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137871</xdr:rowOff>
    </xdr:from>
    <xdr:to>
      <xdr:col>22</xdr:col>
      <xdr:colOff>365125</xdr:colOff>
      <xdr:row>78</xdr:row>
      <xdr:rowOff>138319</xdr:rowOff>
    </xdr:to>
    <xdr:cxnSp macro="">
      <xdr:nvCxnSpPr>
        <xdr:cNvPr id="637" name="直線コネクタ 636"/>
        <xdr:cNvCxnSpPr/>
      </xdr:nvCxnSpPr>
      <xdr:spPr>
        <a:xfrm>
          <a:off x="14592300" y="13510971"/>
          <a:ext cx="889000" cy="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169944</xdr:rowOff>
    </xdr:from>
    <xdr:ext cx="469744" cy="259045"/>
    <xdr:sp macro="" textlink="">
      <xdr:nvSpPr>
        <xdr:cNvPr id="639" name="テキスト ボックス 638"/>
        <xdr:cNvSpPr txBox="1"/>
      </xdr:nvSpPr>
      <xdr:spPr>
        <a:xfrm>
          <a:off x="15246427" y="1320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133688</xdr:rowOff>
    </xdr:from>
    <xdr:to>
      <xdr:col>21</xdr:col>
      <xdr:colOff>161925</xdr:colOff>
      <xdr:row>78</xdr:row>
      <xdr:rowOff>137871</xdr:rowOff>
    </xdr:to>
    <xdr:cxnSp macro="">
      <xdr:nvCxnSpPr>
        <xdr:cNvPr id="640" name="直線コネクタ 639"/>
        <xdr:cNvCxnSpPr/>
      </xdr:nvCxnSpPr>
      <xdr:spPr>
        <a:xfrm>
          <a:off x="13703300" y="13506788"/>
          <a:ext cx="8890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170866</xdr:rowOff>
    </xdr:from>
    <xdr:ext cx="469744" cy="259045"/>
    <xdr:sp macro="" textlink="">
      <xdr:nvSpPr>
        <xdr:cNvPr id="642" name="テキスト ボックス 641"/>
        <xdr:cNvSpPr txBox="1"/>
      </xdr:nvSpPr>
      <xdr:spPr>
        <a:xfrm>
          <a:off x="14357427" y="13201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133655</xdr:rowOff>
    </xdr:from>
    <xdr:to>
      <xdr:col>19</xdr:col>
      <xdr:colOff>644525</xdr:colOff>
      <xdr:row>78</xdr:row>
      <xdr:rowOff>133688</xdr:rowOff>
    </xdr:to>
    <xdr:cxnSp macro="">
      <xdr:nvCxnSpPr>
        <xdr:cNvPr id="643" name="直線コネクタ 642"/>
        <xdr:cNvCxnSpPr/>
      </xdr:nvCxnSpPr>
      <xdr:spPr>
        <a:xfrm>
          <a:off x="12814300" y="13506755"/>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86527</xdr:rowOff>
    </xdr:from>
    <xdr:to>
      <xdr:col>23</xdr:col>
      <xdr:colOff>568325</xdr:colOff>
      <xdr:row>79</xdr:row>
      <xdr:rowOff>16677</xdr:rowOff>
    </xdr:to>
    <xdr:sp macro="" textlink="">
      <xdr:nvSpPr>
        <xdr:cNvPr id="653" name="円/楕円 652"/>
        <xdr:cNvSpPr/>
      </xdr:nvSpPr>
      <xdr:spPr>
        <a:xfrm>
          <a:off x="16268700" y="1345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44618</xdr:rowOff>
    </xdr:from>
    <xdr:ext cx="378565" cy="259045"/>
    <xdr:sp macro="" textlink="">
      <xdr:nvSpPr>
        <xdr:cNvPr id="654" name="災害復旧費該当値テキスト"/>
        <xdr:cNvSpPr txBox="1"/>
      </xdr:nvSpPr>
      <xdr:spPr>
        <a:xfrm>
          <a:off x="16370300" y="13417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87519</xdr:rowOff>
    </xdr:from>
    <xdr:to>
      <xdr:col>22</xdr:col>
      <xdr:colOff>415925</xdr:colOff>
      <xdr:row>79</xdr:row>
      <xdr:rowOff>17669</xdr:rowOff>
    </xdr:to>
    <xdr:sp macro="" textlink="">
      <xdr:nvSpPr>
        <xdr:cNvPr id="655" name="円/楕円 654"/>
        <xdr:cNvSpPr/>
      </xdr:nvSpPr>
      <xdr:spPr>
        <a:xfrm>
          <a:off x="15430500" y="134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8796</xdr:rowOff>
    </xdr:from>
    <xdr:ext cx="378565" cy="259045"/>
    <xdr:sp macro="" textlink="">
      <xdr:nvSpPr>
        <xdr:cNvPr id="656" name="テキスト ボックス 655"/>
        <xdr:cNvSpPr txBox="1"/>
      </xdr:nvSpPr>
      <xdr:spPr>
        <a:xfrm>
          <a:off x="15292017" y="13553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87071</xdr:rowOff>
    </xdr:from>
    <xdr:to>
      <xdr:col>21</xdr:col>
      <xdr:colOff>212725</xdr:colOff>
      <xdr:row>79</xdr:row>
      <xdr:rowOff>17221</xdr:rowOff>
    </xdr:to>
    <xdr:sp macro="" textlink="">
      <xdr:nvSpPr>
        <xdr:cNvPr id="657" name="円/楕円 656"/>
        <xdr:cNvSpPr/>
      </xdr:nvSpPr>
      <xdr:spPr>
        <a:xfrm>
          <a:off x="14541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8348</xdr:rowOff>
    </xdr:from>
    <xdr:ext cx="378565" cy="259045"/>
    <xdr:sp macro="" textlink="">
      <xdr:nvSpPr>
        <xdr:cNvPr id="658" name="テキスト ボックス 657"/>
        <xdr:cNvSpPr txBox="1"/>
      </xdr:nvSpPr>
      <xdr:spPr>
        <a:xfrm>
          <a:off x="14403017" y="13552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82888</xdr:rowOff>
    </xdr:from>
    <xdr:to>
      <xdr:col>20</xdr:col>
      <xdr:colOff>9525</xdr:colOff>
      <xdr:row>79</xdr:row>
      <xdr:rowOff>13038</xdr:rowOff>
    </xdr:to>
    <xdr:sp macro="" textlink="">
      <xdr:nvSpPr>
        <xdr:cNvPr id="659" name="円/楕円 658"/>
        <xdr:cNvSpPr/>
      </xdr:nvSpPr>
      <xdr:spPr>
        <a:xfrm>
          <a:off x="13652500" y="1345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4165</xdr:rowOff>
    </xdr:from>
    <xdr:ext cx="469744" cy="259045"/>
    <xdr:sp macro="" textlink="">
      <xdr:nvSpPr>
        <xdr:cNvPr id="660" name="テキスト ボックス 659"/>
        <xdr:cNvSpPr txBox="1"/>
      </xdr:nvSpPr>
      <xdr:spPr>
        <a:xfrm>
          <a:off x="13468427" y="135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82855</xdr:rowOff>
    </xdr:from>
    <xdr:to>
      <xdr:col>18</xdr:col>
      <xdr:colOff>492125</xdr:colOff>
      <xdr:row>79</xdr:row>
      <xdr:rowOff>13005</xdr:rowOff>
    </xdr:to>
    <xdr:sp macro="" textlink="">
      <xdr:nvSpPr>
        <xdr:cNvPr id="661" name="円/楕円 660"/>
        <xdr:cNvSpPr/>
      </xdr:nvSpPr>
      <xdr:spPr>
        <a:xfrm>
          <a:off x="12763500" y="134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4132</xdr:rowOff>
    </xdr:from>
    <xdr:ext cx="469744" cy="259045"/>
    <xdr:sp macro="" textlink="">
      <xdr:nvSpPr>
        <xdr:cNvPr id="662" name="テキスト ボックス 661"/>
        <xdr:cNvSpPr txBox="1"/>
      </xdr:nvSpPr>
      <xdr:spPr>
        <a:xfrm>
          <a:off x="12579427" y="1354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49,466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34872</xdr:rowOff>
    </xdr:from>
    <xdr:to>
      <xdr:col>23</xdr:col>
      <xdr:colOff>517525</xdr:colOff>
      <xdr:row>98</xdr:row>
      <xdr:rowOff>39010</xdr:rowOff>
    </xdr:to>
    <xdr:cxnSp macro="">
      <xdr:nvCxnSpPr>
        <xdr:cNvPr id="691" name="直線コネクタ 690"/>
        <xdr:cNvCxnSpPr/>
      </xdr:nvCxnSpPr>
      <xdr:spPr>
        <a:xfrm>
          <a:off x="15481300" y="16836972"/>
          <a:ext cx="838200" cy="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30505</xdr:rowOff>
    </xdr:from>
    <xdr:to>
      <xdr:col>22</xdr:col>
      <xdr:colOff>365125</xdr:colOff>
      <xdr:row>98</xdr:row>
      <xdr:rowOff>34872</xdr:rowOff>
    </xdr:to>
    <xdr:cxnSp macro="">
      <xdr:nvCxnSpPr>
        <xdr:cNvPr id="694" name="直線コネクタ 693"/>
        <xdr:cNvCxnSpPr/>
      </xdr:nvCxnSpPr>
      <xdr:spPr>
        <a:xfrm>
          <a:off x="14592300" y="16832605"/>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14599</xdr:rowOff>
    </xdr:from>
    <xdr:to>
      <xdr:col>21</xdr:col>
      <xdr:colOff>161925</xdr:colOff>
      <xdr:row>98</xdr:row>
      <xdr:rowOff>30505</xdr:rowOff>
    </xdr:to>
    <xdr:cxnSp macro="">
      <xdr:nvCxnSpPr>
        <xdr:cNvPr id="697" name="直線コネクタ 696"/>
        <xdr:cNvCxnSpPr/>
      </xdr:nvCxnSpPr>
      <xdr:spPr>
        <a:xfrm>
          <a:off x="13703300" y="16816699"/>
          <a:ext cx="889000" cy="1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5576</xdr:rowOff>
    </xdr:from>
    <xdr:to>
      <xdr:col>19</xdr:col>
      <xdr:colOff>644525</xdr:colOff>
      <xdr:row>98</xdr:row>
      <xdr:rowOff>14599</xdr:rowOff>
    </xdr:to>
    <xdr:cxnSp macro="">
      <xdr:nvCxnSpPr>
        <xdr:cNvPr id="700" name="直線コネクタ 699"/>
        <xdr:cNvCxnSpPr/>
      </xdr:nvCxnSpPr>
      <xdr:spPr>
        <a:xfrm>
          <a:off x="12814300" y="16807676"/>
          <a:ext cx="889000" cy="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159660</xdr:rowOff>
    </xdr:from>
    <xdr:to>
      <xdr:col>23</xdr:col>
      <xdr:colOff>568325</xdr:colOff>
      <xdr:row>98</xdr:row>
      <xdr:rowOff>89810</xdr:rowOff>
    </xdr:to>
    <xdr:sp macro="" textlink="">
      <xdr:nvSpPr>
        <xdr:cNvPr id="710" name="円/楕円 709"/>
        <xdr:cNvSpPr/>
      </xdr:nvSpPr>
      <xdr:spPr>
        <a:xfrm>
          <a:off x="16268700" y="167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74587</xdr:rowOff>
    </xdr:from>
    <xdr:ext cx="534377" cy="259045"/>
    <xdr:sp macro="" textlink="">
      <xdr:nvSpPr>
        <xdr:cNvPr id="711" name="公債費該当値テキスト"/>
        <xdr:cNvSpPr txBox="1"/>
      </xdr:nvSpPr>
      <xdr:spPr>
        <a:xfrm>
          <a:off x="16370300" y="1670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46,428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155522</xdr:rowOff>
    </xdr:from>
    <xdr:to>
      <xdr:col>22</xdr:col>
      <xdr:colOff>415925</xdr:colOff>
      <xdr:row>98</xdr:row>
      <xdr:rowOff>85672</xdr:rowOff>
    </xdr:to>
    <xdr:sp macro="" textlink="">
      <xdr:nvSpPr>
        <xdr:cNvPr id="712" name="円/楕円 711"/>
        <xdr:cNvSpPr/>
      </xdr:nvSpPr>
      <xdr:spPr>
        <a:xfrm>
          <a:off x="15430500" y="1678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76799</xdr:rowOff>
    </xdr:from>
    <xdr:ext cx="534377" cy="259045"/>
    <xdr:sp macro="" textlink="">
      <xdr:nvSpPr>
        <xdr:cNvPr id="713" name="テキスト ボックス 712"/>
        <xdr:cNvSpPr txBox="1"/>
      </xdr:nvSpPr>
      <xdr:spPr>
        <a:xfrm>
          <a:off x="15214111" y="1687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47,514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151155</xdr:rowOff>
    </xdr:from>
    <xdr:to>
      <xdr:col>21</xdr:col>
      <xdr:colOff>212725</xdr:colOff>
      <xdr:row>98</xdr:row>
      <xdr:rowOff>81305</xdr:rowOff>
    </xdr:to>
    <xdr:sp macro="" textlink="">
      <xdr:nvSpPr>
        <xdr:cNvPr id="714" name="円/楕円 713"/>
        <xdr:cNvSpPr/>
      </xdr:nvSpPr>
      <xdr:spPr>
        <a:xfrm>
          <a:off x="14541500" y="167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72432</xdr:rowOff>
    </xdr:from>
    <xdr:ext cx="534377" cy="259045"/>
    <xdr:sp macro="" textlink="">
      <xdr:nvSpPr>
        <xdr:cNvPr id="715" name="テキスト ボックス 714"/>
        <xdr:cNvSpPr txBox="1"/>
      </xdr:nvSpPr>
      <xdr:spPr>
        <a:xfrm>
          <a:off x="14325111" y="1687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48,660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135249</xdr:rowOff>
    </xdr:from>
    <xdr:to>
      <xdr:col>20</xdr:col>
      <xdr:colOff>9525</xdr:colOff>
      <xdr:row>98</xdr:row>
      <xdr:rowOff>65399</xdr:rowOff>
    </xdr:to>
    <xdr:sp macro="" textlink="">
      <xdr:nvSpPr>
        <xdr:cNvPr id="716" name="円/楕円 715"/>
        <xdr:cNvSpPr/>
      </xdr:nvSpPr>
      <xdr:spPr>
        <a:xfrm>
          <a:off x="13652500" y="167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56526</xdr:rowOff>
    </xdr:from>
    <xdr:ext cx="534377" cy="259045"/>
    <xdr:sp macro="" textlink="">
      <xdr:nvSpPr>
        <xdr:cNvPr id="717" name="テキスト ボックス 716"/>
        <xdr:cNvSpPr txBox="1"/>
      </xdr:nvSpPr>
      <xdr:spPr>
        <a:xfrm>
          <a:off x="13436111" y="1685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52,835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126226</xdr:rowOff>
    </xdr:from>
    <xdr:to>
      <xdr:col>18</xdr:col>
      <xdr:colOff>492125</xdr:colOff>
      <xdr:row>98</xdr:row>
      <xdr:rowOff>56376</xdr:rowOff>
    </xdr:to>
    <xdr:sp macro="" textlink="">
      <xdr:nvSpPr>
        <xdr:cNvPr id="718" name="円/楕円 717"/>
        <xdr:cNvSpPr/>
      </xdr:nvSpPr>
      <xdr:spPr>
        <a:xfrm>
          <a:off x="12763500" y="167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47503</xdr:rowOff>
    </xdr:from>
    <xdr:ext cx="534377" cy="259045"/>
    <xdr:sp macro="" textlink="">
      <xdr:nvSpPr>
        <xdr:cNvPr id="719" name="テキスト ボックス 718"/>
        <xdr:cNvSpPr txBox="1"/>
      </xdr:nvSpPr>
      <xdr:spPr>
        <a:xfrm>
          <a:off x="12547111" y="1684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民生費は、住民一人当たり</a:t>
          </a:r>
          <a:r>
            <a:rPr kumimoji="1" lang="en-US" altLang="ja-JP" sz="1200">
              <a:solidFill>
                <a:schemeClr val="dk1"/>
              </a:solidFill>
              <a:effectLst/>
              <a:latin typeface="+mn-lt"/>
              <a:ea typeface="+mn-ea"/>
              <a:cs typeface="+mn-cs"/>
            </a:rPr>
            <a:t>155,701</a:t>
          </a:r>
          <a:r>
            <a:rPr kumimoji="1" lang="ja-JP" altLang="ja-JP" sz="1200">
              <a:solidFill>
                <a:schemeClr val="dk1"/>
              </a:solidFill>
              <a:effectLst/>
              <a:latin typeface="+mn-lt"/>
              <a:ea typeface="+mn-ea"/>
              <a:cs typeface="+mn-cs"/>
            </a:rPr>
            <a:t>円で、前年度比</a:t>
          </a:r>
          <a:r>
            <a:rPr kumimoji="1" lang="en-US" altLang="ja-JP" sz="1200">
              <a:solidFill>
                <a:schemeClr val="dk1"/>
              </a:solidFill>
              <a:effectLst/>
              <a:latin typeface="+mn-lt"/>
              <a:ea typeface="+mn-ea"/>
              <a:cs typeface="+mn-cs"/>
            </a:rPr>
            <a:t>9,581</a:t>
          </a:r>
          <a:r>
            <a:rPr kumimoji="1" lang="ja-JP" altLang="ja-JP" sz="1200">
              <a:solidFill>
                <a:schemeClr val="dk1"/>
              </a:solidFill>
              <a:effectLst/>
              <a:latin typeface="+mn-lt"/>
              <a:ea typeface="+mn-ea"/>
              <a:cs typeface="+mn-cs"/>
            </a:rPr>
            <a:t>円の増となっている。主な要因として、Ｃ型肝炎関連医療費の急増により、国民健康保険特別会計への繰出金が</a:t>
          </a:r>
          <a:r>
            <a:rPr kumimoji="1" lang="en-US" altLang="ja-JP" sz="1200">
              <a:solidFill>
                <a:schemeClr val="dk1"/>
              </a:solidFill>
              <a:effectLst/>
              <a:latin typeface="+mn-lt"/>
              <a:ea typeface="+mn-ea"/>
              <a:cs typeface="+mn-cs"/>
            </a:rPr>
            <a:t>324,246</a:t>
          </a:r>
          <a:r>
            <a:rPr kumimoji="1" lang="ja-JP" altLang="ja-JP" sz="1200">
              <a:solidFill>
                <a:schemeClr val="dk1"/>
              </a:solidFill>
              <a:effectLst/>
              <a:latin typeface="+mn-lt"/>
              <a:ea typeface="+mn-ea"/>
              <a:cs typeface="+mn-cs"/>
            </a:rPr>
            <a:t>千円大幅増加したことが挙げられる。</a:t>
          </a:r>
          <a:r>
            <a:rPr kumimoji="1" lang="ja-JP" altLang="en-US" sz="1200">
              <a:solidFill>
                <a:schemeClr val="dk1"/>
              </a:solidFill>
              <a:effectLst/>
              <a:latin typeface="+mn-lt"/>
              <a:ea typeface="+mn-ea"/>
              <a:cs typeface="+mn-cs"/>
            </a:rPr>
            <a:t>今後は各種手当への独自加算等の見直しを進める等、歳出の適正化を図っていく。</a:t>
          </a:r>
          <a:endParaRPr lang="ja-JP" altLang="ja-JP" sz="1200">
            <a:effectLst/>
          </a:endParaRPr>
        </a:p>
        <a:p>
          <a:r>
            <a:rPr kumimoji="1" lang="ja-JP" altLang="ja-JP" sz="1200">
              <a:solidFill>
                <a:schemeClr val="dk1"/>
              </a:solidFill>
              <a:effectLst/>
              <a:latin typeface="+mn-lt"/>
              <a:ea typeface="+mn-ea"/>
              <a:cs typeface="+mn-cs"/>
            </a:rPr>
            <a:t>教育費</a:t>
          </a:r>
          <a:r>
            <a:rPr kumimoji="1" lang="ja-JP" altLang="en-US" sz="1200">
              <a:solidFill>
                <a:schemeClr val="dk1"/>
              </a:solidFill>
              <a:effectLst/>
              <a:latin typeface="+mn-lt"/>
              <a:ea typeface="+mn-ea"/>
              <a:cs typeface="+mn-cs"/>
            </a:rPr>
            <a:t>は、</a:t>
          </a:r>
          <a:r>
            <a:rPr kumimoji="1" lang="ja-JP" altLang="ja-JP" sz="1200">
              <a:solidFill>
                <a:schemeClr val="dk1"/>
              </a:solidFill>
              <a:effectLst/>
              <a:latin typeface="+mn-lt"/>
              <a:ea typeface="+mn-ea"/>
              <a:cs typeface="+mn-cs"/>
            </a:rPr>
            <a:t>住民一人当たり</a:t>
          </a:r>
          <a:r>
            <a:rPr kumimoji="1" lang="en-US" altLang="ja-JP" sz="1200">
              <a:solidFill>
                <a:schemeClr val="dk1"/>
              </a:solidFill>
              <a:effectLst/>
              <a:latin typeface="+mn-lt"/>
              <a:ea typeface="+mn-ea"/>
              <a:cs typeface="+mn-cs"/>
            </a:rPr>
            <a:t>87,285</a:t>
          </a:r>
          <a:r>
            <a:rPr kumimoji="1" lang="ja-JP" altLang="ja-JP" sz="1200">
              <a:solidFill>
                <a:schemeClr val="dk1"/>
              </a:solidFill>
              <a:effectLst/>
              <a:latin typeface="+mn-lt"/>
              <a:ea typeface="+mn-ea"/>
              <a:cs typeface="+mn-cs"/>
            </a:rPr>
            <a:t>円となっており、類似団体平均に比べ</a:t>
          </a:r>
          <a:r>
            <a:rPr kumimoji="1" lang="en-US" altLang="ja-JP" sz="1200">
              <a:solidFill>
                <a:schemeClr val="dk1"/>
              </a:solidFill>
              <a:effectLst/>
              <a:latin typeface="+mn-lt"/>
              <a:ea typeface="+mn-ea"/>
              <a:cs typeface="+mn-cs"/>
            </a:rPr>
            <a:t>27,087</a:t>
          </a:r>
          <a:r>
            <a:rPr kumimoji="1" lang="ja-JP" altLang="ja-JP" sz="1200">
              <a:solidFill>
                <a:schemeClr val="dk1"/>
              </a:solidFill>
              <a:effectLst/>
              <a:latin typeface="+mn-lt"/>
              <a:ea typeface="+mn-ea"/>
              <a:cs typeface="+mn-cs"/>
            </a:rPr>
            <a:t>円増となっているのは、平成</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年度からの学校給食センター建設事業に伴い、普通建設事業費や物件費が増加したことや、中山中学校屋外体育館改築工事の実施が主な要因である。</a:t>
          </a:r>
          <a:endParaRPr lang="ja-JP" altLang="ja-JP" sz="1200">
            <a:effectLst/>
          </a:endParaRPr>
        </a:p>
        <a:p>
          <a:r>
            <a:rPr kumimoji="1" lang="ja-JP" altLang="en-US" sz="1200">
              <a:latin typeface="ＭＳ Ｐゴシック"/>
            </a:rPr>
            <a:t>総務費は、住民一人当たり</a:t>
          </a:r>
          <a:r>
            <a:rPr kumimoji="1" lang="en-US" altLang="ja-JP" sz="1200">
              <a:latin typeface="+mn-lt"/>
            </a:rPr>
            <a:t>69,932</a:t>
          </a:r>
          <a:r>
            <a:rPr kumimoji="1" lang="ja-JP" altLang="en-US" sz="1200">
              <a:latin typeface="+mn-lt"/>
            </a:rPr>
            <a:t>円</a:t>
          </a:r>
          <a:r>
            <a:rPr kumimoji="1" lang="ja-JP" altLang="en-US" sz="1200">
              <a:latin typeface="ＭＳ Ｐゴシック"/>
            </a:rPr>
            <a:t>で、類似団体平均と比べ</a:t>
          </a:r>
          <a:r>
            <a:rPr kumimoji="1" lang="en-US" altLang="ja-JP" sz="1200">
              <a:latin typeface="+mn-lt"/>
            </a:rPr>
            <a:t>12,595</a:t>
          </a:r>
          <a:r>
            <a:rPr kumimoji="1" lang="ja-JP" altLang="en-US" sz="1200">
              <a:latin typeface="+mn-lt"/>
            </a:rPr>
            <a:t>円</a:t>
          </a:r>
          <a:r>
            <a:rPr kumimoji="1" lang="ja-JP" altLang="en-US" sz="1200">
              <a:latin typeface="ＭＳ Ｐゴシック"/>
            </a:rPr>
            <a:t>減となっているが、今後えひめ国体を控えており大幅増が見込まれる。平成</a:t>
          </a:r>
          <a:r>
            <a:rPr kumimoji="1" lang="en-US" altLang="ja-JP" sz="1200">
              <a:latin typeface="ＭＳ Ｐゴシック"/>
            </a:rPr>
            <a:t>30</a:t>
          </a:r>
          <a:r>
            <a:rPr kumimoji="1" lang="ja-JP" altLang="en-US" sz="1200">
              <a:latin typeface="ＭＳ Ｐゴシック"/>
            </a:rPr>
            <a:t>年度以降は大型事業等も計画されていないが、引き続き事業の見直しを徹底し歳出削減に努める。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年度実質収支額は黒字となっているが、財政調整基金を取り崩したことによ</a:t>
          </a:r>
          <a:r>
            <a:rPr kumimoji="1" lang="ja-JP" altLang="en-US" sz="1100">
              <a:solidFill>
                <a:schemeClr val="dk1"/>
              </a:solidFill>
              <a:effectLst/>
              <a:latin typeface="+mn-lt"/>
              <a:ea typeface="+mn-ea"/>
              <a:cs typeface="+mn-cs"/>
            </a:rPr>
            <a:t>る黒字である。</a:t>
          </a:r>
          <a:r>
            <a:rPr kumimoji="1" lang="ja-JP" altLang="ja-JP" sz="1100">
              <a:solidFill>
                <a:schemeClr val="dk1"/>
              </a:solidFill>
              <a:effectLst/>
              <a:latin typeface="+mn-lt"/>
              <a:ea typeface="+mn-ea"/>
              <a:cs typeface="+mn-cs"/>
            </a:rPr>
            <a:t>実質単年度収支は赤字となり基金残高は</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年連続で減少している。新市建設計画に基づく大型施設整備事業が最終段階に入ったこと、及び市町合併後</a:t>
          </a:r>
          <a:r>
            <a:rPr kumimoji="1" lang="ja-JP" altLang="en-US" sz="1100">
              <a:solidFill>
                <a:schemeClr val="dk1"/>
              </a:solidFill>
              <a:effectLst/>
              <a:latin typeface="+mn-lt"/>
              <a:ea typeface="+mn-ea"/>
              <a:cs typeface="+mn-cs"/>
            </a:rPr>
            <a:t>に行われるべきであった経常経費の縮減が十分でなかったこと</a:t>
          </a:r>
          <a:r>
            <a:rPr kumimoji="1" lang="ja-JP" altLang="ja-JP" sz="1100">
              <a:solidFill>
                <a:schemeClr val="dk1"/>
              </a:solidFill>
              <a:effectLst/>
              <a:latin typeface="+mn-lt"/>
              <a:ea typeface="+mn-ea"/>
              <a:cs typeface="+mn-cs"/>
            </a:rPr>
            <a:t>が要因である。今後は事務事業の見直し・統廃合など歳出の合理化等を徹底して推進し、財政の健全化に努める。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愛媛県伊予市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国民健康保険特別会計（事業勘定）において、Ｃ型肝炎関連医療費</a:t>
          </a:r>
          <a:r>
            <a:rPr kumimoji="1" lang="ja-JP" altLang="en-US" sz="1100">
              <a:solidFill>
                <a:schemeClr val="dk1"/>
              </a:solidFill>
              <a:effectLst/>
              <a:latin typeface="+mn-lt"/>
              <a:ea typeface="+mn-ea"/>
              <a:cs typeface="+mn-cs"/>
            </a:rPr>
            <a:t>等歳出</a:t>
          </a:r>
          <a:r>
            <a:rPr kumimoji="1" lang="ja-JP" altLang="ja-JP" sz="1100">
              <a:solidFill>
                <a:schemeClr val="dk1"/>
              </a:solidFill>
              <a:effectLst/>
              <a:latin typeface="+mn-lt"/>
              <a:ea typeface="+mn-ea"/>
              <a:cs typeface="+mn-cs"/>
            </a:rPr>
            <a:t>の急増により</a:t>
          </a:r>
          <a:r>
            <a:rPr kumimoji="1" lang="ja-JP" altLang="en-US" sz="1100">
              <a:solidFill>
                <a:schemeClr val="dk1"/>
              </a:solidFill>
              <a:effectLst/>
              <a:latin typeface="+mn-lt"/>
              <a:ea typeface="+mn-ea"/>
              <a:cs typeface="+mn-cs"/>
            </a:rPr>
            <a:t>歳入が不足し、繰上充用が発生した。</a:t>
          </a:r>
          <a:r>
            <a:rPr kumimoji="1" lang="ja-JP" altLang="ja-JP" sz="1100">
              <a:solidFill>
                <a:schemeClr val="dk1"/>
              </a:solidFill>
              <a:effectLst/>
              <a:latin typeface="+mn-lt"/>
              <a:ea typeface="+mn-ea"/>
              <a:cs typeface="+mn-cs"/>
            </a:rPr>
            <a:t>赤字額が大幅に増加した。また</a:t>
          </a:r>
          <a:r>
            <a:rPr kumimoji="1" lang="ja-JP" altLang="en-US" sz="1100">
              <a:solidFill>
                <a:schemeClr val="dk1"/>
              </a:solidFill>
              <a:effectLst/>
              <a:latin typeface="+mn-lt"/>
              <a:ea typeface="+mn-ea"/>
              <a:cs typeface="+mn-cs"/>
            </a:rPr>
            <a:t>毎年</a:t>
          </a:r>
          <a:r>
            <a:rPr kumimoji="1" lang="ja-JP" altLang="ja-JP" sz="1100">
              <a:solidFill>
                <a:schemeClr val="dk1"/>
              </a:solidFill>
              <a:effectLst/>
              <a:latin typeface="+mn-lt"/>
              <a:ea typeface="+mn-ea"/>
              <a:cs typeface="+mn-cs"/>
            </a:rPr>
            <a:t>一般会計から赤字補填を行わざるを得ず財政を圧迫している状況である。水道事業会計においては、簡易水道の一部統合による事業費の削減により、黒字額が増加している。</a:t>
          </a:r>
          <a:endParaRPr lang="ja-JP" altLang="ja-JP" sz="1400">
            <a:effectLst/>
          </a:endParaRPr>
        </a:p>
        <a:p>
          <a:r>
            <a:rPr kumimoji="1" lang="ja-JP" altLang="ja-JP" sz="1100">
              <a:solidFill>
                <a:schemeClr val="dk1"/>
              </a:solidFill>
              <a:effectLst/>
              <a:latin typeface="+mn-lt"/>
              <a:ea typeface="+mn-ea"/>
              <a:cs typeface="+mn-cs"/>
            </a:rPr>
            <a:t>その他の会計では独立採算制を</a:t>
          </a:r>
          <a:r>
            <a:rPr kumimoji="1" lang="ja-JP" altLang="en-US" sz="1100">
              <a:solidFill>
                <a:schemeClr val="dk1"/>
              </a:solidFill>
              <a:effectLst/>
              <a:latin typeface="+mn-lt"/>
              <a:ea typeface="+mn-ea"/>
              <a:cs typeface="+mn-cs"/>
            </a:rPr>
            <a:t>目標としているものの</a:t>
          </a:r>
          <a:r>
            <a:rPr kumimoji="1" lang="ja-JP" altLang="ja-JP" sz="1100">
              <a:solidFill>
                <a:schemeClr val="dk1"/>
              </a:solidFill>
              <a:effectLst/>
              <a:latin typeface="+mn-lt"/>
              <a:ea typeface="+mn-ea"/>
              <a:cs typeface="+mn-cs"/>
            </a:rPr>
            <a:t>、一般会計からの繰出により維持されている会計となっている。</a:t>
          </a:r>
          <a:endParaRPr lang="ja-JP" altLang="ja-JP" sz="1400">
            <a:effectLst/>
          </a:endParaRPr>
        </a:p>
        <a:p>
          <a:r>
            <a:rPr kumimoji="1" lang="ja-JP" altLang="ja-JP" sz="1100">
              <a:solidFill>
                <a:schemeClr val="dk1"/>
              </a:solidFill>
              <a:effectLst/>
              <a:latin typeface="+mn-lt"/>
              <a:ea typeface="+mn-ea"/>
              <a:cs typeface="+mn-cs"/>
            </a:rPr>
            <a:t>今後も、各会計において独立採算制の原則のもと、財政健全化に向けた取り組みを進めることで市全体として健全な財政を維持していく必要がある。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19681833</v>
      </c>
      <c r="BO4" s="379"/>
      <c r="BP4" s="379"/>
      <c r="BQ4" s="379"/>
      <c r="BR4" s="379"/>
      <c r="BS4" s="379"/>
      <c r="BT4" s="379"/>
      <c r="BU4" s="380"/>
      <c r="BV4" s="378">
        <v>17571471</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7.7</v>
      </c>
      <c r="CU4" s="385"/>
      <c r="CV4" s="385"/>
      <c r="CW4" s="385"/>
      <c r="CX4" s="385"/>
      <c r="CY4" s="385"/>
      <c r="CZ4" s="385"/>
      <c r="DA4" s="386"/>
      <c r="DB4" s="384">
        <v>5.5</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18547893</v>
      </c>
      <c r="BO5" s="416"/>
      <c r="BP5" s="416"/>
      <c r="BQ5" s="416"/>
      <c r="BR5" s="416"/>
      <c r="BS5" s="416"/>
      <c r="BT5" s="416"/>
      <c r="BU5" s="417"/>
      <c r="BV5" s="415">
        <v>16794892</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88.7</v>
      </c>
      <c r="CU5" s="413"/>
      <c r="CV5" s="413"/>
      <c r="CW5" s="413"/>
      <c r="CX5" s="413"/>
      <c r="CY5" s="413"/>
      <c r="CZ5" s="413"/>
      <c r="DA5" s="414"/>
      <c r="DB5" s="412">
        <v>89.8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1133940</v>
      </c>
      <c r="BO6" s="416"/>
      <c r="BP6" s="416"/>
      <c r="BQ6" s="416"/>
      <c r="BR6" s="416"/>
      <c r="BS6" s="416"/>
      <c r="BT6" s="416"/>
      <c r="BU6" s="417"/>
      <c r="BV6" s="415">
        <v>776579</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94.3</v>
      </c>
      <c r="CU6" s="453"/>
      <c r="CV6" s="453"/>
      <c r="CW6" s="453"/>
      <c r="CX6" s="453"/>
      <c r="CY6" s="453"/>
      <c r="CZ6" s="453"/>
      <c r="DA6" s="454"/>
      <c r="DB6" s="452">
        <v>96.1</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291159</v>
      </c>
      <c r="BO7" s="416"/>
      <c r="BP7" s="416"/>
      <c r="BQ7" s="416"/>
      <c r="BR7" s="416"/>
      <c r="BS7" s="416"/>
      <c r="BT7" s="416"/>
      <c r="BU7" s="417"/>
      <c r="BV7" s="415">
        <v>181809</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10969741</v>
      </c>
      <c r="CU7" s="416"/>
      <c r="CV7" s="416"/>
      <c r="CW7" s="416"/>
      <c r="CX7" s="416"/>
      <c r="CY7" s="416"/>
      <c r="CZ7" s="416"/>
      <c r="DA7" s="417"/>
      <c r="DB7" s="415">
        <v>10879370</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842781</v>
      </c>
      <c r="BO8" s="416"/>
      <c r="BP8" s="416"/>
      <c r="BQ8" s="416"/>
      <c r="BR8" s="416"/>
      <c r="BS8" s="416"/>
      <c r="BT8" s="416"/>
      <c r="BU8" s="417"/>
      <c r="BV8" s="415">
        <v>594770</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0.43</v>
      </c>
      <c r="CU8" s="456"/>
      <c r="CV8" s="456"/>
      <c r="CW8" s="456"/>
      <c r="CX8" s="456"/>
      <c r="CY8" s="456"/>
      <c r="CZ8" s="456"/>
      <c r="DA8" s="457"/>
      <c r="DB8" s="455">
        <v>0.42</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36827</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248011</v>
      </c>
      <c r="BO9" s="416"/>
      <c r="BP9" s="416"/>
      <c r="BQ9" s="416"/>
      <c r="BR9" s="416"/>
      <c r="BS9" s="416"/>
      <c r="BT9" s="416"/>
      <c r="BU9" s="417"/>
      <c r="BV9" s="415">
        <v>-47835</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13.2</v>
      </c>
      <c r="CU9" s="413"/>
      <c r="CV9" s="413"/>
      <c r="CW9" s="413"/>
      <c r="CX9" s="413"/>
      <c r="CY9" s="413"/>
      <c r="CZ9" s="413"/>
      <c r="DA9" s="414"/>
      <c r="DB9" s="412">
        <v>14.5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38017</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1004</v>
      </c>
      <c r="BO10" s="416"/>
      <c r="BP10" s="416"/>
      <c r="BQ10" s="416"/>
      <c r="BR10" s="416"/>
      <c r="BS10" s="416"/>
      <c r="BT10" s="416"/>
      <c r="BU10" s="417"/>
      <c r="BV10" s="415">
        <v>1144</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38170</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433000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37966</v>
      </c>
      <c r="S13" s="497"/>
      <c r="T13" s="497"/>
      <c r="U13" s="497"/>
      <c r="V13" s="498"/>
      <c r="W13" s="431" t="s">
        <v>120</v>
      </c>
      <c r="X13" s="432"/>
      <c r="Y13" s="432"/>
      <c r="Z13" s="432"/>
      <c r="AA13" s="432"/>
      <c r="AB13" s="422"/>
      <c r="AC13" s="466">
        <v>2945</v>
      </c>
      <c r="AD13" s="467"/>
      <c r="AE13" s="467"/>
      <c r="AF13" s="467"/>
      <c r="AG13" s="506"/>
      <c r="AH13" s="466">
        <v>3676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-183985</v>
      </c>
      <c r="BO13" s="416"/>
      <c r="BP13" s="416"/>
      <c r="BQ13" s="416"/>
      <c r="BR13" s="416"/>
      <c r="BS13" s="416"/>
      <c r="BT13" s="416"/>
      <c r="BU13" s="417"/>
      <c r="BV13" s="415">
        <v>-46691</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9.1</v>
      </c>
      <c r="CU13" s="413"/>
      <c r="CV13" s="413"/>
      <c r="CW13" s="413"/>
      <c r="CX13" s="413"/>
      <c r="CY13" s="413"/>
      <c r="CZ13" s="413"/>
      <c r="DA13" s="414"/>
      <c r="DB13" s="412">
        <v>10.7</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38544</v>
      </c>
      <c r="S14" s="497"/>
      <c r="T14" s="497"/>
      <c r="U14" s="497"/>
      <c r="V14" s="498"/>
      <c r="W14" s="405"/>
      <c r="X14" s="406"/>
      <c r="Y14" s="406"/>
      <c r="Z14" s="406"/>
      <c r="AA14" s="406"/>
      <c r="AB14" s="395"/>
      <c r="AC14" s="499">
        <v>16.100000000000001</v>
      </c>
      <c r="AD14" s="500"/>
      <c r="AE14" s="500"/>
      <c r="AF14" s="500"/>
      <c r="AG14" s="501"/>
      <c r="AH14" s="499">
        <v>18.5</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v>61.2</v>
      </c>
      <c r="CU14" s="511"/>
      <c r="CV14" s="511"/>
      <c r="CW14" s="511"/>
      <c r="CX14" s="511"/>
      <c r="CY14" s="511"/>
      <c r="CZ14" s="511"/>
      <c r="DA14" s="512"/>
      <c r="DB14" s="510">
        <v>48.6</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38355</v>
      </c>
      <c r="S15" s="497"/>
      <c r="T15" s="497"/>
      <c r="U15" s="497"/>
      <c r="V15" s="498"/>
      <c r="W15" s="431" t="s">
        <v>127</v>
      </c>
      <c r="X15" s="432"/>
      <c r="Y15" s="432"/>
      <c r="Z15" s="432"/>
      <c r="AA15" s="432"/>
      <c r="AB15" s="422"/>
      <c r="AC15" s="466">
        <v>4751</v>
      </c>
      <c r="AD15" s="467"/>
      <c r="AE15" s="467"/>
      <c r="AF15" s="467"/>
      <c r="AG15" s="506"/>
      <c r="AH15" s="466">
        <v>5393</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3606320</v>
      </c>
      <c r="BO15" s="379"/>
      <c r="BP15" s="379"/>
      <c r="BQ15" s="379"/>
      <c r="BR15" s="379"/>
      <c r="BS15" s="379"/>
      <c r="BT15" s="379"/>
      <c r="BU15" s="380"/>
      <c r="BV15" s="378">
        <v>3422957</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26</v>
      </c>
      <c r="AD16" s="500"/>
      <c r="AE16" s="500"/>
      <c r="AF16" s="500"/>
      <c r="AG16" s="501"/>
      <c r="AH16" s="499">
        <v>27.2</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8404117</v>
      </c>
      <c r="BO16" s="416"/>
      <c r="BP16" s="416"/>
      <c r="BQ16" s="416"/>
      <c r="BR16" s="416"/>
      <c r="BS16" s="416"/>
      <c r="BT16" s="416"/>
      <c r="BU16" s="417"/>
      <c r="BV16" s="415">
        <v>8013616</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10600</v>
      </c>
      <c r="AD17" s="467"/>
      <c r="AE17" s="467"/>
      <c r="AF17" s="467"/>
      <c r="AG17" s="506"/>
      <c r="AH17" s="466">
        <v>10706</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4559858</v>
      </c>
      <c r="BO17" s="416"/>
      <c r="BP17" s="416"/>
      <c r="BQ17" s="416"/>
      <c r="BR17" s="416"/>
      <c r="BS17" s="416"/>
      <c r="BT17" s="416"/>
      <c r="BU17" s="417"/>
      <c r="BV17" s="415">
        <v>4380578</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194.44</v>
      </c>
      <c r="M18" s="528"/>
      <c r="N18" s="528"/>
      <c r="O18" s="528"/>
      <c r="P18" s="528"/>
      <c r="Q18" s="528"/>
      <c r="R18" s="529"/>
      <c r="S18" s="529"/>
      <c r="T18" s="529"/>
      <c r="U18" s="529"/>
      <c r="V18" s="530"/>
      <c r="W18" s="433"/>
      <c r="X18" s="434"/>
      <c r="Y18" s="434"/>
      <c r="Z18" s="434"/>
      <c r="AA18" s="434"/>
      <c r="AB18" s="425"/>
      <c r="AC18" s="531">
        <v>57.9</v>
      </c>
      <c r="AD18" s="532"/>
      <c r="AE18" s="532"/>
      <c r="AF18" s="532"/>
      <c r="AG18" s="533"/>
      <c r="AH18" s="531">
        <v>53.9</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9895723</v>
      </c>
      <c r="BO18" s="416"/>
      <c r="BP18" s="416"/>
      <c r="BQ18" s="416"/>
      <c r="BR18" s="416"/>
      <c r="BS18" s="416"/>
      <c r="BT18" s="416"/>
      <c r="BU18" s="417"/>
      <c r="BV18" s="415">
        <v>9878035</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189</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13156742</v>
      </c>
      <c r="BO19" s="416"/>
      <c r="BP19" s="416"/>
      <c r="BQ19" s="416"/>
      <c r="BR19" s="416"/>
      <c r="BS19" s="416"/>
      <c r="BT19" s="416"/>
      <c r="BU19" s="417"/>
      <c r="BV19" s="415">
        <v>12551170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14003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20670749</v>
      </c>
      <c r="BO23" s="416"/>
      <c r="BP23" s="416"/>
      <c r="BQ23" s="416"/>
      <c r="BR23" s="416"/>
      <c r="BS23" s="416"/>
      <c r="BT23" s="416"/>
      <c r="BU23" s="417"/>
      <c r="BV23" s="415">
        <v>18895999</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7785</v>
      </c>
      <c r="R24" s="467"/>
      <c r="S24" s="467"/>
      <c r="T24" s="467"/>
      <c r="U24" s="467"/>
      <c r="V24" s="506"/>
      <c r="W24" s="561"/>
      <c r="X24" s="549"/>
      <c r="Y24" s="550"/>
      <c r="Z24" s="465" t="s">
        <v>150</v>
      </c>
      <c r="AA24" s="445"/>
      <c r="AB24" s="445"/>
      <c r="AC24" s="445"/>
      <c r="AD24" s="445"/>
      <c r="AE24" s="445"/>
      <c r="AF24" s="445"/>
      <c r="AG24" s="446"/>
      <c r="AH24" s="466">
        <v>285</v>
      </c>
      <c r="AI24" s="467"/>
      <c r="AJ24" s="467"/>
      <c r="AK24" s="467"/>
      <c r="AL24" s="506"/>
      <c r="AM24" s="466">
        <v>888915</v>
      </c>
      <c r="AN24" s="467"/>
      <c r="AO24" s="467"/>
      <c r="AP24" s="467"/>
      <c r="AQ24" s="467"/>
      <c r="AR24" s="506"/>
      <c r="AS24" s="466">
        <v>3119</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19458164</v>
      </c>
      <c r="BO24" s="416"/>
      <c r="BP24" s="416"/>
      <c r="BQ24" s="416"/>
      <c r="BR24" s="416"/>
      <c r="BS24" s="416"/>
      <c r="BT24" s="416"/>
      <c r="BU24" s="417"/>
      <c r="BV24" s="415">
        <v>17597976</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1</v>
      </c>
      <c r="M25" s="467"/>
      <c r="N25" s="467"/>
      <c r="O25" s="467"/>
      <c r="P25" s="506"/>
      <c r="Q25" s="466">
        <v>6240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1215948</v>
      </c>
      <c r="BO25" s="379"/>
      <c r="BP25" s="379"/>
      <c r="BQ25" s="379"/>
      <c r="BR25" s="379"/>
      <c r="BS25" s="379"/>
      <c r="BT25" s="379"/>
      <c r="BU25" s="380"/>
      <c r="BV25" s="378">
        <v>1035213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5339</v>
      </c>
      <c r="R26" s="467"/>
      <c r="S26" s="467"/>
      <c r="T26" s="467"/>
      <c r="U26" s="467"/>
      <c r="V26" s="506"/>
      <c r="W26" s="561"/>
      <c r="X26" s="549"/>
      <c r="Y26" s="550"/>
      <c r="Z26" s="465" t="s">
        <v>156</v>
      </c>
      <c r="AA26" s="571"/>
      <c r="AB26" s="571"/>
      <c r="AC26" s="571"/>
      <c r="AD26" s="571"/>
      <c r="AE26" s="571"/>
      <c r="AF26" s="571"/>
      <c r="AG26" s="572"/>
      <c r="AH26" s="466">
        <v>15</v>
      </c>
      <c r="AI26" s="467"/>
      <c r="AJ26" s="467"/>
      <c r="AK26" s="467"/>
      <c r="AL26" s="506"/>
      <c r="AM26" s="466">
        <v>37350</v>
      </c>
      <c r="AN26" s="467"/>
      <c r="AO26" s="467"/>
      <c r="AP26" s="467"/>
      <c r="AQ26" s="467"/>
      <c r="AR26" s="506"/>
      <c r="AS26" s="466">
        <v>2490</v>
      </c>
      <c r="AT26" s="467"/>
      <c r="AU26" s="467"/>
      <c r="AV26" s="467"/>
      <c r="AW26" s="467"/>
      <c r="AX26" s="468"/>
      <c r="AY26" s="418" t="s">
        <v>157</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158</v>
      </c>
      <c r="F27" s="445"/>
      <c r="G27" s="445"/>
      <c r="H27" s="445"/>
      <c r="I27" s="445"/>
      <c r="J27" s="445"/>
      <c r="K27" s="446"/>
      <c r="L27" s="466">
        <v>1</v>
      </c>
      <c r="M27" s="467"/>
      <c r="N27" s="467"/>
      <c r="O27" s="467"/>
      <c r="P27" s="506"/>
      <c r="Q27" s="466">
        <v>4130</v>
      </c>
      <c r="R27" s="467"/>
      <c r="S27" s="467"/>
      <c r="T27" s="467"/>
      <c r="U27" s="467"/>
      <c r="V27" s="506"/>
      <c r="W27" s="561"/>
      <c r="X27" s="549"/>
      <c r="Y27" s="550"/>
      <c r="Z27" s="465" t="s">
        <v>159</v>
      </c>
      <c r="AA27" s="445"/>
      <c r="AB27" s="445"/>
      <c r="AC27" s="445"/>
      <c r="AD27" s="445"/>
      <c r="AE27" s="445"/>
      <c r="AF27" s="445"/>
      <c r="AG27" s="446"/>
      <c r="AH27" s="466">
        <v>18</v>
      </c>
      <c r="AI27" s="467"/>
      <c r="AJ27" s="467"/>
      <c r="AK27" s="467"/>
      <c r="AL27" s="506"/>
      <c r="AM27" s="466">
        <v>59752</v>
      </c>
      <c r="AN27" s="467"/>
      <c r="AO27" s="467"/>
      <c r="AP27" s="467"/>
      <c r="AQ27" s="467"/>
      <c r="AR27" s="506"/>
      <c r="AS27" s="466">
        <v>3320</v>
      </c>
      <c r="AT27" s="467"/>
      <c r="AU27" s="467"/>
      <c r="AV27" s="467"/>
      <c r="AW27" s="467"/>
      <c r="AX27" s="468"/>
      <c r="AY27" s="507" t="s">
        <v>160</v>
      </c>
      <c r="AZ27" s="508"/>
      <c r="BA27" s="508"/>
      <c r="BB27" s="508"/>
      <c r="BC27" s="508"/>
      <c r="BD27" s="508"/>
      <c r="BE27" s="508"/>
      <c r="BF27" s="508"/>
      <c r="BG27" s="508"/>
      <c r="BH27" s="508"/>
      <c r="BI27" s="508"/>
      <c r="BJ27" s="508"/>
      <c r="BK27" s="508"/>
      <c r="BL27" s="508"/>
      <c r="BM27" s="509"/>
      <c r="BN27" s="584">
        <v>558914</v>
      </c>
      <c r="BO27" s="585"/>
      <c r="BP27" s="585"/>
      <c r="BQ27" s="585"/>
      <c r="BR27" s="585"/>
      <c r="BS27" s="585"/>
      <c r="BT27" s="585"/>
      <c r="BU27" s="586"/>
      <c r="BV27" s="584">
        <v>558914</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161</v>
      </c>
      <c r="F28" s="445"/>
      <c r="G28" s="445"/>
      <c r="H28" s="445"/>
      <c r="I28" s="445"/>
      <c r="J28" s="445"/>
      <c r="K28" s="446"/>
      <c r="L28" s="466">
        <v>1</v>
      </c>
      <c r="M28" s="467"/>
      <c r="N28" s="467"/>
      <c r="O28" s="467"/>
      <c r="P28" s="506"/>
      <c r="Q28" s="466">
        <v>3360</v>
      </c>
      <c r="R28" s="467"/>
      <c r="S28" s="467"/>
      <c r="T28" s="467"/>
      <c r="U28" s="467"/>
      <c r="V28" s="506"/>
      <c r="W28" s="561"/>
      <c r="X28" s="549"/>
      <c r="Y28" s="550"/>
      <c r="Z28" s="465" t="s">
        <v>162</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163</v>
      </c>
      <c r="AZ28" s="588"/>
      <c r="BA28" s="588"/>
      <c r="BB28" s="589"/>
      <c r="BC28" s="375" t="s">
        <v>164</v>
      </c>
      <c r="BD28" s="376"/>
      <c r="BE28" s="376"/>
      <c r="BF28" s="376"/>
      <c r="BG28" s="376"/>
      <c r="BH28" s="376"/>
      <c r="BI28" s="376"/>
      <c r="BJ28" s="376"/>
      <c r="BK28" s="376"/>
      <c r="BL28" s="376"/>
      <c r="BM28" s="377"/>
      <c r="BN28" s="378">
        <v>1910131</v>
      </c>
      <c r="BO28" s="379"/>
      <c r="BP28" s="379"/>
      <c r="BQ28" s="379"/>
      <c r="BR28" s="379"/>
      <c r="BS28" s="379"/>
      <c r="BT28" s="379"/>
      <c r="BU28" s="380"/>
      <c r="BV28" s="378">
        <v>2342127</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165</v>
      </c>
      <c r="F29" s="445"/>
      <c r="G29" s="445"/>
      <c r="H29" s="445"/>
      <c r="I29" s="445"/>
      <c r="J29" s="445"/>
      <c r="K29" s="446"/>
      <c r="L29" s="466">
        <v>18</v>
      </c>
      <c r="M29" s="467"/>
      <c r="N29" s="467"/>
      <c r="O29" s="467"/>
      <c r="P29" s="506"/>
      <c r="Q29" s="466">
        <v>3080</v>
      </c>
      <c r="R29" s="467"/>
      <c r="S29" s="467"/>
      <c r="T29" s="467"/>
      <c r="U29" s="467"/>
      <c r="V29" s="506"/>
      <c r="W29" s="562"/>
      <c r="X29" s="563"/>
      <c r="Y29" s="564"/>
      <c r="Z29" s="465" t="s">
        <v>166</v>
      </c>
      <c r="AA29" s="445"/>
      <c r="AB29" s="445"/>
      <c r="AC29" s="445"/>
      <c r="AD29" s="445"/>
      <c r="AE29" s="445"/>
      <c r="AF29" s="445"/>
      <c r="AG29" s="446"/>
      <c r="AH29" s="466">
        <v>303</v>
      </c>
      <c r="AI29" s="467"/>
      <c r="AJ29" s="467"/>
      <c r="AK29" s="467"/>
      <c r="AL29" s="506"/>
      <c r="AM29" s="466">
        <v>948667</v>
      </c>
      <c r="AN29" s="467"/>
      <c r="AO29" s="467"/>
      <c r="AP29" s="467"/>
      <c r="AQ29" s="467"/>
      <c r="AR29" s="506"/>
      <c r="AS29" s="466">
        <v>3131</v>
      </c>
      <c r="AT29" s="467"/>
      <c r="AU29" s="467"/>
      <c r="AV29" s="467"/>
      <c r="AW29" s="467"/>
      <c r="AX29" s="468"/>
      <c r="AY29" s="590"/>
      <c r="AZ29" s="591"/>
      <c r="BA29" s="591"/>
      <c r="BB29" s="592"/>
      <c r="BC29" s="449" t="s">
        <v>167</v>
      </c>
      <c r="BD29" s="450"/>
      <c r="BE29" s="450"/>
      <c r="BF29" s="450"/>
      <c r="BG29" s="450"/>
      <c r="BH29" s="450"/>
      <c r="BI29" s="450"/>
      <c r="BJ29" s="450"/>
      <c r="BK29" s="450"/>
      <c r="BL29" s="450"/>
      <c r="BM29" s="451"/>
      <c r="BN29" s="415">
        <v>240588</v>
      </c>
      <c r="BO29" s="416"/>
      <c r="BP29" s="416"/>
      <c r="BQ29" s="416"/>
      <c r="BR29" s="416"/>
      <c r="BS29" s="416"/>
      <c r="BT29" s="416"/>
      <c r="BU29" s="417"/>
      <c r="BV29" s="415">
        <v>240480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168</v>
      </c>
      <c r="X30" s="569"/>
      <c r="Y30" s="569"/>
      <c r="Z30" s="569"/>
      <c r="AA30" s="569"/>
      <c r="AB30" s="569"/>
      <c r="AC30" s="569"/>
      <c r="AD30" s="569"/>
      <c r="AE30" s="569"/>
      <c r="AF30" s="569"/>
      <c r="AG30" s="570"/>
      <c r="AH30" s="531">
        <v>96.9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169</v>
      </c>
      <c r="BD30" s="582"/>
      <c r="BE30" s="582"/>
      <c r="BF30" s="582"/>
      <c r="BG30" s="582"/>
      <c r="BH30" s="582"/>
      <c r="BI30" s="582"/>
      <c r="BJ30" s="582"/>
      <c r="BK30" s="582"/>
      <c r="BL30" s="582"/>
      <c r="BM30" s="583"/>
      <c r="BN30" s="584">
        <v>2069672</v>
      </c>
      <c r="BO30" s="585"/>
      <c r="BP30" s="585"/>
      <c r="BQ30" s="585"/>
      <c r="BR30" s="585"/>
      <c r="BS30" s="585"/>
      <c r="BT30" s="585"/>
      <c r="BU30" s="586"/>
      <c r="BV30" s="584">
        <v>2356546</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176</v>
      </c>
      <c r="D33" s="439"/>
      <c r="E33" s="404" t="s">
        <v>177</v>
      </c>
      <c r="F33" s="404"/>
      <c r="G33" s="404"/>
      <c r="H33" s="404"/>
      <c r="I33" s="404"/>
      <c r="J33" s="404"/>
      <c r="K33" s="404"/>
      <c r="L33" s="404"/>
      <c r="M33" s="404"/>
      <c r="N33" s="404"/>
      <c r="O33" s="404"/>
      <c r="P33" s="404"/>
      <c r="Q33" s="404"/>
      <c r="R33" s="404"/>
      <c r="S33" s="404"/>
      <c r="T33" s="167"/>
      <c r="U33" s="439" t="s">
        <v>176</v>
      </c>
      <c r="V33" s="439"/>
      <c r="W33" s="404" t="s">
        <v>177</v>
      </c>
      <c r="X33" s="404"/>
      <c r="Y33" s="404"/>
      <c r="Z33" s="404"/>
      <c r="AA33" s="404"/>
      <c r="AB33" s="404"/>
      <c r="AC33" s="404"/>
      <c r="AD33" s="404"/>
      <c r="AE33" s="404"/>
      <c r="AF33" s="404"/>
      <c r="AG33" s="404"/>
      <c r="AH33" s="404"/>
      <c r="AI33" s="404"/>
      <c r="AJ33" s="404"/>
      <c r="AK33" s="404"/>
      <c r="AL33" s="167"/>
      <c r="AM33" s="439" t="s">
        <v>176</v>
      </c>
      <c r="AN33" s="439"/>
      <c r="AO33" s="404" t="s">
        <v>177</v>
      </c>
      <c r="AP33" s="404"/>
      <c r="AQ33" s="404"/>
      <c r="AR33" s="404"/>
      <c r="AS33" s="404"/>
      <c r="AT33" s="404"/>
      <c r="AU33" s="404"/>
      <c r="AV33" s="404"/>
      <c r="AW33" s="404"/>
      <c r="AX33" s="404"/>
      <c r="AY33" s="404"/>
      <c r="AZ33" s="404"/>
      <c r="BA33" s="404"/>
      <c r="BB33" s="404"/>
      <c r="BC33" s="404"/>
      <c r="BD33" s="168"/>
      <c r="BE33" s="404" t="s">
        <v>178</v>
      </c>
      <c r="BF33" s="404"/>
      <c r="BG33" s="404" t="s">
        <v>179</v>
      </c>
      <c r="BH33" s="404"/>
      <c r="BI33" s="404"/>
      <c r="BJ33" s="404"/>
      <c r="BK33" s="404"/>
      <c r="BL33" s="404"/>
      <c r="BM33" s="404"/>
      <c r="BN33" s="404"/>
      <c r="BO33" s="404"/>
      <c r="BP33" s="404"/>
      <c r="BQ33" s="404"/>
      <c r="BR33" s="404"/>
      <c r="BS33" s="404"/>
      <c r="BT33" s="404"/>
      <c r="BU33" s="404"/>
      <c r="BV33" s="168"/>
      <c r="BW33" s="439" t="s">
        <v>178</v>
      </c>
      <c r="BX33" s="439"/>
      <c r="BY33" s="404" t="s">
        <v>180</v>
      </c>
      <c r="BZ33" s="404"/>
      <c r="CA33" s="404"/>
      <c r="CB33" s="404"/>
      <c r="CC33" s="404"/>
      <c r="CD33" s="404"/>
      <c r="CE33" s="404"/>
      <c r="CF33" s="404"/>
      <c r="CG33" s="404"/>
      <c r="CH33" s="404"/>
      <c r="CI33" s="404"/>
      <c r="CJ33" s="404"/>
      <c r="CK33" s="404"/>
      <c r="CL33" s="404"/>
      <c r="CM33" s="404"/>
      <c r="CN33" s="167"/>
      <c r="CO33" s="439" t="s">
        <v>176</v>
      </c>
      <c r="CP33" s="439"/>
      <c r="CQ33" s="404" t="s">
        <v>181</v>
      </c>
      <c r="CR33" s="404"/>
      <c r="CS33" s="404"/>
      <c r="CT33" s="404"/>
      <c r="CU33" s="404"/>
      <c r="CV33" s="404"/>
      <c r="CW33" s="404"/>
      <c r="CX33" s="404"/>
      <c r="CY33" s="404"/>
      <c r="CZ33" s="404"/>
      <c r="DA33" s="404"/>
      <c r="DB33" s="404"/>
      <c r="DC33" s="404"/>
      <c r="DD33" s="404"/>
      <c r="DE33" s="404"/>
      <c r="DF33" s="167"/>
      <c r="DG33" s="404" t="s">
        <v>182</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国民健康保険特別会計（事業勘定）</v>
      </c>
      <c r="X34" s="597"/>
      <c r="Y34" s="597"/>
      <c r="Z34" s="597"/>
      <c r="AA34" s="597"/>
      <c r="AB34" s="597"/>
      <c r="AC34" s="597"/>
      <c r="AD34" s="597"/>
      <c r="AE34" s="597"/>
      <c r="AF34" s="597"/>
      <c r="AG34" s="597"/>
      <c r="AH34" s="597"/>
      <c r="AI34" s="597"/>
      <c r="AJ34" s="597"/>
      <c r="AK34" s="597"/>
      <c r="AL34" s="165"/>
      <c r="AM34" s="596">
        <f>IF(AO34="","",MAX(C34:D43,U34:V43)+1)</f>
        <v>7</v>
      </c>
      <c r="AN34" s="596"/>
      <c r="AO34" s="597" t="str">
        <f>IF('各会計、関係団体の財政状況及び健全化判断比率'!B33="","",'各会計、関係団体の財政状況及び健全化判断比率'!B33)</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IF('各会計、関係団体の財政状況及び健全化判断比率'!B34="","",'各会計、関係団体の財政状況及び健全化判断比率'!B34)</f>
        <v>簡易水道特別会計</v>
      </c>
      <c r="BH34" s="597"/>
      <c r="BI34" s="597"/>
      <c r="BJ34" s="597"/>
      <c r="BK34" s="597"/>
      <c r="BL34" s="597"/>
      <c r="BM34" s="597"/>
      <c r="BN34" s="597"/>
      <c r="BO34" s="597"/>
      <c r="BP34" s="597"/>
      <c r="BQ34" s="597"/>
      <c r="BR34" s="597"/>
      <c r="BS34" s="597"/>
      <c r="BT34" s="597"/>
      <c r="BU34" s="597"/>
      <c r="BV34" s="165"/>
      <c r="BW34" s="596">
        <f>IF(BY34="","",MAX(C34:D43,U34:V43,AM34:AN43,BE34:BF43)+1)</f>
        <v>16</v>
      </c>
      <c r="BX34" s="596"/>
      <c r="BY34" s="597" t="str">
        <f>IF('各会計、関係団体の財政状況及び健全化判断比率'!B68="","",'各会計、関係団体の財政状況及び健全化判断比率'!B68)</f>
        <v>松山養護老人ホーム事務組合（一般会計）</v>
      </c>
      <c r="BZ34" s="597"/>
      <c r="CA34" s="597"/>
      <c r="CB34" s="597"/>
      <c r="CC34" s="597"/>
      <c r="CD34" s="597"/>
      <c r="CE34" s="597"/>
      <c r="CF34" s="597"/>
      <c r="CG34" s="597"/>
      <c r="CH34" s="597"/>
      <c r="CI34" s="597"/>
      <c r="CJ34" s="597"/>
      <c r="CK34" s="597"/>
      <c r="CL34" s="597"/>
      <c r="CM34" s="597"/>
      <c r="CN34" s="165"/>
      <c r="CO34" s="596">
        <f>IF(CQ34="","",MAX(C34:D43,U34:V43,AM34:AN43,BE34:BF43,BW34:BX43)+1)</f>
        <v>26</v>
      </c>
      <c r="CP34" s="596"/>
      <c r="CQ34" s="597" t="str">
        <f>IF('各会計、関係団体の財政状況及び健全化判断比率'!BS7="","",'各会計、関係団体の財政状況及び健全化判断比率'!BS7)</f>
        <v>株式会社　まちづくり郡中</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国民健康保険特別会計（診療施設勘定）</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IF('各会計、関係団体の財政状況及び健全化判断比率'!B35="","",'各会計、関係団体の財政状況及び健全化判断比率'!B35)</f>
        <v>飲料水供給施設特別会計</v>
      </c>
      <c r="BH35" s="597"/>
      <c r="BI35" s="597"/>
      <c r="BJ35" s="597"/>
      <c r="BK35" s="597"/>
      <c r="BL35" s="597"/>
      <c r="BM35" s="597"/>
      <c r="BN35" s="597"/>
      <c r="BO35" s="597"/>
      <c r="BP35" s="597"/>
      <c r="BQ35" s="597"/>
      <c r="BR35" s="597"/>
      <c r="BS35" s="597"/>
      <c r="BT35" s="597"/>
      <c r="BU35" s="597"/>
      <c r="BV35" s="165"/>
      <c r="BW35" s="596">
        <f t="shared" ref="BW35:BW43" si="2">IF(BY35="","",BW34+1)</f>
        <v>17</v>
      </c>
      <c r="BX35" s="596"/>
      <c r="BY35" s="597" t="str">
        <f>IF('各会計、関係団体の財政状況及び健全化判断比率'!B69="","",'各会計、関係団体の財政状況及び健全化判断比率'!B69)</f>
        <v>松山養護老人ホーム事務組合（診療所事業会計）</v>
      </c>
      <c r="BZ35" s="597"/>
      <c r="CA35" s="597"/>
      <c r="CB35" s="597"/>
      <c r="CC35" s="597"/>
      <c r="CD35" s="597"/>
      <c r="CE35" s="597"/>
      <c r="CF35" s="597"/>
      <c r="CG35" s="597"/>
      <c r="CH35" s="597"/>
      <c r="CI35" s="597"/>
      <c r="CJ35" s="597"/>
      <c r="CK35" s="597"/>
      <c r="CL35" s="597"/>
      <c r="CM35" s="597"/>
      <c r="CN35" s="165"/>
      <c r="CO35" s="596">
        <f t="shared" ref="CO35:CO43" si="3">IF(CQ35="","",CO34+1)</f>
        <v>27</v>
      </c>
      <c r="CP35" s="596"/>
      <c r="CQ35" s="597" t="str">
        <f>IF('各会計、関係団体の財政状況及び健全化判断比率'!BS8="","",'各会計、関係団体の財政状況及び健全化判断比率'!BS8)</f>
        <v>株式会社　プロシーズ</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IF('各会計、関係団体の財政状況及び健全化判断比率'!B36="","",'各会計、関係団体の財政状況及び健全化判断比率'!B36)</f>
        <v>伊予港上屋特別会計</v>
      </c>
      <c r="BH36" s="597"/>
      <c r="BI36" s="597"/>
      <c r="BJ36" s="597"/>
      <c r="BK36" s="597"/>
      <c r="BL36" s="597"/>
      <c r="BM36" s="597"/>
      <c r="BN36" s="597"/>
      <c r="BO36" s="597"/>
      <c r="BP36" s="597"/>
      <c r="BQ36" s="597"/>
      <c r="BR36" s="597"/>
      <c r="BS36" s="597"/>
      <c r="BT36" s="597"/>
      <c r="BU36" s="597"/>
      <c r="BV36" s="165"/>
      <c r="BW36" s="596">
        <f t="shared" si="2"/>
        <v>18</v>
      </c>
      <c r="BX36" s="596"/>
      <c r="BY36" s="597" t="str">
        <f>IF('各会計、関係団体の財政状況及び健全化判断比率'!B70="","",'各会計、関係団体の財政状況及び健全化判断比率'!B70)</f>
        <v>松山広域福祉施設事務組合（一般会計）</v>
      </c>
      <c r="BZ36" s="597"/>
      <c r="CA36" s="597"/>
      <c r="CB36" s="597"/>
      <c r="CC36" s="597"/>
      <c r="CD36" s="597"/>
      <c r="CE36" s="597"/>
      <c r="CF36" s="597"/>
      <c r="CG36" s="597"/>
      <c r="CH36" s="597"/>
      <c r="CI36" s="597"/>
      <c r="CJ36" s="597"/>
      <c r="CK36" s="597"/>
      <c r="CL36" s="597"/>
      <c r="CM36" s="597"/>
      <c r="CN36" s="165"/>
      <c r="CO36" s="596">
        <f t="shared" si="3"/>
        <v>28</v>
      </c>
      <c r="CP36" s="596"/>
      <c r="CQ36" s="597" t="str">
        <f>IF('各会計、関係団体の財政状況及び健全化判断比率'!BS9="","",'各会計、関係団体の財政状況及び健全化判断比率'!BS9)</f>
        <v>有限会社　栗の里なかやま</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5</v>
      </c>
      <c r="V37" s="596"/>
      <c r="W37" s="597" t="str">
        <f>IF('各会計、関係団体の財政状況及び健全化判断比率'!B31="","",'各会計、関係団体の財政状況及び健全化判断比率'!B31)</f>
        <v>後期高齢者医療特別会計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11</v>
      </c>
      <c r="BF37" s="596"/>
      <c r="BG37" s="597" t="str">
        <f>IF('各会計、関係団体の財政状況及び健全化判断比率'!B37="","",'各会計、関係団体の財政状況及び健全化判断比率'!B37)</f>
        <v>公共下水道特別会計</v>
      </c>
      <c r="BH37" s="597"/>
      <c r="BI37" s="597"/>
      <c r="BJ37" s="597"/>
      <c r="BK37" s="597"/>
      <c r="BL37" s="597"/>
      <c r="BM37" s="597"/>
      <c r="BN37" s="597"/>
      <c r="BO37" s="597"/>
      <c r="BP37" s="597"/>
      <c r="BQ37" s="597"/>
      <c r="BR37" s="597"/>
      <c r="BS37" s="597"/>
      <c r="BT37" s="597"/>
      <c r="BU37" s="597"/>
      <c r="BV37" s="165"/>
      <c r="BW37" s="596">
        <f t="shared" si="2"/>
        <v>19</v>
      </c>
      <c r="BX37" s="596"/>
      <c r="BY37" s="597" t="str">
        <f>IF('各会計、関係団体の財政状況及び健全化判断比率'!B71="","",'各会計、関係団体の財政状況及び健全化判断比率'!B71)</f>
        <v>松山広域福祉施設事務組合（公営企業会計）</v>
      </c>
      <c r="BZ37" s="597"/>
      <c r="CA37" s="597"/>
      <c r="CB37" s="597"/>
      <c r="CC37" s="597"/>
      <c r="CD37" s="597"/>
      <c r="CE37" s="597"/>
      <c r="CF37" s="597"/>
      <c r="CG37" s="597"/>
      <c r="CH37" s="597"/>
      <c r="CI37" s="597"/>
      <c r="CJ37" s="597"/>
      <c r="CK37" s="597"/>
      <c r="CL37" s="597"/>
      <c r="CM37" s="597"/>
      <c r="CN37" s="165"/>
      <c r="CO37" s="596">
        <f t="shared" si="3"/>
        <v>29</v>
      </c>
      <c r="CP37" s="596"/>
      <c r="CQ37" s="597" t="str">
        <f>IF('各会計、関係団体の財政状況及び健全化判断比率'!BS10="","",'各会計、関係団体の財政状況及び健全化判断比率'!BS10)</f>
        <v>有限会社　シーサイドふたみ</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f t="shared" si="4"/>
        <v>6</v>
      </c>
      <c r="V38" s="596"/>
      <c r="W38" s="597" t="str">
        <f>IF('各会計、関係団体の財政状況及び健全化判断比率'!B32="","",'各会計、関係団体の財政状況及び健全化判断比率'!B32)</f>
        <v>介護サービス事業特別会計</v>
      </c>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12</v>
      </c>
      <c r="BF38" s="596"/>
      <c r="BG38" s="597" t="str">
        <f>IF('各会計、関係団体の財政状況及び健全化判断比率'!B38="","",'各会計、関係団体の財政状況及び健全化判断比率'!B38)</f>
        <v>特定環境保全公共下水道特別会計</v>
      </c>
      <c r="BH38" s="597"/>
      <c r="BI38" s="597"/>
      <c r="BJ38" s="597"/>
      <c r="BK38" s="597"/>
      <c r="BL38" s="597"/>
      <c r="BM38" s="597"/>
      <c r="BN38" s="597"/>
      <c r="BO38" s="597"/>
      <c r="BP38" s="597"/>
      <c r="BQ38" s="597"/>
      <c r="BR38" s="597"/>
      <c r="BS38" s="597"/>
      <c r="BT38" s="597"/>
      <c r="BU38" s="597"/>
      <c r="BV38" s="165"/>
      <c r="BW38" s="596">
        <f t="shared" si="2"/>
        <v>20</v>
      </c>
      <c r="BX38" s="596"/>
      <c r="BY38" s="597" t="str">
        <f>IF('各会計、関係団体の財政状況及び健全化判断比率'!B72="","",'各会計、関係団体の財政状況及び健全化判断比率'!B72)</f>
        <v>愛媛県市町総合事務組合（退職手当事業分）</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f t="shared" si="1"/>
        <v>13</v>
      </c>
      <c r="BF39" s="596"/>
      <c r="BG39" s="597" t="str">
        <f>IF('各会計、関係団体の財政状況及び健全化判断比率'!B39="","",'各会計、関係団体の財政状況及び健全化判断比率'!B39)</f>
        <v>農業集落排水特別会計</v>
      </c>
      <c r="BH39" s="597"/>
      <c r="BI39" s="597"/>
      <c r="BJ39" s="597"/>
      <c r="BK39" s="597"/>
      <c r="BL39" s="597"/>
      <c r="BM39" s="597"/>
      <c r="BN39" s="597"/>
      <c r="BO39" s="597"/>
      <c r="BP39" s="597"/>
      <c r="BQ39" s="597"/>
      <c r="BR39" s="597"/>
      <c r="BS39" s="597"/>
      <c r="BT39" s="597"/>
      <c r="BU39" s="597"/>
      <c r="BV39" s="165"/>
      <c r="BW39" s="596">
        <f t="shared" si="2"/>
        <v>21</v>
      </c>
      <c r="BX39" s="596"/>
      <c r="BY39" s="597" t="str">
        <f>IF('各会計、関係団体の財政状況及び健全化判断比率'!B73="","",'各会計、関係団体の財政状況及び健全化判断比率'!B73)</f>
        <v>愛媛県市町総合事務組合（消防補償事業分）</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f t="shared" si="1"/>
        <v>14</v>
      </c>
      <c r="BF40" s="596"/>
      <c r="BG40" s="597" t="str">
        <f>IF('各会計、関係団体の財政状況及び健全化判断比率'!B40="","",'各会計、関係団体の財政状況及び健全化判断比率'!B40)</f>
        <v>浄化槽整備特別会計</v>
      </c>
      <c r="BH40" s="597"/>
      <c r="BI40" s="597"/>
      <c r="BJ40" s="597"/>
      <c r="BK40" s="597"/>
      <c r="BL40" s="597"/>
      <c r="BM40" s="597"/>
      <c r="BN40" s="597"/>
      <c r="BO40" s="597"/>
      <c r="BP40" s="597"/>
      <c r="BQ40" s="597"/>
      <c r="BR40" s="597"/>
      <c r="BS40" s="597"/>
      <c r="BT40" s="597"/>
      <c r="BU40" s="597"/>
      <c r="BV40" s="165"/>
      <c r="BW40" s="596">
        <f t="shared" si="2"/>
        <v>22</v>
      </c>
      <c r="BX40" s="596"/>
      <c r="BY40" s="597" t="str">
        <f>IF('各会計、関係団体の財政状況及び健全化判断比率'!B74="","",'各会計、関係団体の財政状況及び健全化判断比率'!B74)</f>
        <v>愛媛県市町総合事務組合（交通災害事業分）</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f t="shared" si="1"/>
        <v>15</v>
      </c>
      <c r="BF41" s="596"/>
      <c r="BG41" s="597" t="str">
        <f>IF('各会計、関係団体の財政状況及び健全化判断比率'!B41="","",'各会計、関係団体の財政状況及び健全化判断比率'!B41)</f>
        <v>都市総合文化施設運営事業特別会計</v>
      </c>
      <c r="BH41" s="597"/>
      <c r="BI41" s="597"/>
      <c r="BJ41" s="597"/>
      <c r="BK41" s="597"/>
      <c r="BL41" s="597"/>
      <c r="BM41" s="597"/>
      <c r="BN41" s="597"/>
      <c r="BO41" s="597"/>
      <c r="BP41" s="597"/>
      <c r="BQ41" s="597"/>
      <c r="BR41" s="597"/>
      <c r="BS41" s="597"/>
      <c r="BT41" s="597"/>
      <c r="BU41" s="597"/>
      <c r="BV41" s="165"/>
      <c r="BW41" s="596">
        <f t="shared" si="2"/>
        <v>23</v>
      </c>
      <c r="BX41" s="596"/>
      <c r="BY41" s="597" t="str">
        <f>IF('各会計、関係団体の財政状況及び健全化判断比率'!B75="","",'各会計、関係団体の財政状況及び健全化判断比率'!B75)</f>
        <v>愛媛県市町総合事務組合（自治会館事業分）</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24</v>
      </c>
      <c r="BX42" s="596"/>
      <c r="BY42" s="597" t="str">
        <f>IF('各会計、関係団体の財政状況及び健全化判断比率'!B76="","",'各会計、関係団体の財政状況及び健全化判断比率'!B76)</f>
        <v>愛媛県市町総合事務組合（議員公務災害事業分）</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25</v>
      </c>
      <c r="BX43" s="596"/>
      <c r="BY43" s="597" t="str">
        <f>IF('各会計、関係団体の財政状況及び健全化判断比率'!B77="","",'各会計、関係団体の財政状況及び健全化判断比率'!B77)</f>
        <v>愛媛県市町総合事務組合（共通経費分）</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533</v>
      </c>
      <c r="D34" s="1181"/>
      <c r="E34" s="1182"/>
      <c r="F34" s="32">
        <v>0.24</v>
      </c>
      <c r="G34" s="33">
        <v>0</v>
      </c>
      <c r="H34" s="33" t="s">
        <v>534</v>
      </c>
      <c r="I34" s="33">
        <v>0</v>
      </c>
      <c r="J34" s="34" t="s">
        <v>535</v>
      </c>
      <c r="K34" s="22"/>
      <c r="L34" s="22"/>
      <c r="M34" s="22"/>
      <c r="N34" s="22"/>
      <c r="O34" s="22"/>
      <c r="P34" s="22"/>
    </row>
    <row r="35" spans="1:16" ht="39" customHeight="1">
      <c r="A35" s="22"/>
      <c r="B35" s="35"/>
      <c r="C35" s="1175" t="s">
        <v>536</v>
      </c>
      <c r="D35" s="1176"/>
      <c r="E35" s="1177"/>
      <c r="F35" s="36">
        <v>6.26</v>
      </c>
      <c r="G35" s="37">
        <v>6.98</v>
      </c>
      <c r="H35" s="37">
        <v>7.52</v>
      </c>
      <c r="I35" s="37">
        <v>8.23</v>
      </c>
      <c r="J35" s="38">
        <v>8.44</v>
      </c>
      <c r="K35" s="22"/>
      <c r="L35" s="22"/>
      <c r="M35" s="22"/>
      <c r="N35" s="22"/>
      <c r="O35" s="22"/>
      <c r="P35" s="22"/>
    </row>
    <row r="36" spans="1:16" ht="39" customHeight="1">
      <c r="A36" s="22"/>
      <c r="B36" s="35"/>
      <c r="C36" s="1175" t="s">
        <v>537</v>
      </c>
      <c r="D36" s="1176"/>
      <c r="E36" s="1177"/>
      <c r="F36" s="36">
        <v>6.64</v>
      </c>
      <c r="G36" s="37">
        <v>5.85</v>
      </c>
      <c r="H36" s="37">
        <v>5.91</v>
      </c>
      <c r="I36" s="37">
        <v>5.46</v>
      </c>
      <c r="J36" s="38">
        <v>7.68</v>
      </c>
      <c r="K36" s="22"/>
      <c r="L36" s="22"/>
      <c r="M36" s="22"/>
      <c r="N36" s="22"/>
      <c r="O36" s="22"/>
      <c r="P36" s="22"/>
    </row>
    <row r="37" spans="1:16" ht="39" customHeight="1">
      <c r="A37" s="22"/>
      <c r="B37" s="35"/>
      <c r="C37" s="1175" t="s">
        <v>538</v>
      </c>
      <c r="D37" s="1176"/>
      <c r="E37" s="1177"/>
      <c r="F37" s="36">
        <v>0.33</v>
      </c>
      <c r="G37" s="37">
        <v>0.38</v>
      </c>
      <c r="H37" s="37">
        <v>1.29</v>
      </c>
      <c r="I37" s="37">
        <v>0.56999999999999995</v>
      </c>
      <c r="J37" s="38">
        <v>0.56000000000000005</v>
      </c>
      <c r="K37" s="22"/>
      <c r="L37" s="22"/>
      <c r="M37" s="22"/>
      <c r="N37" s="22"/>
      <c r="O37" s="22"/>
      <c r="P37" s="22"/>
    </row>
    <row r="38" spans="1:16" ht="39" customHeight="1">
      <c r="A38" s="22"/>
      <c r="B38" s="35"/>
      <c r="C38" s="1175" t="s">
        <v>539</v>
      </c>
      <c r="D38" s="1176"/>
      <c r="E38" s="1177"/>
      <c r="F38" s="36">
        <v>7.0000000000000007E-2</v>
      </c>
      <c r="G38" s="37">
        <v>0.15</v>
      </c>
      <c r="H38" s="37">
        <v>0.19</v>
      </c>
      <c r="I38" s="37">
        <v>0.18</v>
      </c>
      <c r="J38" s="38">
        <v>0.17</v>
      </c>
      <c r="K38" s="22"/>
      <c r="L38" s="22"/>
      <c r="M38" s="22"/>
      <c r="N38" s="22"/>
      <c r="O38" s="22"/>
      <c r="P38" s="22"/>
    </row>
    <row r="39" spans="1:16" ht="39" customHeight="1">
      <c r="A39" s="22"/>
      <c r="B39" s="35"/>
      <c r="C39" s="1175" t="s">
        <v>540</v>
      </c>
      <c r="D39" s="1176"/>
      <c r="E39" s="1177"/>
      <c r="F39" s="36">
        <v>0.08</v>
      </c>
      <c r="G39" s="37">
        <v>0.09</v>
      </c>
      <c r="H39" s="37">
        <v>0.13</v>
      </c>
      <c r="I39" s="37">
        <v>0.11</v>
      </c>
      <c r="J39" s="38">
        <v>0.13</v>
      </c>
      <c r="K39" s="22"/>
      <c r="L39" s="22"/>
      <c r="M39" s="22"/>
      <c r="N39" s="22"/>
      <c r="O39" s="22"/>
      <c r="P39" s="22"/>
    </row>
    <row r="40" spans="1:16" ht="39" customHeight="1">
      <c r="A40" s="22"/>
      <c r="B40" s="35"/>
      <c r="C40" s="1175" t="s">
        <v>541</v>
      </c>
      <c r="D40" s="1176"/>
      <c r="E40" s="1177"/>
      <c r="F40" s="36">
        <v>0</v>
      </c>
      <c r="G40" s="37">
        <v>0</v>
      </c>
      <c r="H40" s="37">
        <v>0.01</v>
      </c>
      <c r="I40" s="37">
        <v>0.01</v>
      </c>
      <c r="J40" s="38">
        <v>0.01</v>
      </c>
      <c r="K40" s="22"/>
      <c r="L40" s="22"/>
      <c r="M40" s="22"/>
      <c r="N40" s="22"/>
      <c r="O40" s="22"/>
      <c r="P40" s="22"/>
    </row>
    <row r="41" spans="1:16" ht="39" customHeight="1">
      <c r="A41" s="22"/>
      <c r="B41" s="35"/>
      <c r="C41" s="1175" t="s">
        <v>542</v>
      </c>
      <c r="D41" s="1176"/>
      <c r="E41" s="1177"/>
      <c r="F41" s="36">
        <v>0</v>
      </c>
      <c r="G41" s="37">
        <v>0</v>
      </c>
      <c r="H41" s="37">
        <v>0</v>
      </c>
      <c r="I41" s="37">
        <v>0</v>
      </c>
      <c r="J41" s="38">
        <v>0</v>
      </c>
      <c r="K41" s="22"/>
      <c r="L41" s="22"/>
      <c r="M41" s="22"/>
      <c r="N41" s="22"/>
      <c r="O41" s="22"/>
      <c r="P41" s="22"/>
    </row>
    <row r="42" spans="1:16" ht="39" customHeight="1">
      <c r="A42" s="22"/>
      <c r="B42" s="39"/>
      <c r="C42" s="1175" t="s">
        <v>543</v>
      </c>
      <c r="D42" s="1176"/>
      <c r="E42" s="1177"/>
      <c r="F42" s="36" t="s">
        <v>484</v>
      </c>
      <c r="G42" s="37" t="s">
        <v>544</v>
      </c>
      <c r="H42" s="37" t="s">
        <v>484</v>
      </c>
      <c r="I42" s="37" t="s">
        <v>484</v>
      </c>
      <c r="J42" s="38" t="s">
        <v>484</v>
      </c>
      <c r="K42" s="22"/>
      <c r="L42" s="22"/>
      <c r="M42" s="22"/>
      <c r="N42" s="22"/>
      <c r="O42" s="22"/>
      <c r="P42" s="22"/>
    </row>
    <row r="43" spans="1:16" ht="39" customHeight="1" thickBot="1">
      <c r="A43" s="22"/>
      <c r="B43" s="40"/>
      <c r="C43" s="1178" t="s">
        <v>545</v>
      </c>
      <c r="D43" s="1179"/>
      <c r="E43" s="1180"/>
      <c r="F43" s="41">
        <v>0</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2154</v>
      </c>
      <c r="L45" s="60">
        <v>2028</v>
      </c>
      <c r="M45" s="60">
        <v>1886</v>
      </c>
      <c r="N45" s="60">
        <v>1831</v>
      </c>
      <c r="O45" s="61">
        <v>1772</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510</v>
      </c>
      <c r="L48" s="64">
        <v>499</v>
      </c>
      <c r="M48" s="64">
        <v>525</v>
      </c>
      <c r="N48" s="64">
        <v>539</v>
      </c>
      <c r="O48" s="65">
        <v>530</v>
      </c>
      <c r="P48" s="48"/>
      <c r="Q48" s="48"/>
      <c r="R48" s="48"/>
      <c r="S48" s="48"/>
      <c r="T48" s="48"/>
      <c r="U48" s="48"/>
    </row>
    <row r="49" spans="1:21" ht="30.75" customHeight="1">
      <c r="A49" s="48"/>
      <c r="B49" s="1193"/>
      <c r="C49" s="1194"/>
      <c r="D49" s="62"/>
      <c r="E49" s="1185" t="s">
        <v>15</v>
      </c>
      <c r="F49" s="1185"/>
      <c r="G49" s="1185"/>
      <c r="H49" s="1185"/>
      <c r="I49" s="1185"/>
      <c r="J49" s="1186"/>
      <c r="K49" s="63">
        <v>259</v>
      </c>
      <c r="L49" s="64">
        <v>254</v>
      </c>
      <c r="M49" s="64">
        <v>166</v>
      </c>
      <c r="N49" s="64">
        <v>118</v>
      </c>
      <c r="O49" s="65">
        <v>91</v>
      </c>
      <c r="P49" s="48"/>
      <c r="Q49" s="48"/>
      <c r="R49" s="48"/>
      <c r="S49" s="48"/>
      <c r="T49" s="48"/>
      <c r="U49" s="48"/>
    </row>
    <row r="50" spans="1:21" ht="30.75" customHeight="1">
      <c r="A50" s="48"/>
      <c r="B50" s="1193"/>
      <c r="C50" s="1194"/>
      <c r="D50" s="62"/>
      <c r="E50" s="1185" t="s">
        <v>16</v>
      </c>
      <c r="F50" s="1185"/>
      <c r="G50" s="1185"/>
      <c r="H50" s="1185"/>
      <c r="I50" s="1185"/>
      <c r="J50" s="1186"/>
      <c r="K50" s="63">
        <v>25</v>
      </c>
      <c r="L50" s="64">
        <v>24</v>
      </c>
      <c r="M50" s="64">
        <v>24</v>
      </c>
      <c r="N50" s="64">
        <v>24</v>
      </c>
      <c r="O50" s="65">
        <v>23</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v>2</v>
      </c>
      <c r="M51" s="64">
        <v>1</v>
      </c>
      <c r="N51" s="64">
        <v>0</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1706</v>
      </c>
      <c r="L52" s="64">
        <v>1669</v>
      </c>
      <c r="M52" s="64">
        <v>1596</v>
      </c>
      <c r="N52" s="64">
        <v>1677</v>
      </c>
      <c r="O52" s="65">
        <v>1723</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1242</v>
      </c>
      <c r="L53" s="69">
        <v>1138</v>
      </c>
      <c r="M53" s="69">
        <v>1006</v>
      </c>
      <c r="N53" s="69">
        <v>835</v>
      </c>
      <c r="O53" s="70">
        <v>693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99" t="s">
        <v>23</v>
      </c>
      <c r="C41" s="1200"/>
      <c r="D41" s="81"/>
      <c r="E41" s="1205" t="s">
        <v>24</v>
      </c>
      <c r="F41" s="1205"/>
      <c r="G41" s="1205"/>
      <c r="H41" s="1206"/>
      <c r="I41" s="82">
        <v>17510</v>
      </c>
      <c r="J41" s="83">
        <v>18310</v>
      </c>
      <c r="K41" s="83">
        <v>18531</v>
      </c>
      <c r="L41" s="83">
        <v>18896</v>
      </c>
      <c r="M41" s="84">
        <v>20671</v>
      </c>
    </row>
    <row r="42" spans="2:13" ht="27.75" customHeight="1">
      <c r="B42" s="1201"/>
      <c r="C42" s="1202"/>
      <c r="D42" s="85"/>
      <c r="E42" s="1207" t="s">
        <v>25</v>
      </c>
      <c r="F42" s="1207"/>
      <c r="G42" s="1207"/>
      <c r="H42" s="1208"/>
      <c r="I42" s="86">
        <v>78</v>
      </c>
      <c r="J42" s="87">
        <v>62</v>
      </c>
      <c r="K42" s="87">
        <v>46</v>
      </c>
      <c r="L42" s="87">
        <v>31</v>
      </c>
      <c r="M42" s="88">
        <v>15</v>
      </c>
    </row>
    <row r="43" spans="2:13" ht="27.75" customHeight="1">
      <c r="B43" s="1201"/>
      <c r="C43" s="1202"/>
      <c r="D43" s="85"/>
      <c r="E43" s="1207" t="s">
        <v>26</v>
      </c>
      <c r="F43" s="1207"/>
      <c r="G43" s="1207"/>
      <c r="H43" s="1208"/>
      <c r="I43" s="86">
        <v>7682</v>
      </c>
      <c r="J43" s="87">
        <v>7139</v>
      </c>
      <c r="K43" s="87">
        <v>7008</v>
      </c>
      <c r="L43" s="87">
        <v>7037</v>
      </c>
      <c r="M43" s="88">
        <v>6897</v>
      </c>
    </row>
    <row r="44" spans="2:13" ht="27.75" customHeight="1">
      <c r="B44" s="1201"/>
      <c r="C44" s="1202"/>
      <c r="D44" s="85"/>
      <c r="E44" s="1207" t="s">
        <v>27</v>
      </c>
      <c r="F44" s="1207"/>
      <c r="G44" s="1207"/>
      <c r="H44" s="1208"/>
      <c r="I44" s="86">
        <v>533</v>
      </c>
      <c r="J44" s="87">
        <v>574</v>
      </c>
      <c r="K44" s="87">
        <v>495</v>
      </c>
      <c r="L44" s="87">
        <v>506</v>
      </c>
      <c r="M44" s="88">
        <v>798</v>
      </c>
    </row>
    <row r="45" spans="2:13" ht="27.75" customHeight="1">
      <c r="B45" s="1201"/>
      <c r="C45" s="1202"/>
      <c r="D45" s="85"/>
      <c r="E45" s="1207" t="s">
        <v>28</v>
      </c>
      <c r="F45" s="1207"/>
      <c r="G45" s="1207"/>
      <c r="H45" s="1208"/>
      <c r="I45" s="86">
        <v>3196</v>
      </c>
      <c r="J45" s="87">
        <v>2982</v>
      </c>
      <c r="K45" s="87">
        <v>2752</v>
      </c>
      <c r="L45" s="87">
        <v>2512</v>
      </c>
      <c r="M45" s="88">
        <v>2261</v>
      </c>
    </row>
    <row r="46" spans="2:13" ht="27.75" customHeight="1">
      <c r="B46" s="1201"/>
      <c r="C46" s="1202"/>
      <c r="D46" s="85"/>
      <c r="E46" s="1207" t="s">
        <v>29</v>
      </c>
      <c r="F46" s="1207"/>
      <c r="G46" s="1207"/>
      <c r="H46" s="1208"/>
      <c r="I46" s="86" t="s">
        <v>484</v>
      </c>
      <c r="J46" s="87" t="s">
        <v>484</v>
      </c>
      <c r="K46" s="87" t="s">
        <v>484</v>
      </c>
      <c r="L46" s="87" t="s">
        <v>484</v>
      </c>
      <c r="M46" s="88" t="s">
        <v>484</v>
      </c>
    </row>
    <row r="47" spans="2:13" ht="27.75" customHeight="1">
      <c r="B47" s="1201"/>
      <c r="C47" s="1202"/>
      <c r="D47" s="85"/>
      <c r="E47" s="1207" t="s">
        <v>30</v>
      </c>
      <c r="F47" s="1207"/>
      <c r="G47" s="1207"/>
      <c r="H47" s="1208"/>
      <c r="I47" s="86" t="s">
        <v>484</v>
      </c>
      <c r="J47" s="87" t="s">
        <v>484</v>
      </c>
      <c r="K47" s="87" t="s">
        <v>484</v>
      </c>
      <c r="L47" s="87" t="s">
        <v>484</v>
      </c>
      <c r="M47" s="88" t="s">
        <v>484</v>
      </c>
    </row>
    <row r="48" spans="2:13" ht="27.75" customHeight="1">
      <c r="B48" s="1203"/>
      <c r="C48" s="1204"/>
      <c r="D48" s="85"/>
      <c r="E48" s="1207" t="s">
        <v>31</v>
      </c>
      <c r="F48" s="1207"/>
      <c r="G48" s="1207"/>
      <c r="H48" s="1208"/>
      <c r="I48" s="86" t="s">
        <v>484</v>
      </c>
      <c r="J48" s="87" t="s">
        <v>484</v>
      </c>
      <c r="K48" s="87" t="s">
        <v>484</v>
      </c>
      <c r="L48" s="87" t="s">
        <v>484</v>
      </c>
      <c r="M48" s="88" t="s">
        <v>484</v>
      </c>
    </row>
    <row r="49" spans="2:13" ht="27.75" customHeight="1">
      <c r="B49" s="1209" t="s">
        <v>32</v>
      </c>
      <c r="C49" s="1210"/>
      <c r="D49" s="89"/>
      <c r="E49" s="1207" t="s">
        <v>33</v>
      </c>
      <c r="F49" s="1207"/>
      <c r="G49" s="1207"/>
      <c r="H49" s="1208"/>
      <c r="I49" s="86">
        <v>5662</v>
      </c>
      <c r="J49" s="87">
        <v>5320</v>
      </c>
      <c r="K49" s="87">
        <v>5214</v>
      </c>
      <c r="L49" s="87">
        <v>5160</v>
      </c>
      <c r="M49" s="88">
        <v>4418</v>
      </c>
    </row>
    <row r="50" spans="2:13" ht="27.75" customHeight="1">
      <c r="B50" s="1201"/>
      <c r="C50" s="1202"/>
      <c r="D50" s="85"/>
      <c r="E50" s="1207" t="s">
        <v>34</v>
      </c>
      <c r="F50" s="1207"/>
      <c r="G50" s="1207"/>
      <c r="H50" s="1208"/>
      <c r="I50" s="86">
        <v>11</v>
      </c>
      <c r="J50" s="87">
        <v>7</v>
      </c>
      <c r="K50" s="87">
        <v>6</v>
      </c>
      <c r="L50" s="87">
        <v>4</v>
      </c>
      <c r="M50" s="88">
        <v>3</v>
      </c>
    </row>
    <row r="51" spans="2:13" ht="27.75" customHeight="1">
      <c r="B51" s="1203"/>
      <c r="C51" s="1204"/>
      <c r="D51" s="85"/>
      <c r="E51" s="1207" t="s">
        <v>35</v>
      </c>
      <c r="F51" s="1207"/>
      <c r="G51" s="1207"/>
      <c r="H51" s="1208"/>
      <c r="I51" s="86">
        <v>17320</v>
      </c>
      <c r="J51" s="87">
        <v>18648</v>
      </c>
      <c r="K51" s="87">
        <v>18886</v>
      </c>
      <c r="L51" s="87">
        <v>19335</v>
      </c>
      <c r="M51" s="88">
        <v>20539</v>
      </c>
    </row>
    <row r="52" spans="2:13" ht="27.75" customHeight="1" thickBot="1">
      <c r="B52" s="1211" t="s">
        <v>36</v>
      </c>
      <c r="C52" s="1212"/>
      <c r="D52" s="90"/>
      <c r="E52" s="1213" t="s">
        <v>37</v>
      </c>
      <c r="F52" s="1213"/>
      <c r="G52" s="1213"/>
      <c r="H52" s="1214"/>
      <c r="I52" s="91">
        <v>6007</v>
      </c>
      <c r="J52" s="92">
        <v>5092</v>
      </c>
      <c r="K52" s="92">
        <v>4728</v>
      </c>
      <c r="L52" s="92">
        <v>4483</v>
      </c>
      <c r="M52" s="93">
        <v>5683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574</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574</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575</v>
      </c>
      <c r="C41" s="246"/>
      <c r="D41" s="246"/>
      <c r="E41" s="246"/>
      <c r="F41" s="246"/>
      <c r="G41" s="246"/>
      <c r="H41" s="246"/>
      <c r="I41" s="246"/>
      <c r="J41" s="246"/>
      <c r="K41" s="246"/>
      <c r="L41" s="246"/>
      <c r="M41" s="246"/>
      <c r="N41" s="246"/>
      <c r="O41" s="246"/>
      <c r="P41" s="247"/>
    </row>
    <row r="42" spans="2:17">
      <c r="B42" s="248"/>
      <c r="C42" s="244"/>
      <c r="D42" s="244"/>
      <c r="E42" s="244"/>
      <c r="F42" s="244"/>
      <c r="G42" s="351" t="s">
        <v>576</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577</v>
      </c>
    </row>
    <row r="50" spans="1:17">
      <c r="B50" s="248"/>
      <c r="C50" s="244"/>
      <c r="D50" s="244"/>
      <c r="E50" s="244"/>
      <c r="F50" s="244"/>
      <c r="G50" s="1224"/>
      <c r="H50" s="1225"/>
      <c r="I50" s="1225"/>
      <c r="J50" s="1226"/>
      <c r="K50" s="354" t="s">
        <v>524</v>
      </c>
      <c r="L50" s="354" t="s">
        <v>525</v>
      </c>
      <c r="M50" s="354" t="s">
        <v>526</v>
      </c>
      <c r="N50" s="354" t="s">
        <v>527</v>
      </c>
      <c r="O50" s="354" t="s">
        <v>528</v>
      </c>
    </row>
    <row r="51" spans="1:17">
      <c r="B51" s="248"/>
      <c r="C51" s="244"/>
      <c r="D51" s="244"/>
      <c r="E51" s="244"/>
      <c r="F51" s="244"/>
      <c r="G51" s="1227" t="s">
        <v>578</v>
      </c>
      <c r="H51" s="1228"/>
      <c r="I51" s="1233" t="s">
        <v>579</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580</v>
      </c>
      <c r="J53" s="1237"/>
      <c r="K53" s="1238"/>
      <c r="L53" s="1238"/>
      <c r="M53" s="1238"/>
      <c r="N53" s="1238"/>
      <c r="O53" s="1238"/>
    </row>
    <row r="54" spans="1:17">
      <c r="A54" s="355"/>
      <c r="B54" s="248"/>
      <c r="C54" s="244"/>
      <c r="D54" s="244"/>
      <c r="E54" s="244"/>
      <c r="F54" s="244"/>
      <c r="G54" s="1231"/>
      <c r="H54" s="1232"/>
      <c r="I54" s="1237"/>
      <c r="J54" s="1237"/>
      <c r="K54" s="1239"/>
      <c r="L54" s="1239"/>
      <c r="M54" s="1239"/>
      <c r="N54" s="1239"/>
      <c r="O54" s="1239"/>
    </row>
    <row r="55" spans="1:17">
      <c r="A55" s="355"/>
      <c r="B55" s="248"/>
      <c r="C55" s="244"/>
      <c r="D55" s="244"/>
      <c r="E55" s="244"/>
      <c r="F55" s="244"/>
      <c r="G55" s="1240" t="s">
        <v>581</v>
      </c>
      <c r="H55" s="1241"/>
      <c r="I55" s="1237" t="s">
        <v>579</v>
      </c>
      <c r="J55" s="1237"/>
      <c r="K55" s="1235"/>
      <c r="L55" s="1235"/>
      <c r="M55" s="1235"/>
      <c r="N55" s="1235"/>
      <c r="O55" s="1235"/>
    </row>
    <row r="56" spans="1:17">
      <c r="A56" s="355"/>
      <c r="B56" s="248"/>
      <c r="C56" s="244"/>
      <c r="D56" s="244"/>
      <c r="E56" s="244"/>
      <c r="F56" s="244"/>
      <c r="G56" s="1242"/>
      <c r="H56" s="1243"/>
      <c r="I56" s="1237"/>
      <c r="J56" s="1237"/>
      <c r="K56" s="1236"/>
      <c r="L56" s="1236"/>
      <c r="M56" s="1236"/>
      <c r="N56" s="1236"/>
      <c r="O56" s="1236"/>
    </row>
    <row r="57" spans="1:17" s="355" customFormat="1">
      <c r="B57" s="356"/>
      <c r="C57" s="352"/>
      <c r="D57" s="352"/>
      <c r="E57" s="352"/>
      <c r="F57" s="352"/>
      <c r="G57" s="1242"/>
      <c r="H57" s="1243"/>
      <c r="I57" s="1246" t="s">
        <v>582</v>
      </c>
      <c r="J57" s="1246"/>
      <c r="K57" s="1238"/>
      <c r="L57" s="1238"/>
      <c r="M57" s="1238"/>
      <c r="N57" s="1238"/>
      <c r="O57" s="1238"/>
      <c r="P57" s="357"/>
      <c r="Q57" s="356"/>
    </row>
    <row r="58" spans="1:17" s="355" customFormat="1">
      <c r="A58" s="243"/>
      <c r="B58" s="356"/>
      <c r="C58" s="352"/>
      <c r="D58" s="352"/>
      <c r="E58" s="352"/>
      <c r="F58" s="352"/>
      <c r="G58" s="1244"/>
      <c r="H58" s="1245"/>
      <c r="I58" s="1246"/>
      <c r="J58" s="1246"/>
      <c r="K58" s="1239"/>
      <c r="L58" s="1239"/>
      <c r="M58" s="1239"/>
      <c r="N58" s="1239"/>
      <c r="O58" s="1239"/>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583</v>
      </c>
      <c r="C63" s="244"/>
      <c r="D63" s="244"/>
      <c r="E63" s="244"/>
      <c r="F63" s="244"/>
      <c r="G63" s="244"/>
      <c r="H63" s="244"/>
      <c r="I63" s="244"/>
      <c r="J63" s="244"/>
      <c r="K63" s="244"/>
      <c r="L63" s="244"/>
      <c r="M63" s="244"/>
      <c r="N63" s="244"/>
      <c r="O63" s="244"/>
    </row>
    <row r="64" spans="1:17">
      <c r="B64" s="248"/>
      <c r="C64" s="244"/>
      <c r="D64" s="244"/>
      <c r="E64" s="244"/>
      <c r="F64" s="244"/>
      <c r="G64" s="351" t="s">
        <v>576</v>
      </c>
      <c r="I64" s="352"/>
      <c r="J64" s="352"/>
      <c r="K64" s="352"/>
      <c r="L64" s="244"/>
      <c r="M64" s="244"/>
      <c r="N64" s="244"/>
      <c r="O64" s="244"/>
    </row>
    <row r="65" spans="2:30">
      <c r="B65" s="248"/>
      <c r="C65" s="244"/>
      <c r="D65" s="244"/>
      <c r="E65" s="244"/>
      <c r="F65" s="244"/>
      <c r="G65" s="1247" t="s">
        <v>584</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585</v>
      </c>
      <c r="I71" s="368"/>
      <c r="J71" s="364"/>
      <c r="K71" s="364"/>
      <c r="L71" s="365"/>
      <c r="M71" s="364"/>
      <c r="N71" s="365"/>
      <c r="O71" s="366"/>
    </row>
    <row r="72" spans="2:30">
      <c r="B72" s="248"/>
      <c r="C72" s="244"/>
      <c r="D72" s="244"/>
      <c r="E72" s="244"/>
      <c r="F72" s="244"/>
      <c r="G72" s="1224"/>
      <c r="H72" s="1225"/>
      <c r="I72" s="1225"/>
      <c r="J72" s="1226"/>
      <c r="K72" s="354" t="s">
        <v>524</v>
      </c>
      <c r="L72" s="354" t="s">
        <v>525</v>
      </c>
      <c r="M72" s="354" t="s">
        <v>526</v>
      </c>
      <c r="N72" s="354" t="s">
        <v>527</v>
      </c>
      <c r="O72" s="354" t="s">
        <v>528</v>
      </c>
    </row>
    <row r="73" spans="2:30">
      <c r="B73" s="248"/>
      <c r="C73" s="244"/>
      <c r="D73" s="244"/>
      <c r="E73" s="244"/>
      <c r="F73" s="244"/>
      <c r="G73" s="1227" t="s">
        <v>578</v>
      </c>
      <c r="H73" s="1228"/>
      <c r="I73" s="1233" t="s">
        <v>579</v>
      </c>
      <c r="J73" s="1233"/>
      <c r="K73" s="1248">
        <v>63.6</v>
      </c>
      <c r="L73" s="1248">
        <v>55.3</v>
      </c>
      <c r="M73" s="1236">
        <v>50.9</v>
      </c>
      <c r="N73" s="1236">
        <v>48.6</v>
      </c>
      <c r="O73" s="1236">
        <v>61.2</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586</v>
      </c>
      <c r="J75" s="1237"/>
      <c r="K75" s="1249">
        <v>13.5</v>
      </c>
      <c r="L75" s="1249">
        <v>12.8</v>
      </c>
      <c r="M75" s="1249">
        <v>12.1</v>
      </c>
      <c r="N75" s="1249">
        <v>10.7</v>
      </c>
      <c r="O75" s="1249">
        <v>9.1</v>
      </c>
      <c r="U75" s="243">
        <v>81.2</v>
      </c>
      <c r="W75" s="243">
        <v>87.2</v>
      </c>
      <c r="Y75" s="243">
        <v>99.8</v>
      </c>
      <c r="AA75" s="243">
        <v>109.5</v>
      </c>
      <c r="AC75" s="243">
        <v>115.2</v>
      </c>
    </row>
    <row r="76" spans="2:30">
      <c r="B76" s="248"/>
      <c r="C76" s="244"/>
      <c r="D76" s="244"/>
      <c r="E76" s="244"/>
      <c r="F76" s="244"/>
      <c r="G76" s="1231"/>
      <c r="H76" s="1232"/>
      <c r="I76" s="1237"/>
      <c r="J76" s="1237"/>
      <c r="K76" s="1239"/>
      <c r="L76" s="1239"/>
      <c r="M76" s="1239"/>
      <c r="N76" s="1239"/>
      <c r="O76" s="1239"/>
    </row>
    <row r="77" spans="2:30">
      <c r="B77" s="248"/>
      <c r="C77" s="244"/>
      <c r="D77" s="244"/>
      <c r="E77" s="244"/>
      <c r="F77" s="244"/>
      <c r="G77" s="1240" t="s">
        <v>581</v>
      </c>
      <c r="H77" s="1241"/>
      <c r="I77" s="1237" t="s">
        <v>579</v>
      </c>
      <c r="J77" s="1237"/>
      <c r="K77" s="1248">
        <v>88.3</v>
      </c>
      <c r="L77" s="1248">
        <v>76.2</v>
      </c>
      <c r="M77" s="1236">
        <v>65.3</v>
      </c>
      <c r="N77" s="1236">
        <v>60.8</v>
      </c>
      <c r="O77" s="1236">
        <v>58.5</v>
      </c>
      <c r="R77" s="243">
        <v>12.3</v>
      </c>
      <c r="T77" s="243">
        <v>11.1</v>
      </c>
    </row>
    <row r="78" spans="2:30">
      <c r="B78" s="248"/>
      <c r="C78" s="244"/>
      <c r="D78" s="244"/>
      <c r="E78" s="244"/>
      <c r="F78" s="244"/>
      <c r="G78" s="1242"/>
      <c r="H78" s="1243"/>
      <c r="I78" s="1237"/>
      <c r="J78" s="1237"/>
      <c r="K78" s="1248"/>
      <c r="L78" s="1248"/>
      <c r="M78" s="1236"/>
      <c r="N78" s="1236"/>
      <c r="O78" s="1236"/>
    </row>
    <row r="79" spans="2:30">
      <c r="B79" s="248"/>
      <c r="C79" s="244"/>
      <c r="D79" s="244"/>
      <c r="E79" s="244"/>
      <c r="F79" s="244"/>
      <c r="G79" s="1242"/>
      <c r="H79" s="1243"/>
      <c r="I79" s="1250" t="s">
        <v>586</v>
      </c>
      <c r="J79" s="1246"/>
      <c r="K79" s="1251">
        <v>13.8</v>
      </c>
      <c r="L79" s="1251">
        <v>12.8</v>
      </c>
      <c r="M79" s="1251">
        <v>12</v>
      </c>
      <c r="N79" s="1251">
        <v>11.1</v>
      </c>
      <c r="O79" s="1251">
        <v>10.7</v>
      </c>
      <c r="V79" s="243">
        <v>53.5</v>
      </c>
      <c r="X79" s="243">
        <v>48.2</v>
      </c>
      <c r="Z79" s="243">
        <v>34.200000000000003</v>
      </c>
      <c r="AB79" s="243">
        <v>30.3</v>
      </c>
      <c r="AD79" s="243">
        <v>28.9</v>
      </c>
    </row>
    <row r="80" spans="2:30">
      <c r="B80" s="248"/>
      <c r="C80" s="244"/>
      <c r="D80" s="244"/>
      <c r="E80" s="244"/>
      <c r="F80" s="244"/>
      <c r="G80" s="1244"/>
      <c r="H80" s="1245"/>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49931</v>
      </c>
      <c r="E3" s="116"/>
      <c r="F3" s="117">
        <v>67201</v>
      </c>
      <c r="G3" s="118"/>
      <c r="H3" s="119"/>
    </row>
    <row r="4" spans="1:8">
      <c r="A4" s="120"/>
      <c r="B4" s="121"/>
      <c r="C4" s="122"/>
      <c r="D4" s="123">
        <v>41046</v>
      </c>
      <c r="E4" s="124"/>
      <c r="F4" s="125">
        <v>35210</v>
      </c>
      <c r="G4" s="126"/>
      <c r="H4" s="127"/>
    </row>
    <row r="5" spans="1:8">
      <c r="A5" s="108" t="s">
        <v>518</v>
      </c>
      <c r="B5" s="113"/>
      <c r="C5" s="114"/>
      <c r="D5" s="115">
        <v>71715</v>
      </c>
      <c r="E5" s="116"/>
      <c r="F5" s="117">
        <v>75709</v>
      </c>
      <c r="G5" s="118"/>
      <c r="H5" s="119"/>
    </row>
    <row r="6" spans="1:8">
      <c r="A6" s="120"/>
      <c r="B6" s="121"/>
      <c r="C6" s="122"/>
      <c r="D6" s="123">
        <v>42149</v>
      </c>
      <c r="E6" s="124"/>
      <c r="F6" s="125">
        <v>35212</v>
      </c>
      <c r="G6" s="126"/>
      <c r="H6" s="127"/>
    </row>
    <row r="7" spans="1:8">
      <c r="A7" s="108" t="s">
        <v>519</v>
      </c>
      <c r="B7" s="113"/>
      <c r="C7" s="114"/>
      <c r="D7" s="115">
        <v>74713</v>
      </c>
      <c r="E7" s="116"/>
      <c r="F7" s="117">
        <v>90961</v>
      </c>
      <c r="G7" s="118"/>
      <c r="H7" s="119"/>
    </row>
    <row r="8" spans="1:8">
      <c r="A8" s="120"/>
      <c r="B8" s="121"/>
      <c r="C8" s="122"/>
      <c r="D8" s="123">
        <v>19187</v>
      </c>
      <c r="E8" s="124"/>
      <c r="F8" s="125">
        <v>37720</v>
      </c>
      <c r="G8" s="126"/>
      <c r="H8" s="127"/>
    </row>
    <row r="9" spans="1:8">
      <c r="A9" s="108" t="s">
        <v>520</v>
      </c>
      <c r="B9" s="113"/>
      <c r="C9" s="114"/>
      <c r="D9" s="115">
        <v>58020</v>
      </c>
      <c r="E9" s="116"/>
      <c r="F9" s="117">
        <v>106614</v>
      </c>
      <c r="G9" s="118"/>
      <c r="H9" s="119"/>
    </row>
    <row r="10" spans="1:8">
      <c r="A10" s="120"/>
      <c r="B10" s="121"/>
      <c r="C10" s="122"/>
      <c r="D10" s="123">
        <v>43373</v>
      </c>
      <c r="E10" s="124"/>
      <c r="F10" s="125">
        <v>45545</v>
      </c>
      <c r="G10" s="126"/>
      <c r="H10" s="127"/>
    </row>
    <row r="11" spans="1:8">
      <c r="A11" s="108" t="s">
        <v>521</v>
      </c>
      <c r="B11" s="113"/>
      <c r="C11" s="114"/>
      <c r="D11" s="115">
        <v>98280</v>
      </c>
      <c r="E11" s="116"/>
      <c r="F11" s="117">
        <v>85459</v>
      </c>
      <c r="G11" s="118"/>
      <c r="H11" s="119"/>
    </row>
    <row r="12" spans="1:8">
      <c r="A12" s="120"/>
      <c r="B12" s="121"/>
      <c r="C12" s="128"/>
      <c r="D12" s="123">
        <v>80069</v>
      </c>
      <c r="E12" s="124"/>
      <c r="F12" s="125">
        <v>44378</v>
      </c>
      <c r="G12" s="126"/>
      <c r="H12" s="127"/>
    </row>
    <row r="13" spans="1:8">
      <c r="A13" s="108"/>
      <c r="B13" s="113"/>
      <c r="C13" s="129"/>
      <c r="D13" s="130">
        <v>70532</v>
      </c>
      <c r="E13" s="131"/>
      <c r="F13" s="132">
        <v>85189</v>
      </c>
      <c r="G13" s="133"/>
      <c r="H13" s="119"/>
    </row>
    <row r="14" spans="1:8">
      <c r="A14" s="120"/>
      <c r="B14" s="121"/>
      <c r="C14" s="122"/>
      <c r="D14" s="123">
        <v>45165</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6.65</v>
      </c>
      <c r="C19" s="134">
        <f>ROUND(VALUE(SUBSTITUTE(実質収支比率等に係る経年分析!G$48,"▲","-")),2)</f>
        <v>5.85</v>
      </c>
      <c r="D19" s="134">
        <f>ROUND(VALUE(SUBSTITUTE(実質収支比率等に係る経年分析!H$48,"▲","-")),2)</f>
        <v>5.91</v>
      </c>
      <c r="E19" s="134">
        <f>ROUND(VALUE(SUBSTITUTE(実質収支比率等に係る経年分析!I$48,"▲","-")),2)</f>
        <v>5.47</v>
      </c>
      <c r="F19" s="134">
        <f>ROUND(VALUE(SUBSTITUTE(実質収支比率等に係る経年分析!J$48,"▲","-")),2)</f>
        <v>7.68</v>
      </c>
    </row>
    <row r="20" spans="1:11">
      <c r="A20" s="134" t="s">
        <v>42</v>
      </c>
      <c r="B20" s="134">
        <f>ROUND(VALUE(SUBSTITUTE(実質収支比率等に係る経年分析!F$47,"▲","-")),2)</f>
        <v>21.42</v>
      </c>
      <c r="C20" s="134">
        <f>ROUND(VALUE(SUBSTITUTE(実質収支比率等に係る経年分析!G$47,"▲","-")),2)</f>
        <v>20.09</v>
      </c>
      <c r="D20" s="134">
        <f>ROUND(VALUE(SUBSTITUTE(実質収支比率等に係る経年分析!H$47,"▲","-")),2)</f>
        <v>21.54</v>
      </c>
      <c r="E20" s="134">
        <f>ROUND(VALUE(SUBSTITUTE(実質収支比率等に係る経年分析!I$47,"▲","-")),2)</f>
        <v>21.53</v>
      </c>
      <c r="F20" s="134">
        <f>ROUND(VALUE(SUBSTITUTE(実質収支比率等に係る経年分析!J$47,"▲","-")),2)</f>
        <v>17.41</v>
      </c>
    </row>
    <row r="21" spans="1:11">
      <c r="A21" s="134" t="s">
        <v>43</v>
      </c>
      <c r="B21" s="134">
        <f>IF(ISNUMBER(VALUE(SUBSTITUTE(実質収支比率等に係る経年分析!F$49,"▲","-"))),ROUND(VALUE(SUBSTITUTE(実質収支比率等に係る経年分析!F$49,"▲","-")),2),NA())</f>
        <v>-0.9</v>
      </c>
      <c r="C21" s="134">
        <f>IF(ISNUMBER(VALUE(SUBSTITUTE(実質収支比率等に係る経年分析!G$49,"▲","-"))),ROUND(VALUE(SUBSTITUTE(実質収支比率等に係る経年分析!G$49,"▲","-")),2),NA())</f>
        <v>-2.82</v>
      </c>
      <c r="D21" s="134">
        <f>IF(ISNUMBER(VALUE(SUBSTITUTE(実質収支比率等に係る経年分析!H$49,"▲","-"))),ROUND(VALUE(SUBSTITUTE(実質収支比率等に係る経年分析!H$49,"▲","-")),2),NA())</f>
        <v>1.54</v>
      </c>
      <c r="E21" s="134">
        <f>IF(ISNUMBER(VALUE(SUBSTITUTE(実質収支比率等に係る経年分析!I$49,"▲","-"))),ROUND(VALUE(SUBSTITUTE(実質収支比率等に係る経年分析!I$49,"▲","-")),2),NA())</f>
        <v>-0.43</v>
      </c>
      <c r="F21" s="134">
        <f>IF(ISNUMBER(VALUE(SUBSTITUTE(実質収支比率等に係る経年分析!J$49,"▲","-"))),ROUND(VALUE(SUBSTITUTE(実質収支比率等に係る経年分析!J$49,"▲","-")),2),NA())</f>
        <v>-1.68</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#N/A</v>
      </c>
      <c r="E28" s="135">
        <f>IF(ROUND(VALUE(SUBSTITUTE(連結実質赤字比率に係る赤字・黒字の構成分析!G$42,"▲", "-")), 2) &gt;= 0, ABS(ROUND(VALUE(SUBSTITUTE(連結実質赤字比率に係る赤字・黒字の構成分析!G$42,"▲", "-")), 2)), NA())</f>
        <v>0</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国民健康保険特別会計（診療施設勘定）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伊予港上屋特別会計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都市総合文化施設運営事業特別会計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0.17</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0.56999999999999995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0.56000000000000005</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6.64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5.85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5.91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5.46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7.68</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8.23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8.44</v>
      </c>
    </row>
    <row r="36" spans="1:16">
      <c r="A36" s="135" t="str">
        <f>IF(連結実質赤字比率に係る赤字・黒字の構成分析!C$34="",NA(),連結実質赤字比率に係る赤字・黒字の構成分析!C$34)</f>
        <v>国民健康保険特別会計（事業勘定）</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0.24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v>
      </c>
      <c r="F36" s="135">
        <f>IF(ROUND(VALUE(SUBSTITUTE(連結実質赤字比率に係る赤字・黒字の構成分析!H$34,"▲", "-")), 2) &lt; 0, ABS(ROUND(VALUE(SUBSTITUTE(連結実質赤字比率に係る赤字・黒字の構成分析!H$34,"▲", "-")), 2)), NA())</f>
        <v>0.01</v>
      </c>
      <c r="G36" s="135" t="e">
        <f>IF(ROUND(VALUE(SUBSTITUTE(連結実質赤字比率に係る赤字・黒字の構成分析!H$34,"▲", "-")), 2) &gt;= 0, ABS(ROUND(VALUE(SUBSTITUTE(連結実質赤字比率に係る赤字・黒字の構成分析!H$34,"▲", "-")), 2)), NA())</f>
        <v>#N/A</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0</v>
      </c>
      <c r="J36" s="135">
        <f>IF(ROUND(VALUE(SUBSTITUTE(連結実質赤字比率に係る赤字・黒字の構成分析!J$34,"▲", "-")), 2) &lt; 0, ABS(ROUND(VALUE(SUBSTITUTE(連結実質赤字比率に係る赤字・黒字の構成分析!J$34,"▲", "-")), 2)), NA())</f>
        <v>0.17</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1706</v>
      </c>
      <c r="E42" s="136"/>
      <c r="F42" s="136"/>
      <c r="G42" s="136">
        <f>'実質公債費比率（分子）の構造'!L$52</f>
        <v>1669</v>
      </c>
      <c r="H42" s="136"/>
      <c r="I42" s="136"/>
      <c r="J42" s="136">
        <f>'実質公債費比率（分子）の構造'!M$52</f>
        <v>1596</v>
      </c>
      <c r="K42" s="136"/>
      <c r="L42" s="136"/>
      <c r="M42" s="136">
        <f>'実質公債費比率（分子）の構造'!N$52</f>
        <v>1677</v>
      </c>
      <c r="N42" s="136"/>
      <c r="O42" s="136"/>
      <c r="P42" s="136">
        <f>'実質公債費比率（分子）の構造'!O$52</f>
        <v>1723</v>
      </c>
    </row>
    <row r="43" spans="1:16">
      <c r="A43" s="136" t="s">
        <v>51</v>
      </c>
      <c r="B43" s="136" t="str">
        <f>'実質公債費比率（分子）の構造'!K$51</f>
        <v>-</v>
      </c>
      <c r="C43" s="136"/>
      <c r="D43" s="136"/>
      <c r="E43" s="136">
        <f>'実質公債費比率（分子）の構造'!L$51</f>
        <v>2</v>
      </c>
      <c r="F43" s="136"/>
      <c r="G43" s="136"/>
      <c r="H43" s="136">
        <f>'実質公債費比率（分子）の構造'!M$51</f>
        <v>1</v>
      </c>
      <c r="I43" s="136"/>
      <c r="J43" s="136"/>
      <c r="K43" s="136">
        <f>'実質公債費比率（分子）の構造'!N$51</f>
        <v>0</v>
      </c>
      <c r="L43" s="136"/>
      <c r="M43" s="136"/>
      <c r="N43" s="136" t="str">
        <f>'実質公債費比率（分子）の構造'!O$51</f>
        <v>-</v>
      </c>
      <c r="O43" s="136"/>
      <c r="P43" s="136"/>
    </row>
    <row r="44" spans="1:16">
      <c r="A44" s="136" t="s">
        <v>52</v>
      </c>
      <c r="B44" s="136">
        <f>'実質公債費比率（分子）の構造'!K$50</f>
        <v>25</v>
      </c>
      <c r="C44" s="136"/>
      <c r="D44" s="136"/>
      <c r="E44" s="136">
        <f>'実質公債費比率（分子）の構造'!L$50</f>
        <v>24</v>
      </c>
      <c r="F44" s="136"/>
      <c r="G44" s="136"/>
      <c r="H44" s="136">
        <f>'実質公債費比率（分子）の構造'!M$50</f>
        <v>24</v>
      </c>
      <c r="I44" s="136"/>
      <c r="J44" s="136"/>
      <c r="K44" s="136">
        <f>'実質公債費比率（分子）の構造'!N$50</f>
        <v>24</v>
      </c>
      <c r="L44" s="136"/>
      <c r="M44" s="136"/>
      <c r="N44" s="136">
        <f>'実質公債費比率（分子）の構造'!O$50</f>
        <v>23</v>
      </c>
      <c r="O44" s="136"/>
      <c r="P44" s="136"/>
    </row>
    <row r="45" spans="1:16">
      <c r="A45" s="136" t="s">
        <v>53</v>
      </c>
      <c r="B45" s="136">
        <f>'実質公債費比率（分子）の構造'!K$49</f>
        <v>259</v>
      </c>
      <c r="C45" s="136"/>
      <c r="D45" s="136"/>
      <c r="E45" s="136">
        <f>'実質公債費比率（分子）の構造'!L$49</f>
        <v>254</v>
      </c>
      <c r="F45" s="136"/>
      <c r="G45" s="136"/>
      <c r="H45" s="136">
        <f>'実質公債費比率（分子）の構造'!M$49</f>
        <v>166</v>
      </c>
      <c r="I45" s="136"/>
      <c r="J45" s="136"/>
      <c r="K45" s="136">
        <f>'実質公債費比率（分子）の構造'!N$49</f>
        <v>118</v>
      </c>
      <c r="L45" s="136"/>
      <c r="M45" s="136"/>
      <c r="N45" s="136">
        <f>'実質公債費比率（分子）の構造'!O$49</f>
        <v>91</v>
      </c>
      <c r="O45" s="136"/>
      <c r="P45" s="136"/>
    </row>
    <row r="46" spans="1:16">
      <c r="A46" s="136" t="s">
        <v>54</v>
      </c>
      <c r="B46" s="136">
        <f>'実質公債費比率（分子）の構造'!K$48</f>
        <v>510</v>
      </c>
      <c r="C46" s="136"/>
      <c r="D46" s="136"/>
      <c r="E46" s="136">
        <f>'実質公債費比率（分子）の構造'!L$48</f>
        <v>499</v>
      </c>
      <c r="F46" s="136"/>
      <c r="G46" s="136"/>
      <c r="H46" s="136">
        <f>'実質公債費比率（分子）の構造'!M$48</f>
        <v>525</v>
      </c>
      <c r="I46" s="136"/>
      <c r="J46" s="136"/>
      <c r="K46" s="136">
        <f>'実質公債費比率（分子）の構造'!N$48</f>
        <v>539</v>
      </c>
      <c r="L46" s="136"/>
      <c r="M46" s="136"/>
      <c r="N46" s="136">
        <f>'実質公債費比率（分子）の構造'!O$48</f>
        <v>530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2154</v>
      </c>
      <c r="C49" s="136"/>
      <c r="D49" s="136"/>
      <c r="E49" s="136">
        <f>'実質公債費比率（分子）の構造'!L$45</f>
        <v>2028</v>
      </c>
      <c r="F49" s="136"/>
      <c r="G49" s="136"/>
      <c r="H49" s="136">
        <f>'実質公債費比率（分子）の構造'!M$45</f>
        <v>1886</v>
      </c>
      <c r="I49" s="136"/>
      <c r="J49" s="136"/>
      <c r="K49" s="136">
        <f>'実質公債費比率（分子）の構造'!N$45</f>
        <v>1831</v>
      </c>
      <c r="L49" s="136"/>
      <c r="M49" s="136"/>
      <c r="N49" s="136">
        <f>'実質公債費比率（分子）の構造'!O$45</f>
        <v>1772</v>
      </c>
      <c r="O49" s="136"/>
      <c r="P49" s="136"/>
    </row>
    <row r="50" spans="1:16">
      <c r="A50" s="136" t="s">
        <v>58</v>
      </c>
      <c r="B50" s="136" t="e">
        <f>NA()</f>
        <v>#N/A</v>
      </c>
      <c r="C50" s="136">
        <f>IF(ISNUMBER('実質公債費比率（分子）の構造'!K$53),'実質公債費比率（分子）の構造'!K$53,NA())</f>
        <v>1242</v>
      </c>
      <c r="D50" s="136" t="e">
        <f>NA()</f>
        <v>#N/A</v>
      </c>
      <c r="E50" s="136" t="e">
        <f>NA()</f>
        <v>#N/A</v>
      </c>
      <c r="F50" s="136">
        <f>IF(ISNUMBER('実質公債費比率（分子）の構造'!L$53),'実質公債費比率（分子）の構造'!L$53,NA())</f>
        <v>1138</v>
      </c>
      <c r="G50" s="136" t="e">
        <f>NA()</f>
        <v>#N/A</v>
      </c>
      <c r="H50" s="136" t="e">
        <f>NA()</f>
        <v>#N/A</v>
      </c>
      <c r="I50" s="136">
        <f>IF(ISNUMBER('実質公債費比率（分子）の構造'!M$53),'実質公債費比率（分子）の構造'!M$53,NA())</f>
        <v>1006</v>
      </c>
      <c r="J50" s="136" t="e">
        <f>NA()</f>
        <v>#N/A</v>
      </c>
      <c r="K50" s="136" t="e">
        <f>NA()</f>
        <v>#N/A</v>
      </c>
      <c r="L50" s="136">
        <f>IF(ISNUMBER('実質公債費比率（分子）の構造'!N$53),'実質公債費比率（分子）の構造'!N$53,NA())</f>
        <v>835</v>
      </c>
      <c r="M50" s="136" t="e">
        <f>NA()</f>
        <v>#N/A</v>
      </c>
      <c r="N50" s="136" t="e">
        <f>NA()</f>
        <v>#N/A</v>
      </c>
      <c r="O50" s="136">
        <f>IF(ISNUMBER('実質公債費比率（分子）の構造'!O$53),'実質公債費比率（分子）の構造'!O$53,NA())</f>
        <v>693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17320</v>
      </c>
      <c r="E56" s="135"/>
      <c r="F56" s="135"/>
      <c r="G56" s="135">
        <f>'将来負担比率（分子）の構造'!J$51</f>
        <v>18648</v>
      </c>
      <c r="H56" s="135"/>
      <c r="I56" s="135"/>
      <c r="J56" s="135">
        <f>'将来負担比率（分子）の構造'!K$51</f>
        <v>18886</v>
      </c>
      <c r="K56" s="135"/>
      <c r="L56" s="135"/>
      <c r="M56" s="135">
        <f>'将来負担比率（分子）の構造'!L$51</f>
        <v>19335</v>
      </c>
      <c r="N56" s="135"/>
      <c r="O56" s="135"/>
      <c r="P56" s="135">
        <f>'将来負担比率（分子）の構造'!M$51</f>
        <v>20539</v>
      </c>
    </row>
    <row r="57" spans="1:16">
      <c r="A57" s="135" t="s">
        <v>34</v>
      </c>
      <c r="B57" s="135"/>
      <c r="C57" s="135"/>
      <c r="D57" s="135">
        <f>'将来負担比率（分子）の構造'!I$50</f>
        <v>11</v>
      </c>
      <c r="E57" s="135"/>
      <c r="F57" s="135"/>
      <c r="G57" s="135">
        <f>'将来負担比率（分子）の構造'!J$50</f>
        <v>7</v>
      </c>
      <c r="H57" s="135"/>
      <c r="I57" s="135"/>
      <c r="J57" s="135">
        <f>'将来負担比率（分子）の構造'!K$50</f>
        <v>6</v>
      </c>
      <c r="K57" s="135"/>
      <c r="L57" s="135"/>
      <c r="M57" s="135">
        <f>'将来負担比率（分子）の構造'!L$50</f>
        <v>4</v>
      </c>
      <c r="N57" s="135"/>
      <c r="O57" s="135"/>
      <c r="P57" s="135">
        <f>'将来負担比率（分子）の構造'!M$50</f>
        <v>3</v>
      </c>
    </row>
    <row r="58" spans="1:16">
      <c r="A58" s="135" t="s">
        <v>33</v>
      </c>
      <c r="B58" s="135"/>
      <c r="C58" s="135"/>
      <c r="D58" s="135">
        <f>'将来負担比率（分子）の構造'!I$49</f>
        <v>5662</v>
      </c>
      <c r="E58" s="135"/>
      <c r="F58" s="135"/>
      <c r="G58" s="135">
        <f>'将来負担比率（分子）の構造'!J$49</f>
        <v>5320</v>
      </c>
      <c r="H58" s="135"/>
      <c r="I58" s="135"/>
      <c r="J58" s="135">
        <f>'将来負担比率（分子）の構造'!K$49</f>
        <v>5214</v>
      </c>
      <c r="K58" s="135"/>
      <c r="L58" s="135"/>
      <c r="M58" s="135">
        <f>'将来負担比率（分子）の構造'!L$49</f>
        <v>5160</v>
      </c>
      <c r="N58" s="135"/>
      <c r="O58" s="135"/>
      <c r="P58" s="135">
        <f>'将来負担比率（分子）の構造'!M$49</f>
        <v>4418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3196</v>
      </c>
      <c r="C62" s="135"/>
      <c r="D62" s="135"/>
      <c r="E62" s="135">
        <f>'将来負担比率（分子）の構造'!J$45</f>
        <v>2982</v>
      </c>
      <c r="F62" s="135"/>
      <c r="G62" s="135"/>
      <c r="H62" s="135">
        <f>'将来負担比率（分子）の構造'!K$45</f>
        <v>2752</v>
      </c>
      <c r="I62" s="135"/>
      <c r="J62" s="135"/>
      <c r="K62" s="135">
        <f>'将来負担比率（分子）の構造'!L$45</f>
        <v>2512</v>
      </c>
      <c r="L62" s="135"/>
      <c r="M62" s="135"/>
      <c r="N62" s="135">
        <f>'将来負担比率（分子）の構造'!M$45</f>
        <v>2261</v>
      </c>
      <c r="O62" s="135"/>
      <c r="P62" s="135"/>
    </row>
    <row r="63" spans="1:16">
      <c r="A63" s="135" t="s">
        <v>27</v>
      </c>
      <c r="B63" s="135">
        <f>'将来負担比率（分子）の構造'!I$44</f>
        <v>533</v>
      </c>
      <c r="C63" s="135"/>
      <c r="D63" s="135"/>
      <c r="E63" s="135">
        <f>'将来負担比率（分子）の構造'!J$44</f>
        <v>574</v>
      </c>
      <c r="F63" s="135"/>
      <c r="G63" s="135"/>
      <c r="H63" s="135">
        <f>'将来負担比率（分子）の構造'!K$44</f>
        <v>495</v>
      </c>
      <c r="I63" s="135"/>
      <c r="J63" s="135"/>
      <c r="K63" s="135">
        <f>'将来負担比率（分子）の構造'!L$44</f>
        <v>506</v>
      </c>
      <c r="L63" s="135"/>
      <c r="M63" s="135"/>
      <c r="N63" s="135">
        <f>'将来負担比率（分子）の構造'!M$44</f>
        <v>798</v>
      </c>
      <c r="O63" s="135"/>
      <c r="P63" s="135"/>
    </row>
    <row r="64" spans="1:16">
      <c r="A64" s="135" t="s">
        <v>26</v>
      </c>
      <c r="B64" s="135">
        <f>'将来負担比率（分子）の構造'!I$43</f>
        <v>7682</v>
      </c>
      <c r="C64" s="135"/>
      <c r="D64" s="135"/>
      <c r="E64" s="135">
        <f>'将来負担比率（分子）の構造'!J$43</f>
        <v>7139</v>
      </c>
      <c r="F64" s="135"/>
      <c r="G64" s="135"/>
      <c r="H64" s="135">
        <f>'将来負担比率（分子）の構造'!K$43</f>
        <v>7008</v>
      </c>
      <c r="I64" s="135"/>
      <c r="J64" s="135"/>
      <c r="K64" s="135">
        <f>'将来負担比率（分子）の構造'!L$43</f>
        <v>7037</v>
      </c>
      <c r="L64" s="135"/>
      <c r="M64" s="135"/>
      <c r="N64" s="135">
        <f>'将来負担比率（分子）の構造'!M$43</f>
        <v>6897</v>
      </c>
      <c r="O64" s="135"/>
      <c r="P64" s="135"/>
    </row>
    <row r="65" spans="1:16">
      <c r="A65" s="135" t="s">
        <v>25</v>
      </c>
      <c r="B65" s="135">
        <f>'将来負担比率（分子）の構造'!I$42</f>
        <v>78</v>
      </c>
      <c r="C65" s="135"/>
      <c r="D65" s="135"/>
      <c r="E65" s="135">
        <f>'将来負担比率（分子）の構造'!J$42</f>
        <v>62</v>
      </c>
      <c r="F65" s="135"/>
      <c r="G65" s="135"/>
      <c r="H65" s="135">
        <f>'将来負担比率（分子）の構造'!K$42</f>
        <v>46</v>
      </c>
      <c r="I65" s="135"/>
      <c r="J65" s="135"/>
      <c r="K65" s="135">
        <f>'将来負担比率（分子）の構造'!L$42</f>
        <v>31</v>
      </c>
      <c r="L65" s="135"/>
      <c r="M65" s="135"/>
      <c r="N65" s="135">
        <f>'将来負担比率（分子）の構造'!M$42</f>
        <v>15</v>
      </c>
      <c r="O65" s="135"/>
      <c r="P65" s="135"/>
    </row>
    <row r="66" spans="1:16">
      <c r="A66" s="135" t="s">
        <v>24</v>
      </c>
      <c r="B66" s="135">
        <f>'将来負担比率（分子）の構造'!I$41</f>
        <v>17510</v>
      </c>
      <c r="C66" s="135"/>
      <c r="D66" s="135"/>
      <c r="E66" s="135">
        <f>'将来負担比率（分子）の構造'!J$41</f>
        <v>18310</v>
      </c>
      <c r="F66" s="135"/>
      <c r="G66" s="135"/>
      <c r="H66" s="135">
        <f>'将来負担比率（分子）の構造'!K$41</f>
        <v>18531</v>
      </c>
      <c r="I66" s="135"/>
      <c r="J66" s="135"/>
      <c r="K66" s="135">
        <f>'将来負担比率（分子）の構造'!L$41</f>
        <v>18896</v>
      </c>
      <c r="L66" s="135"/>
      <c r="M66" s="135"/>
      <c r="N66" s="135">
        <f>'将来負担比率（分子）の構造'!M$41</f>
        <v>20671</v>
      </c>
      <c r="O66" s="135"/>
      <c r="P66" s="135"/>
    </row>
    <row r="67" spans="1:16">
      <c r="A67" s="135" t="s">
        <v>62</v>
      </c>
      <c r="B67" s="135" t="e">
        <f>NA()</f>
        <v>#N/A</v>
      </c>
      <c r="C67" s="135">
        <f>IF(ISNUMBER('将来負担比率（分子）の構造'!I$52), IF('将来負担比率（分子）の構造'!I$52 &lt; 0, 0, '将来負担比率（分子）の構造'!I$52), NA())</f>
        <v>6007</v>
      </c>
      <c r="D67" s="135" t="e">
        <f>NA()</f>
        <v>#N/A</v>
      </c>
      <c r="E67" s="135" t="e">
        <f>NA()</f>
        <v>#N/A</v>
      </c>
      <c r="F67" s="135">
        <f>IF(ISNUMBER('将来負担比率（分子）の構造'!J$52), IF('将来負担比率（分子）の構造'!J$52 &lt; 0, 0, '将来負担比率（分子）の構造'!J$52), NA())</f>
        <v>5092</v>
      </c>
      <c r="G67" s="135" t="e">
        <f>NA()</f>
        <v>#N/A</v>
      </c>
      <c r="H67" s="135" t="e">
        <f>NA()</f>
        <v>#N/A</v>
      </c>
      <c r="I67" s="135">
        <f>IF(ISNUMBER('将来負担比率（分子）の構造'!K$52), IF('将来負担比率（分子）の構造'!K$52 &lt; 0, 0, '将来負担比率（分子）の構造'!K$52), NA())</f>
        <v>4728</v>
      </c>
      <c r="J67" s="135" t="e">
        <f>NA()</f>
        <v>#N/A</v>
      </c>
      <c r="K67" s="135" t="e">
        <f>NA()</f>
        <v>#N/A</v>
      </c>
      <c r="L67" s="135">
        <f>IF(ISNUMBER('将来負担比率（分子）の構造'!L$52), IF('将来負担比率（分子）の構造'!L$52 &lt; 0, 0, '将来負担比率（分子）の構造'!L$52), NA())</f>
        <v>4483</v>
      </c>
      <c r="M67" s="135" t="e">
        <f>NA()</f>
        <v>#N/A</v>
      </c>
      <c r="N67" s="135" t="e">
        <f>NA()</f>
        <v>#N/A</v>
      </c>
      <c r="O67" s="135">
        <f>IF(ISNUMBER('将来負担比率（分子）の構造'!M$52), IF('将来負担比率（分子）の構造'!M$52 &lt; 0, 0, '将来負担比率（分子）の構造'!M$52), NA())</f>
        <v>5683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191</v>
      </c>
      <c r="DI1" s="600"/>
      <c r="DJ1" s="600"/>
      <c r="DK1" s="600"/>
      <c r="DL1" s="600"/>
      <c r="DM1" s="600"/>
      <c r="DN1" s="601"/>
      <c r="DP1" s="599" t="s">
        <v>192</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194</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195</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196</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197</v>
      </c>
      <c r="S4" s="603"/>
      <c r="T4" s="603"/>
      <c r="U4" s="603"/>
      <c r="V4" s="603"/>
      <c r="W4" s="603"/>
      <c r="X4" s="603"/>
      <c r="Y4" s="604"/>
      <c r="Z4" s="602" t="s">
        <v>198</v>
      </c>
      <c r="AA4" s="603"/>
      <c r="AB4" s="603"/>
      <c r="AC4" s="604"/>
      <c r="AD4" s="602" t="s">
        <v>199</v>
      </c>
      <c r="AE4" s="603"/>
      <c r="AF4" s="603"/>
      <c r="AG4" s="603"/>
      <c r="AH4" s="603"/>
      <c r="AI4" s="603"/>
      <c r="AJ4" s="603"/>
      <c r="AK4" s="604"/>
      <c r="AL4" s="602" t="s">
        <v>198</v>
      </c>
      <c r="AM4" s="603"/>
      <c r="AN4" s="603"/>
      <c r="AO4" s="604"/>
      <c r="AP4" s="608" t="s">
        <v>200</v>
      </c>
      <c r="AQ4" s="608"/>
      <c r="AR4" s="608"/>
      <c r="AS4" s="608"/>
      <c r="AT4" s="608"/>
      <c r="AU4" s="608"/>
      <c r="AV4" s="608"/>
      <c r="AW4" s="608"/>
      <c r="AX4" s="608"/>
      <c r="AY4" s="608"/>
      <c r="AZ4" s="608"/>
      <c r="BA4" s="608"/>
      <c r="BB4" s="608"/>
      <c r="BC4" s="608"/>
      <c r="BD4" s="608"/>
      <c r="BE4" s="608"/>
      <c r="BF4" s="608"/>
      <c r="BG4" s="608" t="s">
        <v>201</v>
      </c>
      <c r="BH4" s="608"/>
      <c r="BI4" s="608"/>
      <c r="BJ4" s="608"/>
      <c r="BK4" s="608"/>
      <c r="BL4" s="608"/>
      <c r="BM4" s="608"/>
      <c r="BN4" s="608"/>
      <c r="BO4" s="608" t="s">
        <v>198</v>
      </c>
      <c r="BP4" s="608"/>
      <c r="BQ4" s="608"/>
      <c r="BR4" s="608"/>
      <c r="BS4" s="608" t="s">
        <v>202</v>
      </c>
      <c r="BT4" s="608"/>
      <c r="BU4" s="608"/>
      <c r="BV4" s="608"/>
      <c r="BW4" s="608"/>
      <c r="BX4" s="608"/>
      <c r="BY4" s="608"/>
      <c r="BZ4" s="608"/>
      <c r="CA4" s="608"/>
      <c r="CB4" s="608"/>
      <c r="CD4" s="605" t="s">
        <v>203</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204</v>
      </c>
      <c r="C5" s="610"/>
      <c r="D5" s="610"/>
      <c r="E5" s="610"/>
      <c r="F5" s="610"/>
      <c r="G5" s="610"/>
      <c r="H5" s="610"/>
      <c r="I5" s="610"/>
      <c r="J5" s="610"/>
      <c r="K5" s="610"/>
      <c r="L5" s="610"/>
      <c r="M5" s="610"/>
      <c r="N5" s="610"/>
      <c r="O5" s="610"/>
      <c r="P5" s="610"/>
      <c r="Q5" s="611"/>
      <c r="R5" s="612">
        <v>3770693</v>
      </c>
      <c r="S5" s="613"/>
      <c r="T5" s="613"/>
      <c r="U5" s="613"/>
      <c r="V5" s="613"/>
      <c r="W5" s="613"/>
      <c r="X5" s="613"/>
      <c r="Y5" s="614"/>
      <c r="Z5" s="615">
        <v>19.2</v>
      </c>
      <c r="AA5" s="615"/>
      <c r="AB5" s="615"/>
      <c r="AC5" s="615"/>
      <c r="AD5" s="616">
        <v>3770693</v>
      </c>
      <c r="AE5" s="616"/>
      <c r="AF5" s="616"/>
      <c r="AG5" s="616"/>
      <c r="AH5" s="616"/>
      <c r="AI5" s="616"/>
      <c r="AJ5" s="616"/>
      <c r="AK5" s="616"/>
      <c r="AL5" s="617">
        <v>35.9</v>
      </c>
      <c r="AM5" s="618"/>
      <c r="AN5" s="618"/>
      <c r="AO5" s="619"/>
      <c r="AP5" s="609" t="s">
        <v>205</v>
      </c>
      <c r="AQ5" s="610"/>
      <c r="AR5" s="610"/>
      <c r="AS5" s="610"/>
      <c r="AT5" s="610"/>
      <c r="AU5" s="610"/>
      <c r="AV5" s="610"/>
      <c r="AW5" s="610"/>
      <c r="AX5" s="610"/>
      <c r="AY5" s="610"/>
      <c r="AZ5" s="610"/>
      <c r="BA5" s="610"/>
      <c r="BB5" s="610"/>
      <c r="BC5" s="610"/>
      <c r="BD5" s="610"/>
      <c r="BE5" s="610"/>
      <c r="BF5" s="611"/>
      <c r="BG5" s="623">
        <v>3770693</v>
      </c>
      <c r="BH5" s="624"/>
      <c r="BI5" s="624"/>
      <c r="BJ5" s="624"/>
      <c r="BK5" s="624"/>
      <c r="BL5" s="624"/>
      <c r="BM5" s="624"/>
      <c r="BN5" s="625"/>
      <c r="BO5" s="626">
        <v>100</v>
      </c>
      <c r="BP5" s="626"/>
      <c r="BQ5" s="626"/>
      <c r="BR5" s="626"/>
      <c r="BS5" s="627">
        <v>42731</v>
      </c>
      <c r="BT5" s="627"/>
      <c r="BU5" s="627"/>
      <c r="BV5" s="627"/>
      <c r="BW5" s="627"/>
      <c r="BX5" s="627"/>
      <c r="BY5" s="627"/>
      <c r="BZ5" s="627"/>
      <c r="CA5" s="627"/>
      <c r="CB5" s="631"/>
      <c r="CD5" s="605" t="s">
        <v>200</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198</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158560</v>
      </c>
      <c r="S6" s="624"/>
      <c r="T6" s="624"/>
      <c r="U6" s="624"/>
      <c r="V6" s="624"/>
      <c r="W6" s="624"/>
      <c r="X6" s="624"/>
      <c r="Y6" s="625"/>
      <c r="Z6" s="626">
        <v>0.8</v>
      </c>
      <c r="AA6" s="626"/>
      <c r="AB6" s="626"/>
      <c r="AC6" s="626"/>
      <c r="AD6" s="627">
        <v>158560</v>
      </c>
      <c r="AE6" s="627"/>
      <c r="AF6" s="627"/>
      <c r="AG6" s="627"/>
      <c r="AH6" s="627"/>
      <c r="AI6" s="627"/>
      <c r="AJ6" s="627"/>
      <c r="AK6" s="627"/>
      <c r="AL6" s="628">
        <v>1.5</v>
      </c>
      <c r="AM6" s="629"/>
      <c r="AN6" s="629"/>
      <c r="AO6" s="630"/>
      <c r="AP6" s="620" t="s">
        <v>210</v>
      </c>
      <c r="AQ6" s="621"/>
      <c r="AR6" s="621"/>
      <c r="AS6" s="621"/>
      <c r="AT6" s="621"/>
      <c r="AU6" s="621"/>
      <c r="AV6" s="621"/>
      <c r="AW6" s="621"/>
      <c r="AX6" s="621"/>
      <c r="AY6" s="621"/>
      <c r="AZ6" s="621"/>
      <c r="BA6" s="621"/>
      <c r="BB6" s="621"/>
      <c r="BC6" s="621"/>
      <c r="BD6" s="621"/>
      <c r="BE6" s="621"/>
      <c r="BF6" s="622"/>
      <c r="BG6" s="623">
        <v>3770693</v>
      </c>
      <c r="BH6" s="624"/>
      <c r="BI6" s="624"/>
      <c r="BJ6" s="624"/>
      <c r="BK6" s="624"/>
      <c r="BL6" s="624"/>
      <c r="BM6" s="624"/>
      <c r="BN6" s="625"/>
      <c r="BO6" s="626">
        <v>100</v>
      </c>
      <c r="BP6" s="626"/>
      <c r="BQ6" s="626"/>
      <c r="BR6" s="626"/>
      <c r="BS6" s="627">
        <v>42731</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174822</v>
      </c>
      <c r="CS6" s="624"/>
      <c r="CT6" s="624"/>
      <c r="CU6" s="624"/>
      <c r="CV6" s="624"/>
      <c r="CW6" s="624"/>
      <c r="CX6" s="624"/>
      <c r="CY6" s="625"/>
      <c r="CZ6" s="626">
        <v>0.9</v>
      </c>
      <c r="DA6" s="626"/>
      <c r="DB6" s="626"/>
      <c r="DC6" s="626"/>
      <c r="DD6" s="632" t="s">
        <v>212</v>
      </c>
      <c r="DE6" s="624"/>
      <c r="DF6" s="624"/>
      <c r="DG6" s="624"/>
      <c r="DH6" s="624"/>
      <c r="DI6" s="624"/>
      <c r="DJ6" s="624"/>
      <c r="DK6" s="624"/>
      <c r="DL6" s="624"/>
      <c r="DM6" s="624"/>
      <c r="DN6" s="624"/>
      <c r="DO6" s="624"/>
      <c r="DP6" s="625"/>
      <c r="DQ6" s="632">
        <v>174822</v>
      </c>
      <c r="DR6" s="624"/>
      <c r="DS6" s="624"/>
      <c r="DT6" s="624"/>
      <c r="DU6" s="624"/>
      <c r="DV6" s="624"/>
      <c r="DW6" s="624"/>
      <c r="DX6" s="624"/>
      <c r="DY6" s="624"/>
      <c r="DZ6" s="624"/>
      <c r="EA6" s="624"/>
      <c r="EB6" s="624"/>
      <c r="EC6" s="633"/>
    </row>
    <row r="7" spans="2:143" ht="11.25" customHeight="1">
      <c r="B7" s="620" t="s">
        <v>213</v>
      </c>
      <c r="C7" s="621"/>
      <c r="D7" s="621"/>
      <c r="E7" s="621"/>
      <c r="F7" s="621"/>
      <c r="G7" s="621"/>
      <c r="H7" s="621"/>
      <c r="I7" s="621"/>
      <c r="J7" s="621"/>
      <c r="K7" s="621"/>
      <c r="L7" s="621"/>
      <c r="M7" s="621"/>
      <c r="N7" s="621"/>
      <c r="O7" s="621"/>
      <c r="P7" s="621"/>
      <c r="Q7" s="622"/>
      <c r="R7" s="623">
        <v>10038</v>
      </c>
      <c r="S7" s="624"/>
      <c r="T7" s="624"/>
      <c r="U7" s="624"/>
      <c r="V7" s="624"/>
      <c r="W7" s="624"/>
      <c r="X7" s="624"/>
      <c r="Y7" s="625"/>
      <c r="Z7" s="626">
        <v>0.1</v>
      </c>
      <c r="AA7" s="626"/>
      <c r="AB7" s="626"/>
      <c r="AC7" s="626"/>
      <c r="AD7" s="627">
        <v>10038</v>
      </c>
      <c r="AE7" s="627"/>
      <c r="AF7" s="627"/>
      <c r="AG7" s="627"/>
      <c r="AH7" s="627"/>
      <c r="AI7" s="627"/>
      <c r="AJ7" s="627"/>
      <c r="AK7" s="627"/>
      <c r="AL7" s="628">
        <v>0.1</v>
      </c>
      <c r="AM7" s="629"/>
      <c r="AN7" s="629"/>
      <c r="AO7" s="630"/>
      <c r="AP7" s="620" t="s">
        <v>214</v>
      </c>
      <c r="AQ7" s="621"/>
      <c r="AR7" s="621"/>
      <c r="AS7" s="621"/>
      <c r="AT7" s="621"/>
      <c r="AU7" s="621"/>
      <c r="AV7" s="621"/>
      <c r="AW7" s="621"/>
      <c r="AX7" s="621"/>
      <c r="AY7" s="621"/>
      <c r="AZ7" s="621"/>
      <c r="BA7" s="621"/>
      <c r="BB7" s="621"/>
      <c r="BC7" s="621"/>
      <c r="BD7" s="621"/>
      <c r="BE7" s="621"/>
      <c r="BF7" s="622"/>
      <c r="BG7" s="623">
        <v>1515987</v>
      </c>
      <c r="BH7" s="624"/>
      <c r="BI7" s="624"/>
      <c r="BJ7" s="624"/>
      <c r="BK7" s="624"/>
      <c r="BL7" s="624"/>
      <c r="BM7" s="624"/>
      <c r="BN7" s="625"/>
      <c r="BO7" s="626">
        <v>40.200000000000003</v>
      </c>
      <c r="BP7" s="626"/>
      <c r="BQ7" s="626"/>
      <c r="BR7" s="626"/>
      <c r="BS7" s="627">
        <v>42731</v>
      </c>
      <c r="BT7" s="627"/>
      <c r="BU7" s="627"/>
      <c r="BV7" s="627"/>
      <c r="BW7" s="627"/>
      <c r="BX7" s="627"/>
      <c r="BY7" s="627"/>
      <c r="BZ7" s="627"/>
      <c r="CA7" s="627"/>
      <c r="CB7" s="631"/>
      <c r="CD7" s="637" t="s">
        <v>215</v>
      </c>
      <c r="CE7" s="638"/>
      <c r="CF7" s="638"/>
      <c r="CG7" s="638"/>
      <c r="CH7" s="638"/>
      <c r="CI7" s="638"/>
      <c r="CJ7" s="638"/>
      <c r="CK7" s="638"/>
      <c r="CL7" s="638"/>
      <c r="CM7" s="638"/>
      <c r="CN7" s="638"/>
      <c r="CO7" s="638"/>
      <c r="CP7" s="638"/>
      <c r="CQ7" s="639"/>
      <c r="CR7" s="623">
        <v>2669304</v>
      </c>
      <c r="CS7" s="624"/>
      <c r="CT7" s="624"/>
      <c r="CU7" s="624"/>
      <c r="CV7" s="624"/>
      <c r="CW7" s="624"/>
      <c r="CX7" s="624"/>
      <c r="CY7" s="625"/>
      <c r="CZ7" s="626">
        <v>14.4</v>
      </c>
      <c r="DA7" s="626"/>
      <c r="DB7" s="626"/>
      <c r="DC7" s="626"/>
      <c r="DD7" s="632">
        <v>772695</v>
      </c>
      <c r="DE7" s="624"/>
      <c r="DF7" s="624"/>
      <c r="DG7" s="624"/>
      <c r="DH7" s="624"/>
      <c r="DI7" s="624"/>
      <c r="DJ7" s="624"/>
      <c r="DK7" s="624"/>
      <c r="DL7" s="624"/>
      <c r="DM7" s="624"/>
      <c r="DN7" s="624"/>
      <c r="DO7" s="624"/>
      <c r="DP7" s="625"/>
      <c r="DQ7" s="632">
        <v>1524012</v>
      </c>
      <c r="DR7" s="624"/>
      <c r="DS7" s="624"/>
      <c r="DT7" s="624"/>
      <c r="DU7" s="624"/>
      <c r="DV7" s="624"/>
      <c r="DW7" s="624"/>
      <c r="DX7" s="624"/>
      <c r="DY7" s="624"/>
      <c r="DZ7" s="624"/>
      <c r="EA7" s="624"/>
      <c r="EB7" s="624"/>
      <c r="EC7" s="633"/>
    </row>
    <row r="8" spans="2:143" ht="11.25" customHeight="1">
      <c r="B8" s="620" t="s">
        <v>216</v>
      </c>
      <c r="C8" s="621"/>
      <c r="D8" s="621"/>
      <c r="E8" s="621"/>
      <c r="F8" s="621"/>
      <c r="G8" s="621"/>
      <c r="H8" s="621"/>
      <c r="I8" s="621"/>
      <c r="J8" s="621"/>
      <c r="K8" s="621"/>
      <c r="L8" s="621"/>
      <c r="M8" s="621"/>
      <c r="N8" s="621"/>
      <c r="O8" s="621"/>
      <c r="P8" s="621"/>
      <c r="Q8" s="622"/>
      <c r="R8" s="623">
        <v>20058</v>
      </c>
      <c r="S8" s="624"/>
      <c r="T8" s="624"/>
      <c r="U8" s="624"/>
      <c r="V8" s="624"/>
      <c r="W8" s="624"/>
      <c r="X8" s="624"/>
      <c r="Y8" s="625"/>
      <c r="Z8" s="626">
        <v>0.1</v>
      </c>
      <c r="AA8" s="626"/>
      <c r="AB8" s="626"/>
      <c r="AC8" s="626"/>
      <c r="AD8" s="627">
        <v>20058</v>
      </c>
      <c r="AE8" s="627"/>
      <c r="AF8" s="627"/>
      <c r="AG8" s="627"/>
      <c r="AH8" s="627"/>
      <c r="AI8" s="627"/>
      <c r="AJ8" s="627"/>
      <c r="AK8" s="627"/>
      <c r="AL8" s="628">
        <v>0.2</v>
      </c>
      <c r="AM8" s="629"/>
      <c r="AN8" s="629"/>
      <c r="AO8" s="630"/>
      <c r="AP8" s="620" t="s">
        <v>217</v>
      </c>
      <c r="AQ8" s="621"/>
      <c r="AR8" s="621"/>
      <c r="AS8" s="621"/>
      <c r="AT8" s="621"/>
      <c r="AU8" s="621"/>
      <c r="AV8" s="621"/>
      <c r="AW8" s="621"/>
      <c r="AX8" s="621"/>
      <c r="AY8" s="621"/>
      <c r="AZ8" s="621"/>
      <c r="BA8" s="621"/>
      <c r="BB8" s="621"/>
      <c r="BC8" s="621"/>
      <c r="BD8" s="621"/>
      <c r="BE8" s="621"/>
      <c r="BF8" s="622"/>
      <c r="BG8" s="623">
        <v>58416</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218</v>
      </c>
      <c r="CE8" s="638"/>
      <c r="CF8" s="638"/>
      <c r="CG8" s="638"/>
      <c r="CH8" s="638"/>
      <c r="CI8" s="638"/>
      <c r="CJ8" s="638"/>
      <c r="CK8" s="638"/>
      <c r="CL8" s="638"/>
      <c r="CM8" s="638"/>
      <c r="CN8" s="638"/>
      <c r="CO8" s="638"/>
      <c r="CP8" s="638"/>
      <c r="CQ8" s="639"/>
      <c r="CR8" s="623">
        <v>5943113</v>
      </c>
      <c r="CS8" s="624"/>
      <c r="CT8" s="624"/>
      <c r="CU8" s="624"/>
      <c r="CV8" s="624"/>
      <c r="CW8" s="624"/>
      <c r="CX8" s="624"/>
      <c r="CY8" s="625"/>
      <c r="CZ8" s="626">
        <v>32</v>
      </c>
      <c r="DA8" s="626"/>
      <c r="DB8" s="626"/>
      <c r="DC8" s="626"/>
      <c r="DD8" s="632">
        <v>161219</v>
      </c>
      <c r="DE8" s="624"/>
      <c r="DF8" s="624"/>
      <c r="DG8" s="624"/>
      <c r="DH8" s="624"/>
      <c r="DI8" s="624"/>
      <c r="DJ8" s="624"/>
      <c r="DK8" s="624"/>
      <c r="DL8" s="624"/>
      <c r="DM8" s="624"/>
      <c r="DN8" s="624"/>
      <c r="DO8" s="624"/>
      <c r="DP8" s="625"/>
      <c r="DQ8" s="632">
        <v>3365952</v>
      </c>
      <c r="DR8" s="624"/>
      <c r="DS8" s="624"/>
      <c r="DT8" s="624"/>
      <c r="DU8" s="624"/>
      <c r="DV8" s="624"/>
      <c r="DW8" s="624"/>
      <c r="DX8" s="624"/>
      <c r="DY8" s="624"/>
      <c r="DZ8" s="624"/>
      <c r="EA8" s="624"/>
      <c r="EB8" s="624"/>
      <c r="EC8" s="633"/>
    </row>
    <row r="9" spans="2:143" ht="11.25" customHeight="1">
      <c r="B9" s="620" t="s">
        <v>219</v>
      </c>
      <c r="C9" s="621"/>
      <c r="D9" s="621"/>
      <c r="E9" s="621"/>
      <c r="F9" s="621"/>
      <c r="G9" s="621"/>
      <c r="H9" s="621"/>
      <c r="I9" s="621"/>
      <c r="J9" s="621"/>
      <c r="K9" s="621"/>
      <c r="L9" s="621"/>
      <c r="M9" s="621"/>
      <c r="N9" s="621"/>
      <c r="O9" s="621"/>
      <c r="P9" s="621"/>
      <c r="Q9" s="622"/>
      <c r="R9" s="623">
        <v>20185</v>
      </c>
      <c r="S9" s="624"/>
      <c r="T9" s="624"/>
      <c r="U9" s="624"/>
      <c r="V9" s="624"/>
      <c r="W9" s="624"/>
      <c r="X9" s="624"/>
      <c r="Y9" s="625"/>
      <c r="Z9" s="626">
        <v>0.1</v>
      </c>
      <c r="AA9" s="626"/>
      <c r="AB9" s="626"/>
      <c r="AC9" s="626"/>
      <c r="AD9" s="627">
        <v>20185</v>
      </c>
      <c r="AE9" s="627"/>
      <c r="AF9" s="627"/>
      <c r="AG9" s="627"/>
      <c r="AH9" s="627"/>
      <c r="AI9" s="627"/>
      <c r="AJ9" s="627"/>
      <c r="AK9" s="627"/>
      <c r="AL9" s="628">
        <v>0.2</v>
      </c>
      <c r="AM9" s="629"/>
      <c r="AN9" s="629"/>
      <c r="AO9" s="630"/>
      <c r="AP9" s="620" t="s">
        <v>220</v>
      </c>
      <c r="AQ9" s="621"/>
      <c r="AR9" s="621"/>
      <c r="AS9" s="621"/>
      <c r="AT9" s="621"/>
      <c r="AU9" s="621"/>
      <c r="AV9" s="621"/>
      <c r="AW9" s="621"/>
      <c r="AX9" s="621"/>
      <c r="AY9" s="621"/>
      <c r="AZ9" s="621"/>
      <c r="BA9" s="621"/>
      <c r="BB9" s="621"/>
      <c r="BC9" s="621"/>
      <c r="BD9" s="621"/>
      <c r="BE9" s="621"/>
      <c r="BF9" s="622"/>
      <c r="BG9" s="623">
        <v>1213886</v>
      </c>
      <c r="BH9" s="624"/>
      <c r="BI9" s="624"/>
      <c r="BJ9" s="624"/>
      <c r="BK9" s="624"/>
      <c r="BL9" s="624"/>
      <c r="BM9" s="624"/>
      <c r="BN9" s="625"/>
      <c r="BO9" s="626">
        <v>32.200000000000003</v>
      </c>
      <c r="BP9" s="626"/>
      <c r="BQ9" s="626"/>
      <c r="BR9" s="626"/>
      <c r="BS9" s="632" t="s">
        <v>108</v>
      </c>
      <c r="BT9" s="624"/>
      <c r="BU9" s="624"/>
      <c r="BV9" s="624"/>
      <c r="BW9" s="624"/>
      <c r="BX9" s="624"/>
      <c r="BY9" s="624"/>
      <c r="BZ9" s="624"/>
      <c r="CA9" s="624"/>
      <c r="CB9" s="633"/>
      <c r="CD9" s="637" t="s">
        <v>221</v>
      </c>
      <c r="CE9" s="638"/>
      <c r="CF9" s="638"/>
      <c r="CG9" s="638"/>
      <c r="CH9" s="638"/>
      <c r="CI9" s="638"/>
      <c r="CJ9" s="638"/>
      <c r="CK9" s="638"/>
      <c r="CL9" s="638"/>
      <c r="CM9" s="638"/>
      <c r="CN9" s="638"/>
      <c r="CO9" s="638"/>
      <c r="CP9" s="638"/>
      <c r="CQ9" s="639"/>
      <c r="CR9" s="623">
        <v>1137595</v>
      </c>
      <c r="CS9" s="624"/>
      <c r="CT9" s="624"/>
      <c r="CU9" s="624"/>
      <c r="CV9" s="624"/>
      <c r="CW9" s="624"/>
      <c r="CX9" s="624"/>
      <c r="CY9" s="625"/>
      <c r="CZ9" s="626">
        <v>6.1</v>
      </c>
      <c r="DA9" s="626"/>
      <c r="DB9" s="626"/>
      <c r="DC9" s="626"/>
      <c r="DD9" s="632">
        <v>8503</v>
      </c>
      <c r="DE9" s="624"/>
      <c r="DF9" s="624"/>
      <c r="DG9" s="624"/>
      <c r="DH9" s="624"/>
      <c r="DI9" s="624"/>
      <c r="DJ9" s="624"/>
      <c r="DK9" s="624"/>
      <c r="DL9" s="624"/>
      <c r="DM9" s="624"/>
      <c r="DN9" s="624"/>
      <c r="DO9" s="624"/>
      <c r="DP9" s="625"/>
      <c r="DQ9" s="632">
        <v>1076265</v>
      </c>
      <c r="DR9" s="624"/>
      <c r="DS9" s="624"/>
      <c r="DT9" s="624"/>
      <c r="DU9" s="624"/>
      <c r="DV9" s="624"/>
      <c r="DW9" s="624"/>
      <c r="DX9" s="624"/>
      <c r="DY9" s="624"/>
      <c r="DZ9" s="624"/>
      <c r="EA9" s="624"/>
      <c r="EB9" s="624"/>
      <c r="EC9" s="633"/>
    </row>
    <row r="10" spans="2:143" ht="11.25" customHeight="1">
      <c r="B10" s="620" t="s">
        <v>222</v>
      </c>
      <c r="C10" s="621"/>
      <c r="D10" s="621"/>
      <c r="E10" s="621"/>
      <c r="F10" s="621"/>
      <c r="G10" s="621"/>
      <c r="H10" s="621"/>
      <c r="I10" s="621"/>
      <c r="J10" s="621"/>
      <c r="K10" s="621"/>
      <c r="L10" s="621"/>
      <c r="M10" s="621"/>
      <c r="N10" s="621"/>
      <c r="O10" s="621"/>
      <c r="P10" s="621"/>
      <c r="Q10" s="622"/>
      <c r="R10" s="623">
        <v>675376</v>
      </c>
      <c r="S10" s="624"/>
      <c r="T10" s="624"/>
      <c r="U10" s="624"/>
      <c r="V10" s="624"/>
      <c r="W10" s="624"/>
      <c r="X10" s="624"/>
      <c r="Y10" s="625"/>
      <c r="Z10" s="626">
        <v>3.4</v>
      </c>
      <c r="AA10" s="626"/>
      <c r="AB10" s="626"/>
      <c r="AC10" s="626"/>
      <c r="AD10" s="627">
        <v>675376</v>
      </c>
      <c r="AE10" s="627"/>
      <c r="AF10" s="627"/>
      <c r="AG10" s="627"/>
      <c r="AH10" s="627"/>
      <c r="AI10" s="627"/>
      <c r="AJ10" s="627"/>
      <c r="AK10" s="627"/>
      <c r="AL10" s="628">
        <v>6.4</v>
      </c>
      <c r="AM10" s="629"/>
      <c r="AN10" s="629"/>
      <c r="AO10" s="630"/>
      <c r="AP10" s="620" t="s">
        <v>223</v>
      </c>
      <c r="AQ10" s="621"/>
      <c r="AR10" s="621"/>
      <c r="AS10" s="621"/>
      <c r="AT10" s="621"/>
      <c r="AU10" s="621"/>
      <c r="AV10" s="621"/>
      <c r="AW10" s="621"/>
      <c r="AX10" s="621"/>
      <c r="AY10" s="621"/>
      <c r="AZ10" s="621"/>
      <c r="BA10" s="621"/>
      <c r="BB10" s="621"/>
      <c r="BC10" s="621"/>
      <c r="BD10" s="621"/>
      <c r="BE10" s="621"/>
      <c r="BF10" s="622"/>
      <c r="BG10" s="623">
        <v>98235</v>
      </c>
      <c r="BH10" s="624"/>
      <c r="BI10" s="624"/>
      <c r="BJ10" s="624"/>
      <c r="BK10" s="624"/>
      <c r="BL10" s="624"/>
      <c r="BM10" s="624"/>
      <c r="BN10" s="625"/>
      <c r="BO10" s="626">
        <v>2.6</v>
      </c>
      <c r="BP10" s="626"/>
      <c r="BQ10" s="626"/>
      <c r="BR10" s="626"/>
      <c r="BS10" s="632">
        <v>16755</v>
      </c>
      <c r="BT10" s="624"/>
      <c r="BU10" s="624"/>
      <c r="BV10" s="624"/>
      <c r="BW10" s="624"/>
      <c r="BX10" s="624"/>
      <c r="BY10" s="624"/>
      <c r="BZ10" s="624"/>
      <c r="CA10" s="624"/>
      <c r="CB10" s="633"/>
      <c r="CD10" s="637" t="s">
        <v>224</v>
      </c>
      <c r="CE10" s="638"/>
      <c r="CF10" s="638"/>
      <c r="CG10" s="638"/>
      <c r="CH10" s="638"/>
      <c r="CI10" s="638"/>
      <c r="CJ10" s="638"/>
      <c r="CK10" s="638"/>
      <c r="CL10" s="638"/>
      <c r="CM10" s="638"/>
      <c r="CN10" s="638"/>
      <c r="CO10" s="638"/>
      <c r="CP10" s="638"/>
      <c r="CQ10" s="639"/>
      <c r="CR10" s="623">
        <v>5000</v>
      </c>
      <c r="CS10" s="624"/>
      <c r="CT10" s="624"/>
      <c r="CU10" s="624"/>
      <c r="CV10" s="624"/>
      <c r="CW10" s="624"/>
      <c r="CX10" s="624"/>
      <c r="CY10" s="625"/>
      <c r="CZ10" s="626">
        <v>0</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225</v>
      </c>
      <c r="C11" s="621"/>
      <c r="D11" s="621"/>
      <c r="E11" s="621"/>
      <c r="F11" s="621"/>
      <c r="G11" s="621"/>
      <c r="H11" s="621"/>
      <c r="I11" s="621"/>
      <c r="J11" s="621"/>
      <c r="K11" s="621"/>
      <c r="L11" s="621"/>
      <c r="M11" s="621"/>
      <c r="N11" s="621"/>
      <c r="O11" s="621"/>
      <c r="P11" s="621"/>
      <c r="Q11" s="622"/>
      <c r="R11" s="623">
        <v>14763</v>
      </c>
      <c r="S11" s="624"/>
      <c r="T11" s="624"/>
      <c r="U11" s="624"/>
      <c r="V11" s="624"/>
      <c r="W11" s="624"/>
      <c r="X11" s="624"/>
      <c r="Y11" s="625"/>
      <c r="Z11" s="626">
        <v>0.1</v>
      </c>
      <c r="AA11" s="626"/>
      <c r="AB11" s="626"/>
      <c r="AC11" s="626"/>
      <c r="AD11" s="627">
        <v>14763</v>
      </c>
      <c r="AE11" s="627"/>
      <c r="AF11" s="627"/>
      <c r="AG11" s="627"/>
      <c r="AH11" s="627"/>
      <c r="AI11" s="627"/>
      <c r="AJ11" s="627"/>
      <c r="AK11" s="627"/>
      <c r="AL11" s="628">
        <v>0.1</v>
      </c>
      <c r="AM11" s="629"/>
      <c r="AN11" s="629"/>
      <c r="AO11" s="630"/>
      <c r="AP11" s="620" t="s">
        <v>226</v>
      </c>
      <c r="AQ11" s="621"/>
      <c r="AR11" s="621"/>
      <c r="AS11" s="621"/>
      <c r="AT11" s="621"/>
      <c r="AU11" s="621"/>
      <c r="AV11" s="621"/>
      <c r="AW11" s="621"/>
      <c r="AX11" s="621"/>
      <c r="AY11" s="621"/>
      <c r="AZ11" s="621"/>
      <c r="BA11" s="621"/>
      <c r="BB11" s="621"/>
      <c r="BC11" s="621"/>
      <c r="BD11" s="621"/>
      <c r="BE11" s="621"/>
      <c r="BF11" s="622"/>
      <c r="BG11" s="623">
        <v>145450</v>
      </c>
      <c r="BH11" s="624"/>
      <c r="BI11" s="624"/>
      <c r="BJ11" s="624"/>
      <c r="BK11" s="624"/>
      <c r="BL11" s="624"/>
      <c r="BM11" s="624"/>
      <c r="BN11" s="625"/>
      <c r="BO11" s="626">
        <v>3.9</v>
      </c>
      <c r="BP11" s="626"/>
      <c r="BQ11" s="626"/>
      <c r="BR11" s="626"/>
      <c r="BS11" s="632">
        <v>25976</v>
      </c>
      <c r="BT11" s="624"/>
      <c r="BU11" s="624"/>
      <c r="BV11" s="624"/>
      <c r="BW11" s="624"/>
      <c r="BX11" s="624"/>
      <c r="BY11" s="624"/>
      <c r="BZ11" s="624"/>
      <c r="CA11" s="624"/>
      <c r="CB11" s="633"/>
      <c r="CD11" s="637" t="s">
        <v>227</v>
      </c>
      <c r="CE11" s="638"/>
      <c r="CF11" s="638"/>
      <c r="CG11" s="638"/>
      <c r="CH11" s="638"/>
      <c r="CI11" s="638"/>
      <c r="CJ11" s="638"/>
      <c r="CK11" s="638"/>
      <c r="CL11" s="638"/>
      <c r="CM11" s="638"/>
      <c r="CN11" s="638"/>
      <c r="CO11" s="638"/>
      <c r="CP11" s="638"/>
      <c r="CQ11" s="639"/>
      <c r="CR11" s="623">
        <v>657538</v>
      </c>
      <c r="CS11" s="624"/>
      <c r="CT11" s="624"/>
      <c r="CU11" s="624"/>
      <c r="CV11" s="624"/>
      <c r="CW11" s="624"/>
      <c r="CX11" s="624"/>
      <c r="CY11" s="625"/>
      <c r="CZ11" s="626">
        <v>3.5</v>
      </c>
      <c r="DA11" s="626"/>
      <c r="DB11" s="626"/>
      <c r="DC11" s="626"/>
      <c r="DD11" s="632">
        <v>114303</v>
      </c>
      <c r="DE11" s="624"/>
      <c r="DF11" s="624"/>
      <c r="DG11" s="624"/>
      <c r="DH11" s="624"/>
      <c r="DI11" s="624"/>
      <c r="DJ11" s="624"/>
      <c r="DK11" s="624"/>
      <c r="DL11" s="624"/>
      <c r="DM11" s="624"/>
      <c r="DN11" s="624"/>
      <c r="DO11" s="624"/>
      <c r="DP11" s="625"/>
      <c r="DQ11" s="632">
        <v>438781</v>
      </c>
      <c r="DR11" s="624"/>
      <c r="DS11" s="624"/>
      <c r="DT11" s="624"/>
      <c r="DU11" s="624"/>
      <c r="DV11" s="624"/>
      <c r="DW11" s="624"/>
      <c r="DX11" s="624"/>
      <c r="DY11" s="624"/>
      <c r="DZ11" s="624"/>
      <c r="EA11" s="624"/>
      <c r="EB11" s="624"/>
      <c r="EC11" s="633"/>
    </row>
    <row r="12" spans="2:143" ht="11.25" customHeight="1">
      <c r="B12" s="620" t="s">
        <v>228</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229</v>
      </c>
      <c r="AQ12" s="621"/>
      <c r="AR12" s="621"/>
      <c r="AS12" s="621"/>
      <c r="AT12" s="621"/>
      <c r="AU12" s="621"/>
      <c r="AV12" s="621"/>
      <c r="AW12" s="621"/>
      <c r="AX12" s="621"/>
      <c r="AY12" s="621"/>
      <c r="AZ12" s="621"/>
      <c r="BA12" s="621"/>
      <c r="BB12" s="621"/>
      <c r="BC12" s="621"/>
      <c r="BD12" s="621"/>
      <c r="BE12" s="621"/>
      <c r="BF12" s="622"/>
      <c r="BG12" s="623">
        <v>1939730</v>
      </c>
      <c r="BH12" s="624"/>
      <c r="BI12" s="624"/>
      <c r="BJ12" s="624"/>
      <c r="BK12" s="624"/>
      <c r="BL12" s="624"/>
      <c r="BM12" s="624"/>
      <c r="BN12" s="625"/>
      <c r="BO12" s="626">
        <v>51.4</v>
      </c>
      <c r="BP12" s="626"/>
      <c r="BQ12" s="626"/>
      <c r="BR12" s="626"/>
      <c r="BS12" s="632" t="s">
        <v>108</v>
      </c>
      <c r="BT12" s="624"/>
      <c r="BU12" s="624"/>
      <c r="BV12" s="624"/>
      <c r="BW12" s="624"/>
      <c r="BX12" s="624"/>
      <c r="BY12" s="624"/>
      <c r="BZ12" s="624"/>
      <c r="CA12" s="624"/>
      <c r="CB12" s="633"/>
      <c r="CD12" s="637" t="s">
        <v>230</v>
      </c>
      <c r="CE12" s="638"/>
      <c r="CF12" s="638"/>
      <c r="CG12" s="638"/>
      <c r="CH12" s="638"/>
      <c r="CI12" s="638"/>
      <c r="CJ12" s="638"/>
      <c r="CK12" s="638"/>
      <c r="CL12" s="638"/>
      <c r="CM12" s="638"/>
      <c r="CN12" s="638"/>
      <c r="CO12" s="638"/>
      <c r="CP12" s="638"/>
      <c r="CQ12" s="639"/>
      <c r="CR12" s="623">
        <v>404248</v>
      </c>
      <c r="CS12" s="624"/>
      <c r="CT12" s="624"/>
      <c r="CU12" s="624"/>
      <c r="CV12" s="624"/>
      <c r="CW12" s="624"/>
      <c r="CX12" s="624"/>
      <c r="CY12" s="625"/>
      <c r="CZ12" s="626">
        <v>2.2000000000000002</v>
      </c>
      <c r="DA12" s="626"/>
      <c r="DB12" s="626"/>
      <c r="DC12" s="626"/>
      <c r="DD12" s="632">
        <v>23966</v>
      </c>
      <c r="DE12" s="624"/>
      <c r="DF12" s="624"/>
      <c r="DG12" s="624"/>
      <c r="DH12" s="624"/>
      <c r="DI12" s="624"/>
      <c r="DJ12" s="624"/>
      <c r="DK12" s="624"/>
      <c r="DL12" s="624"/>
      <c r="DM12" s="624"/>
      <c r="DN12" s="624"/>
      <c r="DO12" s="624"/>
      <c r="DP12" s="625"/>
      <c r="DQ12" s="632">
        <v>365072</v>
      </c>
      <c r="DR12" s="624"/>
      <c r="DS12" s="624"/>
      <c r="DT12" s="624"/>
      <c r="DU12" s="624"/>
      <c r="DV12" s="624"/>
      <c r="DW12" s="624"/>
      <c r="DX12" s="624"/>
      <c r="DY12" s="624"/>
      <c r="DZ12" s="624"/>
      <c r="EA12" s="624"/>
      <c r="EB12" s="624"/>
      <c r="EC12" s="633"/>
    </row>
    <row r="13" spans="2:143" ht="11.25" customHeight="1">
      <c r="B13" s="620" t="s">
        <v>231</v>
      </c>
      <c r="C13" s="621"/>
      <c r="D13" s="621"/>
      <c r="E13" s="621"/>
      <c r="F13" s="621"/>
      <c r="G13" s="621"/>
      <c r="H13" s="621"/>
      <c r="I13" s="621"/>
      <c r="J13" s="621"/>
      <c r="K13" s="621"/>
      <c r="L13" s="621"/>
      <c r="M13" s="621"/>
      <c r="N13" s="621"/>
      <c r="O13" s="621"/>
      <c r="P13" s="621"/>
      <c r="Q13" s="622"/>
      <c r="R13" s="623">
        <v>24561</v>
      </c>
      <c r="S13" s="624"/>
      <c r="T13" s="624"/>
      <c r="U13" s="624"/>
      <c r="V13" s="624"/>
      <c r="W13" s="624"/>
      <c r="X13" s="624"/>
      <c r="Y13" s="625"/>
      <c r="Z13" s="626">
        <v>0.1</v>
      </c>
      <c r="AA13" s="626"/>
      <c r="AB13" s="626"/>
      <c r="AC13" s="626"/>
      <c r="AD13" s="627">
        <v>24561</v>
      </c>
      <c r="AE13" s="627"/>
      <c r="AF13" s="627"/>
      <c r="AG13" s="627"/>
      <c r="AH13" s="627"/>
      <c r="AI13" s="627"/>
      <c r="AJ13" s="627"/>
      <c r="AK13" s="627"/>
      <c r="AL13" s="628">
        <v>0.2</v>
      </c>
      <c r="AM13" s="629"/>
      <c r="AN13" s="629"/>
      <c r="AO13" s="630"/>
      <c r="AP13" s="620" t="s">
        <v>232</v>
      </c>
      <c r="AQ13" s="621"/>
      <c r="AR13" s="621"/>
      <c r="AS13" s="621"/>
      <c r="AT13" s="621"/>
      <c r="AU13" s="621"/>
      <c r="AV13" s="621"/>
      <c r="AW13" s="621"/>
      <c r="AX13" s="621"/>
      <c r="AY13" s="621"/>
      <c r="AZ13" s="621"/>
      <c r="BA13" s="621"/>
      <c r="BB13" s="621"/>
      <c r="BC13" s="621"/>
      <c r="BD13" s="621"/>
      <c r="BE13" s="621"/>
      <c r="BF13" s="622"/>
      <c r="BG13" s="623">
        <v>1933632</v>
      </c>
      <c r="BH13" s="624"/>
      <c r="BI13" s="624"/>
      <c r="BJ13" s="624"/>
      <c r="BK13" s="624"/>
      <c r="BL13" s="624"/>
      <c r="BM13" s="624"/>
      <c r="BN13" s="625"/>
      <c r="BO13" s="626">
        <v>51.3</v>
      </c>
      <c r="BP13" s="626"/>
      <c r="BQ13" s="626"/>
      <c r="BR13" s="626"/>
      <c r="BS13" s="632" t="s">
        <v>108</v>
      </c>
      <c r="BT13" s="624"/>
      <c r="BU13" s="624"/>
      <c r="BV13" s="624"/>
      <c r="BW13" s="624"/>
      <c r="BX13" s="624"/>
      <c r="BY13" s="624"/>
      <c r="BZ13" s="624"/>
      <c r="CA13" s="624"/>
      <c r="CB13" s="633"/>
      <c r="CD13" s="637" t="s">
        <v>233</v>
      </c>
      <c r="CE13" s="638"/>
      <c r="CF13" s="638"/>
      <c r="CG13" s="638"/>
      <c r="CH13" s="638"/>
      <c r="CI13" s="638"/>
      <c r="CJ13" s="638"/>
      <c r="CK13" s="638"/>
      <c r="CL13" s="638"/>
      <c r="CM13" s="638"/>
      <c r="CN13" s="638"/>
      <c r="CO13" s="638"/>
      <c r="CP13" s="638"/>
      <c r="CQ13" s="639"/>
      <c r="CR13" s="623">
        <v>1555058</v>
      </c>
      <c r="CS13" s="624"/>
      <c r="CT13" s="624"/>
      <c r="CU13" s="624"/>
      <c r="CV13" s="624"/>
      <c r="CW13" s="624"/>
      <c r="CX13" s="624"/>
      <c r="CY13" s="625"/>
      <c r="CZ13" s="626">
        <v>8.4</v>
      </c>
      <c r="DA13" s="626"/>
      <c r="DB13" s="626"/>
      <c r="DC13" s="626"/>
      <c r="DD13" s="632">
        <v>457044</v>
      </c>
      <c r="DE13" s="624"/>
      <c r="DF13" s="624"/>
      <c r="DG13" s="624"/>
      <c r="DH13" s="624"/>
      <c r="DI13" s="624"/>
      <c r="DJ13" s="624"/>
      <c r="DK13" s="624"/>
      <c r="DL13" s="624"/>
      <c r="DM13" s="624"/>
      <c r="DN13" s="624"/>
      <c r="DO13" s="624"/>
      <c r="DP13" s="625"/>
      <c r="DQ13" s="632">
        <v>1238377</v>
      </c>
      <c r="DR13" s="624"/>
      <c r="DS13" s="624"/>
      <c r="DT13" s="624"/>
      <c r="DU13" s="624"/>
      <c r="DV13" s="624"/>
      <c r="DW13" s="624"/>
      <c r="DX13" s="624"/>
      <c r="DY13" s="624"/>
      <c r="DZ13" s="624"/>
      <c r="EA13" s="624"/>
      <c r="EB13" s="624"/>
      <c r="EC13" s="633"/>
    </row>
    <row r="14" spans="2:143" ht="11.25" customHeight="1">
      <c r="B14" s="620" t="s">
        <v>234</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235</v>
      </c>
      <c r="AQ14" s="621"/>
      <c r="AR14" s="621"/>
      <c r="AS14" s="621"/>
      <c r="AT14" s="621"/>
      <c r="AU14" s="621"/>
      <c r="AV14" s="621"/>
      <c r="AW14" s="621"/>
      <c r="AX14" s="621"/>
      <c r="AY14" s="621"/>
      <c r="AZ14" s="621"/>
      <c r="BA14" s="621"/>
      <c r="BB14" s="621"/>
      <c r="BC14" s="621"/>
      <c r="BD14" s="621"/>
      <c r="BE14" s="621"/>
      <c r="BF14" s="622"/>
      <c r="BG14" s="623">
        <v>99743</v>
      </c>
      <c r="BH14" s="624"/>
      <c r="BI14" s="624"/>
      <c r="BJ14" s="624"/>
      <c r="BK14" s="624"/>
      <c r="BL14" s="624"/>
      <c r="BM14" s="624"/>
      <c r="BN14" s="625"/>
      <c r="BO14" s="626">
        <v>2.6</v>
      </c>
      <c r="BP14" s="626"/>
      <c r="BQ14" s="626"/>
      <c r="BR14" s="626"/>
      <c r="BS14" s="632" t="s">
        <v>108</v>
      </c>
      <c r="BT14" s="624"/>
      <c r="BU14" s="624"/>
      <c r="BV14" s="624"/>
      <c r="BW14" s="624"/>
      <c r="BX14" s="624"/>
      <c r="BY14" s="624"/>
      <c r="BZ14" s="624"/>
      <c r="CA14" s="624"/>
      <c r="CB14" s="633"/>
      <c r="CD14" s="637" t="s">
        <v>236</v>
      </c>
      <c r="CE14" s="638"/>
      <c r="CF14" s="638"/>
      <c r="CG14" s="638"/>
      <c r="CH14" s="638"/>
      <c r="CI14" s="638"/>
      <c r="CJ14" s="638"/>
      <c r="CK14" s="638"/>
      <c r="CL14" s="638"/>
      <c r="CM14" s="638"/>
      <c r="CN14" s="638"/>
      <c r="CO14" s="638"/>
      <c r="CP14" s="638"/>
      <c r="CQ14" s="639"/>
      <c r="CR14" s="623">
        <v>877600</v>
      </c>
      <c r="CS14" s="624"/>
      <c r="CT14" s="624"/>
      <c r="CU14" s="624"/>
      <c r="CV14" s="624"/>
      <c r="CW14" s="624"/>
      <c r="CX14" s="624"/>
      <c r="CY14" s="625"/>
      <c r="CZ14" s="626">
        <v>4.7</v>
      </c>
      <c r="DA14" s="626"/>
      <c r="DB14" s="626"/>
      <c r="DC14" s="626"/>
      <c r="DD14" s="632">
        <v>44747</v>
      </c>
      <c r="DE14" s="624"/>
      <c r="DF14" s="624"/>
      <c r="DG14" s="624"/>
      <c r="DH14" s="624"/>
      <c r="DI14" s="624"/>
      <c r="DJ14" s="624"/>
      <c r="DK14" s="624"/>
      <c r="DL14" s="624"/>
      <c r="DM14" s="624"/>
      <c r="DN14" s="624"/>
      <c r="DO14" s="624"/>
      <c r="DP14" s="625"/>
      <c r="DQ14" s="632">
        <v>869400</v>
      </c>
      <c r="DR14" s="624"/>
      <c r="DS14" s="624"/>
      <c r="DT14" s="624"/>
      <c r="DU14" s="624"/>
      <c r="DV14" s="624"/>
      <c r="DW14" s="624"/>
      <c r="DX14" s="624"/>
      <c r="DY14" s="624"/>
      <c r="DZ14" s="624"/>
      <c r="EA14" s="624"/>
      <c r="EB14" s="624"/>
      <c r="EC14" s="633"/>
    </row>
    <row r="15" spans="2:143" ht="11.25" customHeight="1">
      <c r="B15" s="620" t="s">
        <v>237</v>
      </c>
      <c r="C15" s="621"/>
      <c r="D15" s="621"/>
      <c r="E15" s="621"/>
      <c r="F15" s="621"/>
      <c r="G15" s="621"/>
      <c r="H15" s="621"/>
      <c r="I15" s="621"/>
      <c r="J15" s="621"/>
      <c r="K15" s="621"/>
      <c r="L15" s="621"/>
      <c r="M15" s="621"/>
      <c r="N15" s="621"/>
      <c r="O15" s="621"/>
      <c r="P15" s="621"/>
      <c r="Q15" s="622"/>
      <c r="R15" s="623">
        <v>20648</v>
      </c>
      <c r="S15" s="624"/>
      <c r="T15" s="624"/>
      <c r="U15" s="624"/>
      <c r="V15" s="624"/>
      <c r="W15" s="624"/>
      <c r="X15" s="624"/>
      <c r="Y15" s="625"/>
      <c r="Z15" s="626">
        <v>0.1</v>
      </c>
      <c r="AA15" s="626"/>
      <c r="AB15" s="626"/>
      <c r="AC15" s="626"/>
      <c r="AD15" s="627">
        <v>20648</v>
      </c>
      <c r="AE15" s="627"/>
      <c r="AF15" s="627"/>
      <c r="AG15" s="627"/>
      <c r="AH15" s="627"/>
      <c r="AI15" s="627"/>
      <c r="AJ15" s="627"/>
      <c r="AK15" s="627"/>
      <c r="AL15" s="628">
        <v>0.2</v>
      </c>
      <c r="AM15" s="629"/>
      <c r="AN15" s="629"/>
      <c r="AO15" s="630"/>
      <c r="AP15" s="620" t="s">
        <v>238</v>
      </c>
      <c r="AQ15" s="621"/>
      <c r="AR15" s="621"/>
      <c r="AS15" s="621"/>
      <c r="AT15" s="621"/>
      <c r="AU15" s="621"/>
      <c r="AV15" s="621"/>
      <c r="AW15" s="621"/>
      <c r="AX15" s="621"/>
      <c r="AY15" s="621"/>
      <c r="AZ15" s="621"/>
      <c r="BA15" s="621"/>
      <c r="BB15" s="621"/>
      <c r="BC15" s="621"/>
      <c r="BD15" s="621"/>
      <c r="BE15" s="621"/>
      <c r="BF15" s="622"/>
      <c r="BG15" s="623">
        <v>215233</v>
      </c>
      <c r="BH15" s="624"/>
      <c r="BI15" s="624"/>
      <c r="BJ15" s="624"/>
      <c r="BK15" s="624"/>
      <c r="BL15" s="624"/>
      <c r="BM15" s="624"/>
      <c r="BN15" s="625"/>
      <c r="BO15" s="626">
        <v>5.7</v>
      </c>
      <c r="BP15" s="626"/>
      <c r="BQ15" s="626"/>
      <c r="BR15" s="626"/>
      <c r="BS15" s="632" t="s">
        <v>108</v>
      </c>
      <c r="BT15" s="624"/>
      <c r="BU15" s="624"/>
      <c r="BV15" s="624"/>
      <c r="BW15" s="624"/>
      <c r="BX15" s="624"/>
      <c r="BY15" s="624"/>
      <c r="BZ15" s="624"/>
      <c r="CA15" s="624"/>
      <c r="CB15" s="633"/>
      <c r="CD15" s="637" t="s">
        <v>239</v>
      </c>
      <c r="CE15" s="638"/>
      <c r="CF15" s="638"/>
      <c r="CG15" s="638"/>
      <c r="CH15" s="638"/>
      <c r="CI15" s="638"/>
      <c r="CJ15" s="638"/>
      <c r="CK15" s="638"/>
      <c r="CL15" s="638"/>
      <c r="CM15" s="638"/>
      <c r="CN15" s="638"/>
      <c r="CO15" s="638"/>
      <c r="CP15" s="638"/>
      <c r="CQ15" s="639"/>
      <c r="CR15" s="623">
        <v>3331654</v>
      </c>
      <c r="CS15" s="624"/>
      <c r="CT15" s="624"/>
      <c r="CU15" s="624"/>
      <c r="CV15" s="624"/>
      <c r="CW15" s="624"/>
      <c r="CX15" s="624"/>
      <c r="CY15" s="625"/>
      <c r="CZ15" s="626">
        <v>18</v>
      </c>
      <c r="DA15" s="626"/>
      <c r="DB15" s="626"/>
      <c r="DC15" s="626"/>
      <c r="DD15" s="632">
        <v>2168874</v>
      </c>
      <c r="DE15" s="624"/>
      <c r="DF15" s="624"/>
      <c r="DG15" s="624"/>
      <c r="DH15" s="624"/>
      <c r="DI15" s="624"/>
      <c r="DJ15" s="624"/>
      <c r="DK15" s="624"/>
      <c r="DL15" s="624"/>
      <c r="DM15" s="624"/>
      <c r="DN15" s="624"/>
      <c r="DO15" s="624"/>
      <c r="DP15" s="625"/>
      <c r="DQ15" s="632">
        <v>1230491</v>
      </c>
      <c r="DR15" s="624"/>
      <c r="DS15" s="624"/>
      <c r="DT15" s="624"/>
      <c r="DU15" s="624"/>
      <c r="DV15" s="624"/>
      <c r="DW15" s="624"/>
      <c r="DX15" s="624"/>
      <c r="DY15" s="624"/>
      <c r="DZ15" s="624"/>
      <c r="EA15" s="624"/>
      <c r="EB15" s="624"/>
      <c r="EC15" s="633"/>
    </row>
    <row r="16" spans="2:143" ht="11.25" customHeight="1">
      <c r="B16" s="620" t="s">
        <v>240</v>
      </c>
      <c r="C16" s="621"/>
      <c r="D16" s="621"/>
      <c r="E16" s="621"/>
      <c r="F16" s="621"/>
      <c r="G16" s="621"/>
      <c r="H16" s="621"/>
      <c r="I16" s="621"/>
      <c r="J16" s="621"/>
      <c r="K16" s="621"/>
      <c r="L16" s="621"/>
      <c r="M16" s="621"/>
      <c r="N16" s="621"/>
      <c r="O16" s="621"/>
      <c r="P16" s="621"/>
      <c r="Q16" s="622"/>
      <c r="R16" s="623">
        <v>6434579</v>
      </c>
      <c r="S16" s="624"/>
      <c r="T16" s="624"/>
      <c r="U16" s="624"/>
      <c r="V16" s="624"/>
      <c r="W16" s="624"/>
      <c r="X16" s="624"/>
      <c r="Y16" s="625"/>
      <c r="Z16" s="626">
        <v>32.700000000000003</v>
      </c>
      <c r="AA16" s="626"/>
      <c r="AB16" s="626"/>
      <c r="AC16" s="626"/>
      <c r="AD16" s="627">
        <v>5748123</v>
      </c>
      <c r="AE16" s="627"/>
      <c r="AF16" s="627"/>
      <c r="AG16" s="627"/>
      <c r="AH16" s="627"/>
      <c r="AI16" s="627"/>
      <c r="AJ16" s="627"/>
      <c r="AK16" s="627"/>
      <c r="AL16" s="628">
        <v>54.8</v>
      </c>
      <c r="AM16" s="629"/>
      <c r="AN16" s="629"/>
      <c r="AO16" s="630"/>
      <c r="AP16" s="620" t="s">
        <v>241</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242</v>
      </c>
      <c r="CE16" s="638"/>
      <c r="CF16" s="638"/>
      <c r="CG16" s="638"/>
      <c r="CH16" s="638"/>
      <c r="CI16" s="638"/>
      <c r="CJ16" s="638"/>
      <c r="CK16" s="638"/>
      <c r="CL16" s="638"/>
      <c r="CM16" s="638"/>
      <c r="CN16" s="638"/>
      <c r="CO16" s="638"/>
      <c r="CP16" s="638"/>
      <c r="CQ16" s="639"/>
      <c r="CR16" s="623">
        <v>19801</v>
      </c>
      <c r="CS16" s="624"/>
      <c r="CT16" s="624"/>
      <c r="CU16" s="624"/>
      <c r="CV16" s="624"/>
      <c r="CW16" s="624"/>
      <c r="CX16" s="624"/>
      <c r="CY16" s="625"/>
      <c r="CZ16" s="626">
        <v>0.1</v>
      </c>
      <c r="DA16" s="626"/>
      <c r="DB16" s="626"/>
      <c r="DC16" s="626"/>
      <c r="DD16" s="632" t="s">
        <v>108</v>
      </c>
      <c r="DE16" s="624"/>
      <c r="DF16" s="624"/>
      <c r="DG16" s="624"/>
      <c r="DH16" s="624"/>
      <c r="DI16" s="624"/>
      <c r="DJ16" s="624"/>
      <c r="DK16" s="624"/>
      <c r="DL16" s="624"/>
      <c r="DM16" s="624"/>
      <c r="DN16" s="624"/>
      <c r="DO16" s="624"/>
      <c r="DP16" s="625"/>
      <c r="DQ16" s="632">
        <v>5944</v>
      </c>
      <c r="DR16" s="624"/>
      <c r="DS16" s="624"/>
      <c r="DT16" s="624"/>
      <c r="DU16" s="624"/>
      <c r="DV16" s="624"/>
      <c r="DW16" s="624"/>
      <c r="DX16" s="624"/>
      <c r="DY16" s="624"/>
      <c r="DZ16" s="624"/>
      <c r="EA16" s="624"/>
      <c r="EB16" s="624"/>
      <c r="EC16" s="633"/>
    </row>
    <row r="17" spans="2:133" ht="11.25" customHeight="1">
      <c r="B17" s="620" t="s">
        <v>243</v>
      </c>
      <c r="C17" s="621"/>
      <c r="D17" s="621"/>
      <c r="E17" s="621"/>
      <c r="F17" s="621"/>
      <c r="G17" s="621"/>
      <c r="H17" s="621"/>
      <c r="I17" s="621"/>
      <c r="J17" s="621"/>
      <c r="K17" s="621"/>
      <c r="L17" s="621"/>
      <c r="M17" s="621"/>
      <c r="N17" s="621"/>
      <c r="O17" s="621"/>
      <c r="P17" s="621"/>
      <c r="Q17" s="622"/>
      <c r="R17" s="623">
        <v>5748123</v>
      </c>
      <c r="S17" s="624"/>
      <c r="T17" s="624"/>
      <c r="U17" s="624"/>
      <c r="V17" s="624"/>
      <c r="W17" s="624"/>
      <c r="X17" s="624"/>
      <c r="Y17" s="625"/>
      <c r="Z17" s="626">
        <v>29.2</v>
      </c>
      <c r="AA17" s="626"/>
      <c r="AB17" s="626"/>
      <c r="AC17" s="626"/>
      <c r="AD17" s="627">
        <v>5748123</v>
      </c>
      <c r="AE17" s="627"/>
      <c r="AF17" s="627"/>
      <c r="AG17" s="627"/>
      <c r="AH17" s="627"/>
      <c r="AI17" s="627"/>
      <c r="AJ17" s="627"/>
      <c r="AK17" s="627"/>
      <c r="AL17" s="628">
        <v>54.8</v>
      </c>
      <c r="AM17" s="629"/>
      <c r="AN17" s="629"/>
      <c r="AO17" s="630"/>
      <c r="AP17" s="620" t="s">
        <v>244</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245</v>
      </c>
      <c r="CE17" s="638"/>
      <c r="CF17" s="638"/>
      <c r="CG17" s="638"/>
      <c r="CH17" s="638"/>
      <c r="CI17" s="638"/>
      <c r="CJ17" s="638"/>
      <c r="CK17" s="638"/>
      <c r="CL17" s="638"/>
      <c r="CM17" s="638"/>
      <c r="CN17" s="638"/>
      <c r="CO17" s="638"/>
      <c r="CP17" s="638"/>
      <c r="CQ17" s="639"/>
      <c r="CR17" s="623">
        <v>1772160</v>
      </c>
      <c r="CS17" s="624"/>
      <c r="CT17" s="624"/>
      <c r="CU17" s="624"/>
      <c r="CV17" s="624"/>
      <c r="CW17" s="624"/>
      <c r="CX17" s="624"/>
      <c r="CY17" s="625"/>
      <c r="CZ17" s="626">
        <v>9.6</v>
      </c>
      <c r="DA17" s="626"/>
      <c r="DB17" s="626"/>
      <c r="DC17" s="626"/>
      <c r="DD17" s="632" t="s">
        <v>108</v>
      </c>
      <c r="DE17" s="624"/>
      <c r="DF17" s="624"/>
      <c r="DG17" s="624"/>
      <c r="DH17" s="624"/>
      <c r="DI17" s="624"/>
      <c r="DJ17" s="624"/>
      <c r="DK17" s="624"/>
      <c r="DL17" s="624"/>
      <c r="DM17" s="624"/>
      <c r="DN17" s="624"/>
      <c r="DO17" s="624"/>
      <c r="DP17" s="625"/>
      <c r="DQ17" s="632">
        <v>1733686</v>
      </c>
      <c r="DR17" s="624"/>
      <c r="DS17" s="624"/>
      <c r="DT17" s="624"/>
      <c r="DU17" s="624"/>
      <c r="DV17" s="624"/>
      <c r="DW17" s="624"/>
      <c r="DX17" s="624"/>
      <c r="DY17" s="624"/>
      <c r="DZ17" s="624"/>
      <c r="EA17" s="624"/>
      <c r="EB17" s="624"/>
      <c r="EC17" s="633"/>
    </row>
    <row r="18" spans="2:133" ht="11.25" customHeight="1">
      <c r="B18" s="620" t="s">
        <v>246</v>
      </c>
      <c r="C18" s="621"/>
      <c r="D18" s="621"/>
      <c r="E18" s="621"/>
      <c r="F18" s="621"/>
      <c r="G18" s="621"/>
      <c r="H18" s="621"/>
      <c r="I18" s="621"/>
      <c r="J18" s="621"/>
      <c r="K18" s="621"/>
      <c r="L18" s="621"/>
      <c r="M18" s="621"/>
      <c r="N18" s="621"/>
      <c r="O18" s="621"/>
      <c r="P18" s="621"/>
      <c r="Q18" s="622"/>
      <c r="R18" s="623">
        <v>686456</v>
      </c>
      <c r="S18" s="624"/>
      <c r="T18" s="624"/>
      <c r="U18" s="624"/>
      <c r="V18" s="624"/>
      <c r="W18" s="624"/>
      <c r="X18" s="624"/>
      <c r="Y18" s="625"/>
      <c r="Z18" s="626">
        <v>3.5</v>
      </c>
      <c r="AA18" s="626"/>
      <c r="AB18" s="626"/>
      <c r="AC18" s="626"/>
      <c r="AD18" s="627" t="s">
        <v>108</v>
      </c>
      <c r="AE18" s="627"/>
      <c r="AF18" s="627"/>
      <c r="AG18" s="627"/>
      <c r="AH18" s="627"/>
      <c r="AI18" s="627"/>
      <c r="AJ18" s="627"/>
      <c r="AK18" s="627"/>
      <c r="AL18" s="628" t="s">
        <v>108</v>
      </c>
      <c r="AM18" s="629"/>
      <c r="AN18" s="629"/>
      <c r="AO18" s="630"/>
      <c r="AP18" s="620" t="s">
        <v>247</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248</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249</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250</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251</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252</v>
      </c>
      <c r="C20" s="621"/>
      <c r="D20" s="621"/>
      <c r="E20" s="621"/>
      <c r="F20" s="621"/>
      <c r="G20" s="621"/>
      <c r="H20" s="621"/>
      <c r="I20" s="621"/>
      <c r="J20" s="621"/>
      <c r="K20" s="621"/>
      <c r="L20" s="621"/>
      <c r="M20" s="621"/>
      <c r="N20" s="621"/>
      <c r="O20" s="621"/>
      <c r="P20" s="621"/>
      <c r="Q20" s="622"/>
      <c r="R20" s="623">
        <v>11149461</v>
      </c>
      <c r="S20" s="624"/>
      <c r="T20" s="624"/>
      <c r="U20" s="624"/>
      <c r="V20" s="624"/>
      <c r="W20" s="624"/>
      <c r="X20" s="624"/>
      <c r="Y20" s="625"/>
      <c r="Z20" s="626">
        <v>56.6</v>
      </c>
      <c r="AA20" s="626"/>
      <c r="AB20" s="626"/>
      <c r="AC20" s="626"/>
      <c r="AD20" s="627">
        <v>10463005</v>
      </c>
      <c r="AE20" s="627"/>
      <c r="AF20" s="627"/>
      <c r="AG20" s="627"/>
      <c r="AH20" s="627"/>
      <c r="AI20" s="627"/>
      <c r="AJ20" s="627"/>
      <c r="AK20" s="627"/>
      <c r="AL20" s="628">
        <v>99.7</v>
      </c>
      <c r="AM20" s="629"/>
      <c r="AN20" s="629"/>
      <c r="AO20" s="630"/>
      <c r="AP20" s="620" t="s">
        <v>253</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254</v>
      </c>
      <c r="CE20" s="638"/>
      <c r="CF20" s="638"/>
      <c r="CG20" s="638"/>
      <c r="CH20" s="638"/>
      <c r="CI20" s="638"/>
      <c r="CJ20" s="638"/>
      <c r="CK20" s="638"/>
      <c r="CL20" s="638"/>
      <c r="CM20" s="638"/>
      <c r="CN20" s="638"/>
      <c r="CO20" s="638"/>
      <c r="CP20" s="638"/>
      <c r="CQ20" s="639"/>
      <c r="CR20" s="623">
        <v>18547893</v>
      </c>
      <c r="CS20" s="624"/>
      <c r="CT20" s="624"/>
      <c r="CU20" s="624"/>
      <c r="CV20" s="624"/>
      <c r="CW20" s="624"/>
      <c r="CX20" s="624"/>
      <c r="CY20" s="625"/>
      <c r="CZ20" s="626">
        <v>100</v>
      </c>
      <c r="DA20" s="626"/>
      <c r="DB20" s="626"/>
      <c r="DC20" s="626"/>
      <c r="DD20" s="632">
        <v>3751351</v>
      </c>
      <c r="DE20" s="624"/>
      <c r="DF20" s="624"/>
      <c r="DG20" s="624"/>
      <c r="DH20" s="624"/>
      <c r="DI20" s="624"/>
      <c r="DJ20" s="624"/>
      <c r="DK20" s="624"/>
      <c r="DL20" s="624"/>
      <c r="DM20" s="624"/>
      <c r="DN20" s="624"/>
      <c r="DO20" s="624"/>
      <c r="DP20" s="625"/>
      <c r="DQ20" s="632">
        <v>12022802</v>
      </c>
      <c r="DR20" s="624"/>
      <c r="DS20" s="624"/>
      <c r="DT20" s="624"/>
      <c r="DU20" s="624"/>
      <c r="DV20" s="624"/>
      <c r="DW20" s="624"/>
      <c r="DX20" s="624"/>
      <c r="DY20" s="624"/>
      <c r="DZ20" s="624"/>
      <c r="EA20" s="624"/>
      <c r="EB20" s="624"/>
      <c r="EC20" s="633"/>
    </row>
    <row r="21" spans="2:133" ht="11.25" customHeight="1">
      <c r="B21" s="620" t="s">
        <v>255</v>
      </c>
      <c r="C21" s="621"/>
      <c r="D21" s="621"/>
      <c r="E21" s="621"/>
      <c r="F21" s="621"/>
      <c r="G21" s="621"/>
      <c r="H21" s="621"/>
      <c r="I21" s="621"/>
      <c r="J21" s="621"/>
      <c r="K21" s="621"/>
      <c r="L21" s="621"/>
      <c r="M21" s="621"/>
      <c r="N21" s="621"/>
      <c r="O21" s="621"/>
      <c r="P21" s="621"/>
      <c r="Q21" s="622"/>
      <c r="R21" s="623">
        <v>5754</v>
      </c>
      <c r="S21" s="624"/>
      <c r="T21" s="624"/>
      <c r="U21" s="624"/>
      <c r="V21" s="624"/>
      <c r="W21" s="624"/>
      <c r="X21" s="624"/>
      <c r="Y21" s="625"/>
      <c r="Z21" s="626">
        <v>0</v>
      </c>
      <c r="AA21" s="626"/>
      <c r="AB21" s="626"/>
      <c r="AC21" s="626"/>
      <c r="AD21" s="627">
        <v>5754</v>
      </c>
      <c r="AE21" s="627"/>
      <c r="AF21" s="627"/>
      <c r="AG21" s="627"/>
      <c r="AH21" s="627"/>
      <c r="AI21" s="627"/>
      <c r="AJ21" s="627"/>
      <c r="AK21" s="627"/>
      <c r="AL21" s="628">
        <v>0.1</v>
      </c>
      <c r="AM21" s="629"/>
      <c r="AN21" s="629"/>
      <c r="AO21" s="630"/>
      <c r="AP21" s="640" t="s">
        <v>256</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257</v>
      </c>
      <c r="C22" s="621"/>
      <c r="D22" s="621"/>
      <c r="E22" s="621"/>
      <c r="F22" s="621"/>
      <c r="G22" s="621"/>
      <c r="H22" s="621"/>
      <c r="I22" s="621"/>
      <c r="J22" s="621"/>
      <c r="K22" s="621"/>
      <c r="L22" s="621"/>
      <c r="M22" s="621"/>
      <c r="N22" s="621"/>
      <c r="O22" s="621"/>
      <c r="P22" s="621"/>
      <c r="Q22" s="622"/>
      <c r="R22" s="623">
        <v>54405</v>
      </c>
      <c r="S22" s="624"/>
      <c r="T22" s="624"/>
      <c r="U22" s="624"/>
      <c r="V22" s="624"/>
      <c r="W22" s="624"/>
      <c r="X22" s="624"/>
      <c r="Y22" s="625"/>
      <c r="Z22" s="626">
        <v>0.3</v>
      </c>
      <c r="AA22" s="626"/>
      <c r="AB22" s="626"/>
      <c r="AC22" s="626"/>
      <c r="AD22" s="627" t="s">
        <v>108</v>
      </c>
      <c r="AE22" s="627"/>
      <c r="AF22" s="627"/>
      <c r="AG22" s="627"/>
      <c r="AH22" s="627"/>
      <c r="AI22" s="627"/>
      <c r="AJ22" s="627"/>
      <c r="AK22" s="627"/>
      <c r="AL22" s="628" t="s">
        <v>108</v>
      </c>
      <c r="AM22" s="629"/>
      <c r="AN22" s="629"/>
      <c r="AO22" s="630"/>
      <c r="AP22" s="640" t="s">
        <v>258</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259</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260</v>
      </c>
      <c r="C23" s="621"/>
      <c r="D23" s="621"/>
      <c r="E23" s="621"/>
      <c r="F23" s="621"/>
      <c r="G23" s="621"/>
      <c r="H23" s="621"/>
      <c r="I23" s="621"/>
      <c r="J23" s="621"/>
      <c r="K23" s="621"/>
      <c r="L23" s="621"/>
      <c r="M23" s="621"/>
      <c r="N23" s="621"/>
      <c r="O23" s="621"/>
      <c r="P23" s="621"/>
      <c r="Q23" s="622"/>
      <c r="R23" s="623">
        <v>260291</v>
      </c>
      <c r="S23" s="624"/>
      <c r="T23" s="624"/>
      <c r="U23" s="624"/>
      <c r="V23" s="624"/>
      <c r="W23" s="624"/>
      <c r="X23" s="624"/>
      <c r="Y23" s="625"/>
      <c r="Z23" s="626">
        <v>1.3</v>
      </c>
      <c r="AA23" s="626"/>
      <c r="AB23" s="626"/>
      <c r="AC23" s="626"/>
      <c r="AD23" s="627" t="s">
        <v>108</v>
      </c>
      <c r="AE23" s="627"/>
      <c r="AF23" s="627"/>
      <c r="AG23" s="627"/>
      <c r="AH23" s="627"/>
      <c r="AI23" s="627"/>
      <c r="AJ23" s="627"/>
      <c r="AK23" s="627"/>
      <c r="AL23" s="628" t="s">
        <v>108</v>
      </c>
      <c r="AM23" s="629"/>
      <c r="AN23" s="629"/>
      <c r="AO23" s="630"/>
      <c r="AP23" s="640" t="s">
        <v>261</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200</v>
      </c>
      <c r="CE23" s="606"/>
      <c r="CF23" s="606"/>
      <c r="CG23" s="606"/>
      <c r="CH23" s="606"/>
      <c r="CI23" s="606"/>
      <c r="CJ23" s="606"/>
      <c r="CK23" s="606"/>
      <c r="CL23" s="606"/>
      <c r="CM23" s="606"/>
      <c r="CN23" s="606"/>
      <c r="CO23" s="606"/>
      <c r="CP23" s="606"/>
      <c r="CQ23" s="607"/>
      <c r="CR23" s="605" t="s">
        <v>262</v>
      </c>
      <c r="CS23" s="606"/>
      <c r="CT23" s="606"/>
      <c r="CU23" s="606"/>
      <c r="CV23" s="606"/>
      <c r="CW23" s="606"/>
      <c r="CX23" s="606"/>
      <c r="CY23" s="607"/>
      <c r="CZ23" s="605" t="s">
        <v>263</v>
      </c>
      <c r="DA23" s="606"/>
      <c r="DB23" s="606"/>
      <c r="DC23" s="607"/>
      <c r="DD23" s="605" t="s">
        <v>264</v>
      </c>
      <c r="DE23" s="606"/>
      <c r="DF23" s="606"/>
      <c r="DG23" s="606"/>
      <c r="DH23" s="606"/>
      <c r="DI23" s="606"/>
      <c r="DJ23" s="606"/>
      <c r="DK23" s="607"/>
      <c r="DL23" s="646" t="s">
        <v>265</v>
      </c>
      <c r="DM23" s="647"/>
      <c r="DN23" s="647"/>
      <c r="DO23" s="647"/>
      <c r="DP23" s="647"/>
      <c r="DQ23" s="647"/>
      <c r="DR23" s="647"/>
      <c r="DS23" s="647"/>
      <c r="DT23" s="647"/>
      <c r="DU23" s="647"/>
      <c r="DV23" s="648"/>
      <c r="DW23" s="605" t="s">
        <v>266</v>
      </c>
      <c r="DX23" s="606"/>
      <c r="DY23" s="606"/>
      <c r="DZ23" s="606"/>
      <c r="EA23" s="606"/>
      <c r="EB23" s="606"/>
      <c r="EC23" s="607"/>
    </row>
    <row r="24" spans="2:133" ht="11.25" customHeight="1">
      <c r="B24" s="620" t="s">
        <v>267</v>
      </c>
      <c r="C24" s="621"/>
      <c r="D24" s="621"/>
      <c r="E24" s="621"/>
      <c r="F24" s="621"/>
      <c r="G24" s="621"/>
      <c r="H24" s="621"/>
      <c r="I24" s="621"/>
      <c r="J24" s="621"/>
      <c r="K24" s="621"/>
      <c r="L24" s="621"/>
      <c r="M24" s="621"/>
      <c r="N24" s="621"/>
      <c r="O24" s="621"/>
      <c r="P24" s="621"/>
      <c r="Q24" s="622"/>
      <c r="R24" s="623">
        <v>66515</v>
      </c>
      <c r="S24" s="624"/>
      <c r="T24" s="624"/>
      <c r="U24" s="624"/>
      <c r="V24" s="624"/>
      <c r="W24" s="624"/>
      <c r="X24" s="624"/>
      <c r="Y24" s="625"/>
      <c r="Z24" s="626">
        <v>0.3</v>
      </c>
      <c r="AA24" s="626"/>
      <c r="AB24" s="626"/>
      <c r="AC24" s="626"/>
      <c r="AD24" s="627" t="s">
        <v>108</v>
      </c>
      <c r="AE24" s="627"/>
      <c r="AF24" s="627"/>
      <c r="AG24" s="627"/>
      <c r="AH24" s="627"/>
      <c r="AI24" s="627"/>
      <c r="AJ24" s="627"/>
      <c r="AK24" s="627"/>
      <c r="AL24" s="628" t="s">
        <v>108</v>
      </c>
      <c r="AM24" s="629"/>
      <c r="AN24" s="629"/>
      <c r="AO24" s="630"/>
      <c r="AP24" s="640" t="s">
        <v>268</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269</v>
      </c>
      <c r="CE24" s="635"/>
      <c r="CF24" s="635"/>
      <c r="CG24" s="635"/>
      <c r="CH24" s="635"/>
      <c r="CI24" s="635"/>
      <c r="CJ24" s="635"/>
      <c r="CK24" s="635"/>
      <c r="CL24" s="635"/>
      <c r="CM24" s="635"/>
      <c r="CN24" s="635"/>
      <c r="CO24" s="635"/>
      <c r="CP24" s="635"/>
      <c r="CQ24" s="636"/>
      <c r="CR24" s="612">
        <v>6720883</v>
      </c>
      <c r="CS24" s="613"/>
      <c r="CT24" s="613"/>
      <c r="CU24" s="613"/>
      <c r="CV24" s="613"/>
      <c r="CW24" s="613"/>
      <c r="CX24" s="613"/>
      <c r="CY24" s="614"/>
      <c r="CZ24" s="650">
        <v>36.200000000000003</v>
      </c>
      <c r="DA24" s="651"/>
      <c r="DB24" s="651"/>
      <c r="DC24" s="652"/>
      <c r="DD24" s="649">
        <v>4812701</v>
      </c>
      <c r="DE24" s="613"/>
      <c r="DF24" s="613"/>
      <c r="DG24" s="613"/>
      <c r="DH24" s="613"/>
      <c r="DI24" s="613"/>
      <c r="DJ24" s="613"/>
      <c r="DK24" s="614"/>
      <c r="DL24" s="649">
        <v>4809419</v>
      </c>
      <c r="DM24" s="613"/>
      <c r="DN24" s="613"/>
      <c r="DO24" s="613"/>
      <c r="DP24" s="613"/>
      <c r="DQ24" s="613"/>
      <c r="DR24" s="613"/>
      <c r="DS24" s="613"/>
      <c r="DT24" s="613"/>
      <c r="DU24" s="613"/>
      <c r="DV24" s="614"/>
      <c r="DW24" s="617">
        <v>43.1</v>
      </c>
      <c r="DX24" s="618"/>
      <c r="DY24" s="618"/>
      <c r="DZ24" s="618"/>
      <c r="EA24" s="618"/>
      <c r="EB24" s="618"/>
      <c r="EC24" s="619"/>
    </row>
    <row r="25" spans="2:133" ht="11.25" customHeight="1">
      <c r="B25" s="620" t="s">
        <v>270</v>
      </c>
      <c r="C25" s="621"/>
      <c r="D25" s="621"/>
      <c r="E25" s="621"/>
      <c r="F25" s="621"/>
      <c r="G25" s="621"/>
      <c r="H25" s="621"/>
      <c r="I25" s="621"/>
      <c r="J25" s="621"/>
      <c r="K25" s="621"/>
      <c r="L25" s="621"/>
      <c r="M25" s="621"/>
      <c r="N25" s="621"/>
      <c r="O25" s="621"/>
      <c r="P25" s="621"/>
      <c r="Q25" s="622"/>
      <c r="R25" s="623">
        <v>1995051</v>
      </c>
      <c r="S25" s="624"/>
      <c r="T25" s="624"/>
      <c r="U25" s="624"/>
      <c r="V25" s="624"/>
      <c r="W25" s="624"/>
      <c r="X25" s="624"/>
      <c r="Y25" s="625"/>
      <c r="Z25" s="626">
        <v>10.1</v>
      </c>
      <c r="AA25" s="626"/>
      <c r="AB25" s="626"/>
      <c r="AC25" s="626"/>
      <c r="AD25" s="627" t="s">
        <v>108</v>
      </c>
      <c r="AE25" s="627"/>
      <c r="AF25" s="627"/>
      <c r="AG25" s="627"/>
      <c r="AH25" s="627"/>
      <c r="AI25" s="627"/>
      <c r="AJ25" s="627"/>
      <c r="AK25" s="627"/>
      <c r="AL25" s="628" t="s">
        <v>108</v>
      </c>
      <c r="AM25" s="629"/>
      <c r="AN25" s="629"/>
      <c r="AO25" s="630"/>
      <c r="AP25" s="640" t="s">
        <v>271</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272</v>
      </c>
      <c r="CE25" s="638"/>
      <c r="CF25" s="638"/>
      <c r="CG25" s="638"/>
      <c r="CH25" s="638"/>
      <c r="CI25" s="638"/>
      <c r="CJ25" s="638"/>
      <c r="CK25" s="638"/>
      <c r="CL25" s="638"/>
      <c r="CM25" s="638"/>
      <c r="CN25" s="638"/>
      <c r="CO25" s="638"/>
      <c r="CP25" s="638"/>
      <c r="CQ25" s="639"/>
      <c r="CR25" s="623">
        <v>2636285</v>
      </c>
      <c r="CS25" s="655"/>
      <c r="CT25" s="655"/>
      <c r="CU25" s="655"/>
      <c r="CV25" s="655"/>
      <c r="CW25" s="655"/>
      <c r="CX25" s="655"/>
      <c r="CY25" s="656"/>
      <c r="CZ25" s="657">
        <v>14.2</v>
      </c>
      <c r="DA25" s="658"/>
      <c r="DB25" s="658"/>
      <c r="DC25" s="659"/>
      <c r="DD25" s="632">
        <v>2382588</v>
      </c>
      <c r="DE25" s="655"/>
      <c r="DF25" s="655"/>
      <c r="DG25" s="655"/>
      <c r="DH25" s="655"/>
      <c r="DI25" s="655"/>
      <c r="DJ25" s="655"/>
      <c r="DK25" s="656"/>
      <c r="DL25" s="632">
        <v>2380270</v>
      </c>
      <c r="DM25" s="655"/>
      <c r="DN25" s="655"/>
      <c r="DO25" s="655"/>
      <c r="DP25" s="655"/>
      <c r="DQ25" s="655"/>
      <c r="DR25" s="655"/>
      <c r="DS25" s="655"/>
      <c r="DT25" s="655"/>
      <c r="DU25" s="655"/>
      <c r="DV25" s="656"/>
      <c r="DW25" s="628">
        <v>21.3</v>
      </c>
      <c r="DX25" s="653"/>
      <c r="DY25" s="653"/>
      <c r="DZ25" s="653"/>
      <c r="EA25" s="653"/>
      <c r="EB25" s="653"/>
      <c r="EC25" s="654"/>
    </row>
    <row r="26" spans="2:133" ht="11.25" customHeight="1">
      <c r="B26" s="660" t="s">
        <v>273</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274</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275</v>
      </c>
      <c r="CE26" s="638"/>
      <c r="CF26" s="638"/>
      <c r="CG26" s="638"/>
      <c r="CH26" s="638"/>
      <c r="CI26" s="638"/>
      <c r="CJ26" s="638"/>
      <c r="CK26" s="638"/>
      <c r="CL26" s="638"/>
      <c r="CM26" s="638"/>
      <c r="CN26" s="638"/>
      <c r="CO26" s="638"/>
      <c r="CP26" s="638"/>
      <c r="CQ26" s="639"/>
      <c r="CR26" s="623">
        <v>1653004</v>
      </c>
      <c r="CS26" s="624"/>
      <c r="CT26" s="624"/>
      <c r="CU26" s="624"/>
      <c r="CV26" s="624"/>
      <c r="CW26" s="624"/>
      <c r="CX26" s="624"/>
      <c r="CY26" s="625"/>
      <c r="CZ26" s="657">
        <v>8.9</v>
      </c>
      <c r="DA26" s="658"/>
      <c r="DB26" s="658"/>
      <c r="DC26" s="659"/>
      <c r="DD26" s="632">
        <v>1653004</v>
      </c>
      <c r="DE26" s="624"/>
      <c r="DF26" s="624"/>
      <c r="DG26" s="624"/>
      <c r="DH26" s="624"/>
      <c r="DI26" s="624"/>
      <c r="DJ26" s="624"/>
      <c r="DK26" s="625"/>
      <c r="DL26" s="632" t="s">
        <v>212</v>
      </c>
      <c r="DM26" s="624"/>
      <c r="DN26" s="624"/>
      <c r="DO26" s="624"/>
      <c r="DP26" s="624"/>
      <c r="DQ26" s="624"/>
      <c r="DR26" s="624"/>
      <c r="DS26" s="624"/>
      <c r="DT26" s="624"/>
      <c r="DU26" s="624"/>
      <c r="DV26" s="625"/>
      <c r="DW26" s="628" t="s">
        <v>212</v>
      </c>
      <c r="DX26" s="653"/>
      <c r="DY26" s="653"/>
      <c r="DZ26" s="653"/>
      <c r="EA26" s="653"/>
      <c r="EB26" s="653"/>
      <c r="EC26" s="654"/>
    </row>
    <row r="27" spans="2:133" ht="11.25" customHeight="1">
      <c r="B27" s="620" t="s">
        <v>276</v>
      </c>
      <c r="C27" s="621"/>
      <c r="D27" s="621"/>
      <c r="E27" s="621"/>
      <c r="F27" s="621"/>
      <c r="G27" s="621"/>
      <c r="H27" s="621"/>
      <c r="I27" s="621"/>
      <c r="J27" s="621"/>
      <c r="K27" s="621"/>
      <c r="L27" s="621"/>
      <c r="M27" s="621"/>
      <c r="N27" s="621"/>
      <c r="O27" s="621"/>
      <c r="P27" s="621"/>
      <c r="Q27" s="622"/>
      <c r="R27" s="623">
        <v>1022492</v>
      </c>
      <c r="S27" s="624"/>
      <c r="T27" s="624"/>
      <c r="U27" s="624"/>
      <c r="V27" s="624"/>
      <c r="W27" s="624"/>
      <c r="X27" s="624"/>
      <c r="Y27" s="625"/>
      <c r="Z27" s="626">
        <v>5.2</v>
      </c>
      <c r="AA27" s="626"/>
      <c r="AB27" s="626"/>
      <c r="AC27" s="626"/>
      <c r="AD27" s="627" t="s">
        <v>108</v>
      </c>
      <c r="AE27" s="627"/>
      <c r="AF27" s="627"/>
      <c r="AG27" s="627"/>
      <c r="AH27" s="627"/>
      <c r="AI27" s="627"/>
      <c r="AJ27" s="627"/>
      <c r="AK27" s="627"/>
      <c r="AL27" s="628" t="s">
        <v>108</v>
      </c>
      <c r="AM27" s="629"/>
      <c r="AN27" s="629"/>
      <c r="AO27" s="630"/>
      <c r="AP27" s="620" t="s">
        <v>277</v>
      </c>
      <c r="AQ27" s="621"/>
      <c r="AR27" s="621"/>
      <c r="AS27" s="621"/>
      <c r="AT27" s="621"/>
      <c r="AU27" s="621"/>
      <c r="AV27" s="621"/>
      <c r="AW27" s="621"/>
      <c r="AX27" s="621"/>
      <c r="AY27" s="621"/>
      <c r="AZ27" s="621"/>
      <c r="BA27" s="621"/>
      <c r="BB27" s="621"/>
      <c r="BC27" s="621"/>
      <c r="BD27" s="621"/>
      <c r="BE27" s="621"/>
      <c r="BF27" s="622"/>
      <c r="BG27" s="623">
        <v>3770693</v>
      </c>
      <c r="BH27" s="624"/>
      <c r="BI27" s="624"/>
      <c r="BJ27" s="624"/>
      <c r="BK27" s="624"/>
      <c r="BL27" s="624"/>
      <c r="BM27" s="624"/>
      <c r="BN27" s="625"/>
      <c r="BO27" s="626">
        <v>100</v>
      </c>
      <c r="BP27" s="626"/>
      <c r="BQ27" s="626"/>
      <c r="BR27" s="626"/>
      <c r="BS27" s="632">
        <v>42731</v>
      </c>
      <c r="BT27" s="624"/>
      <c r="BU27" s="624"/>
      <c r="BV27" s="624"/>
      <c r="BW27" s="624"/>
      <c r="BX27" s="624"/>
      <c r="BY27" s="624"/>
      <c r="BZ27" s="624"/>
      <c r="CA27" s="624"/>
      <c r="CB27" s="633"/>
      <c r="CD27" s="637" t="s">
        <v>278</v>
      </c>
      <c r="CE27" s="638"/>
      <c r="CF27" s="638"/>
      <c r="CG27" s="638"/>
      <c r="CH27" s="638"/>
      <c r="CI27" s="638"/>
      <c r="CJ27" s="638"/>
      <c r="CK27" s="638"/>
      <c r="CL27" s="638"/>
      <c r="CM27" s="638"/>
      <c r="CN27" s="638"/>
      <c r="CO27" s="638"/>
      <c r="CP27" s="638"/>
      <c r="CQ27" s="639"/>
      <c r="CR27" s="623">
        <v>2312438</v>
      </c>
      <c r="CS27" s="655"/>
      <c r="CT27" s="655"/>
      <c r="CU27" s="655"/>
      <c r="CV27" s="655"/>
      <c r="CW27" s="655"/>
      <c r="CX27" s="655"/>
      <c r="CY27" s="656"/>
      <c r="CZ27" s="657">
        <v>12.5</v>
      </c>
      <c r="DA27" s="658"/>
      <c r="DB27" s="658"/>
      <c r="DC27" s="659"/>
      <c r="DD27" s="632">
        <v>696427</v>
      </c>
      <c r="DE27" s="655"/>
      <c r="DF27" s="655"/>
      <c r="DG27" s="655"/>
      <c r="DH27" s="655"/>
      <c r="DI27" s="655"/>
      <c r="DJ27" s="655"/>
      <c r="DK27" s="656"/>
      <c r="DL27" s="632">
        <v>695463</v>
      </c>
      <c r="DM27" s="655"/>
      <c r="DN27" s="655"/>
      <c r="DO27" s="655"/>
      <c r="DP27" s="655"/>
      <c r="DQ27" s="655"/>
      <c r="DR27" s="655"/>
      <c r="DS27" s="655"/>
      <c r="DT27" s="655"/>
      <c r="DU27" s="655"/>
      <c r="DV27" s="656"/>
      <c r="DW27" s="628">
        <v>6.2</v>
      </c>
      <c r="DX27" s="653"/>
      <c r="DY27" s="653"/>
      <c r="DZ27" s="653"/>
      <c r="EA27" s="653"/>
      <c r="EB27" s="653"/>
      <c r="EC27" s="654"/>
    </row>
    <row r="28" spans="2:133" ht="11.25" customHeight="1">
      <c r="B28" s="620" t="s">
        <v>279</v>
      </c>
      <c r="C28" s="621"/>
      <c r="D28" s="621"/>
      <c r="E28" s="621"/>
      <c r="F28" s="621"/>
      <c r="G28" s="621"/>
      <c r="H28" s="621"/>
      <c r="I28" s="621"/>
      <c r="J28" s="621"/>
      <c r="K28" s="621"/>
      <c r="L28" s="621"/>
      <c r="M28" s="621"/>
      <c r="N28" s="621"/>
      <c r="O28" s="621"/>
      <c r="P28" s="621"/>
      <c r="Q28" s="622"/>
      <c r="R28" s="623">
        <v>33122</v>
      </c>
      <c r="S28" s="624"/>
      <c r="T28" s="624"/>
      <c r="U28" s="624"/>
      <c r="V28" s="624"/>
      <c r="W28" s="624"/>
      <c r="X28" s="624"/>
      <c r="Y28" s="625"/>
      <c r="Z28" s="626">
        <v>0.2</v>
      </c>
      <c r="AA28" s="626"/>
      <c r="AB28" s="626"/>
      <c r="AC28" s="626"/>
      <c r="AD28" s="627">
        <v>10213</v>
      </c>
      <c r="AE28" s="627"/>
      <c r="AF28" s="627"/>
      <c r="AG28" s="627"/>
      <c r="AH28" s="627"/>
      <c r="AI28" s="627"/>
      <c r="AJ28" s="627"/>
      <c r="AK28" s="627"/>
      <c r="AL28" s="628">
        <v>0.1</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280</v>
      </c>
      <c r="CE28" s="638"/>
      <c r="CF28" s="638"/>
      <c r="CG28" s="638"/>
      <c r="CH28" s="638"/>
      <c r="CI28" s="638"/>
      <c r="CJ28" s="638"/>
      <c r="CK28" s="638"/>
      <c r="CL28" s="638"/>
      <c r="CM28" s="638"/>
      <c r="CN28" s="638"/>
      <c r="CO28" s="638"/>
      <c r="CP28" s="638"/>
      <c r="CQ28" s="639"/>
      <c r="CR28" s="623">
        <v>1772160</v>
      </c>
      <c r="CS28" s="624"/>
      <c r="CT28" s="624"/>
      <c r="CU28" s="624"/>
      <c r="CV28" s="624"/>
      <c r="CW28" s="624"/>
      <c r="CX28" s="624"/>
      <c r="CY28" s="625"/>
      <c r="CZ28" s="657">
        <v>9.6</v>
      </c>
      <c r="DA28" s="658"/>
      <c r="DB28" s="658"/>
      <c r="DC28" s="659"/>
      <c r="DD28" s="632">
        <v>1733686</v>
      </c>
      <c r="DE28" s="624"/>
      <c r="DF28" s="624"/>
      <c r="DG28" s="624"/>
      <c r="DH28" s="624"/>
      <c r="DI28" s="624"/>
      <c r="DJ28" s="624"/>
      <c r="DK28" s="625"/>
      <c r="DL28" s="632">
        <v>1733686</v>
      </c>
      <c r="DM28" s="624"/>
      <c r="DN28" s="624"/>
      <c r="DO28" s="624"/>
      <c r="DP28" s="624"/>
      <c r="DQ28" s="624"/>
      <c r="DR28" s="624"/>
      <c r="DS28" s="624"/>
      <c r="DT28" s="624"/>
      <c r="DU28" s="624"/>
      <c r="DV28" s="625"/>
      <c r="DW28" s="628">
        <v>15.5</v>
      </c>
      <c r="DX28" s="653"/>
      <c r="DY28" s="653"/>
      <c r="DZ28" s="653"/>
      <c r="EA28" s="653"/>
      <c r="EB28" s="653"/>
      <c r="EC28" s="654"/>
    </row>
    <row r="29" spans="2:133" ht="11.25" customHeight="1">
      <c r="B29" s="620" t="s">
        <v>281</v>
      </c>
      <c r="C29" s="621"/>
      <c r="D29" s="621"/>
      <c r="E29" s="621"/>
      <c r="F29" s="621"/>
      <c r="G29" s="621"/>
      <c r="H29" s="621"/>
      <c r="I29" s="621"/>
      <c r="J29" s="621"/>
      <c r="K29" s="621"/>
      <c r="L29" s="621"/>
      <c r="M29" s="621"/>
      <c r="N29" s="621"/>
      <c r="O29" s="621"/>
      <c r="P29" s="621"/>
      <c r="Q29" s="622"/>
      <c r="R29" s="623">
        <v>27808</v>
      </c>
      <c r="S29" s="624"/>
      <c r="T29" s="624"/>
      <c r="U29" s="624"/>
      <c r="V29" s="624"/>
      <c r="W29" s="624"/>
      <c r="X29" s="624"/>
      <c r="Y29" s="625"/>
      <c r="Z29" s="626">
        <v>0.1</v>
      </c>
      <c r="AA29" s="626"/>
      <c r="AB29" s="626"/>
      <c r="AC29" s="626"/>
      <c r="AD29" s="627" t="s">
        <v>108</v>
      </c>
      <c r="AE29" s="627"/>
      <c r="AF29" s="627"/>
      <c r="AG29" s="627"/>
      <c r="AH29" s="627"/>
      <c r="AI29" s="627"/>
      <c r="AJ29" s="627"/>
      <c r="AK29" s="627"/>
      <c r="AL29" s="628" t="s">
        <v>108</v>
      </c>
      <c r="AM29" s="629"/>
      <c r="AN29" s="629"/>
      <c r="AO29" s="630"/>
      <c r="AP29" s="602" t="s">
        <v>200</v>
      </c>
      <c r="AQ29" s="603"/>
      <c r="AR29" s="603"/>
      <c r="AS29" s="603"/>
      <c r="AT29" s="603"/>
      <c r="AU29" s="603"/>
      <c r="AV29" s="603"/>
      <c r="AW29" s="603"/>
      <c r="AX29" s="603"/>
      <c r="AY29" s="603"/>
      <c r="AZ29" s="603"/>
      <c r="BA29" s="603"/>
      <c r="BB29" s="603"/>
      <c r="BC29" s="603"/>
      <c r="BD29" s="603"/>
      <c r="BE29" s="603"/>
      <c r="BF29" s="604"/>
      <c r="BG29" s="602" t="s">
        <v>282</v>
      </c>
      <c r="BH29" s="664"/>
      <c r="BI29" s="664"/>
      <c r="BJ29" s="664"/>
      <c r="BK29" s="664"/>
      <c r="BL29" s="664"/>
      <c r="BM29" s="664"/>
      <c r="BN29" s="664"/>
      <c r="BO29" s="664"/>
      <c r="BP29" s="664"/>
      <c r="BQ29" s="665"/>
      <c r="BR29" s="602" t="s">
        <v>283</v>
      </c>
      <c r="BS29" s="664"/>
      <c r="BT29" s="664"/>
      <c r="BU29" s="664"/>
      <c r="BV29" s="664"/>
      <c r="BW29" s="664"/>
      <c r="BX29" s="664"/>
      <c r="BY29" s="664"/>
      <c r="BZ29" s="664"/>
      <c r="CA29" s="664"/>
      <c r="CB29" s="665"/>
      <c r="CD29" s="684" t="s">
        <v>284</v>
      </c>
      <c r="CE29" s="685"/>
      <c r="CF29" s="637" t="s">
        <v>285</v>
      </c>
      <c r="CG29" s="638"/>
      <c r="CH29" s="638"/>
      <c r="CI29" s="638"/>
      <c r="CJ29" s="638"/>
      <c r="CK29" s="638"/>
      <c r="CL29" s="638"/>
      <c r="CM29" s="638"/>
      <c r="CN29" s="638"/>
      <c r="CO29" s="638"/>
      <c r="CP29" s="638"/>
      <c r="CQ29" s="639"/>
      <c r="CR29" s="623">
        <v>1772003</v>
      </c>
      <c r="CS29" s="655"/>
      <c r="CT29" s="655"/>
      <c r="CU29" s="655"/>
      <c r="CV29" s="655"/>
      <c r="CW29" s="655"/>
      <c r="CX29" s="655"/>
      <c r="CY29" s="656"/>
      <c r="CZ29" s="657">
        <v>9.6</v>
      </c>
      <c r="DA29" s="658"/>
      <c r="DB29" s="658"/>
      <c r="DC29" s="659"/>
      <c r="DD29" s="632">
        <v>1733529</v>
      </c>
      <c r="DE29" s="655"/>
      <c r="DF29" s="655"/>
      <c r="DG29" s="655"/>
      <c r="DH29" s="655"/>
      <c r="DI29" s="655"/>
      <c r="DJ29" s="655"/>
      <c r="DK29" s="656"/>
      <c r="DL29" s="632">
        <v>1733529</v>
      </c>
      <c r="DM29" s="655"/>
      <c r="DN29" s="655"/>
      <c r="DO29" s="655"/>
      <c r="DP29" s="655"/>
      <c r="DQ29" s="655"/>
      <c r="DR29" s="655"/>
      <c r="DS29" s="655"/>
      <c r="DT29" s="655"/>
      <c r="DU29" s="655"/>
      <c r="DV29" s="656"/>
      <c r="DW29" s="628">
        <v>15.5</v>
      </c>
      <c r="DX29" s="653"/>
      <c r="DY29" s="653"/>
      <c r="DZ29" s="653"/>
      <c r="EA29" s="653"/>
      <c r="EB29" s="653"/>
      <c r="EC29" s="654"/>
    </row>
    <row r="30" spans="2:133" ht="11.25" customHeight="1">
      <c r="B30" s="620" t="s">
        <v>286</v>
      </c>
      <c r="C30" s="621"/>
      <c r="D30" s="621"/>
      <c r="E30" s="621"/>
      <c r="F30" s="621"/>
      <c r="G30" s="621"/>
      <c r="H30" s="621"/>
      <c r="I30" s="621"/>
      <c r="J30" s="621"/>
      <c r="K30" s="621"/>
      <c r="L30" s="621"/>
      <c r="M30" s="621"/>
      <c r="N30" s="621"/>
      <c r="O30" s="621"/>
      <c r="P30" s="621"/>
      <c r="Q30" s="622"/>
      <c r="R30" s="623">
        <v>772487</v>
      </c>
      <c r="S30" s="624"/>
      <c r="T30" s="624"/>
      <c r="U30" s="624"/>
      <c r="V30" s="624"/>
      <c r="W30" s="624"/>
      <c r="X30" s="624"/>
      <c r="Y30" s="625"/>
      <c r="Z30" s="626">
        <v>3.9</v>
      </c>
      <c r="AA30" s="626"/>
      <c r="AB30" s="626"/>
      <c r="AC30" s="626"/>
      <c r="AD30" s="627" t="s">
        <v>108</v>
      </c>
      <c r="AE30" s="627"/>
      <c r="AF30" s="627"/>
      <c r="AG30" s="627"/>
      <c r="AH30" s="627"/>
      <c r="AI30" s="627"/>
      <c r="AJ30" s="627"/>
      <c r="AK30" s="627"/>
      <c r="AL30" s="628" t="s">
        <v>108</v>
      </c>
      <c r="AM30" s="629"/>
      <c r="AN30" s="629"/>
      <c r="AO30" s="630"/>
      <c r="AP30" s="669" t="s">
        <v>287</v>
      </c>
      <c r="AQ30" s="670"/>
      <c r="AR30" s="670"/>
      <c r="AS30" s="670"/>
      <c r="AT30" s="675" t="s">
        <v>288</v>
      </c>
      <c r="AU30" s="182"/>
      <c r="AV30" s="182"/>
      <c r="AW30" s="182"/>
      <c r="AX30" s="609" t="s">
        <v>166</v>
      </c>
      <c r="AY30" s="610"/>
      <c r="AZ30" s="610"/>
      <c r="BA30" s="610"/>
      <c r="BB30" s="610"/>
      <c r="BC30" s="610"/>
      <c r="BD30" s="610"/>
      <c r="BE30" s="610"/>
      <c r="BF30" s="611"/>
      <c r="BG30" s="681">
        <v>98.8</v>
      </c>
      <c r="BH30" s="682"/>
      <c r="BI30" s="682"/>
      <c r="BJ30" s="682"/>
      <c r="BK30" s="682"/>
      <c r="BL30" s="682"/>
      <c r="BM30" s="618">
        <v>96</v>
      </c>
      <c r="BN30" s="682"/>
      <c r="BO30" s="682"/>
      <c r="BP30" s="682"/>
      <c r="BQ30" s="683"/>
      <c r="BR30" s="681">
        <v>98.5</v>
      </c>
      <c r="BS30" s="682"/>
      <c r="BT30" s="682"/>
      <c r="BU30" s="682"/>
      <c r="BV30" s="682"/>
      <c r="BW30" s="682"/>
      <c r="BX30" s="618">
        <v>95.7</v>
      </c>
      <c r="BY30" s="682"/>
      <c r="BZ30" s="682"/>
      <c r="CA30" s="682"/>
      <c r="CB30" s="683"/>
      <c r="CD30" s="686"/>
      <c r="CE30" s="687"/>
      <c r="CF30" s="637" t="s">
        <v>289</v>
      </c>
      <c r="CG30" s="638"/>
      <c r="CH30" s="638"/>
      <c r="CI30" s="638"/>
      <c r="CJ30" s="638"/>
      <c r="CK30" s="638"/>
      <c r="CL30" s="638"/>
      <c r="CM30" s="638"/>
      <c r="CN30" s="638"/>
      <c r="CO30" s="638"/>
      <c r="CP30" s="638"/>
      <c r="CQ30" s="639"/>
      <c r="CR30" s="623">
        <v>1550450</v>
      </c>
      <c r="CS30" s="624"/>
      <c r="CT30" s="624"/>
      <c r="CU30" s="624"/>
      <c r="CV30" s="624"/>
      <c r="CW30" s="624"/>
      <c r="CX30" s="624"/>
      <c r="CY30" s="625"/>
      <c r="CZ30" s="657">
        <v>8.4</v>
      </c>
      <c r="DA30" s="658"/>
      <c r="DB30" s="658"/>
      <c r="DC30" s="659"/>
      <c r="DD30" s="632">
        <v>1511976</v>
      </c>
      <c r="DE30" s="624"/>
      <c r="DF30" s="624"/>
      <c r="DG30" s="624"/>
      <c r="DH30" s="624"/>
      <c r="DI30" s="624"/>
      <c r="DJ30" s="624"/>
      <c r="DK30" s="625"/>
      <c r="DL30" s="632">
        <v>1511976</v>
      </c>
      <c r="DM30" s="624"/>
      <c r="DN30" s="624"/>
      <c r="DO30" s="624"/>
      <c r="DP30" s="624"/>
      <c r="DQ30" s="624"/>
      <c r="DR30" s="624"/>
      <c r="DS30" s="624"/>
      <c r="DT30" s="624"/>
      <c r="DU30" s="624"/>
      <c r="DV30" s="625"/>
      <c r="DW30" s="628">
        <v>13.6</v>
      </c>
      <c r="DX30" s="653"/>
      <c r="DY30" s="653"/>
      <c r="DZ30" s="653"/>
      <c r="EA30" s="653"/>
      <c r="EB30" s="653"/>
      <c r="EC30" s="654"/>
    </row>
    <row r="31" spans="2:133" ht="11.25" customHeight="1">
      <c r="B31" s="620" t="s">
        <v>290</v>
      </c>
      <c r="C31" s="621"/>
      <c r="D31" s="621"/>
      <c r="E31" s="621"/>
      <c r="F31" s="621"/>
      <c r="G31" s="621"/>
      <c r="H31" s="621"/>
      <c r="I31" s="621"/>
      <c r="J31" s="621"/>
      <c r="K31" s="621"/>
      <c r="L31" s="621"/>
      <c r="M31" s="621"/>
      <c r="N31" s="621"/>
      <c r="O31" s="621"/>
      <c r="P31" s="621"/>
      <c r="Q31" s="622"/>
      <c r="R31" s="623">
        <v>776579</v>
      </c>
      <c r="S31" s="624"/>
      <c r="T31" s="624"/>
      <c r="U31" s="624"/>
      <c r="V31" s="624"/>
      <c r="W31" s="624"/>
      <c r="X31" s="624"/>
      <c r="Y31" s="625"/>
      <c r="Z31" s="626">
        <v>3.9</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291</v>
      </c>
      <c r="AV31" s="181"/>
      <c r="AW31" s="181"/>
      <c r="AX31" s="620" t="s">
        <v>292</v>
      </c>
      <c r="AY31" s="621"/>
      <c r="AZ31" s="621"/>
      <c r="BA31" s="621"/>
      <c r="BB31" s="621"/>
      <c r="BC31" s="621"/>
      <c r="BD31" s="621"/>
      <c r="BE31" s="621"/>
      <c r="BF31" s="622"/>
      <c r="BG31" s="678">
        <v>98.9</v>
      </c>
      <c r="BH31" s="655"/>
      <c r="BI31" s="655"/>
      <c r="BJ31" s="655"/>
      <c r="BK31" s="655"/>
      <c r="BL31" s="655"/>
      <c r="BM31" s="629">
        <v>96.2</v>
      </c>
      <c r="BN31" s="679"/>
      <c r="BO31" s="679"/>
      <c r="BP31" s="679"/>
      <c r="BQ31" s="680"/>
      <c r="BR31" s="678">
        <v>98.5</v>
      </c>
      <c r="BS31" s="655"/>
      <c r="BT31" s="655"/>
      <c r="BU31" s="655"/>
      <c r="BV31" s="655"/>
      <c r="BW31" s="655"/>
      <c r="BX31" s="629">
        <v>95.7</v>
      </c>
      <c r="BY31" s="679"/>
      <c r="BZ31" s="679"/>
      <c r="CA31" s="679"/>
      <c r="CB31" s="680"/>
      <c r="CD31" s="686"/>
      <c r="CE31" s="687"/>
      <c r="CF31" s="637" t="s">
        <v>293</v>
      </c>
      <c r="CG31" s="638"/>
      <c r="CH31" s="638"/>
      <c r="CI31" s="638"/>
      <c r="CJ31" s="638"/>
      <c r="CK31" s="638"/>
      <c r="CL31" s="638"/>
      <c r="CM31" s="638"/>
      <c r="CN31" s="638"/>
      <c r="CO31" s="638"/>
      <c r="CP31" s="638"/>
      <c r="CQ31" s="639"/>
      <c r="CR31" s="623">
        <v>221553</v>
      </c>
      <c r="CS31" s="655"/>
      <c r="CT31" s="655"/>
      <c r="CU31" s="655"/>
      <c r="CV31" s="655"/>
      <c r="CW31" s="655"/>
      <c r="CX31" s="655"/>
      <c r="CY31" s="656"/>
      <c r="CZ31" s="657">
        <v>1.2</v>
      </c>
      <c r="DA31" s="658"/>
      <c r="DB31" s="658"/>
      <c r="DC31" s="659"/>
      <c r="DD31" s="632">
        <v>221553</v>
      </c>
      <c r="DE31" s="655"/>
      <c r="DF31" s="655"/>
      <c r="DG31" s="655"/>
      <c r="DH31" s="655"/>
      <c r="DI31" s="655"/>
      <c r="DJ31" s="655"/>
      <c r="DK31" s="656"/>
      <c r="DL31" s="632">
        <v>221553</v>
      </c>
      <c r="DM31" s="655"/>
      <c r="DN31" s="655"/>
      <c r="DO31" s="655"/>
      <c r="DP31" s="655"/>
      <c r="DQ31" s="655"/>
      <c r="DR31" s="655"/>
      <c r="DS31" s="655"/>
      <c r="DT31" s="655"/>
      <c r="DU31" s="655"/>
      <c r="DV31" s="656"/>
      <c r="DW31" s="628">
        <v>2</v>
      </c>
      <c r="DX31" s="653"/>
      <c r="DY31" s="653"/>
      <c r="DZ31" s="653"/>
      <c r="EA31" s="653"/>
      <c r="EB31" s="653"/>
      <c r="EC31" s="654"/>
    </row>
    <row r="32" spans="2:133" ht="11.25" customHeight="1">
      <c r="B32" s="620" t="s">
        <v>294</v>
      </c>
      <c r="C32" s="621"/>
      <c r="D32" s="621"/>
      <c r="E32" s="621"/>
      <c r="F32" s="621"/>
      <c r="G32" s="621"/>
      <c r="H32" s="621"/>
      <c r="I32" s="621"/>
      <c r="J32" s="621"/>
      <c r="K32" s="621"/>
      <c r="L32" s="621"/>
      <c r="M32" s="621"/>
      <c r="N32" s="621"/>
      <c r="O32" s="621"/>
      <c r="P32" s="621"/>
      <c r="Q32" s="622"/>
      <c r="R32" s="623">
        <v>192668</v>
      </c>
      <c r="S32" s="624"/>
      <c r="T32" s="624"/>
      <c r="U32" s="624"/>
      <c r="V32" s="624"/>
      <c r="W32" s="624"/>
      <c r="X32" s="624"/>
      <c r="Y32" s="625"/>
      <c r="Z32" s="626">
        <v>1</v>
      </c>
      <c r="AA32" s="626"/>
      <c r="AB32" s="626"/>
      <c r="AC32" s="626"/>
      <c r="AD32" s="627">
        <v>10969</v>
      </c>
      <c r="AE32" s="627"/>
      <c r="AF32" s="627"/>
      <c r="AG32" s="627"/>
      <c r="AH32" s="627"/>
      <c r="AI32" s="627"/>
      <c r="AJ32" s="627"/>
      <c r="AK32" s="627"/>
      <c r="AL32" s="628">
        <v>0.1</v>
      </c>
      <c r="AM32" s="629"/>
      <c r="AN32" s="629"/>
      <c r="AO32" s="630"/>
      <c r="AP32" s="673"/>
      <c r="AQ32" s="674"/>
      <c r="AR32" s="674"/>
      <c r="AS32" s="674"/>
      <c r="AT32" s="677"/>
      <c r="AU32" s="183"/>
      <c r="AV32" s="183"/>
      <c r="AW32" s="183"/>
      <c r="AX32" s="666" t="s">
        <v>295</v>
      </c>
      <c r="AY32" s="667"/>
      <c r="AZ32" s="667"/>
      <c r="BA32" s="667"/>
      <c r="BB32" s="667"/>
      <c r="BC32" s="667"/>
      <c r="BD32" s="667"/>
      <c r="BE32" s="667"/>
      <c r="BF32" s="668"/>
      <c r="BG32" s="690">
        <v>98.5</v>
      </c>
      <c r="BH32" s="691"/>
      <c r="BI32" s="691"/>
      <c r="BJ32" s="691"/>
      <c r="BK32" s="691"/>
      <c r="BL32" s="691"/>
      <c r="BM32" s="692">
        <v>95.6</v>
      </c>
      <c r="BN32" s="691"/>
      <c r="BO32" s="691"/>
      <c r="BP32" s="691"/>
      <c r="BQ32" s="693"/>
      <c r="BR32" s="690">
        <v>98.3</v>
      </c>
      <c r="BS32" s="691"/>
      <c r="BT32" s="691"/>
      <c r="BU32" s="691"/>
      <c r="BV32" s="691"/>
      <c r="BW32" s="691"/>
      <c r="BX32" s="692">
        <v>95.3</v>
      </c>
      <c r="BY32" s="691"/>
      <c r="BZ32" s="691"/>
      <c r="CA32" s="691"/>
      <c r="CB32" s="693"/>
      <c r="CD32" s="688"/>
      <c r="CE32" s="689"/>
      <c r="CF32" s="637" t="s">
        <v>296</v>
      </c>
      <c r="CG32" s="638"/>
      <c r="CH32" s="638"/>
      <c r="CI32" s="638"/>
      <c r="CJ32" s="638"/>
      <c r="CK32" s="638"/>
      <c r="CL32" s="638"/>
      <c r="CM32" s="638"/>
      <c r="CN32" s="638"/>
      <c r="CO32" s="638"/>
      <c r="CP32" s="638"/>
      <c r="CQ32" s="639"/>
      <c r="CR32" s="623">
        <v>157</v>
      </c>
      <c r="CS32" s="624"/>
      <c r="CT32" s="624"/>
      <c r="CU32" s="624"/>
      <c r="CV32" s="624"/>
      <c r="CW32" s="624"/>
      <c r="CX32" s="624"/>
      <c r="CY32" s="625"/>
      <c r="CZ32" s="657">
        <v>0</v>
      </c>
      <c r="DA32" s="658"/>
      <c r="DB32" s="658"/>
      <c r="DC32" s="659"/>
      <c r="DD32" s="632">
        <v>157</v>
      </c>
      <c r="DE32" s="624"/>
      <c r="DF32" s="624"/>
      <c r="DG32" s="624"/>
      <c r="DH32" s="624"/>
      <c r="DI32" s="624"/>
      <c r="DJ32" s="624"/>
      <c r="DK32" s="625"/>
      <c r="DL32" s="632">
        <v>157</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297</v>
      </c>
      <c r="C33" s="621"/>
      <c r="D33" s="621"/>
      <c r="E33" s="621"/>
      <c r="F33" s="621"/>
      <c r="G33" s="621"/>
      <c r="H33" s="621"/>
      <c r="I33" s="621"/>
      <c r="J33" s="621"/>
      <c r="K33" s="621"/>
      <c r="L33" s="621"/>
      <c r="M33" s="621"/>
      <c r="N33" s="621"/>
      <c r="O33" s="621"/>
      <c r="P33" s="621"/>
      <c r="Q33" s="622"/>
      <c r="R33" s="623">
        <v>3325200</v>
      </c>
      <c r="S33" s="624"/>
      <c r="T33" s="624"/>
      <c r="U33" s="624"/>
      <c r="V33" s="624"/>
      <c r="W33" s="624"/>
      <c r="X33" s="624"/>
      <c r="Y33" s="625"/>
      <c r="Z33" s="626">
        <v>16.899999999999999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298</v>
      </c>
      <c r="CE33" s="638"/>
      <c r="CF33" s="638"/>
      <c r="CG33" s="638"/>
      <c r="CH33" s="638"/>
      <c r="CI33" s="638"/>
      <c r="CJ33" s="638"/>
      <c r="CK33" s="638"/>
      <c r="CL33" s="638"/>
      <c r="CM33" s="638"/>
      <c r="CN33" s="638"/>
      <c r="CO33" s="638"/>
      <c r="CP33" s="638"/>
      <c r="CQ33" s="639"/>
      <c r="CR33" s="623">
        <v>8055858</v>
      </c>
      <c r="CS33" s="655"/>
      <c r="CT33" s="655"/>
      <c r="CU33" s="655"/>
      <c r="CV33" s="655"/>
      <c r="CW33" s="655"/>
      <c r="CX33" s="655"/>
      <c r="CY33" s="656"/>
      <c r="CZ33" s="657">
        <v>43.4</v>
      </c>
      <c r="DA33" s="658"/>
      <c r="DB33" s="658"/>
      <c r="DC33" s="659"/>
      <c r="DD33" s="632">
        <v>6648972</v>
      </c>
      <c r="DE33" s="655"/>
      <c r="DF33" s="655"/>
      <c r="DG33" s="655"/>
      <c r="DH33" s="655"/>
      <c r="DI33" s="655"/>
      <c r="DJ33" s="655"/>
      <c r="DK33" s="656"/>
      <c r="DL33" s="632">
        <v>5086304</v>
      </c>
      <c r="DM33" s="655"/>
      <c r="DN33" s="655"/>
      <c r="DO33" s="655"/>
      <c r="DP33" s="655"/>
      <c r="DQ33" s="655"/>
      <c r="DR33" s="655"/>
      <c r="DS33" s="655"/>
      <c r="DT33" s="655"/>
      <c r="DU33" s="655"/>
      <c r="DV33" s="656"/>
      <c r="DW33" s="628">
        <v>45.6</v>
      </c>
      <c r="DX33" s="653"/>
      <c r="DY33" s="653"/>
      <c r="DZ33" s="653"/>
      <c r="EA33" s="653"/>
      <c r="EB33" s="653"/>
      <c r="EC33" s="654"/>
    </row>
    <row r="34" spans="2:133" ht="11.25" customHeight="1">
      <c r="B34" s="620" t="s">
        <v>299</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300</v>
      </c>
      <c r="AR34" s="603"/>
      <c r="AS34" s="603"/>
      <c r="AT34" s="603"/>
      <c r="AU34" s="603"/>
      <c r="AV34" s="603"/>
      <c r="AW34" s="603"/>
      <c r="AX34" s="603"/>
      <c r="AY34" s="603"/>
      <c r="AZ34" s="603"/>
      <c r="BA34" s="603"/>
      <c r="BB34" s="603"/>
      <c r="BC34" s="603"/>
      <c r="BD34" s="603"/>
      <c r="BE34" s="603"/>
      <c r="BF34" s="604"/>
      <c r="BG34" s="602" t="s">
        <v>301</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302</v>
      </c>
      <c r="CE34" s="638"/>
      <c r="CF34" s="638"/>
      <c r="CG34" s="638"/>
      <c r="CH34" s="638"/>
      <c r="CI34" s="638"/>
      <c r="CJ34" s="638"/>
      <c r="CK34" s="638"/>
      <c r="CL34" s="638"/>
      <c r="CM34" s="638"/>
      <c r="CN34" s="638"/>
      <c r="CO34" s="638"/>
      <c r="CP34" s="638"/>
      <c r="CQ34" s="639"/>
      <c r="CR34" s="623">
        <v>2867839</v>
      </c>
      <c r="CS34" s="624"/>
      <c r="CT34" s="624"/>
      <c r="CU34" s="624"/>
      <c r="CV34" s="624"/>
      <c r="CW34" s="624"/>
      <c r="CX34" s="624"/>
      <c r="CY34" s="625"/>
      <c r="CZ34" s="657">
        <v>15.5</v>
      </c>
      <c r="DA34" s="658"/>
      <c r="DB34" s="658"/>
      <c r="DC34" s="659"/>
      <c r="DD34" s="632">
        <v>2261994</v>
      </c>
      <c r="DE34" s="624"/>
      <c r="DF34" s="624"/>
      <c r="DG34" s="624"/>
      <c r="DH34" s="624"/>
      <c r="DI34" s="624"/>
      <c r="DJ34" s="624"/>
      <c r="DK34" s="625"/>
      <c r="DL34" s="632">
        <v>2094342</v>
      </c>
      <c r="DM34" s="624"/>
      <c r="DN34" s="624"/>
      <c r="DO34" s="624"/>
      <c r="DP34" s="624"/>
      <c r="DQ34" s="624"/>
      <c r="DR34" s="624"/>
      <c r="DS34" s="624"/>
      <c r="DT34" s="624"/>
      <c r="DU34" s="624"/>
      <c r="DV34" s="625"/>
      <c r="DW34" s="628">
        <v>18.8</v>
      </c>
      <c r="DX34" s="653"/>
      <c r="DY34" s="653"/>
      <c r="DZ34" s="653"/>
      <c r="EA34" s="653"/>
      <c r="EB34" s="653"/>
      <c r="EC34" s="654"/>
    </row>
    <row r="35" spans="2:133" ht="11.25" customHeight="1">
      <c r="B35" s="620" t="s">
        <v>303</v>
      </c>
      <c r="C35" s="621"/>
      <c r="D35" s="621"/>
      <c r="E35" s="621"/>
      <c r="F35" s="621"/>
      <c r="G35" s="621"/>
      <c r="H35" s="621"/>
      <c r="I35" s="621"/>
      <c r="J35" s="621"/>
      <c r="K35" s="621"/>
      <c r="L35" s="621"/>
      <c r="M35" s="621"/>
      <c r="N35" s="621"/>
      <c r="O35" s="621"/>
      <c r="P35" s="621"/>
      <c r="Q35" s="622"/>
      <c r="R35" s="623">
        <v>661700</v>
      </c>
      <c r="S35" s="624"/>
      <c r="T35" s="624"/>
      <c r="U35" s="624"/>
      <c r="V35" s="624"/>
      <c r="W35" s="624"/>
      <c r="X35" s="624"/>
      <c r="Y35" s="625"/>
      <c r="Z35" s="626">
        <v>3.4</v>
      </c>
      <c r="AA35" s="626"/>
      <c r="AB35" s="626"/>
      <c r="AC35" s="626"/>
      <c r="AD35" s="627" t="s">
        <v>108</v>
      </c>
      <c r="AE35" s="627"/>
      <c r="AF35" s="627"/>
      <c r="AG35" s="627"/>
      <c r="AH35" s="627"/>
      <c r="AI35" s="627"/>
      <c r="AJ35" s="627"/>
      <c r="AK35" s="627"/>
      <c r="AL35" s="628" t="s">
        <v>108</v>
      </c>
      <c r="AM35" s="629"/>
      <c r="AN35" s="629"/>
      <c r="AO35" s="630"/>
      <c r="AP35" s="186"/>
      <c r="AQ35" s="634" t="s">
        <v>304</v>
      </c>
      <c r="AR35" s="635"/>
      <c r="AS35" s="635"/>
      <c r="AT35" s="635"/>
      <c r="AU35" s="635"/>
      <c r="AV35" s="635"/>
      <c r="AW35" s="635"/>
      <c r="AX35" s="635"/>
      <c r="AY35" s="636"/>
      <c r="AZ35" s="612">
        <v>2347227</v>
      </c>
      <c r="BA35" s="613"/>
      <c r="BB35" s="613"/>
      <c r="BC35" s="613"/>
      <c r="BD35" s="613"/>
      <c r="BE35" s="613"/>
      <c r="BF35" s="694"/>
      <c r="BG35" s="634" t="s">
        <v>305</v>
      </c>
      <c r="BH35" s="635"/>
      <c r="BI35" s="635"/>
      <c r="BJ35" s="635"/>
      <c r="BK35" s="635"/>
      <c r="BL35" s="635"/>
      <c r="BM35" s="635"/>
      <c r="BN35" s="635"/>
      <c r="BO35" s="635"/>
      <c r="BP35" s="635"/>
      <c r="BQ35" s="635"/>
      <c r="BR35" s="635"/>
      <c r="BS35" s="635"/>
      <c r="BT35" s="635"/>
      <c r="BU35" s="636"/>
      <c r="BV35" s="612">
        <v>-19051</v>
      </c>
      <c r="BW35" s="613"/>
      <c r="BX35" s="613"/>
      <c r="BY35" s="613"/>
      <c r="BZ35" s="613"/>
      <c r="CA35" s="613"/>
      <c r="CB35" s="694"/>
      <c r="CD35" s="637" t="s">
        <v>306</v>
      </c>
      <c r="CE35" s="638"/>
      <c r="CF35" s="638"/>
      <c r="CG35" s="638"/>
      <c r="CH35" s="638"/>
      <c r="CI35" s="638"/>
      <c r="CJ35" s="638"/>
      <c r="CK35" s="638"/>
      <c r="CL35" s="638"/>
      <c r="CM35" s="638"/>
      <c r="CN35" s="638"/>
      <c r="CO35" s="638"/>
      <c r="CP35" s="638"/>
      <c r="CQ35" s="639"/>
      <c r="CR35" s="623">
        <v>70651</v>
      </c>
      <c r="CS35" s="655"/>
      <c r="CT35" s="655"/>
      <c r="CU35" s="655"/>
      <c r="CV35" s="655"/>
      <c r="CW35" s="655"/>
      <c r="CX35" s="655"/>
      <c r="CY35" s="656"/>
      <c r="CZ35" s="657">
        <v>0.4</v>
      </c>
      <c r="DA35" s="658"/>
      <c r="DB35" s="658"/>
      <c r="DC35" s="659"/>
      <c r="DD35" s="632">
        <v>52861</v>
      </c>
      <c r="DE35" s="655"/>
      <c r="DF35" s="655"/>
      <c r="DG35" s="655"/>
      <c r="DH35" s="655"/>
      <c r="DI35" s="655"/>
      <c r="DJ35" s="655"/>
      <c r="DK35" s="656"/>
      <c r="DL35" s="632">
        <v>52861</v>
      </c>
      <c r="DM35" s="655"/>
      <c r="DN35" s="655"/>
      <c r="DO35" s="655"/>
      <c r="DP35" s="655"/>
      <c r="DQ35" s="655"/>
      <c r="DR35" s="655"/>
      <c r="DS35" s="655"/>
      <c r="DT35" s="655"/>
      <c r="DU35" s="655"/>
      <c r="DV35" s="656"/>
      <c r="DW35" s="628">
        <v>0.5</v>
      </c>
      <c r="DX35" s="653"/>
      <c r="DY35" s="653"/>
      <c r="DZ35" s="653"/>
      <c r="EA35" s="653"/>
      <c r="EB35" s="653"/>
      <c r="EC35" s="654"/>
    </row>
    <row r="36" spans="2:133" ht="11.25" customHeight="1">
      <c r="B36" s="666" t="s">
        <v>307</v>
      </c>
      <c r="C36" s="667"/>
      <c r="D36" s="667"/>
      <c r="E36" s="667"/>
      <c r="F36" s="667"/>
      <c r="G36" s="667"/>
      <c r="H36" s="667"/>
      <c r="I36" s="667"/>
      <c r="J36" s="667"/>
      <c r="K36" s="667"/>
      <c r="L36" s="667"/>
      <c r="M36" s="667"/>
      <c r="N36" s="667"/>
      <c r="O36" s="667"/>
      <c r="P36" s="667"/>
      <c r="Q36" s="668"/>
      <c r="R36" s="695">
        <v>19681833</v>
      </c>
      <c r="S36" s="696"/>
      <c r="T36" s="696"/>
      <c r="U36" s="696"/>
      <c r="V36" s="696"/>
      <c r="W36" s="696"/>
      <c r="X36" s="696"/>
      <c r="Y36" s="697"/>
      <c r="Z36" s="698">
        <v>100</v>
      </c>
      <c r="AA36" s="698"/>
      <c r="AB36" s="698"/>
      <c r="AC36" s="698"/>
      <c r="AD36" s="699">
        <v>10489941</v>
      </c>
      <c r="AE36" s="699"/>
      <c r="AF36" s="699"/>
      <c r="AG36" s="699"/>
      <c r="AH36" s="699"/>
      <c r="AI36" s="699"/>
      <c r="AJ36" s="699"/>
      <c r="AK36" s="699"/>
      <c r="AL36" s="700">
        <v>100</v>
      </c>
      <c r="AM36" s="692"/>
      <c r="AN36" s="692"/>
      <c r="AO36" s="701"/>
      <c r="AQ36" s="702" t="s">
        <v>308</v>
      </c>
      <c r="AR36" s="703"/>
      <c r="AS36" s="703"/>
      <c r="AT36" s="703"/>
      <c r="AU36" s="703"/>
      <c r="AV36" s="703"/>
      <c r="AW36" s="703"/>
      <c r="AX36" s="703"/>
      <c r="AY36" s="704"/>
      <c r="AZ36" s="623">
        <v>700827</v>
      </c>
      <c r="BA36" s="624"/>
      <c r="BB36" s="624"/>
      <c r="BC36" s="624"/>
      <c r="BD36" s="655"/>
      <c r="BE36" s="655"/>
      <c r="BF36" s="680"/>
      <c r="BG36" s="637" t="s">
        <v>309</v>
      </c>
      <c r="BH36" s="638"/>
      <c r="BI36" s="638"/>
      <c r="BJ36" s="638"/>
      <c r="BK36" s="638"/>
      <c r="BL36" s="638"/>
      <c r="BM36" s="638"/>
      <c r="BN36" s="638"/>
      <c r="BO36" s="638"/>
      <c r="BP36" s="638"/>
      <c r="BQ36" s="638"/>
      <c r="BR36" s="638"/>
      <c r="BS36" s="638"/>
      <c r="BT36" s="638"/>
      <c r="BU36" s="639"/>
      <c r="BV36" s="623">
        <v>-402534</v>
      </c>
      <c r="BW36" s="624"/>
      <c r="BX36" s="624"/>
      <c r="BY36" s="624"/>
      <c r="BZ36" s="624"/>
      <c r="CA36" s="624"/>
      <c r="CB36" s="633"/>
      <c r="CD36" s="637" t="s">
        <v>310</v>
      </c>
      <c r="CE36" s="638"/>
      <c r="CF36" s="638"/>
      <c r="CG36" s="638"/>
      <c r="CH36" s="638"/>
      <c r="CI36" s="638"/>
      <c r="CJ36" s="638"/>
      <c r="CK36" s="638"/>
      <c r="CL36" s="638"/>
      <c r="CM36" s="638"/>
      <c r="CN36" s="638"/>
      <c r="CO36" s="638"/>
      <c r="CP36" s="638"/>
      <c r="CQ36" s="639"/>
      <c r="CR36" s="623">
        <v>2684316</v>
      </c>
      <c r="CS36" s="624"/>
      <c r="CT36" s="624"/>
      <c r="CU36" s="624"/>
      <c r="CV36" s="624"/>
      <c r="CW36" s="624"/>
      <c r="CX36" s="624"/>
      <c r="CY36" s="625"/>
      <c r="CZ36" s="657">
        <v>14.5</v>
      </c>
      <c r="DA36" s="658"/>
      <c r="DB36" s="658"/>
      <c r="DC36" s="659"/>
      <c r="DD36" s="632">
        <v>2277334</v>
      </c>
      <c r="DE36" s="624"/>
      <c r="DF36" s="624"/>
      <c r="DG36" s="624"/>
      <c r="DH36" s="624"/>
      <c r="DI36" s="624"/>
      <c r="DJ36" s="624"/>
      <c r="DK36" s="625"/>
      <c r="DL36" s="632">
        <v>1999343</v>
      </c>
      <c r="DM36" s="624"/>
      <c r="DN36" s="624"/>
      <c r="DO36" s="624"/>
      <c r="DP36" s="624"/>
      <c r="DQ36" s="624"/>
      <c r="DR36" s="624"/>
      <c r="DS36" s="624"/>
      <c r="DT36" s="624"/>
      <c r="DU36" s="624"/>
      <c r="DV36" s="625"/>
      <c r="DW36" s="628">
        <v>17.899999999999999</v>
      </c>
      <c r="DX36" s="653"/>
      <c r="DY36" s="653"/>
      <c r="DZ36" s="653"/>
      <c r="EA36" s="653"/>
      <c r="EB36" s="653"/>
      <c r="EC36" s="654"/>
    </row>
    <row r="37" spans="2:133" ht="11.25" customHeight="1">
      <c r="AQ37" s="702" t="s">
        <v>311</v>
      </c>
      <c r="AR37" s="703"/>
      <c r="AS37" s="703"/>
      <c r="AT37" s="703"/>
      <c r="AU37" s="703"/>
      <c r="AV37" s="703"/>
      <c r="AW37" s="703"/>
      <c r="AX37" s="703"/>
      <c r="AY37" s="704"/>
      <c r="AZ37" s="623">
        <v>92714</v>
      </c>
      <c r="BA37" s="624"/>
      <c r="BB37" s="624"/>
      <c r="BC37" s="624"/>
      <c r="BD37" s="655"/>
      <c r="BE37" s="655"/>
      <c r="BF37" s="680"/>
      <c r="BG37" s="637" t="s">
        <v>312</v>
      </c>
      <c r="BH37" s="638"/>
      <c r="BI37" s="638"/>
      <c r="BJ37" s="638"/>
      <c r="BK37" s="638"/>
      <c r="BL37" s="638"/>
      <c r="BM37" s="638"/>
      <c r="BN37" s="638"/>
      <c r="BO37" s="638"/>
      <c r="BP37" s="638"/>
      <c r="BQ37" s="638"/>
      <c r="BR37" s="638"/>
      <c r="BS37" s="638"/>
      <c r="BT37" s="638"/>
      <c r="BU37" s="639"/>
      <c r="BV37" s="623">
        <v>5825</v>
      </c>
      <c r="BW37" s="624"/>
      <c r="BX37" s="624"/>
      <c r="BY37" s="624"/>
      <c r="BZ37" s="624"/>
      <c r="CA37" s="624"/>
      <c r="CB37" s="633"/>
      <c r="CD37" s="637" t="s">
        <v>313</v>
      </c>
      <c r="CE37" s="638"/>
      <c r="CF37" s="638"/>
      <c r="CG37" s="638"/>
      <c r="CH37" s="638"/>
      <c r="CI37" s="638"/>
      <c r="CJ37" s="638"/>
      <c r="CK37" s="638"/>
      <c r="CL37" s="638"/>
      <c r="CM37" s="638"/>
      <c r="CN37" s="638"/>
      <c r="CO37" s="638"/>
      <c r="CP37" s="638"/>
      <c r="CQ37" s="639"/>
      <c r="CR37" s="623">
        <v>1123646</v>
      </c>
      <c r="CS37" s="655"/>
      <c r="CT37" s="655"/>
      <c r="CU37" s="655"/>
      <c r="CV37" s="655"/>
      <c r="CW37" s="655"/>
      <c r="CX37" s="655"/>
      <c r="CY37" s="656"/>
      <c r="CZ37" s="657">
        <v>6.1</v>
      </c>
      <c r="DA37" s="658"/>
      <c r="DB37" s="658"/>
      <c r="DC37" s="659"/>
      <c r="DD37" s="632">
        <v>1123646</v>
      </c>
      <c r="DE37" s="655"/>
      <c r="DF37" s="655"/>
      <c r="DG37" s="655"/>
      <c r="DH37" s="655"/>
      <c r="DI37" s="655"/>
      <c r="DJ37" s="655"/>
      <c r="DK37" s="656"/>
      <c r="DL37" s="632">
        <v>1123646</v>
      </c>
      <c r="DM37" s="655"/>
      <c r="DN37" s="655"/>
      <c r="DO37" s="655"/>
      <c r="DP37" s="655"/>
      <c r="DQ37" s="655"/>
      <c r="DR37" s="655"/>
      <c r="DS37" s="655"/>
      <c r="DT37" s="655"/>
      <c r="DU37" s="655"/>
      <c r="DV37" s="656"/>
      <c r="DW37" s="628">
        <v>10.1</v>
      </c>
      <c r="DX37" s="653"/>
      <c r="DY37" s="653"/>
      <c r="DZ37" s="653"/>
      <c r="EA37" s="653"/>
      <c r="EB37" s="653"/>
      <c r="EC37" s="654"/>
    </row>
    <row r="38" spans="2:133" ht="11.25" customHeight="1">
      <c r="AQ38" s="702" t="s">
        <v>314</v>
      </c>
      <c r="AR38" s="703"/>
      <c r="AS38" s="703"/>
      <c r="AT38" s="703"/>
      <c r="AU38" s="703"/>
      <c r="AV38" s="703"/>
      <c r="AW38" s="703"/>
      <c r="AX38" s="703"/>
      <c r="AY38" s="704"/>
      <c r="AZ38" s="623">
        <v>46060</v>
      </c>
      <c r="BA38" s="624"/>
      <c r="BB38" s="624"/>
      <c r="BC38" s="624"/>
      <c r="BD38" s="655"/>
      <c r="BE38" s="655"/>
      <c r="BF38" s="680"/>
      <c r="BG38" s="637" t="s">
        <v>315</v>
      </c>
      <c r="BH38" s="638"/>
      <c r="BI38" s="638"/>
      <c r="BJ38" s="638"/>
      <c r="BK38" s="638"/>
      <c r="BL38" s="638"/>
      <c r="BM38" s="638"/>
      <c r="BN38" s="638"/>
      <c r="BO38" s="638"/>
      <c r="BP38" s="638"/>
      <c r="BQ38" s="638"/>
      <c r="BR38" s="638"/>
      <c r="BS38" s="638"/>
      <c r="BT38" s="638"/>
      <c r="BU38" s="639"/>
      <c r="BV38" s="623">
        <v>9894</v>
      </c>
      <c r="BW38" s="624"/>
      <c r="BX38" s="624"/>
      <c r="BY38" s="624"/>
      <c r="BZ38" s="624"/>
      <c r="CA38" s="624"/>
      <c r="CB38" s="633"/>
      <c r="CD38" s="637" t="s">
        <v>316</v>
      </c>
      <c r="CE38" s="638"/>
      <c r="CF38" s="638"/>
      <c r="CG38" s="638"/>
      <c r="CH38" s="638"/>
      <c r="CI38" s="638"/>
      <c r="CJ38" s="638"/>
      <c r="CK38" s="638"/>
      <c r="CL38" s="638"/>
      <c r="CM38" s="638"/>
      <c r="CN38" s="638"/>
      <c r="CO38" s="638"/>
      <c r="CP38" s="638"/>
      <c r="CQ38" s="639"/>
      <c r="CR38" s="623">
        <v>2347227</v>
      </c>
      <c r="CS38" s="624"/>
      <c r="CT38" s="624"/>
      <c r="CU38" s="624"/>
      <c r="CV38" s="624"/>
      <c r="CW38" s="624"/>
      <c r="CX38" s="624"/>
      <c r="CY38" s="625"/>
      <c r="CZ38" s="657">
        <v>12.7</v>
      </c>
      <c r="DA38" s="658"/>
      <c r="DB38" s="658"/>
      <c r="DC38" s="659"/>
      <c r="DD38" s="632">
        <v>2056783</v>
      </c>
      <c r="DE38" s="624"/>
      <c r="DF38" s="624"/>
      <c r="DG38" s="624"/>
      <c r="DH38" s="624"/>
      <c r="DI38" s="624"/>
      <c r="DJ38" s="624"/>
      <c r="DK38" s="625"/>
      <c r="DL38" s="632">
        <v>939758</v>
      </c>
      <c r="DM38" s="624"/>
      <c r="DN38" s="624"/>
      <c r="DO38" s="624"/>
      <c r="DP38" s="624"/>
      <c r="DQ38" s="624"/>
      <c r="DR38" s="624"/>
      <c r="DS38" s="624"/>
      <c r="DT38" s="624"/>
      <c r="DU38" s="624"/>
      <c r="DV38" s="625"/>
      <c r="DW38" s="628">
        <v>8.4</v>
      </c>
      <c r="DX38" s="653"/>
      <c r="DY38" s="653"/>
      <c r="DZ38" s="653"/>
      <c r="EA38" s="653"/>
      <c r="EB38" s="653"/>
      <c r="EC38" s="654"/>
    </row>
    <row r="39" spans="2:133" ht="11.25" customHeight="1">
      <c r="AQ39" s="702" t="s">
        <v>317</v>
      </c>
      <c r="AR39" s="703"/>
      <c r="AS39" s="703"/>
      <c r="AT39" s="703"/>
      <c r="AU39" s="703"/>
      <c r="AV39" s="703"/>
      <c r="AW39" s="703"/>
      <c r="AX39" s="703"/>
      <c r="AY39" s="704"/>
      <c r="AZ39" s="623" t="s">
        <v>108</v>
      </c>
      <c r="BA39" s="624"/>
      <c r="BB39" s="624"/>
      <c r="BC39" s="624"/>
      <c r="BD39" s="655"/>
      <c r="BE39" s="655"/>
      <c r="BF39" s="680"/>
      <c r="BG39" s="708" t="s">
        <v>318</v>
      </c>
      <c r="BH39" s="709"/>
      <c r="BI39" s="709"/>
      <c r="BJ39" s="709"/>
      <c r="BK39" s="709"/>
      <c r="BL39" s="187"/>
      <c r="BM39" s="638" t="s">
        <v>319</v>
      </c>
      <c r="BN39" s="638"/>
      <c r="BO39" s="638"/>
      <c r="BP39" s="638"/>
      <c r="BQ39" s="638"/>
      <c r="BR39" s="638"/>
      <c r="BS39" s="638"/>
      <c r="BT39" s="638"/>
      <c r="BU39" s="639"/>
      <c r="BV39" s="623">
        <v>89</v>
      </c>
      <c r="BW39" s="624"/>
      <c r="BX39" s="624"/>
      <c r="BY39" s="624"/>
      <c r="BZ39" s="624"/>
      <c r="CA39" s="624"/>
      <c r="CB39" s="633"/>
      <c r="CD39" s="637" t="s">
        <v>320</v>
      </c>
      <c r="CE39" s="638"/>
      <c r="CF39" s="638"/>
      <c r="CG39" s="638"/>
      <c r="CH39" s="638"/>
      <c r="CI39" s="638"/>
      <c r="CJ39" s="638"/>
      <c r="CK39" s="638"/>
      <c r="CL39" s="638"/>
      <c r="CM39" s="638"/>
      <c r="CN39" s="638"/>
      <c r="CO39" s="638"/>
      <c r="CP39" s="638"/>
      <c r="CQ39" s="639"/>
      <c r="CR39" s="623">
        <v>45825</v>
      </c>
      <c r="CS39" s="655"/>
      <c r="CT39" s="655"/>
      <c r="CU39" s="655"/>
      <c r="CV39" s="655"/>
      <c r="CW39" s="655"/>
      <c r="CX39" s="655"/>
      <c r="CY39" s="656"/>
      <c r="CZ39" s="657">
        <v>0.2</v>
      </c>
      <c r="DA39" s="658"/>
      <c r="DB39" s="658"/>
      <c r="DC39" s="659"/>
      <c r="DD39" s="632" t="s">
        <v>108</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321</v>
      </c>
      <c r="AR40" s="703"/>
      <c r="AS40" s="703"/>
      <c r="AT40" s="703"/>
      <c r="AU40" s="703"/>
      <c r="AV40" s="703"/>
      <c r="AW40" s="703"/>
      <c r="AX40" s="703"/>
      <c r="AY40" s="704"/>
      <c r="AZ40" s="623">
        <v>705243</v>
      </c>
      <c r="BA40" s="624"/>
      <c r="BB40" s="624"/>
      <c r="BC40" s="624"/>
      <c r="BD40" s="655"/>
      <c r="BE40" s="655"/>
      <c r="BF40" s="680"/>
      <c r="BG40" s="708"/>
      <c r="BH40" s="709"/>
      <c r="BI40" s="709"/>
      <c r="BJ40" s="709"/>
      <c r="BK40" s="709"/>
      <c r="BL40" s="187"/>
      <c r="BM40" s="638" t="s">
        <v>322</v>
      </c>
      <c r="BN40" s="638"/>
      <c r="BO40" s="638"/>
      <c r="BP40" s="638"/>
      <c r="BQ40" s="638"/>
      <c r="BR40" s="638"/>
      <c r="BS40" s="638"/>
      <c r="BT40" s="638"/>
      <c r="BU40" s="639"/>
      <c r="BV40" s="623">
        <v>133</v>
      </c>
      <c r="BW40" s="624"/>
      <c r="BX40" s="624"/>
      <c r="BY40" s="624"/>
      <c r="BZ40" s="624"/>
      <c r="CA40" s="624"/>
      <c r="CB40" s="633"/>
      <c r="CD40" s="637" t="s">
        <v>323</v>
      </c>
      <c r="CE40" s="638"/>
      <c r="CF40" s="638"/>
      <c r="CG40" s="638"/>
      <c r="CH40" s="638"/>
      <c r="CI40" s="638"/>
      <c r="CJ40" s="638"/>
      <c r="CK40" s="638"/>
      <c r="CL40" s="638"/>
      <c r="CM40" s="638"/>
      <c r="CN40" s="638"/>
      <c r="CO40" s="638"/>
      <c r="CP40" s="638"/>
      <c r="CQ40" s="639"/>
      <c r="CR40" s="623">
        <v>40000</v>
      </c>
      <c r="CS40" s="624"/>
      <c r="CT40" s="624"/>
      <c r="CU40" s="624"/>
      <c r="CV40" s="624"/>
      <c r="CW40" s="624"/>
      <c r="CX40" s="624"/>
      <c r="CY40" s="625"/>
      <c r="CZ40" s="657">
        <v>0.2</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324</v>
      </c>
      <c r="AR41" s="644"/>
      <c r="AS41" s="644"/>
      <c r="AT41" s="644"/>
      <c r="AU41" s="644"/>
      <c r="AV41" s="644"/>
      <c r="AW41" s="644"/>
      <c r="AX41" s="644"/>
      <c r="AY41" s="645"/>
      <c r="AZ41" s="695">
        <v>802383</v>
      </c>
      <c r="BA41" s="696"/>
      <c r="BB41" s="696"/>
      <c r="BC41" s="696"/>
      <c r="BD41" s="691"/>
      <c r="BE41" s="691"/>
      <c r="BF41" s="693"/>
      <c r="BG41" s="710"/>
      <c r="BH41" s="711"/>
      <c r="BI41" s="711"/>
      <c r="BJ41" s="711"/>
      <c r="BK41" s="711"/>
      <c r="BL41" s="189"/>
      <c r="BM41" s="644" t="s">
        <v>325</v>
      </c>
      <c r="BN41" s="644"/>
      <c r="BO41" s="644"/>
      <c r="BP41" s="644"/>
      <c r="BQ41" s="644"/>
      <c r="BR41" s="644"/>
      <c r="BS41" s="644"/>
      <c r="BT41" s="644"/>
      <c r="BU41" s="645"/>
      <c r="BV41" s="695">
        <v>377</v>
      </c>
      <c r="BW41" s="696"/>
      <c r="BX41" s="696"/>
      <c r="BY41" s="696"/>
      <c r="BZ41" s="696"/>
      <c r="CA41" s="696"/>
      <c r="CB41" s="705"/>
      <c r="CD41" s="637" t="s">
        <v>326</v>
      </c>
      <c r="CE41" s="638"/>
      <c r="CF41" s="638"/>
      <c r="CG41" s="638"/>
      <c r="CH41" s="638"/>
      <c r="CI41" s="638"/>
      <c r="CJ41" s="638"/>
      <c r="CK41" s="638"/>
      <c r="CL41" s="638"/>
      <c r="CM41" s="638"/>
      <c r="CN41" s="638"/>
      <c r="CO41" s="638"/>
      <c r="CP41" s="638"/>
      <c r="CQ41" s="639"/>
      <c r="CR41" s="623" t="s">
        <v>212</v>
      </c>
      <c r="CS41" s="655"/>
      <c r="CT41" s="655"/>
      <c r="CU41" s="655"/>
      <c r="CV41" s="655"/>
      <c r="CW41" s="655"/>
      <c r="CX41" s="655"/>
      <c r="CY41" s="656"/>
      <c r="CZ41" s="657" t="s">
        <v>212</v>
      </c>
      <c r="DA41" s="658"/>
      <c r="DB41" s="658"/>
      <c r="DC41" s="659"/>
      <c r="DD41" s="632" t="s">
        <v>212</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328</v>
      </c>
      <c r="CE42" s="621"/>
      <c r="CF42" s="621"/>
      <c r="CG42" s="621"/>
      <c r="CH42" s="621"/>
      <c r="CI42" s="621"/>
      <c r="CJ42" s="621"/>
      <c r="CK42" s="621"/>
      <c r="CL42" s="621"/>
      <c r="CM42" s="621"/>
      <c r="CN42" s="621"/>
      <c r="CO42" s="621"/>
      <c r="CP42" s="621"/>
      <c r="CQ42" s="622"/>
      <c r="CR42" s="623">
        <v>3771152</v>
      </c>
      <c r="CS42" s="624"/>
      <c r="CT42" s="624"/>
      <c r="CU42" s="624"/>
      <c r="CV42" s="624"/>
      <c r="CW42" s="624"/>
      <c r="CX42" s="624"/>
      <c r="CY42" s="625"/>
      <c r="CZ42" s="657">
        <v>20.3</v>
      </c>
      <c r="DA42" s="706"/>
      <c r="DB42" s="706"/>
      <c r="DC42" s="707"/>
      <c r="DD42" s="632">
        <v>561129</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330</v>
      </c>
      <c r="CE43" s="621"/>
      <c r="CF43" s="621"/>
      <c r="CG43" s="621"/>
      <c r="CH43" s="621"/>
      <c r="CI43" s="621"/>
      <c r="CJ43" s="621"/>
      <c r="CK43" s="621"/>
      <c r="CL43" s="621"/>
      <c r="CM43" s="621"/>
      <c r="CN43" s="621"/>
      <c r="CO43" s="621"/>
      <c r="CP43" s="621"/>
      <c r="CQ43" s="622"/>
      <c r="CR43" s="623">
        <v>28955</v>
      </c>
      <c r="CS43" s="655"/>
      <c r="CT43" s="655"/>
      <c r="CU43" s="655"/>
      <c r="CV43" s="655"/>
      <c r="CW43" s="655"/>
      <c r="CX43" s="655"/>
      <c r="CY43" s="656"/>
      <c r="CZ43" s="657">
        <v>0.2</v>
      </c>
      <c r="DA43" s="658"/>
      <c r="DB43" s="658"/>
      <c r="DC43" s="659"/>
      <c r="DD43" s="632">
        <v>28955</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331</v>
      </c>
      <c r="CD44" s="729" t="s">
        <v>284</v>
      </c>
      <c r="CE44" s="730"/>
      <c r="CF44" s="620" t="s">
        <v>332</v>
      </c>
      <c r="CG44" s="621"/>
      <c r="CH44" s="621"/>
      <c r="CI44" s="621"/>
      <c r="CJ44" s="621"/>
      <c r="CK44" s="621"/>
      <c r="CL44" s="621"/>
      <c r="CM44" s="621"/>
      <c r="CN44" s="621"/>
      <c r="CO44" s="621"/>
      <c r="CP44" s="621"/>
      <c r="CQ44" s="622"/>
      <c r="CR44" s="623">
        <v>3751351</v>
      </c>
      <c r="CS44" s="624"/>
      <c r="CT44" s="624"/>
      <c r="CU44" s="624"/>
      <c r="CV44" s="624"/>
      <c r="CW44" s="624"/>
      <c r="CX44" s="624"/>
      <c r="CY44" s="625"/>
      <c r="CZ44" s="657">
        <v>20.2</v>
      </c>
      <c r="DA44" s="706"/>
      <c r="DB44" s="706"/>
      <c r="DC44" s="707"/>
      <c r="DD44" s="632">
        <v>555185</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333</v>
      </c>
      <c r="CG45" s="621"/>
      <c r="CH45" s="621"/>
      <c r="CI45" s="621"/>
      <c r="CJ45" s="621"/>
      <c r="CK45" s="621"/>
      <c r="CL45" s="621"/>
      <c r="CM45" s="621"/>
      <c r="CN45" s="621"/>
      <c r="CO45" s="621"/>
      <c r="CP45" s="621"/>
      <c r="CQ45" s="622"/>
      <c r="CR45" s="623">
        <v>691772</v>
      </c>
      <c r="CS45" s="655"/>
      <c r="CT45" s="655"/>
      <c r="CU45" s="655"/>
      <c r="CV45" s="655"/>
      <c r="CW45" s="655"/>
      <c r="CX45" s="655"/>
      <c r="CY45" s="656"/>
      <c r="CZ45" s="657">
        <v>3.7</v>
      </c>
      <c r="DA45" s="658"/>
      <c r="DB45" s="658"/>
      <c r="DC45" s="659"/>
      <c r="DD45" s="632">
        <v>184378</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334</v>
      </c>
      <c r="CG46" s="621"/>
      <c r="CH46" s="621"/>
      <c r="CI46" s="621"/>
      <c r="CJ46" s="621"/>
      <c r="CK46" s="621"/>
      <c r="CL46" s="621"/>
      <c r="CM46" s="621"/>
      <c r="CN46" s="621"/>
      <c r="CO46" s="621"/>
      <c r="CP46" s="621"/>
      <c r="CQ46" s="622"/>
      <c r="CR46" s="623">
        <v>3056224</v>
      </c>
      <c r="CS46" s="624"/>
      <c r="CT46" s="624"/>
      <c r="CU46" s="624"/>
      <c r="CV46" s="624"/>
      <c r="CW46" s="624"/>
      <c r="CX46" s="624"/>
      <c r="CY46" s="625"/>
      <c r="CZ46" s="657">
        <v>16.5</v>
      </c>
      <c r="DA46" s="706"/>
      <c r="DB46" s="706"/>
      <c r="DC46" s="707"/>
      <c r="DD46" s="632">
        <v>367882</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335</v>
      </c>
      <c r="CG47" s="621"/>
      <c r="CH47" s="621"/>
      <c r="CI47" s="621"/>
      <c r="CJ47" s="621"/>
      <c r="CK47" s="621"/>
      <c r="CL47" s="621"/>
      <c r="CM47" s="621"/>
      <c r="CN47" s="621"/>
      <c r="CO47" s="621"/>
      <c r="CP47" s="621"/>
      <c r="CQ47" s="622"/>
      <c r="CR47" s="623">
        <v>19801</v>
      </c>
      <c r="CS47" s="655"/>
      <c r="CT47" s="655"/>
      <c r="CU47" s="655"/>
      <c r="CV47" s="655"/>
      <c r="CW47" s="655"/>
      <c r="CX47" s="655"/>
      <c r="CY47" s="656"/>
      <c r="CZ47" s="657">
        <v>0.1</v>
      </c>
      <c r="DA47" s="658"/>
      <c r="DB47" s="658"/>
      <c r="DC47" s="659"/>
      <c r="DD47" s="632">
        <v>5944</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336</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337</v>
      </c>
      <c r="CE49" s="667"/>
      <c r="CF49" s="667"/>
      <c r="CG49" s="667"/>
      <c r="CH49" s="667"/>
      <c r="CI49" s="667"/>
      <c r="CJ49" s="667"/>
      <c r="CK49" s="667"/>
      <c r="CL49" s="667"/>
      <c r="CM49" s="667"/>
      <c r="CN49" s="667"/>
      <c r="CO49" s="667"/>
      <c r="CP49" s="667"/>
      <c r="CQ49" s="668"/>
      <c r="CR49" s="695">
        <v>18547893</v>
      </c>
      <c r="CS49" s="691"/>
      <c r="CT49" s="691"/>
      <c r="CU49" s="691"/>
      <c r="CV49" s="691"/>
      <c r="CW49" s="691"/>
      <c r="CX49" s="691"/>
      <c r="CY49" s="718"/>
      <c r="CZ49" s="719">
        <v>100</v>
      </c>
      <c r="DA49" s="720"/>
      <c r="DB49" s="720"/>
      <c r="DC49" s="721"/>
      <c r="DD49" s="722">
        <v>12022802</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339</v>
      </c>
      <c r="DK2" s="765"/>
      <c r="DL2" s="765"/>
      <c r="DM2" s="765"/>
      <c r="DN2" s="765"/>
      <c r="DO2" s="766"/>
      <c r="DP2" s="200"/>
      <c r="DQ2" s="764" t="s">
        <v>340</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341</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343</v>
      </c>
      <c r="B5" s="759"/>
      <c r="C5" s="759"/>
      <c r="D5" s="759"/>
      <c r="E5" s="759"/>
      <c r="F5" s="759"/>
      <c r="G5" s="759"/>
      <c r="H5" s="759"/>
      <c r="I5" s="759"/>
      <c r="J5" s="759"/>
      <c r="K5" s="759"/>
      <c r="L5" s="759"/>
      <c r="M5" s="759"/>
      <c r="N5" s="759"/>
      <c r="O5" s="759"/>
      <c r="P5" s="760"/>
      <c r="Q5" s="735" t="s">
        <v>344</v>
      </c>
      <c r="R5" s="736"/>
      <c r="S5" s="736"/>
      <c r="T5" s="736"/>
      <c r="U5" s="737"/>
      <c r="V5" s="735" t="s">
        <v>345</v>
      </c>
      <c r="W5" s="736"/>
      <c r="X5" s="736"/>
      <c r="Y5" s="736"/>
      <c r="Z5" s="737"/>
      <c r="AA5" s="735" t="s">
        <v>346</v>
      </c>
      <c r="AB5" s="736"/>
      <c r="AC5" s="736"/>
      <c r="AD5" s="736"/>
      <c r="AE5" s="736"/>
      <c r="AF5" s="768" t="s">
        <v>347</v>
      </c>
      <c r="AG5" s="736"/>
      <c r="AH5" s="736"/>
      <c r="AI5" s="736"/>
      <c r="AJ5" s="747"/>
      <c r="AK5" s="736" t="s">
        <v>348</v>
      </c>
      <c r="AL5" s="736"/>
      <c r="AM5" s="736"/>
      <c r="AN5" s="736"/>
      <c r="AO5" s="737"/>
      <c r="AP5" s="735" t="s">
        <v>349</v>
      </c>
      <c r="AQ5" s="736"/>
      <c r="AR5" s="736"/>
      <c r="AS5" s="736"/>
      <c r="AT5" s="737"/>
      <c r="AU5" s="735" t="s">
        <v>350</v>
      </c>
      <c r="AV5" s="736"/>
      <c r="AW5" s="736"/>
      <c r="AX5" s="736"/>
      <c r="AY5" s="747"/>
      <c r="AZ5" s="207"/>
      <c r="BA5" s="207"/>
      <c r="BB5" s="207"/>
      <c r="BC5" s="207"/>
      <c r="BD5" s="207"/>
      <c r="BE5" s="208"/>
      <c r="BF5" s="208"/>
      <c r="BG5" s="208"/>
      <c r="BH5" s="208"/>
      <c r="BI5" s="208"/>
      <c r="BJ5" s="208"/>
      <c r="BK5" s="208"/>
      <c r="BL5" s="208"/>
      <c r="BM5" s="208"/>
      <c r="BN5" s="208"/>
      <c r="BO5" s="208"/>
      <c r="BP5" s="208"/>
      <c r="BQ5" s="758" t="s">
        <v>351</v>
      </c>
      <c r="BR5" s="759"/>
      <c r="BS5" s="759"/>
      <c r="BT5" s="759"/>
      <c r="BU5" s="759"/>
      <c r="BV5" s="759"/>
      <c r="BW5" s="759"/>
      <c r="BX5" s="759"/>
      <c r="BY5" s="759"/>
      <c r="BZ5" s="759"/>
      <c r="CA5" s="759"/>
      <c r="CB5" s="759"/>
      <c r="CC5" s="759"/>
      <c r="CD5" s="759"/>
      <c r="CE5" s="759"/>
      <c r="CF5" s="759"/>
      <c r="CG5" s="760"/>
      <c r="CH5" s="735" t="s">
        <v>352</v>
      </c>
      <c r="CI5" s="736"/>
      <c r="CJ5" s="736"/>
      <c r="CK5" s="736"/>
      <c r="CL5" s="737"/>
      <c r="CM5" s="735" t="s">
        <v>353</v>
      </c>
      <c r="CN5" s="736"/>
      <c r="CO5" s="736"/>
      <c r="CP5" s="736"/>
      <c r="CQ5" s="737"/>
      <c r="CR5" s="735" t="s">
        <v>354</v>
      </c>
      <c r="CS5" s="736"/>
      <c r="CT5" s="736"/>
      <c r="CU5" s="736"/>
      <c r="CV5" s="737"/>
      <c r="CW5" s="735" t="s">
        <v>355</v>
      </c>
      <c r="CX5" s="736"/>
      <c r="CY5" s="736"/>
      <c r="CZ5" s="736"/>
      <c r="DA5" s="737"/>
      <c r="DB5" s="735" t="s">
        <v>356</v>
      </c>
      <c r="DC5" s="736"/>
      <c r="DD5" s="736"/>
      <c r="DE5" s="736"/>
      <c r="DF5" s="737"/>
      <c r="DG5" s="741" t="s">
        <v>357</v>
      </c>
      <c r="DH5" s="742"/>
      <c r="DI5" s="742"/>
      <c r="DJ5" s="742"/>
      <c r="DK5" s="743"/>
      <c r="DL5" s="741" t="s">
        <v>358</v>
      </c>
      <c r="DM5" s="742"/>
      <c r="DN5" s="742"/>
      <c r="DO5" s="742"/>
      <c r="DP5" s="743"/>
      <c r="DQ5" s="735" t="s">
        <v>359</v>
      </c>
      <c r="DR5" s="736"/>
      <c r="DS5" s="736"/>
      <c r="DT5" s="736"/>
      <c r="DU5" s="737"/>
      <c r="DV5" s="735" t="s">
        <v>350</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360</v>
      </c>
      <c r="C7" s="750"/>
      <c r="D7" s="750"/>
      <c r="E7" s="750"/>
      <c r="F7" s="750"/>
      <c r="G7" s="750"/>
      <c r="H7" s="750"/>
      <c r="I7" s="750"/>
      <c r="J7" s="750"/>
      <c r="K7" s="750"/>
      <c r="L7" s="750"/>
      <c r="M7" s="750"/>
      <c r="N7" s="750"/>
      <c r="O7" s="750"/>
      <c r="P7" s="751"/>
      <c r="Q7" s="752">
        <v>19690</v>
      </c>
      <c r="R7" s="753"/>
      <c r="S7" s="753"/>
      <c r="T7" s="753"/>
      <c r="U7" s="753"/>
      <c r="V7" s="753">
        <v>18556</v>
      </c>
      <c r="W7" s="753"/>
      <c r="X7" s="753"/>
      <c r="Y7" s="753"/>
      <c r="Z7" s="753"/>
      <c r="AA7" s="753">
        <v>1134</v>
      </c>
      <c r="AB7" s="753"/>
      <c r="AC7" s="753"/>
      <c r="AD7" s="753"/>
      <c r="AE7" s="754"/>
      <c r="AF7" s="755">
        <v>843</v>
      </c>
      <c r="AG7" s="756"/>
      <c r="AH7" s="756"/>
      <c r="AI7" s="756"/>
      <c r="AJ7" s="757"/>
      <c r="AK7" s="792">
        <v>772</v>
      </c>
      <c r="AL7" s="793"/>
      <c r="AM7" s="793"/>
      <c r="AN7" s="793"/>
      <c r="AO7" s="793"/>
      <c r="AP7" s="793">
        <v>20671</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568</v>
      </c>
      <c r="BT7" s="797"/>
      <c r="BU7" s="797"/>
      <c r="BV7" s="797"/>
      <c r="BW7" s="797"/>
      <c r="BX7" s="797"/>
      <c r="BY7" s="797"/>
      <c r="BZ7" s="797"/>
      <c r="CA7" s="797"/>
      <c r="CB7" s="797"/>
      <c r="CC7" s="797"/>
      <c r="CD7" s="797"/>
      <c r="CE7" s="797"/>
      <c r="CF7" s="797"/>
      <c r="CG7" s="798"/>
      <c r="CH7" s="789">
        <v>1</v>
      </c>
      <c r="CI7" s="790"/>
      <c r="CJ7" s="790"/>
      <c r="CK7" s="790"/>
      <c r="CL7" s="791"/>
      <c r="CM7" s="789">
        <v>67</v>
      </c>
      <c r="CN7" s="790"/>
      <c r="CO7" s="790"/>
      <c r="CP7" s="790"/>
      <c r="CQ7" s="791"/>
      <c r="CR7" s="789">
        <v>20</v>
      </c>
      <c r="CS7" s="790"/>
      <c r="CT7" s="790"/>
      <c r="CU7" s="790"/>
      <c r="CV7" s="791"/>
      <c r="CW7" s="789" t="s">
        <v>569</v>
      </c>
      <c r="CX7" s="790"/>
      <c r="CY7" s="790"/>
      <c r="CZ7" s="790"/>
      <c r="DA7" s="791"/>
      <c r="DB7" s="789" t="s">
        <v>569</v>
      </c>
      <c r="DC7" s="790"/>
      <c r="DD7" s="790"/>
      <c r="DE7" s="790"/>
      <c r="DF7" s="791"/>
      <c r="DG7" s="789" t="s">
        <v>569</v>
      </c>
      <c r="DH7" s="790"/>
      <c r="DI7" s="790"/>
      <c r="DJ7" s="790"/>
      <c r="DK7" s="791"/>
      <c r="DL7" s="789" t="s">
        <v>569</v>
      </c>
      <c r="DM7" s="790"/>
      <c r="DN7" s="790"/>
      <c r="DO7" s="790"/>
      <c r="DP7" s="791"/>
      <c r="DQ7" s="789" t="s">
        <v>569</v>
      </c>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570</v>
      </c>
      <c r="BT8" s="787"/>
      <c r="BU8" s="787"/>
      <c r="BV8" s="787"/>
      <c r="BW8" s="787"/>
      <c r="BX8" s="787"/>
      <c r="BY8" s="787"/>
      <c r="BZ8" s="787"/>
      <c r="CA8" s="787"/>
      <c r="CB8" s="787"/>
      <c r="CC8" s="787"/>
      <c r="CD8" s="787"/>
      <c r="CE8" s="787"/>
      <c r="CF8" s="787"/>
      <c r="CG8" s="788"/>
      <c r="CH8" s="799">
        <v>56</v>
      </c>
      <c r="CI8" s="800"/>
      <c r="CJ8" s="800"/>
      <c r="CK8" s="800"/>
      <c r="CL8" s="801"/>
      <c r="CM8" s="799">
        <v>290</v>
      </c>
      <c r="CN8" s="800"/>
      <c r="CO8" s="800"/>
      <c r="CP8" s="800"/>
      <c r="CQ8" s="801"/>
      <c r="CR8" s="799">
        <v>70</v>
      </c>
      <c r="CS8" s="800"/>
      <c r="CT8" s="800"/>
      <c r="CU8" s="800"/>
      <c r="CV8" s="801"/>
      <c r="CW8" s="799" t="s">
        <v>550</v>
      </c>
      <c r="CX8" s="800"/>
      <c r="CY8" s="800"/>
      <c r="CZ8" s="800"/>
      <c r="DA8" s="801"/>
      <c r="DB8" s="799" t="s">
        <v>550</v>
      </c>
      <c r="DC8" s="800"/>
      <c r="DD8" s="800"/>
      <c r="DE8" s="800"/>
      <c r="DF8" s="801"/>
      <c r="DG8" s="799" t="s">
        <v>550</v>
      </c>
      <c r="DH8" s="800"/>
      <c r="DI8" s="800"/>
      <c r="DJ8" s="800"/>
      <c r="DK8" s="801"/>
      <c r="DL8" s="799" t="s">
        <v>550</v>
      </c>
      <c r="DM8" s="800"/>
      <c r="DN8" s="800"/>
      <c r="DO8" s="800"/>
      <c r="DP8" s="801"/>
      <c r="DQ8" s="799" t="s">
        <v>550</v>
      </c>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571</v>
      </c>
      <c r="BT9" s="787"/>
      <c r="BU9" s="787"/>
      <c r="BV9" s="787"/>
      <c r="BW9" s="787"/>
      <c r="BX9" s="787"/>
      <c r="BY9" s="787"/>
      <c r="BZ9" s="787"/>
      <c r="CA9" s="787"/>
      <c r="CB9" s="787"/>
      <c r="CC9" s="787"/>
      <c r="CD9" s="787"/>
      <c r="CE9" s="787"/>
      <c r="CF9" s="787"/>
      <c r="CG9" s="788"/>
      <c r="CH9" s="799">
        <v>3</v>
      </c>
      <c r="CI9" s="800"/>
      <c r="CJ9" s="800"/>
      <c r="CK9" s="800"/>
      <c r="CL9" s="801"/>
      <c r="CM9" s="799">
        <v>36</v>
      </c>
      <c r="CN9" s="800"/>
      <c r="CO9" s="800"/>
      <c r="CP9" s="800"/>
      <c r="CQ9" s="801"/>
      <c r="CR9" s="799">
        <v>53</v>
      </c>
      <c r="CS9" s="800"/>
      <c r="CT9" s="800"/>
      <c r="CU9" s="800"/>
      <c r="CV9" s="801"/>
      <c r="CW9" s="799" t="s">
        <v>550</v>
      </c>
      <c r="CX9" s="800"/>
      <c r="CY9" s="800"/>
      <c r="CZ9" s="800"/>
      <c r="DA9" s="801"/>
      <c r="DB9" s="799" t="s">
        <v>550</v>
      </c>
      <c r="DC9" s="800"/>
      <c r="DD9" s="800"/>
      <c r="DE9" s="800"/>
      <c r="DF9" s="801"/>
      <c r="DG9" s="799" t="s">
        <v>550</v>
      </c>
      <c r="DH9" s="800"/>
      <c r="DI9" s="800"/>
      <c r="DJ9" s="800"/>
      <c r="DK9" s="801"/>
      <c r="DL9" s="799" t="s">
        <v>550</v>
      </c>
      <c r="DM9" s="800"/>
      <c r="DN9" s="800"/>
      <c r="DO9" s="800"/>
      <c r="DP9" s="801"/>
      <c r="DQ9" s="799" t="s">
        <v>550</v>
      </c>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t="s">
        <v>572</v>
      </c>
      <c r="BT10" s="787"/>
      <c r="BU10" s="787"/>
      <c r="BV10" s="787"/>
      <c r="BW10" s="787"/>
      <c r="BX10" s="787"/>
      <c r="BY10" s="787"/>
      <c r="BZ10" s="787"/>
      <c r="CA10" s="787"/>
      <c r="CB10" s="787"/>
      <c r="CC10" s="787"/>
      <c r="CD10" s="787"/>
      <c r="CE10" s="787"/>
      <c r="CF10" s="787"/>
      <c r="CG10" s="788"/>
      <c r="CH10" s="799">
        <v>0</v>
      </c>
      <c r="CI10" s="800"/>
      <c r="CJ10" s="800"/>
      <c r="CK10" s="800"/>
      <c r="CL10" s="801"/>
      <c r="CM10" s="799">
        <v>60</v>
      </c>
      <c r="CN10" s="800"/>
      <c r="CO10" s="800"/>
      <c r="CP10" s="800"/>
      <c r="CQ10" s="801"/>
      <c r="CR10" s="799">
        <v>13</v>
      </c>
      <c r="CS10" s="800"/>
      <c r="CT10" s="800"/>
      <c r="CU10" s="800"/>
      <c r="CV10" s="801"/>
      <c r="CW10" s="799" t="s">
        <v>550</v>
      </c>
      <c r="CX10" s="800"/>
      <c r="CY10" s="800"/>
      <c r="CZ10" s="800"/>
      <c r="DA10" s="801"/>
      <c r="DB10" s="799" t="s">
        <v>550</v>
      </c>
      <c r="DC10" s="800"/>
      <c r="DD10" s="800"/>
      <c r="DE10" s="800"/>
      <c r="DF10" s="801"/>
      <c r="DG10" s="799" t="s">
        <v>550</v>
      </c>
      <c r="DH10" s="800"/>
      <c r="DI10" s="800"/>
      <c r="DJ10" s="800"/>
      <c r="DK10" s="801"/>
      <c r="DL10" s="799" t="s">
        <v>550</v>
      </c>
      <c r="DM10" s="800"/>
      <c r="DN10" s="800"/>
      <c r="DO10" s="800"/>
      <c r="DP10" s="801"/>
      <c r="DQ10" s="799" t="s">
        <v>550</v>
      </c>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361</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362</v>
      </c>
      <c r="B23" s="808" t="s">
        <v>363</v>
      </c>
      <c r="C23" s="809"/>
      <c r="D23" s="809"/>
      <c r="E23" s="809"/>
      <c r="F23" s="809"/>
      <c r="G23" s="809"/>
      <c r="H23" s="809"/>
      <c r="I23" s="809"/>
      <c r="J23" s="809"/>
      <c r="K23" s="809"/>
      <c r="L23" s="809"/>
      <c r="M23" s="809"/>
      <c r="N23" s="809"/>
      <c r="O23" s="809"/>
      <c r="P23" s="810"/>
      <c r="Q23" s="811">
        <v>19690</v>
      </c>
      <c r="R23" s="812"/>
      <c r="S23" s="812"/>
      <c r="T23" s="812"/>
      <c r="U23" s="812"/>
      <c r="V23" s="812">
        <v>18556</v>
      </c>
      <c r="W23" s="812"/>
      <c r="X23" s="812"/>
      <c r="Y23" s="812"/>
      <c r="Z23" s="812"/>
      <c r="AA23" s="812">
        <v>1134</v>
      </c>
      <c r="AB23" s="812"/>
      <c r="AC23" s="812"/>
      <c r="AD23" s="812"/>
      <c r="AE23" s="813"/>
      <c r="AF23" s="814">
        <v>843</v>
      </c>
      <c r="AG23" s="812"/>
      <c r="AH23" s="812"/>
      <c r="AI23" s="812"/>
      <c r="AJ23" s="815"/>
      <c r="AK23" s="816"/>
      <c r="AL23" s="817"/>
      <c r="AM23" s="817"/>
      <c r="AN23" s="817"/>
      <c r="AO23" s="817"/>
      <c r="AP23" s="812">
        <v>20671</v>
      </c>
      <c r="AQ23" s="812"/>
      <c r="AR23" s="812"/>
      <c r="AS23" s="812"/>
      <c r="AT23" s="812"/>
      <c r="AU23" s="818"/>
      <c r="AV23" s="818"/>
      <c r="AW23" s="818"/>
      <c r="AX23" s="818"/>
      <c r="AY23" s="819"/>
      <c r="AZ23" s="827" t="s">
        <v>108</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364</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365</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343</v>
      </c>
      <c r="B26" s="759"/>
      <c r="C26" s="759"/>
      <c r="D26" s="759"/>
      <c r="E26" s="759"/>
      <c r="F26" s="759"/>
      <c r="G26" s="759"/>
      <c r="H26" s="759"/>
      <c r="I26" s="759"/>
      <c r="J26" s="759"/>
      <c r="K26" s="759"/>
      <c r="L26" s="759"/>
      <c r="M26" s="759"/>
      <c r="N26" s="759"/>
      <c r="O26" s="759"/>
      <c r="P26" s="760"/>
      <c r="Q26" s="735" t="s">
        <v>366</v>
      </c>
      <c r="R26" s="736"/>
      <c r="S26" s="736"/>
      <c r="T26" s="736"/>
      <c r="U26" s="737"/>
      <c r="V26" s="735" t="s">
        <v>367</v>
      </c>
      <c r="W26" s="736"/>
      <c r="X26" s="736"/>
      <c r="Y26" s="736"/>
      <c r="Z26" s="737"/>
      <c r="AA26" s="735" t="s">
        <v>368</v>
      </c>
      <c r="AB26" s="736"/>
      <c r="AC26" s="736"/>
      <c r="AD26" s="736"/>
      <c r="AE26" s="736"/>
      <c r="AF26" s="830" t="s">
        <v>369</v>
      </c>
      <c r="AG26" s="831"/>
      <c r="AH26" s="831"/>
      <c r="AI26" s="831"/>
      <c r="AJ26" s="832"/>
      <c r="AK26" s="736" t="s">
        <v>370</v>
      </c>
      <c r="AL26" s="736"/>
      <c r="AM26" s="736"/>
      <c r="AN26" s="736"/>
      <c r="AO26" s="737"/>
      <c r="AP26" s="735" t="s">
        <v>371</v>
      </c>
      <c r="AQ26" s="736"/>
      <c r="AR26" s="736"/>
      <c r="AS26" s="736"/>
      <c r="AT26" s="737"/>
      <c r="AU26" s="735" t="s">
        <v>372</v>
      </c>
      <c r="AV26" s="736"/>
      <c r="AW26" s="736"/>
      <c r="AX26" s="736"/>
      <c r="AY26" s="737"/>
      <c r="AZ26" s="735" t="s">
        <v>373</v>
      </c>
      <c r="BA26" s="736"/>
      <c r="BB26" s="736"/>
      <c r="BC26" s="736"/>
      <c r="BD26" s="737"/>
      <c r="BE26" s="735" t="s">
        <v>350</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546</v>
      </c>
      <c r="C28" s="750"/>
      <c r="D28" s="750"/>
      <c r="E28" s="750"/>
      <c r="F28" s="750"/>
      <c r="G28" s="750"/>
      <c r="H28" s="750"/>
      <c r="I28" s="750"/>
      <c r="J28" s="750"/>
      <c r="K28" s="750"/>
      <c r="L28" s="750"/>
      <c r="M28" s="750"/>
      <c r="N28" s="750"/>
      <c r="O28" s="750"/>
      <c r="P28" s="751"/>
      <c r="Q28" s="840">
        <v>5752</v>
      </c>
      <c r="R28" s="841"/>
      <c r="S28" s="841"/>
      <c r="T28" s="841"/>
      <c r="U28" s="841"/>
      <c r="V28" s="841">
        <v>5771</v>
      </c>
      <c r="W28" s="841"/>
      <c r="X28" s="841"/>
      <c r="Y28" s="841"/>
      <c r="Z28" s="841"/>
      <c r="AA28" s="841">
        <v>-19</v>
      </c>
      <c r="AB28" s="841"/>
      <c r="AC28" s="841"/>
      <c r="AD28" s="841"/>
      <c r="AE28" s="842"/>
      <c r="AF28" s="843">
        <v>-19</v>
      </c>
      <c r="AG28" s="841"/>
      <c r="AH28" s="841"/>
      <c r="AI28" s="841"/>
      <c r="AJ28" s="844"/>
      <c r="AK28" s="845">
        <v>625</v>
      </c>
      <c r="AL28" s="836"/>
      <c r="AM28" s="836"/>
      <c r="AN28" s="836"/>
      <c r="AO28" s="836"/>
      <c r="AP28" s="836" t="s">
        <v>547</v>
      </c>
      <c r="AQ28" s="836"/>
      <c r="AR28" s="836"/>
      <c r="AS28" s="836"/>
      <c r="AT28" s="836"/>
      <c r="AU28" s="836" t="s">
        <v>547</v>
      </c>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374</v>
      </c>
      <c r="C29" s="774"/>
      <c r="D29" s="774"/>
      <c r="E29" s="774"/>
      <c r="F29" s="774"/>
      <c r="G29" s="774"/>
      <c r="H29" s="774"/>
      <c r="I29" s="774"/>
      <c r="J29" s="774"/>
      <c r="K29" s="774"/>
      <c r="L29" s="774"/>
      <c r="M29" s="774"/>
      <c r="N29" s="774"/>
      <c r="O29" s="774"/>
      <c r="P29" s="775"/>
      <c r="Q29" s="776">
        <v>44</v>
      </c>
      <c r="R29" s="777"/>
      <c r="S29" s="777"/>
      <c r="T29" s="777"/>
      <c r="U29" s="777"/>
      <c r="V29" s="777">
        <v>44</v>
      </c>
      <c r="W29" s="777"/>
      <c r="X29" s="777"/>
      <c r="Y29" s="777"/>
      <c r="Z29" s="777"/>
      <c r="AA29" s="777" t="s">
        <v>548</v>
      </c>
      <c r="AB29" s="777"/>
      <c r="AC29" s="777"/>
      <c r="AD29" s="777"/>
      <c r="AE29" s="778"/>
      <c r="AF29" s="779" t="s">
        <v>108</v>
      </c>
      <c r="AG29" s="780"/>
      <c r="AH29" s="780"/>
      <c r="AI29" s="780"/>
      <c r="AJ29" s="781"/>
      <c r="AK29" s="848">
        <v>4</v>
      </c>
      <c r="AL29" s="849"/>
      <c r="AM29" s="849"/>
      <c r="AN29" s="849"/>
      <c r="AO29" s="849"/>
      <c r="AP29" s="849" t="s">
        <v>548</v>
      </c>
      <c r="AQ29" s="849"/>
      <c r="AR29" s="849"/>
      <c r="AS29" s="849"/>
      <c r="AT29" s="849"/>
      <c r="AU29" s="849" t="s">
        <v>548</v>
      </c>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375</v>
      </c>
      <c r="C30" s="774"/>
      <c r="D30" s="774"/>
      <c r="E30" s="774"/>
      <c r="F30" s="774"/>
      <c r="G30" s="774"/>
      <c r="H30" s="774"/>
      <c r="I30" s="774"/>
      <c r="J30" s="774"/>
      <c r="K30" s="774"/>
      <c r="L30" s="774"/>
      <c r="M30" s="774"/>
      <c r="N30" s="774"/>
      <c r="O30" s="774"/>
      <c r="P30" s="775"/>
      <c r="Q30" s="776">
        <v>3996</v>
      </c>
      <c r="R30" s="777"/>
      <c r="S30" s="777"/>
      <c r="T30" s="777"/>
      <c r="U30" s="777"/>
      <c r="V30" s="777">
        <v>3934</v>
      </c>
      <c r="W30" s="777"/>
      <c r="X30" s="777"/>
      <c r="Y30" s="777"/>
      <c r="Z30" s="777"/>
      <c r="AA30" s="777">
        <v>62</v>
      </c>
      <c r="AB30" s="777"/>
      <c r="AC30" s="777"/>
      <c r="AD30" s="777"/>
      <c r="AE30" s="778"/>
      <c r="AF30" s="779">
        <v>62</v>
      </c>
      <c r="AG30" s="780"/>
      <c r="AH30" s="780"/>
      <c r="AI30" s="780"/>
      <c r="AJ30" s="781"/>
      <c r="AK30" s="848">
        <v>591</v>
      </c>
      <c r="AL30" s="849"/>
      <c r="AM30" s="849"/>
      <c r="AN30" s="849"/>
      <c r="AO30" s="849"/>
      <c r="AP30" s="849" t="s">
        <v>548</v>
      </c>
      <c r="AQ30" s="849"/>
      <c r="AR30" s="849"/>
      <c r="AS30" s="849"/>
      <c r="AT30" s="849"/>
      <c r="AU30" s="849" t="s">
        <v>548</v>
      </c>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376</v>
      </c>
      <c r="C31" s="774"/>
      <c r="D31" s="774"/>
      <c r="E31" s="774"/>
      <c r="F31" s="774"/>
      <c r="G31" s="774"/>
      <c r="H31" s="774"/>
      <c r="I31" s="774"/>
      <c r="J31" s="774"/>
      <c r="K31" s="774"/>
      <c r="L31" s="774"/>
      <c r="M31" s="774"/>
      <c r="N31" s="774"/>
      <c r="O31" s="774"/>
      <c r="P31" s="775"/>
      <c r="Q31" s="776">
        <v>441</v>
      </c>
      <c r="R31" s="777"/>
      <c r="S31" s="777"/>
      <c r="T31" s="777"/>
      <c r="U31" s="777"/>
      <c r="V31" s="777">
        <v>422</v>
      </c>
      <c r="W31" s="777"/>
      <c r="X31" s="777"/>
      <c r="Y31" s="777"/>
      <c r="Z31" s="777"/>
      <c r="AA31" s="777">
        <v>19</v>
      </c>
      <c r="AB31" s="777"/>
      <c r="AC31" s="777"/>
      <c r="AD31" s="777"/>
      <c r="AE31" s="778"/>
      <c r="AF31" s="779">
        <v>19</v>
      </c>
      <c r="AG31" s="780"/>
      <c r="AH31" s="780"/>
      <c r="AI31" s="780"/>
      <c r="AJ31" s="781"/>
      <c r="AK31" s="848">
        <v>144</v>
      </c>
      <c r="AL31" s="849"/>
      <c r="AM31" s="849"/>
      <c r="AN31" s="849"/>
      <c r="AO31" s="849"/>
      <c r="AP31" s="849" t="s">
        <v>548</v>
      </c>
      <c r="AQ31" s="849"/>
      <c r="AR31" s="849"/>
      <c r="AS31" s="849"/>
      <c r="AT31" s="849"/>
      <c r="AU31" s="849" t="s">
        <v>548</v>
      </c>
      <c r="AV31" s="849"/>
      <c r="AW31" s="849"/>
      <c r="AX31" s="849"/>
      <c r="AY31" s="849"/>
      <c r="AZ31" s="850"/>
      <c r="BA31" s="850"/>
      <c r="BB31" s="850"/>
      <c r="BC31" s="850"/>
      <c r="BD31" s="850"/>
      <c r="BE31" s="846"/>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377</v>
      </c>
      <c r="C32" s="774"/>
      <c r="D32" s="774"/>
      <c r="E32" s="774"/>
      <c r="F32" s="774"/>
      <c r="G32" s="774"/>
      <c r="H32" s="774"/>
      <c r="I32" s="774"/>
      <c r="J32" s="774"/>
      <c r="K32" s="774"/>
      <c r="L32" s="774"/>
      <c r="M32" s="774"/>
      <c r="N32" s="774"/>
      <c r="O32" s="774"/>
      <c r="P32" s="775"/>
      <c r="Q32" s="776">
        <v>31</v>
      </c>
      <c r="R32" s="777"/>
      <c r="S32" s="777"/>
      <c r="T32" s="777"/>
      <c r="U32" s="777"/>
      <c r="V32" s="777">
        <v>31</v>
      </c>
      <c r="W32" s="777"/>
      <c r="X32" s="777"/>
      <c r="Y32" s="777"/>
      <c r="Z32" s="777"/>
      <c r="AA32" s="777" t="s">
        <v>548</v>
      </c>
      <c r="AB32" s="777"/>
      <c r="AC32" s="777"/>
      <c r="AD32" s="777"/>
      <c r="AE32" s="778"/>
      <c r="AF32" s="779" t="s">
        <v>108</v>
      </c>
      <c r="AG32" s="780"/>
      <c r="AH32" s="780"/>
      <c r="AI32" s="780"/>
      <c r="AJ32" s="781"/>
      <c r="AK32" s="848">
        <v>5</v>
      </c>
      <c r="AL32" s="849"/>
      <c r="AM32" s="849"/>
      <c r="AN32" s="849"/>
      <c r="AO32" s="849"/>
      <c r="AP32" s="849" t="s">
        <v>548</v>
      </c>
      <c r="AQ32" s="849"/>
      <c r="AR32" s="849"/>
      <c r="AS32" s="849"/>
      <c r="AT32" s="849"/>
      <c r="AU32" s="849" t="s">
        <v>548</v>
      </c>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378</v>
      </c>
      <c r="C33" s="774"/>
      <c r="D33" s="774"/>
      <c r="E33" s="774"/>
      <c r="F33" s="774"/>
      <c r="G33" s="774"/>
      <c r="H33" s="774"/>
      <c r="I33" s="774"/>
      <c r="J33" s="774"/>
      <c r="K33" s="774"/>
      <c r="L33" s="774"/>
      <c r="M33" s="774"/>
      <c r="N33" s="774"/>
      <c r="O33" s="774"/>
      <c r="P33" s="775"/>
      <c r="Q33" s="776">
        <v>633</v>
      </c>
      <c r="R33" s="777"/>
      <c r="S33" s="777"/>
      <c r="T33" s="777"/>
      <c r="U33" s="777"/>
      <c r="V33" s="777">
        <v>567</v>
      </c>
      <c r="W33" s="777"/>
      <c r="X33" s="777"/>
      <c r="Y33" s="777"/>
      <c r="Z33" s="777"/>
      <c r="AA33" s="777">
        <v>66</v>
      </c>
      <c r="AB33" s="777"/>
      <c r="AC33" s="777"/>
      <c r="AD33" s="777"/>
      <c r="AE33" s="778"/>
      <c r="AF33" s="779">
        <v>927</v>
      </c>
      <c r="AG33" s="780"/>
      <c r="AH33" s="780"/>
      <c r="AI33" s="780"/>
      <c r="AJ33" s="781"/>
      <c r="AK33" s="848" t="s">
        <v>573</v>
      </c>
      <c r="AL33" s="849"/>
      <c r="AM33" s="849"/>
      <c r="AN33" s="849"/>
      <c r="AO33" s="849"/>
      <c r="AP33" s="849">
        <v>3343</v>
      </c>
      <c r="AQ33" s="849"/>
      <c r="AR33" s="849"/>
      <c r="AS33" s="849"/>
      <c r="AT33" s="849"/>
      <c r="AU33" s="849" t="s">
        <v>548</v>
      </c>
      <c r="AV33" s="849"/>
      <c r="AW33" s="849"/>
      <c r="AX33" s="849"/>
      <c r="AY33" s="849"/>
      <c r="AZ33" s="850"/>
      <c r="BA33" s="850"/>
      <c r="BB33" s="850"/>
      <c r="BC33" s="850"/>
      <c r="BD33" s="850"/>
      <c r="BE33" s="846" t="s">
        <v>379</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380</v>
      </c>
      <c r="C34" s="774"/>
      <c r="D34" s="774"/>
      <c r="E34" s="774"/>
      <c r="F34" s="774"/>
      <c r="G34" s="774"/>
      <c r="H34" s="774"/>
      <c r="I34" s="774"/>
      <c r="J34" s="774"/>
      <c r="K34" s="774"/>
      <c r="L34" s="774"/>
      <c r="M34" s="774"/>
      <c r="N34" s="774"/>
      <c r="O34" s="774"/>
      <c r="P34" s="775"/>
      <c r="Q34" s="776">
        <v>490</v>
      </c>
      <c r="R34" s="777"/>
      <c r="S34" s="777"/>
      <c r="T34" s="777"/>
      <c r="U34" s="777"/>
      <c r="V34" s="777">
        <v>490</v>
      </c>
      <c r="W34" s="777"/>
      <c r="X34" s="777"/>
      <c r="Y34" s="777"/>
      <c r="Z34" s="777"/>
      <c r="AA34" s="777" t="s">
        <v>548</v>
      </c>
      <c r="AB34" s="777"/>
      <c r="AC34" s="777"/>
      <c r="AD34" s="777"/>
      <c r="AE34" s="778"/>
      <c r="AF34" s="779" t="s">
        <v>108</v>
      </c>
      <c r="AG34" s="780"/>
      <c r="AH34" s="780"/>
      <c r="AI34" s="780"/>
      <c r="AJ34" s="781"/>
      <c r="AK34" s="848">
        <v>91</v>
      </c>
      <c r="AL34" s="849"/>
      <c r="AM34" s="849"/>
      <c r="AN34" s="849"/>
      <c r="AO34" s="849"/>
      <c r="AP34" s="849">
        <v>1454</v>
      </c>
      <c r="AQ34" s="849"/>
      <c r="AR34" s="849"/>
      <c r="AS34" s="849"/>
      <c r="AT34" s="849"/>
      <c r="AU34" s="849">
        <v>1048</v>
      </c>
      <c r="AV34" s="849"/>
      <c r="AW34" s="849"/>
      <c r="AX34" s="849"/>
      <c r="AY34" s="849"/>
      <c r="AZ34" s="850"/>
      <c r="BA34" s="850"/>
      <c r="BB34" s="850"/>
      <c r="BC34" s="850"/>
      <c r="BD34" s="850"/>
      <c r="BE34" s="846" t="s">
        <v>381</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382</v>
      </c>
      <c r="C35" s="774"/>
      <c r="D35" s="774"/>
      <c r="E35" s="774"/>
      <c r="F35" s="774"/>
      <c r="G35" s="774"/>
      <c r="H35" s="774"/>
      <c r="I35" s="774"/>
      <c r="J35" s="774"/>
      <c r="K35" s="774"/>
      <c r="L35" s="774"/>
      <c r="M35" s="774"/>
      <c r="N35" s="774"/>
      <c r="O35" s="774"/>
      <c r="P35" s="775"/>
      <c r="Q35" s="776">
        <v>4</v>
      </c>
      <c r="R35" s="777"/>
      <c r="S35" s="777"/>
      <c r="T35" s="777"/>
      <c r="U35" s="777"/>
      <c r="V35" s="777">
        <v>4</v>
      </c>
      <c r="W35" s="777"/>
      <c r="X35" s="777"/>
      <c r="Y35" s="777"/>
      <c r="Z35" s="777"/>
      <c r="AA35" s="777" t="s">
        <v>548</v>
      </c>
      <c r="AB35" s="777"/>
      <c r="AC35" s="777"/>
      <c r="AD35" s="777"/>
      <c r="AE35" s="778"/>
      <c r="AF35" s="779" t="s">
        <v>108</v>
      </c>
      <c r="AG35" s="780"/>
      <c r="AH35" s="780"/>
      <c r="AI35" s="780"/>
      <c r="AJ35" s="781"/>
      <c r="AK35" s="848">
        <v>2</v>
      </c>
      <c r="AL35" s="849"/>
      <c r="AM35" s="849"/>
      <c r="AN35" s="849"/>
      <c r="AO35" s="849"/>
      <c r="AP35" s="849">
        <v>12</v>
      </c>
      <c r="AQ35" s="849"/>
      <c r="AR35" s="849"/>
      <c r="AS35" s="849"/>
      <c r="AT35" s="849"/>
      <c r="AU35" s="849">
        <v>7</v>
      </c>
      <c r="AV35" s="849"/>
      <c r="AW35" s="849"/>
      <c r="AX35" s="849"/>
      <c r="AY35" s="849"/>
      <c r="AZ35" s="850"/>
      <c r="BA35" s="850"/>
      <c r="BB35" s="850"/>
      <c r="BC35" s="850"/>
      <c r="BD35" s="850"/>
      <c r="BE35" s="846" t="s">
        <v>381</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383</v>
      </c>
      <c r="C36" s="774"/>
      <c r="D36" s="774"/>
      <c r="E36" s="774"/>
      <c r="F36" s="774"/>
      <c r="G36" s="774"/>
      <c r="H36" s="774"/>
      <c r="I36" s="774"/>
      <c r="J36" s="774"/>
      <c r="K36" s="774"/>
      <c r="L36" s="774"/>
      <c r="M36" s="774"/>
      <c r="N36" s="774"/>
      <c r="O36" s="774"/>
      <c r="P36" s="775"/>
      <c r="Q36" s="776">
        <v>12</v>
      </c>
      <c r="R36" s="777"/>
      <c r="S36" s="777"/>
      <c r="T36" s="777"/>
      <c r="U36" s="777"/>
      <c r="V36" s="777">
        <v>10</v>
      </c>
      <c r="W36" s="777"/>
      <c r="X36" s="777"/>
      <c r="Y36" s="777"/>
      <c r="Z36" s="777"/>
      <c r="AA36" s="777">
        <v>2</v>
      </c>
      <c r="AB36" s="777"/>
      <c r="AC36" s="777"/>
      <c r="AD36" s="777"/>
      <c r="AE36" s="778"/>
      <c r="AF36" s="779">
        <v>2</v>
      </c>
      <c r="AG36" s="780"/>
      <c r="AH36" s="780"/>
      <c r="AI36" s="780"/>
      <c r="AJ36" s="781"/>
      <c r="AK36" s="848" t="s">
        <v>548</v>
      </c>
      <c r="AL36" s="849"/>
      <c r="AM36" s="849"/>
      <c r="AN36" s="849"/>
      <c r="AO36" s="849"/>
      <c r="AP36" s="849" t="s">
        <v>548</v>
      </c>
      <c r="AQ36" s="849"/>
      <c r="AR36" s="849"/>
      <c r="AS36" s="849"/>
      <c r="AT36" s="849"/>
      <c r="AU36" s="849" t="s">
        <v>548</v>
      </c>
      <c r="AV36" s="849"/>
      <c r="AW36" s="849"/>
      <c r="AX36" s="849"/>
      <c r="AY36" s="849"/>
      <c r="AZ36" s="850"/>
      <c r="BA36" s="850"/>
      <c r="BB36" s="850"/>
      <c r="BC36" s="850"/>
      <c r="BD36" s="850"/>
      <c r="BE36" s="846" t="s">
        <v>381</v>
      </c>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384</v>
      </c>
      <c r="C37" s="774"/>
      <c r="D37" s="774"/>
      <c r="E37" s="774"/>
      <c r="F37" s="774"/>
      <c r="G37" s="774"/>
      <c r="H37" s="774"/>
      <c r="I37" s="774"/>
      <c r="J37" s="774"/>
      <c r="K37" s="774"/>
      <c r="L37" s="774"/>
      <c r="M37" s="774"/>
      <c r="N37" s="774"/>
      <c r="O37" s="774"/>
      <c r="P37" s="775"/>
      <c r="Q37" s="776">
        <v>1146</v>
      </c>
      <c r="R37" s="777"/>
      <c r="S37" s="777"/>
      <c r="T37" s="777"/>
      <c r="U37" s="777"/>
      <c r="V37" s="777">
        <v>1135</v>
      </c>
      <c r="W37" s="777"/>
      <c r="X37" s="777"/>
      <c r="Y37" s="777"/>
      <c r="Z37" s="777"/>
      <c r="AA37" s="777">
        <v>11</v>
      </c>
      <c r="AB37" s="777"/>
      <c r="AC37" s="777"/>
      <c r="AD37" s="777"/>
      <c r="AE37" s="778"/>
      <c r="AF37" s="779" t="s">
        <v>108</v>
      </c>
      <c r="AG37" s="780"/>
      <c r="AH37" s="780"/>
      <c r="AI37" s="780"/>
      <c r="AJ37" s="781"/>
      <c r="AK37" s="848">
        <v>558</v>
      </c>
      <c r="AL37" s="849"/>
      <c r="AM37" s="849"/>
      <c r="AN37" s="849"/>
      <c r="AO37" s="849"/>
      <c r="AP37" s="849">
        <v>6336</v>
      </c>
      <c r="AQ37" s="849"/>
      <c r="AR37" s="849"/>
      <c r="AS37" s="849"/>
      <c r="AT37" s="849"/>
      <c r="AU37" s="849">
        <v>5056</v>
      </c>
      <c r="AV37" s="849"/>
      <c r="AW37" s="849"/>
      <c r="AX37" s="849"/>
      <c r="AY37" s="849"/>
      <c r="AZ37" s="850"/>
      <c r="BA37" s="850"/>
      <c r="BB37" s="850"/>
      <c r="BC37" s="850"/>
      <c r="BD37" s="850"/>
      <c r="BE37" s="846" t="s">
        <v>381</v>
      </c>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t="s">
        <v>385</v>
      </c>
      <c r="C38" s="774"/>
      <c r="D38" s="774"/>
      <c r="E38" s="774"/>
      <c r="F38" s="774"/>
      <c r="G38" s="774"/>
      <c r="H38" s="774"/>
      <c r="I38" s="774"/>
      <c r="J38" s="774"/>
      <c r="K38" s="774"/>
      <c r="L38" s="774"/>
      <c r="M38" s="774"/>
      <c r="N38" s="774"/>
      <c r="O38" s="774"/>
      <c r="P38" s="775"/>
      <c r="Q38" s="776">
        <v>66</v>
      </c>
      <c r="R38" s="777"/>
      <c r="S38" s="777"/>
      <c r="T38" s="777"/>
      <c r="U38" s="777"/>
      <c r="V38" s="777">
        <v>66</v>
      </c>
      <c r="W38" s="777"/>
      <c r="X38" s="777"/>
      <c r="Y38" s="777"/>
      <c r="Z38" s="777"/>
      <c r="AA38" s="777" t="s">
        <v>548</v>
      </c>
      <c r="AB38" s="777"/>
      <c r="AC38" s="777"/>
      <c r="AD38" s="777"/>
      <c r="AE38" s="778"/>
      <c r="AF38" s="779" t="s">
        <v>108</v>
      </c>
      <c r="AG38" s="780"/>
      <c r="AH38" s="780"/>
      <c r="AI38" s="780"/>
      <c r="AJ38" s="781"/>
      <c r="AK38" s="848">
        <v>52</v>
      </c>
      <c r="AL38" s="849"/>
      <c r="AM38" s="849"/>
      <c r="AN38" s="849"/>
      <c r="AO38" s="849"/>
      <c r="AP38" s="849">
        <v>320</v>
      </c>
      <c r="AQ38" s="849"/>
      <c r="AR38" s="849"/>
      <c r="AS38" s="849"/>
      <c r="AT38" s="849"/>
      <c r="AU38" s="849">
        <v>320</v>
      </c>
      <c r="AV38" s="849"/>
      <c r="AW38" s="849"/>
      <c r="AX38" s="849"/>
      <c r="AY38" s="849"/>
      <c r="AZ38" s="850"/>
      <c r="BA38" s="850"/>
      <c r="BB38" s="850"/>
      <c r="BC38" s="850"/>
      <c r="BD38" s="850"/>
      <c r="BE38" s="846" t="s">
        <v>381</v>
      </c>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t="s">
        <v>386</v>
      </c>
      <c r="C39" s="774"/>
      <c r="D39" s="774"/>
      <c r="E39" s="774"/>
      <c r="F39" s="774"/>
      <c r="G39" s="774"/>
      <c r="H39" s="774"/>
      <c r="I39" s="774"/>
      <c r="J39" s="774"/>
      <c r="K39" s="774"/>
      <c r="L39" s="774"/>
      <c r="M39" s="774"/>
      <c r="N39" s="774"/>
      <c r="O39" s="774"/>
      <c r="P39" s="775"/>
      <c r="Q39" s="776">
        <v>99</v>
      </c>
      <c r="R39" s="777"/>
      <c r="S39" s="777"/>
      <c r="T39" s="777"/>
      <c r="U39" s="777"/>
      <c r="V39" s="777">
        <v>99</v>
      </c>
      <c r="W39" s="777"/>
      <c r="X39" s="777"/>
      <c r="Y39" s="777"/>
      <c r="Z39" s="777"/>
      <c r="AA39" s="777" t="s">
        <v>548</v>
      </c>
      <c r="AB39" s="777"/>
      <c r="AC39" s="777"/>
      <c r="AD39" s="777"/>
      <c r="AE39" s="778"/>
      <c r="AF39" s="779" t="s">
        <v>108</v>
      </c>
      <c r="AG39" s="780"/>
      <c r="AH39" s="780"/>
      <c r="AI39" s="780"/>
      <c r="AJ39" s="781"/>
      <c r="AK39" s="848">
        <v>71</v>
      </c>
      <c r="AL39" s="849"/>
      <c r="AM39" s="849"/>
      <c r="AN39" s="849"/>
      <c r="AO39" s="849"/>
      <c r="AP39" s="849">
        <v>537</v>
      </c>
      <c r="AQ39" s="849"/>
      <c r="AR39" s="849"/>
      <c r="AS39" s="849"/>
      <c r="AT39" s="849"/>
      <c r="AU39" s="849">
        <v>413</v>
      </c>
      <c r="AV39" s="849"/>
      <c r="AW39" s="849"/>
      <c r="AX39" s="849"/>
      <c r="AY39" s="849"/>
      <c r="AZ39" s="850"/>
      <c r="BA39" s="850"/>
      <c r="BB39" s="850"/>
      <c r="BC39" s="850"/>
      <c r="BD39" s="850"/>
      <c r="BE39" s="846" t="s">
        <v>381</v>
      </c>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t="s">
        <v>387</v>
      </c>
      <c r="C40" s="774"/>
      <c r="D40" s="774"/>
      <c r="E40" s="774"/>
      <c r="F40" s="774"/>
      <c r="G40" s="774"/>
      <c r="H40" s="774"/>
      <c r="I40" s="774"/>
      <c r="J40" s="774"/>
      <c r="K40" s="774"/>
      <c r="L40" s="774"/>
      <c r="M40" s="774"/>
      <c r="N40" s="774"/>
      <c r="O40" s="774"/>
      <c r="P40" s="775"/>
      <c r="Q40" s="776">
        <v>42</v>
      </c>
      <c r="R40" s="777"/>
      <c r="S40" s="777"/>
      <c r="T40" s="777"/>
      <c r="U40" s="777"/>
      <c r="V40" s="777">
        <v>42</v>
      </c>
      <c r="W40" s="777"/>
      <c r="X40" s="777"/>
      <c r="Y40" s="777"/>
      <c r="Z40" s="777"/>
      <c r="AA40" s="777" t="s">
        <v>548</v>
      </c>
      <c r="AB40" s="777"/>
      <c r="AC40" s="777"/>
      <c r="AD40" s="777"/>
      <c r="AE40" s="778"/>
      <c r="AF40" s="779" t="s">
        <v>108</v>
      </c>
      <c r="AG40" s="780"/>
      <c r="AH40" s="780"/>
      <c r="AI40" s="780"/>
      <c r="AJ40" s="781"/>
      <c r="AK40" s="848">
        <v>19</v>
      </c>
      <c r="AL40" s="849"/>
      <c r="AM40" s="849"/>
      <c r="AN40" s="849"/>
      <c r="AO40" s="849"/>
      <c r="AP40" s="849">
        <v>76</v>
      </c>
      <c r="AQ40" s="849"/>
      <c r="AR40" s="849"/>
      <c r="AS40" s="849"/>
      <c r="AT40" s="849"/>
      <c r="AU40" s="849">
        <v>52</v>
      </c>
      <c r="AV40" s="849"/>
      <c r="AW40" s="849"/>
      <c r="AX40" s="849"/>
      <c r="AY40" s="849"/>
      <c r="AZ40" s="850"/>
      <c r="BA40" s="850"/>
      <c r="BB40" s="850"/>
      <c r="BC40" s="850"/>
      <c r="BD40" s="850"/>
      <c r="BE40" s="846" t="s">
        <v>381</v>
      </c>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t="s">
        <v>388</v>
      </c>
      <c r="C41" s="774"/>
      <c r="D41" s="774"/>
      <c r="E41" s="774"/>
      <c r="F41" s="774"/>
      <c r="G41" s="774"/>
      <c r="H41" s="774"/>
      <c r="I41" s="774"/>
      <c r="J41" s="774"/>
      <c r="K41" s="774"/>
      <c r="L41" s="774"/>
      <c r="M41" s="774"/>
      <c r="N41" s="774"/>
      <c r="O41" s="774"/>
      <c r="P41" s="775"/>
      <c r="Q41" s="776">
        <v>66</v>
      </c>
      <c r="R41" s="777"/>
      <c r="S41" s="777"/>
      <c r="T41" s="777"/>
      <c r="U41" s="777"/>
      <c r="V41" s="777">
        <v>51</v>
      </c>
      <c r="W41" s="777"/>
      <c r="X41" s="777"/>
      <c r="Y41" s="777"/>
      <c r="Z41" s="777"/>
      <c r="AA41" s="777">
        <v>15</v>
      </c>
      <c r="AB41" s="777"/>
      <c r="AC41" s="777"/>
      <c r="AD41" s="777"/>
      <c r="AE41" s="778"/>
      <c r="AF41" s="779">
        <v>15</v>
      </c>
      <c r="AG41" s="780"/>
      <c r="AH41" s="780"/>
      <c r="AI41" s="780"/>
      <c r="AJ41" s="781"/>
      <c r="AK41" s="848">
        <v>46</v>
      </c>
      <c r="AL41" s="849"/>
      <c r="AM41" s="849"/>
      <c r="AN41" s="849"/>
      <c r="AO41" s="849"/>
      <c r="AP41" s="849" t="s">
        <v>548</v>
      </c>
      <c r="AQ41" s="849"/>
      <c r="AR41" s="849"/>
      <c r="AS41" s="849"/>
      <c r="AT41" s="849"/>
      <c r="AU41" s="849" t="s">
        <v>548</v>
      </c>
      <c r="AV41" s="849"/>
      <c r="AW41" s="849"/>
      <c r="AX41" s="849"/>
      <c r="AY41" s="849"/>
      <c r="AZ41" s="850"/>
      <c r="BA41" s="850"/>
      <c r="BB41" s="850"/>
      <c r="BC41" s="850"/>
      <c r="BD41" s="850"/>
      <c r="BE41" s="846" t="s">
        <v>381</v>
      </c>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389</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362</v>
      </c>
      <c r="B63" s="808" t="s">
        <v>390</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1005</v>
      </c>
      <c r="AG63" s="860"/>
      <c r="AH63" s="860"/>
      <c r="AI63" s="860"/>
      <c r="AJ63" s="861"/>
      <c r="AK63" s="862"/>
      <c r="AL63" s="857"/>
      <c r="AM63" s="857"/>
      <c r="AN63" s="857"/>
      <c r="AO63" s="857"/>
      <c r="AP63" s="860">
        <v>12078</v>
      </c>
      <c r="AQ63" s="860"/>
      <c r="AR63" s="860"/>
      <c r="AS63" s="860"/>
      <c r="AT63" s="860"/>
      <c r="AU63" s="860">
        <v>6896</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392</v>
      </c>
      <c r="B66" s="759"/>
      <c r="C66" s="759"/>
      <c r="D66" s="759"/>
      <c r="E66" s="759"/>
      <c r="F66" s="759"/>
      <c r="G66" s="759"/>
      <c r="H66" s="759"/>
      <c r="I66" s="759"/>
      <c r="J66" s="759"/>
      <c r="K66" s="759"/>
      <c r="L66" s="759"/>
      <c r="M66" s="759"/>
      <c r="N66" s="759"/>
      <c r="O66" s="759"/>
      <c r="P66" s="760"/>
      <c r="Q66" s="735" t="s">
        <v>366</v>
      </c>
      <c r="R66" s="736"/>
      <c r="S66" s="736"/>
      <c r="T66" s="736"/>
      <c r="U66" s="737"/>
      <c r="V66" s="735" t="s">
        <v>367</v>
      </c>
      <c r="W66" s="736"/>
      <c r="X66" s="736"/>
      <c r="Y66" s="736"/>
      <c r="Z66" s="737"/>
      <c r="AA66" s="735" t="s">
        <v>368</v>
      </c>
      <c r="AB66" s="736"/>
      <c r="AC66" s="736"/>
      <c r="AD66" s="736"/>
      <c r="AE66" s="737"/>
      <c r="AF66" s="870" t="s">
        <v>369</v>
      </c>
      <c r="AG66" s="831"/>
      <c r="AH66" s="831"/>
      <c r="AI66" s="831"/>
      <c r="AJ66" s="871"/>
      <c r="AK66" s="735" t="s">
        <v>370</v>
      </c>
      <c r="AL66" s="759"/>
      <c r="AM66" s="759"/>
      <c r="AN66" s="759"/>
      <c r="AO66" s="760"/>
      <c r="AP66" s="735" t="s">
        <v>371</v>
      </c>
      <c r="AQ66" s="736"/>
      <c r="AR66" s="736"/>
      <c r="AS66" s="736"/>
      <c r="AT66" s="737"/>
      <c r="AU66" s="735" t="s">
        <v>393</v>
      </c>
      <c r="AV66" s="736"/>
      <c r="AW66" s="736"/>
      <c r="AX66" s="736"/>
      <c r="AY66" s="737"/>
      <c r="AZ66" s="735" t="s">
        <v>350</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549</v>
      </c>
      <c r="C68" s="888"/>
      <c r="D68" s="888"/>
      <c r="E68" s="888"/>
      <c r="F68" s="888"/>
      <c r="G68" s="888"/>
      <c r="H68" s="888"/>
      <c r="I68" s="888"/>
      <c r="J68" s="888"/>
      <c r="K68" s="888"/>
      <c r="L68" s="888"/>
      <c r="M68" s="888"/>
      <c r="N68" s="888"/>
      <c r="O68" s="888"/>
      <c r="P68" s="889"/>
      <c r="Q68" s="890">
        <v>518</v>
      </c>
      <c r="R68" s="884"/>
      <c r="S68" s="884"/>
      <c r="T68" s="884"/>
      <c r="U68" s="884"/>
      <c r="V68" s="884">
        <v>470</v>
      </c>
      <c r="W68" s="884"/>
      <c r="X68" s="884"/>
      <c r="Y68" s="884"/>
      <c r="Z68" s="884"/>
      <c r="AA68" s="884">
        <v>48</v>
      </c>
      <c r="AB68" s="884"/>
      <c r="AC68" s="884"/>
      <c r="AD68" s="884"/>
      <c r="AE68" s="884"/>
      <c r="AF68" s="884">
        <v>48</v>
      </c>
      <c r="AG68" s="884"/>
      <c r="AH68" s="884"/>
      <c r="AI68" s="884"/>
      <c r="AJ68" s="884"/>
      <c r="AK68" s="884" t="s">
        <v>550</v>
      </c>
      <c r="AL68" s="884"/>
      <c r="AM68" s="884"/>
      <c r="AN68" s="884"/>
      <c r="AO68" s="884"/>
      <c r="AP68" s="884" t="s">
        <v>550</v>
      </c>
      <c r="AQ68" s="884"/>
      <c r="AR68" s="884"/>
      <c r="AS68" s="884"/>
      <c r="AT68" s="884"/>
      <c r="AU68" s="884" t="s">
        <v>550</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551</v>
      </c>
      <c r="C69" s="892"/>
      <c r="D69" s="892"/>
      <c r="E69" s="892"/>
      <c r="F69" s="892"/>
      <c r="G69" s="892"/>
      <c r="H69" s="892"/>
      <c r="I69" s="892"/>
      <c r="J69" s="892"/>
      <c r="K69" s="892"/>
      <c r="L69" s="892"/>
      <c r="M69" s="892"/>
      <c r="N69" s="892"/>
      <c r="O69" s="892"/>
      <c r="P69" s="893"/>
      <c r="Q69" s="894">
        <v>93</v>
      </c>
      <c r="R69" s="849"/>
      <c r="S69" s="849"/>
      <c r="T69" s="849"/>
      <c r="U69" s="849"/>
      <c r="V69" s="849">
        <v>52</v>
      </c>
      <c r="W69" s="849"/>
      <c r="X69" s="849"/>
      <c r="Y69" s="849"/>
      <c r="Z69" s="849"/>
      <c r="AA69" s="849">
        <v>41</v>
      </c>
      <c r="AB69" s="849"/>
      <c r="AC69" s="849"/>
      <c r="AD69" s="849"/>
      <c r="AE69" s="849"/>
      <c r="AF69" s="849">
        <v>41</v>
      </c>
      <c r="AG69" s="849"/>
      <c r="AH69" s="849"/>
      <c r="AI69" s="849"/>
      <c r="AJ69" s="849"/>
      <c r="AK69" s="849" t="s">
        <v>550</v>
      </c>
      <c r="AL69" s="849"/>
      <c r="AM69" s="849"/>
      <c r="AN69" s="849"/>
      <c r="AO69" s="849"/>
      <c r="AP69" s="849" t="s">
        <v>550</v>
      </c>
      <c r="AQ69" s="849"/>
      <c r="AR69" s="849"/>
      <c r="AS69" s="849"/>
      <c r="AT69" s="849"/>
      <c r="AU69" s="849" t="s">
        <v>550</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552</v>
      </c>
      <c r="C70" s="892"/>
      <c r="D70" s="892"/>
      <c r="E70" s="892"/>
      <c r="F70" s="892"/>
      <c r="G70" s="892"/>
      <c r="H70" s="892"/>
      <c r="I70" s="892"/>
      <c r="J70" s="892"/>
      <c r="K70" s="892"/>
      <c r="L70" s="892"/>
      <c r="M70" s="892"/>
      <c r="N70" s="892"/>
      <c r="O70" s="892"/>
      <c r="P70" s="893"/>
      <c r="Q70" s="894">
        <v>430</v>
      </c>
      <c r="R70" s="849"/>
      <c r="S70" s="849"/>
      <c r="T70" s="849"/>
      <c r="U70" s="849"/>
      <c r="V70" s="849">
        <v>372</v>
      </c>
      <c r="W70" s="849"/>
      <c r="X70" s="849"/>
      <c r="Y70" s="849"/>
      <c r="Z70" s="849"/>
      <c r="AA70" s="849">
        <v>58</v>
      </c>
      <c r="AB70" s="849"/>
      <c r="AC70" s="849"/>
      <c r="AD70" s="849"/>
      <c r="AE70" s="849"/>
      <c r="AF70" s="849">
        <v>58</v>
      </c>
      <c r="AG70" s="849"/>
      <c r="AH70" s="849"/>
      <c r="AI70" s="849"/>
      <c r="AJ70" s="849"/>
      <c r="AK70" s="849" t="s">
        <v>550</v>
      </c>
      <c r="AL70" s="849"/>
      <c r="AM70" s="849"/>
      <c r="AN70" s="849"/>
      <c r="AO70" s="849"/>
      <c r="AP70" s="849" t="s">
        <v>550</v>
      </c>
      <c r="AQ70" s="849"/>
      <c r="AR70" s="849"/>
      <c r="AS70" s="849"/>
      <c r="AT70" s="849"/>
      <c r="AU70" s="849" t="s">
        <v>550</v>
      </c>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553</v>
      </c>
      <c r="C71" s="892"/>
      <c r="D71" s="892"/>
      <c r="E71" s="892"/>
      <c r="F71" s="892"/>
      <c r="G71" s="892"/>
      <c r="H71" s="892"/>
      <c r="I71" s="892"/>
      <c r="J71" s="892"/>
      <c r="K71" s="892"/>
      <c r="L71" s="892"/>
      <c r="M71" s="892"/>
      <c r="N71" s="892"/>
      <c r="O71" s="892"/>
      <c r="P71" s="893"/>
      <c r="Q71" s="894">
        <v>618</v>
      </c>
      <c r="R71" s="849"/>
      <c r="S71" s="849"/>
      <c r="T71" s="849"/>
      <c r="U71" s="849"/>
      <c r="V71" s="849">
        <v>575</v>
      </c>
      <c r="W71" s="849"/>
      <c r="X71" s="849"/>
      <c r="Y71" s="849"/>
      <c r="Z71" s="849"/>
      <c r="AA71" s="849">
        <v>42</v>
      </c>
      <c r="AB71" s="849"/>
      <c r="AC71" s="849"/>
      <c r="AD71" s="849"/>
      <c r="AE71" s="849"/>
      <c r="AF71" s="849">
        <v>42</v>
      </c>
      <c r="AG71" s="849"/>
      <c r="AH71" s="849"/>
      <c r="AI71" s="849"/>
      <c r="AJ71" s="849"/>
      <c r="AK71" s="849" t="s">
        <v>550</v>
      </c>
      <c r="AL71" s="849"/>
      <c r="AM71" s="849"/>
      <c r="AN71" s="849"/>
      <c r="AO71" s="849"/>
      <c r="AP71" s="849" t="s">
        <v>550</v>
      </c>
      <c r="AQ71" s="849"/>
      <c r="AR71" s="849"/>
      <c r="AS71" s="849"/>
      <c r="AT71" s="849"/>
      <c r="AU71" s="849" t="s">
        <v>550</v>
      </c>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554</v>
      </c>
      <c r="C72" s="892"/>
      <c r="D72" s="892"/>
      <c r="E72" s="892"/>
      <c r="F72" s="892"/>
      <c r="G72" s="892"/>
      <c r="H72" s="892"/>
      <c r="I72" s="892"/>
      <c r="J72" s="892"/>
      <c r="K72" s="892"/>
      <c r="L72" s="892"/>
      <c r="M72" s="892"/>
      <c r="N72" s="892"/>
      <c r="O72" s="892"/>
      <c r="P72" s="893"/>
      <c r="Q72" s="894">
        <v>10186</v>
      </c>
      <c r="R72" s="849"/>
      <c r="S72" s="849"/>
      <c r="T72" s="849"/>
      <c r="U72" s="849"/>
      <c r="V72" s="849">
        <v>9252</v>
      </c>
      <c r="W72" s="849"/>
      <c r="X72" s="849"/>
      <c r="Y72" s="849"/>
      <c r="Z72" s="849"/>
      <c r="AA72" s="849">
        <v>934</v>
      </c>
      <c r="AB72" s="849"/>
      <c r="AC72" s="849"/>
      <c r="AD72" s="849"/>
      <c r="AE72" s="849"/>
      <c r="AF72" s="849">
        <v>934</v>
      </c>
      <c r="AG72" s="849"/>
      <c r="AH72" s="849"/>
      <c r="AI72" s="849"/>
      <c r="AJ72" s="849"/>
      <c r="AK72" s="849">
        <v>3700</v>
      </c>
      <c r="AL72" s="849"/>
      <c r="AM72" s="849"/>
      <c r="AN72" s="849"/>
      <c r="AO72" s="849"/>
      <c r="AP72" s="849" t="s">
        <v>550</v>
      </c>
      <c r="AQ72" s="849"/>
      <c r="AR72" s="849"/>
      <c r="AS72" s="849"/>
      <c r="AT72" s="849"/>
      <c r="AU72" s="849" t="s">
        <v>550</v>
      </c>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555</v>
      </c>
      <c r="C73" s="892"/>
      <c r="D73" s="892"/>
      <c r="E73" s="892"/>
      <c r="F73" s="892"/>
      <c r="G73" s="892"/>
      <c r="H73" s="892"/>
      <c r="I73" s="892"/>
      <c r="J73" s="892"/>
      <c r="K73" s="892"/>
      <c r="L73" s="892"/>
      <c r="M73" s="892"/>
      <c r="N73" s="892"/>
      <c r="O73" s="892"/>
      <c r="P73" s="893"/>
      <c r="Q73" s="894">
        <v>570</v>
      </c>
      <c r="R73" s="849"/>
      <c r="S73" s="849"/>
      <c r="T73" s="849"/>
      <c r="U73" s="849"/>
      <c r="V73" s="849">
        <v>566</v>
      </c>
      <c r="W73" s="849"/>
      <c r="X73" s="849"/>
      <c r="Y73" s="849"/>
      <c r="Z73" s="849"/>
      <c r="AA73" s="849">
        <v>4</v>
      </c>
      <c r="AB73" s="849"/>
      <c r="AC73" s="849"/>
      <c r="AD73" s="849"/>
      <c r="AE73" s="849"/>
      <c r="AF73" s="849">
        <v>4</v>
      </c>
      <c r="AG73" s="849"/>
      <c r="AH73" s="849"/>
      <c r="AI73" s="849"/>
      <c r="AJ73" s="849"/>
      <c r="AK73" s="849" t="s">
        <v>550</v>
      </c>
      <c r="AL73" s="849"/>
      <c r="AM73" s="849"/>
      <c r="AN73" s="849"/>
      <c r="AO73" s="849"/>
      <c r="AP73" s="849" t="s">
        <v>550</v>
      </c>
      <c r="AQ73" s="849"/>
      <c r="AR73" s="849"/>
      <c r="AS73" s="849"/>
      <c r="AT73" s="849"/>
      <c r="AU73" s="849" t="s">
        <v>550</v>
      </c>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556</v>
      </c>
      <c r="C74" s="892"/>
      <c r="D74" s="892"/>
      <c r="E74" s="892"/>
      <c r="F74" s="892"/>
      <c r="G74" s="892"/>
      <c r="H74" s="892"/>
      <c r="I74" s="892"/>
      <c r="J74" s="892"/>
      <c r="K74" s="892"/>
      <c r="L74" s="892"/>
      <c r="M74" s="892"/>
      <c r="N74" s="892"/>
      <c r="O74" s="892"/>
      <c r="P74" s="893"/>
      <c r="Q74" s="894">
        <v>58</v>
      </c>
      <c r="R74" s="849"/>
      <c r="S74" s="849"/>
      <c r="T74" s="849"/>
      <c r="U74" s="849"/>
      <c r="V74" s="849">
        <v>47</v>
      </c>
      <c r="W74" s="849"/>
      <c r="X74" s="849"/>
      <c r="Y74" s="849"/>
      <c r="Z74" s="849"/>
      <c r="AA74" s="849">
        <v>11</v>
      </c>
      <c r="AB74" s="849"/>
      <c r="AC74" s="849"/>
      <c r="AD74" s="849"/>
      <c r="AE74" s="849"/>
      <c r="AF74" s="849">
        <v>11</v>
      </c>
      <c r="AG74" s="849"/>
      <c r="AH74" s="849"/>
      <c r="AI74" s="849"/>
      <c r="AJ74" s="849"/>
      <c r="AK74" s="849" t="s">
        <v>550</v>
      </c>
      <c r="AL74" s="849"/>
      <c r="AM74" s="849"/>
      <c r="AN74" s="849"/>
      <c r="AO74" s="849"/>
      <c r="AP74" s="849" t="s">
        <v>550</v>
      </c>
      <c r="AQ74" s="849"/>
      <c r="AR74" s="849"/>
      <c r="AS74" s="849"/>
      <c r="AT74" s="849"/>
      <c r="AU74" s="849" t="s">
        <v>550</v>
      </c>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557</v>
      </c>
      <c r="C75" s="892"/>
      <c r="D75" s="892"/>
      <c r="E75" s="892"/>
      <c r="F75" s="892"/>
      <c r="G75" s="892"/>
      <c r="H75" s="892"/>
      <c r="I75" s="892"/>
      <c r="J75" s="892"/>
      <c r="K75" s="892"/>
      <c r="L75" s="892"/>
      <c r="M75" s="892"/>
      <c r="N75" s="892"/>
      <c r="O75" s="892"/>
      <c r="P75" s="893"/>
      <c r="Q75" s="897">
        <v>23</v>
      </c>
      <c r="R75" s="898"/>
      <c r="S75" s="898"/>
      <c r="T75" s="898"/>
      <c r="U75" s="848"/>
      <c r="V75" s="899">
        <v>20</v>
      </c>
      <c r="W75" s="898"/>
      <c r="X75" s="898"/>
      <c r="Y75" s="898"/>
      <c r="Z75" s="848"/>
      <c r="AA75" s="899">
        <v>3</v>
      </c>
      <c r="AB75" s="898"/>
      <c r="AC75" s="898"/>
      <c r="AD75" s="898"/>
      <c r="AE75" s="848"/>
      <c r="AF75" s="899">
        <v>3</v>
      </c>
      <c r="AG75" s="898"/>
      <c r="AH75" s="898"/>
      <c r="AI75" s="898"/>
      <c r="AJ75" s="848"/>
      <c r="AK75" s="899" t="s">
        <v>550</v>
      </c>
      <c r="AL75" s="898"/>
      <c r="AM75" s="898"/>
      <c r="AN75" s="898"/>
      <c r="AO75" s="848"/>
      <c r="AP75" s="899" t="s">
        <v>550</v>
      </c>
      <c r="AQ75" s="898"/>
      <c r="AR75" s="898"/>
      <c r="AS75" s="898"/>
      <c r="AT75" s="848"/>
      <c r="AU75" s="899" t="s">
        <v>550</v>
      </c>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558</v>
      </c>
      <c r="C76" s="892"/>
      <c r="D76" s="892"/>
      <c r="E76" s="892"/>
      <c r="F76" s="892"/>
      <c r="G76" s="892"/>
      <c r="H76" s="892"/>
      <c r="I76" s="892"/>
      <c r="J76" s="892"/>
      <c r="K76" s="892"/>
      <c r="L76" s="892"/>
      <c r="M76" s="892"/>
      <c r="N76" s="892"/>
      <c r="O76" s="892"/>
      <c r="P76" s="893"/>
      <c r="Q76" s="897">
        <v>1</v>
      </c>
      <c r="R76" s="898"/>
      <c r="S76" s="898"/>
      <c r="T76" s="898"/>
      <c r="U76" s="848"/>
      <c r="V76" s="899">
        <v>0</v>
      </c>
      <c r="W76" s="898"/>
      <c r="X76" s="898"/>
      <c r="Y76" s="898"/>
      <c r="Z76" s="848"/>
      <c r="AA76" s="899">
        <v>0</v>
      </c>
      <c r="AB76" s="898"/>
      <c r="AC76" s="898"/>
      <c r="AD76" s="898"/>
      <c r="AE76" s="848"/>
      <c r="AF76" s="899">
        <v>0</v>
      </c>
      <c r="AG76" s="898"/>
      <c r="AH76" s="898"/>
      <c r="AI76" s="898"/>
      <c r="AJ76" s="848"/>
      <c r="AK76" s="899" t="s">
        <v>550</v>
      </c>
      <c r="AL76" s="898"/>
      <c r="AM76" s="898"/>
      <c r="AN76" s="898"/>
      <c r="AO76" s="848"/>
      <c r="AP76" s="899" t="s">
        <v>550</v>
      </c>
      <c r="AQ76" s="898"/>
      <c r="AR76" s="898"/>
      <c r="AS76" s="898"/>
      <c r="AT76" s="848"/>
      <c r="AU76" s="899" t="s">
        <v>550</v>
      </c>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559</v>
      </c>
      <c r="C77" s="892"/>
      <c r="D77" s="892"/>
      <c r="E77" s="892"/>
      <c r="F77" s="892"/>
      <c r="G77" s="892"/>
      <c r="H77" s="892"/>
      <c r="I77" s="892"/>
      <c r="J77" s="892"/>
      <c r="K77" s="892"/>
      <c r="L77" s="892"/>
      <c r="M77" s="892"/>
      <c r="N77" s="892"/>
      <c r="O77" s="892"/>
      <c r="P77" s="893"/>
      <c r="Q77" s="897">
        <v>50</v>
      </c>
      <c r="R77" s="898"/>
      <c r="S77" s="898"/>
      <c r="T77" s="898"/>
      <c r="U77" s="848"/>
      <c r="V77" s="899">
        <v>50</v>
      </c>
      <c r="W77" s="898"/>
      <c r="X77" s="898"/>
      <c r="Y77" s="898"/>
      <c r="Z77" s="848"/>
      <c r="AA77" s="899" t="s">
        <v>550</v>
      </c>
      <c r="AB77" s="898"/>
      <c r="AC77" s="898"/>
      <c r="AD77" s="898"/>
      <c r="AE77" s="848"/>
      <c r="AF77" s="899" t="s">
        <v>550</v>
      </c>
      <c r="AG77" s="898"/>
      <c r="AH77" s="898"/>
      <c r="AI77" s="898"/>
      <c r="AJ77" s="848"/>
      <c r="AK77" s="899" t="s">
        <v>550</v>
      </c>
      <c r="AL77" s="898"/>
      <c r="AM77" s="898"/>
      <c r="AN77" s="898"/>
      <c r="AO77" s="848"/>
      <c r="AP77" s="899" t="s">
        <v>550</v>
      </c>
      <c r="AQ77" s="898"/>
      <c r="AR77" s="898"/>
      <c r="AS77" s="898"/>
      <c r="AT77" s="848"/>
      <c r="AU77" s="899" t="s">
        <v>550</v>
      </c>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560</v>
      </c>
      <c r="C78" s="892"/>
      <c r="D78" s="892"/>
      <c r="E78" s="892"/>
      <c r="F78" s="892"/>
      <c r="G78" s="892"/>
      <c r="H78" s="892"/>
      <c r="I78" s="892"/>
      <c r="J78" s="892"/>
      <c r="K78" s="892"/>
      <c r="L78" s="892"/>
      <c r="M78" s="892"/>
      <c r="N78" s="892"/>
      <c r="O78" s="892"/>
      <c r="P78" s="893"/>
      <c r="Q78" s="894">
        <v>456</v>
      </c>
      <c r="R78" s="849"/>
      <c r="S78" s="849"/>
      <c r="T78" s="849"/>
      <c r="U78" s="849"/>
      <c r="V78" s="849">
        <v>439</v>
      </c>
      <c r="W78" s="849"/>
      <c r="X78" s="849"/>
      <c r="Y78" s="849"/>
      <c r="Z78" s="849"/>
      <c r="AA78" s="849">
        <v>17</v>
      </c>
      <c r="AB78" s="849"/>
      <c r="AC78" s="849"/>
      <c r="AD78" s="849"/>
      <c r="AE78" s="849"/>
      <c r="AF78" s="849">
        <v>17</v>
      </c>
      <c r="AG78" s="849"/>
      <c r="AH78" s="849"/>
      <c r="AI78" s="849"/>
      <c r="AJ78" s="849"/>
      <c r="AK78" s="849" t="s">
        <v>550</v>
      </c>
      <c r="AL78" s="849"/>
      <c r="AM78" s="849"/>
      <c r="AN78" s="849"/>
      <c r="AO78" s="849"/>
      <c r="AP78" s="849">
        <v>265</v>
      </c>
      <c r="AQ78" s="849"/>
      <c r="AR78" s="849"/>
      <c r="AS78" s="849"/>
      <c r="AT78" s="849"/>
      <c r="AU78" s="849">
        <v>24</v>
      </c>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561</v>
      </c>
      <c r="C79" s="892"/>
      <c r="D79" s="892"/>
      <c r="E79" s="892"/>
      <c r="F79" s="892"/>
      <c r="G79" s="892"/>
      <c r="H79" s="892"/>
      <c r="I79" s="892"/>
      <c r="J79" s="892"/>
      <c r="K79" s="892"/>
      <c r="L79" s="892"/>
      <c r="M79" s="892"/>
      <c r="N79" s="892"/>
      <c r="O79" s="892"/>
      <c r="P79" s="893"/>
      <c r="Q79" s="894">
        <v>254</v>
      </c>
      <c r="R79" s="849"/>
      <c r="S79" s="849"/>
      <c r="T79" s="849"/>
      <c r="U79" s="849"/>
      <c r="V79" s="849">
        <v>245</v>
      </c>
      <c r="W79" s="849"/>
      <c r="X79" s="849"/>
      <c r="Y79" s="849"/>
      <c r="Z79" s="849"/>
      <c r="AA79" s="849">
        <v>9</v>
      </c>
      <c r="AB79" s="849"/>
      <c r="AC79" s="849"/>
      <c r="AD79" s="849"/>
      <c r="AE79" s="849"/>
      <c r="AF79" s="849">
        <v>9</v>
      </c>
      <c r="AG79" s="849"/>
      <c r="AH79" s="849"/>
      <c r="AI79" s="849"/>
      <c r="AJ79" s="849"/>
      <c r="AK79" s="849" t="s">
        <v>550</v>
      </c>
      <c r="AL79" s="849"/>
      <c r="AM79" s="849"/>
      <c r="AN79" s="849"/>
      <c r="AO79" s="849"/>
      <c r="AP79" s="849">
        <v>347</v>
      </c>
      <c r="AQ79" s="849"/>
      <c r="AR79" s="849"/>
      <c r="AS79" s="849"/>
      <c r="AT79" s="849"/>
      <c r="AU79" s="849">
        <v>50</v>
      </c>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562</v>
      </c>
      <c r="C80" s="892"/>
      <c r="D80" s="892"/>
      <c r="E80" s="892"/>
      <c r="F80" s="892"/>
      <c r="G80" s="892"/>
      <c r="H80" s="892"/>
      <c r="I80" s="892"/>
      <c r="J80" s="892"/>
      <c r="K80" s="892"/>
      <c r="L80" s="892"/>
      <c r="M80" s="892"/>
      <c r="N80" s="892"/>
      <c r="O80" s="892"/>
      <c r="P80" s="893"/>
      <c r="Q80" s="894">
        <v>280</v>
      </c>
      <c r="R80" s="849"/>
      <c r="S80" s="849"/>
      <c r="T80" s="849"/>
      <c r="U80" s="849"/>
      <c r="V80" s="849">
        <v>235</v>
      </c>
      <c r="W80" s="849"/>
      <c r="X80" s="849"/>
      <c r="Y80" s="849"/>
      <c r="Z80" s="849"/>
      <c r="AA80" s="849">
        <v>44</v>
      </c>
      <c r="AB80" s="849"/>
      <c r="AC80" s="849"/>
      <c r="AD80" s="849"/>
      <c r="AE80" s="849"/>
      <c r="AF80" s="849">
        <v>44</v>
      </c>
      <c r="AG80" s="849"/>
      <c r="AH80" s="849"/>
      <c r="AI80" s="849"/>
      <c r="AJ80" s="849"/>
      <c r="AK80" s="849" t="s">
        <v>550</v>
      </c>
      <c r="AL80" s="849"/>
      <c r="AM80" s="849"/>
      <c r="AN80" s="849"/>
      <c r="AO80" s="849"/>
      <c r="AP80" s="849" t="s">
        <v>550</v>
      </c>
      <c r="AQ80" s="849"/>
      <c r="AR80" s="849"/>
      <c r="AS80" s="849"/>
      <c r="AT80" s="849"/>
      <c r="AU80" s="849" t="s">
        <v>550</v>
      </c>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563</v>
      </c>
      <c r="C81" s="892"/>
      <c r="D81" s="892"/>
      <c r="E81" s="892"/>
      <c r="F81" s="892"/>
      <c r="G81" s="892"/>
      <c r="H81" s="892"/>
      <c r="I81" s="892"/>
      <c r="J81" s="892"/>
      <c r="K81" s="892"/>
      <c r="L81" s="892"/>
      <c r="M81" s="892"/>
      <c r="N81" s="892"/>
      <c r="O81" s="892"/>
      <c r="P81" s="893"/>
      <c r="Q81" s="894">
        <v>456</v>
      </c>
      <c r="R81" s="849"/>
      <c r="S81" s="849"/>
      <c r="T81" s="849"/>
      <c r="U81" s="849"/>
      <c r="V81" s="849">
        <v>301</v>
      </c>
      <c r="W81" s="849"/>
      <c r="X81" s="849"/>
      <c r="Y81" s="849"/>
      <c r="Z81" s="849"/>
      <c r="AA81" s="849">
        <v>155</v>
      </c>
      <c r="AB81" s="849"/>
      <c r="AC81" s="849"/>
      <c r="AD81" s="849"/>
      <c r="AE81" s="849"/>
      <c r="AF81" s="849">
        <v>52</v>
      </c>
      <c r="AG81" s="849"/>
      <c r="AH81" s="849"/>
      <c r="AI81" s="849"/>
      <c r="AJ81" s="849"/>
      <c r="AK81" s="849" t="s">
        <v>550</v>
      </c>
      <c r="AL81" s="849"/>
      <c r="AM81" s="849"/>
      <c r="AN81" s="849"/>
      <c r="AO81" s="849"/>
      <c r="AP81" s="849" t="s">
        <v>550</v>
      </c>
      <c r="AQ81" s="849"/>
      <c r="AR81" s="849"/>
      <c r="AS81" s="849"/>
      <c r="AT81" s="849"/>
      <c r="AU81" s="849" t="s">
        <v>550</v>
      </c>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564</v>
      </c>
      <c r="C82" s="892"/>
      <c r="D82" s="892"/>
      <c r="E82" s="892"/>
      <c r="F82" s="892"/>
      <c r="G82" s="892"/>
      <c r="H82" s="892"/>
      <c r="I82" s="892"/>
      <c r="J82" s="892"/>
      <c r="K82" s="892"/>
      <c r="L82" s="892"/>
      <c r="M82" s="892"/>
      <c r="N82" s="892"/>
      <c r="O82" s="892"/>
      <c r="P82" s="893"/>
      <c r="Q82" s="894">
        <v>1644</v>
      </c>
      <c r="R82" s="849"/>
      <c r="S82" s="849"/>
      <c r="T82" s="849"/>
      <c r="U82" s="849"/>
      <c r="V82" s="849">
        <v>1613</v>
      </c>
      <c r="W82" s="849"/>
      <c r="X82" s="849"/>
      <c r="Y82" s="849"/>
      <c r="Z82" s="849"/>
      <c r="AA82" s="849">
        <v>31</v>
      </c>
      <c r="AB82" s="849"/>
      <c r="AC82" s="849"/>
      <c r="AD82" s="849"/>
      <c r="AE82" s="849"/>
      <c r="AF82" s="849">
        <v>31</v>
      </c>
      <c r="AG82" s="849"/>
      <c r="AH82" s="849"/>
      <c r="AI82" s="849"/>
      <c r="AJ82" s="849"/>
      <c r="AK82" s="849">
        <v>15</v>
      </c>
      <c r="AL82" s="849"/>
      <c r="AM82" s="849"/>
      <c r="AN82" s="849"/>
      <c r="AO82" s="849"/>
      <c r="AP82" s="849">
        <v>1059</v>
      </c>
      <c r="AQ82" s="849"/>
      <c r="AR82" s="849"/>
      <c r="AS82" s="849"/>
      <c r="AT82" s="849"/>
      <c r="AU82" s="849">
        <v>725</v>
      </c>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565</v>
      </c>
      <c r="C83" s="892"/>
      <c r="D83" s="892"/>
      <c r="E83" s="892"/>
      <c r="F83" s="892"/>
      <c r="G83" s="892"/>
      <c r="H83" s="892"/>
      <c r="I83" s="892"/>
      <c r="J83" s="892"/>
      <c r="K83" s="892"/>
      <c r="L83" s="892"/>
      <c r="M83" s="892"/>
      <c r="N83" s="892"/>
      <c r="O83" s="892"/>
      <c r="P83" s="893"/>
      <c r="Q83" s="894">
        <v>187</v>
      </c>
      <c r="R83" s="849"/>
      <c r="S83" s="849"/>
      <c r="T83" s="849"/>
      <c r="U83" s="849"/>
      <c r="V83" s="849">
        <v>98</v>
      </c>
      <c r="W83" s="849"/>
      <c r="X83" s="849"/>
      <c r="Y83" s="849"/>
      <c r="Z83" s="849"/>
      <c r="AA83" s="849">
        <v>90</v>
      </c>
      <c r="AB83" s="849"/>
      <c r="AC83" s="849"/>
      <c r="AD83" s="849"/>
      <c r="AE83" s="849"/>
      <c r="AF83" s="849">
        <v>90</v>
      </c>
      <c r="AG83" s="849"/>
      <c r="AH83" s="849"/>
      <c r="AI83" s="849"/>
      <c r="AJ83" s="849"/>
      <c r="AK83" s="849" t="s">
        <v>550</v>
      </c>
      <c r="AL83" s="849"/>
      <c r="AM83" s="849"/>
      <c r="AN83" s="849"/>
      <c r="AO83" s="849"/>
      <c r="AP83" s="849" t="s">
        <v>550</v>
      </c>
      <c r="AQ83" s="849"/>
      <c r="AR83" s="849"/>
      <c r="AS83" s="849"/>
      <c r="AT83" s="849"/>
      <c r="AU83" s="849" t="s">
        <v>550</v>
      </c>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566</v>
      </c>
      <c r="C84" s="892"/>
      <c r="D84" s="892"/>
      <c r="E84" s="892"/>
      <c r="F84" s="892"/>
      <c r="G84" s="892"/>
      <c r="H84" s="892"/>
      <c r="I84" s="892"/>
      <c r="J84" s="892"/>
      <c r="K84" s="892"/>
      <c r="L84" s="892"/>
      <c r="M84" s="892"/>
      <c r="N84" s="892"/>
      <c r="O84" s="892"/>
      <c r="P84" s="893"/>
      <c r="Q84" s="894">
        <v>187</v>
      </c>
      <c r="R84" s="849"/>
      <c r="S84" s="849"/>
      <c r="T84" s="849"/>
      <c r="U84" s="849"/>
      <c r="V84" s="849">
        <v>181</v>
      </c>
      <c r="W84" s="849"/>
      <c r="X84" s="849"/>
      <c r="Y84" s="849"/>
      <c r="Z84" s="849"/>
      <c r="AA84" s="849">
        <v>7</v>
      </c>
      <c r="AB84" s="849"/>
      <c r="AC84" s="849"/>
      <c r="AD84" s="849"/>
      <c r="AE84" s="849"/>
      <c r="AF84" s="849">
        <v>7</v>
      </c>
      <c r="AG84" s="849"/>
      <c r="AH84" s="849"/>
      <c r="AI84" s="849"/>
      <c r="AJ84" s="849"/>
      <c r="AK84" s="849" t="s">
        <v>550</v>
      </c>
      <c r="AL84" s="849"/>
      <c r="AM84" s="849"/>
      <c r="AN84" s="849"/>
      <c r="AO84" s="849"/>
      <c r="AP84" s="849" t="s">
        <v>550</v>
      </c>
      <c r="AQ84" s="849"/>
      <c r="AR84" s="849"/>
      <c r="AS84" s="849"/>
      <c r="AT84" s="849"/>
      <c r="AU84" s="849" t="s">
        <v>550</v>
      </c>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567</v>
      </c>
      <c r="C85" s="892"/>
      <c r="D85" s="892"/>
      <c r="E85" s="892"/>
      <c r="F85" s="892"/>
      <c r="G85" s="892"/>
      <c r="H85" s="892"/>
      <c r="I85" s="892"/>
      <c r="J85" s="892"/>
      <c r="K85" s="892"/>
      <c r="L85" s="892"/>
      <c r="M85" s="892"/>
      <c r="N85" s="892"/>
      <c r="O85" s="892"/>
      <c r="P85" s="893"/>
      <c r="Q85" s="894">
        <v>208312</v>
      </c>
      <c r="R85" s="849"/>
      <c r="S85" s="849"/>
      <c r="T85" s="849"/>
      <c r="U85" s="849"/>
      <c r="V85" s="849">
        <v>200160</v>
      </c>
      <c r="W85" s="849"/>
      <c r="X85" s="849"/>
      <c r="Y85" s="849"/>
      <c r="Z85" s="849"/>
      <c r="AA85" s="849">
        <v>8152</v>
      </c>
      <c r="AB85" s="849"/>
      <c r="AC85" s="849"/>
      <c r="AD85" s="849"/>
      <c r="AE85" s="849"/>
      <c r="AF85" s="849">
        <v>8152</v>
      </c>
      <c r="AG85" s="849"/>
      <c r="AH85" s="849"/>
      <c r="AI85" s="849"/>
      <c r="AJ85" s="849"/>
      <c r="AK85" s="849">
        <v>212</v>
      </c>
      <c r="AL85" s="849"/>
      <c r="AM85" s="849"/>
      <c r="AN85" s="849"/>
      <c r="AO85" s="849"/>
      <c r="AP85" s="849" t="s">
        <v>550</v>
      </c>
      <c r="AQ85" s="849"/>
      <c r="AR85" s="849"/>
      <c r="AS85" s="849"/>
      <c r="AT85" s="849"/>
      <c r="AU85" s="849" t="s">
        <v>550</v>
      </c>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362</v>
      </c>
      <c r="B88" s="808" t="s">
        <v>394</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9543</v>
      </c>
      <c r="AG88" s="860"/>
      <c r="AH88" s="860"/>
      <c r="AI88" s="860"/>
      <c r="AJ88" s="860"/>
      <c r="AK88" s="857"/>
      <c r="AL88" s="857"/>
      <c r="AM88" s="857"/>
      <c r="AN88" s="857"/>
      <c r="AO88" s="857"/>
      <c r="AP88" s="860">
        <v>1671</v>
      </c>
      <c r="AQ88" s="860"/>
      <c r="AR88" s="860"/>
      <c r="AS88" s="860"/>
      <c r="AT88" s="860"/>
      <c r="AU88" s="860">
        <v>799</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808" t="s">
        <v>395</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156</v>
      </c>
      <c r="CS102" s="868"/>
      <c r="CT102" s="868"/>
      <c r="CU102" s="868"/>
      <c r="CV102" s="911"/>
      <c r="CW102" s="910" t="s">
        <v>550</v>
      </c>
      <c r="CX102" s="868"/>
      <c r="CY102" s="868"/>
      <c r="CZ102" s="868"/>
      <c r="DA102" s="911"/>
      <c r="DB102" s="910" t="s">
        <v>550</v>
      </c>
      <c r="DC102" s="868"/>
      <c r="DD102" s="868"/>
      <c r="DE102" s="868"/>
      <c r="DF102" s="911"/>
      <c r="DG102" s="910" t="s">
        <v>550</v>
      </c>
      <c r="DH102" s="868"/>
      <c r="DI102" s="868"/>
      <c r="DJ102" s="868"/>
      <c r="DK102" s="911"/>
      <c r="DL102" s="910" t="s">
        <v>550</v>
      </c>
      <c r="DM102" s="868"/>
      <c r="DN102" s="868"/>
      <c r="DO102" s="868"/>
      <c r="DP102" s="911"/>
      <c r="DQ102" s="910" t="s">
        <v>550</v>
      </c>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402</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403</v>
      </c>
      <c r="AB109" s="913"/>
      <c r="AC109" s="913"/>
      <c r="AD109" s="913"/>
      <c r="AE109" s="914"/>
      <c r="AF109" s="912" t="s">
        <v>283</v>
      </c>
      <c r="AG109" s="913"/>
      <c r="AH109" s="913"/>
      <c r="AI109" s="913"/>
      <c r="AJ109" s="914"/>
      <c r="AK109" s="912" t="s">
        <v>282</v>
      </c>
      <c r="AL109" s="913"/>
      <c r="AM109" s="913"/>
      <c r="AN109" s="913"/>
      <c r="AO109" s="914"/>
      <c r="AP109" s="912" t="s">
        <v>404</v>
      </c>
      <c r="AQ109" s="913"/>
      <c r="AR109" s="913"/>
      <c r="AS109" s="913"/>
      <c r="AT109" s="915"/>
      <c r="AU109" s="934" t="s">
        <v>402</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403</v>
      </c>
      <c r="BR109" s="913"/>
      <c r="BS109" s="913"/>
      <c r="BT109" s="913"/>
      <c r="BU109" s="914"/>
      <c r="BV109" s="912" t="s">
        <v>283</v>
      </c>
      <c r="BW109" s="913"/>
      <c r="BX109" s="913"/>
      <c r="BY109" s="913"/>
      <c r="BZ109" s="914"/>
      <c r="CA109" s="912" t="s">
        <v>282</v>
      </c>
      <c r="CB109" s="913"/>
      <c r="CC109" s="913"/>
      <c r="CD109" s="913"/>
      <c r="CE109" s="914"/>
      <c r="CF109" s="935" t="s">
        <v>404</v>
      </c>
      <c r="CG109" s="935"/>
      <c r="CH109" s="935"/>
      <c r="CI109" s="935"/>
      <c r="CJ109" s="935"/>
      <c r="CK109" s="912" t="s">
        <v>405</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403</v>
      </c>
      <c r="DH109" s="913"/>
      <c r="DI109" s="913"/>
      <c r="DJ109" s="913"/>
      <c r="DK109" s="914"/>
      <c r="DL109" s="912" t="s">
        <v>283</v>
      </c>
      <c r="DM109" s="913"/>
      <c r="DN109" s="913"/>
      <c r="DO109" s="913"/>
      <c r="DP109" s="914"/>
      <c r="DQ109" s="912" t="s">
        <v>282</v>
      </c>
      <c r="DR109" s="913"/>
      <c r="DS109" s="913"/>
      <c r="DT109" s="913"/>
      <c r="DU109" s="914"/>
      <c r="DV109" s="912" t="s">
        <v>404</v>
      </c>
      <c r="DW109" s="913"/>
      <c r="DX109" s="913"/>
      <c r="DY109" s="913"/>
      <c r="DZ109" s="915"/>
    </row>
    <row r="110" spans="1:131" s="197" customFormat="1" ht="26.25" customHeight="1">
      <c r="A110" s="916" t="s">
        <v>406</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1886458</v>
      </c>
      <c r="AB110" s="920"/>
      <c r="AC110" s="920"/>
      <c r="AD110" s="920"/>
      <c r="AE110" s="921"/>
      <c r="AF110" s="922">
        <v>1831187</v>
      </c>
      <c r="AG110" s="920"/>
      <c r="AH110" s="920"/>
      <c r="AI110" s="920"/>
      <c r="AJ110" s="921"/>
      <c r="AK110" s="922">
        <v>1772003</v>
      </c>
      <c r="AL110" s="920"/>
      <c r="AM110" s="920"/>
      <c r="AN110" s="920"/>
      <c r="AO110" s="921"/>
      <c r="AP110" s="923">
        <v>19.100000000000001</v>
      </c>
      <c r="AQ110" s="924"/>
      <c r="AR110" s="924"/>
      <c r="AS110" s="924"/>
      <c r="AT110" s="925"/>
      <c r="AU110" s="926" t="s">
        <v>60</v>
      </c>
      <c r="AV110" s="927"/>
      <c r="AW110" s="927"/>
      <c r="AX110" s="927"/>
      <c r="AY110" s="928"/>
      <c r="AZ110" s="970" t="s">
        <v>407</v>
      </c>
      <c r="BA110" s="917"/>
      <c r="BB110" s="917"/>
      <c r="BC110" s="917"/>
      <c r="BD110" s="917"/>
      <c r="BE110" s="917"/>
      <c r="BF110" s="917"/>
      <c r="BG110" s="917"/>
      <c r="BH110" s="917"/>
      <c r="BI110" s="917"/>
      <c r="BJ110" s="917"/>
      <c r="BK110" s="917"/>
      <c r="BL110" s="917"/>
      <c r="BM110" s="917"/>
      <c r="BN110" s="917"/>
      <c r="BO110" s="917"/>
      <c r="BP110" s="918"/>
      <c r="BQ110" s="956">
        <v>18530809</v>
      </c>
      <c r="BR110" s="957"/>
      <c r="BS110" s="957"/>
      <c r="BT110" s="957"/>
      <c r="BU110" s="957"/>
      <c r="BV110" s="957">
        <v>18895999</v>
      </c>
      <c r="BW110" s="957"/>
      <c r="BX110" s="957"/>
      <c r="BY110" s="957"/>
      <c r="BZ110" s="957"/>
      <c r="CA110" s="957">
        <v>20670749</v>
      </c>
      <c r="CB110" s="957"/>
      <c r="CC110" s="957"/>
      <c r="CD110" s="957"/>
      <c r="CE110" s="957"/>
      <c r="CF110" s="971">
        <v>222.6</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410</v>
      </c>
      <c r="DH110" s="957"/>
      <c r="DI110" s="957"/>
      <c r="DJ110" s="957"/>
      <c r="DK110" s="957"/>
      <c r="DL110" s="957" t="s">
        <v>410</v>
      </c>
      <c r="DM110" s="957"/>
      <c r="DN110" s="957"/>
      <c r="DO110" s="957"/>
      <c r="DP110" s="957"/>
      <c r="DQ110" s="957" t="s">
        <v>410</v>
      </c>
      <c r="DR110" s="957"/>
      <c r="DS110" s="957"/>
      <c r="DT110" s="957"/>
      <c r="DU110" s="957"/>
      <c r="DV110" s="958" t="s">
        <v>410</v>
      </c>
      <c r="DW110" s="958"/>
      <c r="DX110" s="958"/>
      <c r="DY110" s="958"/>
      <c r="DZ110" s="959"/>
    </row>
    <row r="111" spans="1:131" s="197" customFormat="1" ht="26.25" customHeight="1">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410</v>
      </c>
      <c r="AB111" s="964"/>
      <c r="AC111" s="964"/>
      <c r="AD111" s="964"/>
      <c r="AE111" s="965"/>
      <c r="AF111" s="966" t="s">
        <v>410</v>
      </c>
      <c r="AG111" s="964"/>
      <c r="AH111" s="964"/>
      <c r="AI111" s="964"/>
      <c r="AJ111" s="965"/>
      <c r="AK111" s="966" t="s">
        <v>410</v>
      </c>
      <c r="AL111" s="964"/>
      <c r="AM111" s="964"/>
      <c r="AN111" s="964"/>
      <c r="AO111" s="965"/>
      <c r="AP111" s="967" t="s">
        <v>410</v>
      </c>
      <c r="AQ111" s="968"/>
      <c r="AR111" s="968"/>
      <c r="AS111" s="968"/>
      <c r="AT111" s="969"/>
      <c r="AU111" s="929"/>
      <c r="AV111" s="930"/>
      <c r="AW111" s="930"/>
      <c r="AX111" s="930"/>
      <c r="AY111" s="931"/>
      <c r="AZ111" s="979" t="s">
        <v>412</v>
      </c>
      <c r="BA111" s="980"/>
      <c r="BB111" s="980"/>
      <c r="BC111" s="980"/>
      <c r="BD111" s="980"/>
      <c r="BE111" s="980"/>
      <c r="BF111" s="980"/>
      <c r="BG111" s="980"/>
      <c r="BH111" s="980"/>
      <c r="BI111" s="980"/>
      <c r="BJ111" s="980"/>
      <c r="BK111" s="980"/>
      <c r="BL111" s="980"/>
      <c r="BM111" s="980"/>
      <c r="BN111" s="980"/>
      <c r="BO111" s="980"/>
      <c r="BP111" s="981"/>
      <c r="BQ111" s="949">
        <v>46185</v>
      </c>
      <c r="BR111" s="950"/>
      <c r="BS111" s="950"/>
      <c r="BT111" s="950"/>
      <c r="BU111" s="950"/>
      <c r="BV111" s="950">
        <v>30662</v>
      </c>
      <c r="BW111" s="950"/>
      <c r="BX111" s="950"/>
      <c r="BY111" s="950"/>
      <c r="BZ111" s="950"/>
      <c r="CA111" s="950">
        <v>15269</v>
      </c>
      <c r="CB111" s="950"/>
      <c r="CC111" s="950"/>
      <c r="CD111" s="950"/>
      <c r="CE111" s="950"/>
      <c r="CF111" s="944">
        <v>0.2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414</v>
      </c>
      <c r="DH111" s="950"/>
      <c r="DI111" s="950"/>
      <c r="DJ111" s="950"/>
      <c r="DK111" s="950"/>
      <c r="DL111" s="950" t="s">
        <v>414</v>
      </c>
      <c r="DM111" s="950"/>
      <c r="DN111" s="950"/>
      <c r="DO111" s="950"/>
      <c r="DP111" s="950"/>
      <c r="DQ111" s="950" t="s">
        <v>414</v>
      </c>
      <c r="DR111" s="950"/>
      <c r="DS111" s="950"/>
      <c r="DT111" s="950"/>
      <c r="DU111" s="950"/>
      <c r="DV111" s="951" t="s">
        <v>414</v>
      </c>
      <c r="DW111" s="951"/>
      <c r="DX111" s="951"/>
      <c r="DY111" s="951"/>
      <c r="DZ111" s="952"/>
    </row>
    <row r="112" spans="1:131" s="197"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414</v>
      </c>
      <c r="AB112" s="989"/>
      <c r="AC112" s="989"/>
      <c r="AD112" s="989"/>
      <c r="AE112" s="990"/>
      <c r="AF112" s="991" t="s">
        <v>414</v>
      </c>
      <c r="AG112" s="989"/>
      <c r="AH112" s="989"/>
      <c r="AI112" s="989"/>
      <c r="AJ112" s="990"/>
      <c r="AK112" s="991" t="s">
        <v>414</v>
      </c>
      <c r="AL112" s="989"/>
      <c r="AM112" s="989"/>
      <c r="AN112" s="989"/>
      <c r="AO112" s="990"/>
      <c r="AP112" s="992" t="s">
        <v>414</v>
      </c>
      <c r="AQ112" s="993"/>
      <c r="AR112" s="993"/>
      <c r="AS112" s="993"/>
      <c r="AT112" s="994"/>
      <c r="AU112" s="929"/>
      <c r="AV112" s="930"/>
      <c r="AW112" s="930"/>
      <c r="AX112" s="930"/>
      <c r="AY112" s="931"/>
      <c r="AZ112" s="979" t="s">
        <v>417</v>
      </c>
      <c r="BA112" s="980"/>
      <c r="BB112" s="980"/>
      <c r="BC112" s="980"/>
      <c r="BD112" s="980"/>
      <c r="BE112" s="980"/>
      <c r="BF112" s="980"/>
      <c r="BG112" s="980"/>
      <c r="BH112" s="980"/>
      <c r="BI112" s="980"/>
      <c r="BJ112" s="980"/>
      <c r="BK112" s="980"/>
      <c r="BL112" s="980"/>
      <c r="BM112" s="980"/>
      <c r="BN112" s="980"/>
      <c r="BO112" s="980"/>
      <c r="BP112" s="981"/>
      <c r="BQ112" s="949">
        <v>7008386</v>
      </c>
      <c r="BR112" s="950"/>
      <c r="BS112" s="950"/>
      <c r="BT112" s="950"/>
      <c r="BU112" s="950"/>
      <c r="BV112" s="950">
        <v>7037009</v>
      </c>
      <c r="BW112" s="950"/>
      <c r="BX112" s="950"/>
      <c r="BY112" s="950"/>
      <c r="BZ112" s="950"/>
      <c r="CA112" s="950">
        <v>6897133</v>
      </c>
      <c r="CB112" s="950"/>
      <c r="CC112" s="950"/>
      <c r="CD112" s="950"/>
      <c r="CE112" s="950"/>
      <c r="CF112" s="944">
        <v>74.3</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414</v>
      </c>
      <c r="DH112" s="950"/>
      <c r="DI112" s="950"/>
      <c r="DJ112" s="950"/>
      <c r="DK112" s="950"/>
      <c r="DL112" s="950" t="s">
        <v>414</v>
      </c>
      <c r="DM112" s="950"/>
      <c r="DN112" s="950"/>
      <c r="DO112" s="950"/>
      <c r="DP112" s="950"/>
      <c r="DQ112" s="950" t="s">
        <v>414</v>
      </c>
      <c r="DR112" s="950"/>
      <c r="DS112" s="950"/>
      <c r="DT112" s="950"/>
      <c r="DU112" s="950"/>
      <c r="DV112" s="951" t="s">
        <v>414</v>
      </c>
      <c r="DW112" s="951"/>
      <c r="DX112" s="951"/>
      <c r="DY112" s="951"/>
      <c r="DZ112" s="952"/>
    </row>
    <row r="113" spans="1:130" s="197"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525264</v>
      </c>
      <c r="AB113" s="964"/>
      <c r="AC113" s="964"/>
      <c r="AD113" s="964"/>
      <c r="AE113" s="965"/>
      <c r="AF113" s="966">
        <v>538709</v>
      </c>
      <c r="AG113" s="964"/>
      <c r="AH113" s="964"/>
      <c r="AI113" s="964"/>
      <c r="AJ113" s="965"/>
      <c r="AK113" s="966">
        <v>530420</v>
      </c>
      <c r="AL113" s="964"/>
      <c r="AM113" s="964"/>
      <c r="AN113" s="964"/>
      <c r="AO113" s="965"/>
      <c r="AP113" s="967">
        <v>5.7</v>
      </c>
      <c r="AQ113" s="968"/>
      <c r="AR113" s="968"/>
      <c r="AS113" s="968"/>
      <c r="AT113" s="969"/>
      <c r="AU113" s="929"/>
      <c r="AV113" s="930"/>
      <c r="AW113" s="930"/>
      <c r="AX113" s="930"/>
      <c r="AY113" s="931"/>
      <c r="AZ113" s="979" t="s">
        <v>420</v>
      </c>
      <c r="BA113" s="980"/>
      <c r="BB113" s="980"/>
      <c r="BC113" s="980"/>
      <c r="BD113" s="980"/>
      <c r="BE113" s="980"/>
      <c r="BF113" s="980"/>
      <c r="BG113" s="980"/>
      <c r="BH113" s="980"/>
      <c r="BI113" s="980"/>
      <c r="BJ113" s="980"/>
      <c r="BK113" s="980"/>
      <c r="BL113" s="980"/>
      <c r="BM113" s="980"/>
      <c r="BN113" s="980"/>
      <c r="BO113" s="980"/>
      <c r="BP113" s="981"/>
      <c r="BQ113" s="949">
        <v>494822</v>
      </c>
      <c r="BR113" s="950"/>
      <c r="BS113" s="950"/>
      <c r="BT113" s="950"/>
      <c r="BU113" s="950"/>
      <c r="BV113" s="950">
        <v>505763</v>
      </c>
      <c r="BW113" s="950"/>
      <c r="BX113" s="950"/>
      <c r="BY113" s="950"/>
      <c r="BZ113" s="950"/>
      <c r="CA113" s="950">
        <v>798328</v>
      </c>
      <c r="CB113" s="950"/>
      <c r="CC113" s="950"/>
      <c r="CD113" s="950"/>
      <c r="CE113" s="950"/>
      <c r="CF113" s="944">
        <v>8.6</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414</v>
      </c>
      <c r="DH113" s="989"/>
      <c r="DI113" s="989"/>
      <c r="DJ113" s="989"/>
      <c r="DK113" s="990"/>
      <c r="DL113" s="991" t="s">
        <v>414</v>
      </c>
      <c r="DM113" s="989"/>
      <c r="DN113" s="989"/>
      <c r="DO113" s="989"/>
      <c r="DP113" s="990"/>
      <c r="DQ113" s="991" t="s">
        <v>414</v>
      </c>
      <c r="DR113" s="989"/>
      <c r="DS113" s="989"/>
      <c r="DT113" s="989"/>
      <c r="DU113" s="990"/>
      <c r="DV113" s="992" t="s">
        <v>414</v>
      </c>
      <c r="DW113" s="993"/>
      <c r="DX113" s="993"/>
      <c r="DY113" s="993"/>
      <c r="DZ113" s="994"/>
    </row>
    <row r="114" spans="1:130" s="197"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166013</v>
      </c>
      <c r="AB114" s="989"/>
      <c r="AC114" s="989"/>
      <c r="AD114" s="989"/>
      <c r="AE114" s="990"/>
      <c r="AF114" s="991">
        <v>117961</v>
      </c>
      <c r="AG114" s="989"/>
      <c r="AH114" s="989"/>
      <c r="AI114" s="989"/>
      <c r="AJ114" s="990"/>
      <c r="AK114" s="991">
        <v>91009</v>
      </c>
      <c r="AL114" s="989"/>
      <c r="AM114" s="989"/>
      <c r="AN114" s="989"/>
      <c r="AO114" s="990"/>
      <c r="AP114" s="992">
        <v>1</v>
      </c>
      <c r="AQ114" s="993"/>
      <c r="AR114" s="993"/>
      <c r="AS114" s="993"/>
      <c r="AT114" s="994"/>
      <c r="AU114" s="929"/>
      <c r="AV114" s="930"/>
      <c r="AW114" s="930"/>
      <c r="AX114" s="930"/>
      <c r="AY114" s="931"/>
      <c r="AZ114" s="979" t="s">
        <v>423</v>
      </c>
      <c r="BA114" s="980"/>
      <c r="BB114" s="980"/>
      <c r="BC114" s="980"/>
      <c r="BD114" s="980"/>
      <c r="BE114" s="980"/>
      <c r="BF114" s="980"/>
      <c r="BG114" s="980"/>
      <c r="BH114" s="980"/>
      <c r="BI114" s="980"/>
      <c r="BJ114" s="980"/>
      <c r="BK114" s="980"/>
      <c r="BL114" s="980"/>
      <c r="BM114" s="980"/>
      <c r="BN114" s="980"/>
      <c r="BO114" s="980"/>
      <c r="BP114" s="981"/>
      <c r="BQ114" s="949">
        <v>2752297</v>
      </c>
      <c r="BR114" s="950"/>
      <c r="BS114" s="950"/>
      <c r="BT114" s="950"/>
      <c r="BU114" s="950"/>
      <c r="BV114" s="950">
        <v>2512151</v>
      </c>
      <c r="BW114" s="950"/>
      <c r="BX114" s="950"/>
      <c r="BY114" s="950"/>
      <c r="BZ114" s="950"/>
      <c r="CA114" s="950">
        <v>2261373</v>
      </c>
      <c r="CB114" s="950"/>
      <c r="CC114" s="950"/>
      <c r="CD114" s="950"/>
      <c r="CE114" s="950"/>
      <c r="CF114" s="944">
        <v>24.4</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414</v>
      </c>
      <c r="DH114" s="989"/>
      <c r="DI114" s="989"/>
      <c r="DJ114" s="989"/>
      <c r="DK114" s="990"/>
      <c r="DL114" s="991" t="s">
        <v>414</v>
      </c>
      <c r="DM114" s="989"/>
      <c r="DN114" s="989"/>
      <c r="DO114" s="989"/>
      <c r="DP114" s="990"/>
      <c r="DQ114" s="991" t="s">
        <v>414</v>
      </c>
      <c r="DR114" s="989"/>
      <c r="DS114" s="989"/>
      <c r="DT114" s="989"/>
      <c r="DU114" s="990"/>
      <c r="DV114" s="992" t="s">
        <v>414</v>
      </c>
      <c r="DW114" s="993"/>
      <c r="DX114" s="993"/>
      <c r="DY114" s="993"/>
      <c r="DZ114" s="994"/>
    </row>
    <row r="115" spans="1:130" s="197"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23852</v>
      </c>
      <c r="AB115" s="964"/>
      <c r="AC115" s="964"/>
      <c r="AD115" s="964"/>
      <c r="AE115" s="965"/>
      <c r="AF115" s="966">
        <v>23872</v>
      </c>
      <c r="AG115" s="964"/>
      <c r="AH115" s="964"/>
      <c r="AI115" s="964"/>
      <c r="AJ115" s="965"/>
      <c r="AK115" s="966">
        <v>22967</v>
      </c>
      <c r="AL115" s="964"/>
      <c r="AM115" s="964"/>
      <c r="AN115" s="964"/>
      <c r="AO115" s="965"/>
      <c r="AP115" s="967">
        <v>0.2</v>
      </c>
      <c r="AQ115" s="968"/>
      <c r="AR115" s="968"/>
      <c r="AS115" s="968"/>
      <c r="AT115" s="969"/>
      <c r="AU115" s="929"/>
      <c r="AV115" s="930"/>
      <c r="AW115" s="930"/>
      <c r="AX115" s="930"/>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414</v>
      </c>
      <c r="BR115" s="950"/>
      <c r="BS115" s="950"/>
      <c r="BT115" s="950"/>
      <c r="BU115" s="950"/>
      <c r="BV115" s="950" t="s">
        <v>414</v>
      </c>
      <c r="BW115" s="950"/>
      <c r="BX115" s="950"/>
      <c r="BY115" s="950"/>
      <c r="BZ115" s="950"/>
      <c r="CA115" s="950" t="s">
        <v>414</v>
      </c>
      <c r="CB115" s="950"/>
      <c r="CC115" s="950"/>
      <c r="CD115" s="950"/>
      <c r="CE115" s="950"/>
      <c r="CF115" s="944" t="s">
        <v>414</v>
      </c>
      <c r="CG115" s="945"/>
      <c r="CH115" s="945"/>
      <c r="CI115" s="945"/>
      <c r="CJ115" s="945"/>
      <c r="CK115" s="975"/>
      <c r="CL115" s="976"/>
      <c r="CM115" s="979" t="s">
        <v>427</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414</v>
      </c>
      <c r="DH115" s="989"/>
      <c r="DI115" s="989"/>
      <c r="DJ115" s="989"/>
      <c r="DK115" s="990"/>
      <c r="DL115" s="991" t="s">
        <v>414</v>
      </c>
      <c r="DM115" s="989"/>
      <c r="DN115" s="989"/>
      <c r="DO115" s="989"/>
      <c r="DP115" s="990"/>
      <c r="DQ115" s="991" t="s">
        <v>414</v>
      </c>
      <c r="DR115" s="989"/>
      <c r="DS115" s="989"/>
      <c r="DT115" s="989"/>
      <c r="DU115" s="990"/>
      <c r="DV115" s="992" t="s">
        <v>414</v>
      </c>
      <c r="DW115" s="993"/>
      <c r="DX115" s="993"/>
      <c r="DY115" s="993"/>
      <c r="DZ115" s="994"/>
    </row>
    <row r="116" spans="1:130" s="197" customFormat="1" ht="26.25" customHeight="1">
      <c r="A116" s="986"/>
      <c r="B116" s="987"/>
      <c r="C116" s="1001" t="s">
        <v>428</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931</v>
      </c>
      <c r="AB116" s="989"/>
      <c r="AC116" s="989"/>
      <c r="AD116" s="989"/>
      <c r="AE116" s="990"/>
      <c r="AF116" s="991">
        <v>399</v>
      </c>
      <c r="AG116" s="989"/>
      <c r="AH116" s="989"/>
      <c r="AI116" s="989"/>
      <c r="AJ116" s="990"/>
      <c r="AK116" s="991" t="s">
        <v>414</v>
      </c>
      <c r="AL116" s="989"/>
      <c r="AM116" s="989"/>
      <c r="AN116" s="989"/>
      <c r="AO116" s="990"/>
      <c r="AP116" s="992" t="s">
        <v>414</v>
      </c>
      <c r="AQ116" s="993"/>
      <c r="AR116" s="993"/>
      <c r="AS116" s="993"/>
      <c r="AT116" s="994"/>
      <c r="AU116" s="929"/>
      <c r="AV116" s="930"/>
      <c r="AW116" s="930"/>
      <c r="AX116" s="930"/>
      <c r="AY116" s="931"/>
      <c r="AZ116" s="979" t="s">
        <v>429</v>
      </c>
      <c r="BA116" s="980"/>
      <c r="BB116" s="980"/>
      <c r="BC116" s="980"/>
      <c r="BD116" s="980"/>
      <c r="BE116" s="980"/>
      <c r="BF116" s="980"/>
      <c r="BG116" s="980"/>
      <c r="BH116" s="980"/>
      <c r="BI116" s="980"/>
      <c r="BJ116" s="980"/>
      <c r="BK116" s="980"/>
      <c r="BL116" s="980"/>
      <c r="BM116" s="980"/>
      <c r="BN116" s="980"/>
      <c r="BO116" s="980"/>
      <c r="BP116" s="981"/>
      <c r="BQ116" s="949" t="s">
        <v>414</v>
      </c>
      <c r="BR116" s="950"/>
      <c r="BS116" s="950"/>
      <c r="BT116" s="950"/>
      <c r="BU116" s="950"/>
      <c r="BV116" s="950" t="s">
        <v>414</v>
      </c>
      <c r="BW116" s="950"/>
      <c r="BX116" s="950"/>
      <c r="BY116" s="950"/>
      <c r="BZ116" s="950"/>
      <c r="CA116" s="950" t="s">
        <v>414</v>
      </c>
      <c r="CB116" s="950"/>
      <c r="CC116" s="950"/>
      <c r="CD116" s="950"/>
      <c r="CE116" s="950"/>
      <c r="CF116" s="944" t="s">
        <v>414</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46185</v>
      </c>
      <c r="DH116" s="989"/>
      <c r="DI116" s="989"/>
      <c r="DJ116" s="989"/>
      <c r="DK116" s="990"/>
      <c r="DL116" s="991">
        <v>30662</v>
      </c>
      <c r="DM116" s="989"/>
      <c r="DN116" s="989"/>
      <c r="DO116" s="989"/>
      <c r="DP116" s="990"/>
      <c r="DQ116" s="991">
        <v>15269</v>
      </c>
      <c r="DR116" s="989"/>
      <c r="DS116" s="989"/>
      <c r="DT116" s="989"/>
      <c r="DU116" s="990"/>
      <c r="DV116" s="992">
        <v>0.2</v>
      </c>
      <c r="DW116" s="993"/>
      <c r="DX116" s="993"/>
      <c r="DY116" s="993"/>
      <c r="DZ116" s="994"/>
    </row>
    <row r="117" spans="1:130" s="197" customFormat="1" ht="26.25" customHeight="1">
      <c r="A117" s="934" t="s">
        <v>166</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431</v>
      </c>
      <c r="Z117" s="914"/>
      <c r="AA117" s="1026">
        <v>2602518</v>
      </c>
      <c r="AB117" s="996"/>
      <c r="AC117" s="996"/>
      <c r="AD117" s="996"/>
      <c r="AE117" s="997"/>
      <c r="AF117" s="995">
        <v>2512128</v>
      </c>
      <c r="AG117" s="996"/>
      <c r="AH117" s="996"/>
      <c r="AI117" s="996"/>
      <c r="AJ117" s="997"/>
      <c r="AK117" s="995">
        <v>2416399</v>
      </c>
      <c r="AL117" s="996"/>
      <c r="AM117" s="996"/>
      <c r="AN117" s="996"/>
      <c r="AO117" s="997"/>
      <c r="AP117" s="998"/>
      <c r="AQ117" s="999"/>
      <c r="AR117" s="999"/>
      <c r="AS117" s="999"/>
      <c r="AT117" s="1000"/>
      <c r="AU117" s="929"/>
      <c r="AV117" s="930"/>
      <c r="AW117" s="930"/>
      <c r="AX117" s="930"/>
      <c r="AY117" s="931"/>
      <c r="AZ117" s="1025" t="s">
        <v>432</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405</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403</v>
      </c>
      <c r="AB118" s="913"/>
      <c r="AC118" s="913"/>
      <c r="AD118" s="913"/>
      <c r="AE118" s="914"/>
      <c r="AF118" s="912" t="s">
        <v>283</v>
      </c>
      <c r="AG118" s="913"/>
      <c r="AH118" s="913"/>
      <c r="AI118" s="913"/>
      <c r="AJ118" s="914"/>
      <c r="AK118" s="912" t="s">
        <v>282</v>
      </c>
      <c r="AL118" s="913"/>
      <c r="AM118" s="913"/>
      <c r="AN118" s="913"/>
      <c r="AO118" s="914"/>
      <c r="AP118" s="1020" t="s">
        <v>404</v>
      </c>
      <c r="AQ118" s="1021"/>
      <c r="AR118" s="1021"/>
      <c r="AS118" s="1021"/>
      <c r="AT118" s="1022"/>
      <c r="AU118" s="932"/>
      <c r="AV118" s="933"/>
      <c r="AW118" s="933"/>
      <c r="AX118" s="933"/>
      <c r="AY118" s="933"/>
      <c r="AZ118" s="228" t="s">
        <v>166</v>
      </c>
      <c r="BA118" s="228"/>
      <c r="BB118" s="228"/>
      <c r="BC118" s="228"/>
      <c r="BD118" s="228"/>
      <c r="BE118" s="228"/>
      <c r="BF118" s="228"/>
      <c r="BG118" s="228"/>
      <c r="BH118" s="228"/>
      <c r="BI118" s="228"/>
      <c r="BJ118" s="228"/>
      <c r="BK118" s="228"/>
      <c r="BL118" s="228"/>
      <c r="BM118" s="228"/>
      <c r="BN118" s="228"/>
      <c r="BO118" s="1023" t="s">
        <v>434</v>
      </c>
      <c r="BP118" s="1024"/>
      <c r="BQ118" s="1015">
        <v>28832499</v>
      </c>
      <c r="BR118" s="1016"/>
      <c r="BS118" s="1016"/>
      <c r="BT118" s="1016"/>
      <c r="BU118" s="1016"/>
      <c r="BV118" s="1016">
        <v>28981584</v>
      </c>
      <c r="BW118" s="1016"/>
      <c r="BX118" s="1016"/>
      <c r="BY118" s="1016"/>
      <c r="BZ118" s="1016"/>
      <c r="CA118" s="1016">
        <v>30642852</v>
      </c>
      <c r="CB118" s="1016"/>
      <c r="CC118" s="1016"/>
      <c r="CD118" s="1016"/>
      <c r="CE118" s="1016"/>
      <c r="CF118" s="1017"/>
      <c r="CG118" s="1018"/>
      <c r="CH118" s="1018"/>
      <c r="CI118" s="1018"/>
      <c r="CJ118" s="1019"/>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436</v>
      </c>
      <c r="AV119" s="1008"/>
      <c r="AW119" s="1008"/>
      <c r="AX119" s="1008"/>
      <c r="AY119" s="1009"/>
      <c r="AZ119" s="970" t="s">
        <v>437</v>
      </c>
      <c r="BA119" s="917"/>
      <c r="BB119" s="917"/>
      <c r="BC119" s="917"/>
      <c r="BD119" s="917"/>
      <c r="BE119" s="917"/>
      <c r="BF119" s="917"/>
      <c r="BG119" s="917"/>
      <c r="BH119" s="917"/>
      <c r="BI119" s="917"/>
      <c r="BJ119" s="917"/>
      <c r="BK119" s="917"/>
      <c r="BL119" s="917"/>
      <c r="BM119" s="917"/>
      <c r="BN119" s="917"/>
      <c r="BO119" s="917"/>
      <c r="BP119" s="918"/>
      <c r="BQ119" s="956">
        <v>5213519</v>
      </c>
      <c r="BR119" s="957"/>
      <c r="BS119" s="957"/>
      <c r="BT119" s="957"/>
      <c r="BU119" s="957"/>
      <c r="BV119" s="957">
        <v>5159800</v>
      </c>
      <c r="BW119" s="957"/>
      <c r="BX119" s="957"/>
      <c r="BY119" s="957"/>
      <c r="BZ119" s="957"/>
      <c r="CA119" s="957">
        <v>4417844</v>
      </c>
      <c r="CB119" s="957"/>
      <c r="CC119" s="957"/>
      <c r="CD119" s="957"/>
      <c r="CE119" s="957"/>
      <c r="CF119" s="971">
        <v>47.6</v>
      </c>
      <c r="CG119" s="972"/>
      <c r="CH119" s="972"/>
      <c r="CI119" s="972"/>
      <c r="CJ119" s="972"/>
      <c r="CK119" s="977"/>
      <c r="CL119" s="978"/>
      <c r="CM119" s="1034" t="s">
        <v>438</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439</v>
      </c>
      <c r="BA120" s="980"/>
      <c r="BB120" s="980"/>
      <c r="BC120" s="980"/>
      <c r="BD120" s="980"/>
      <c r="BE120" s="980"/>
      <c r="BF120" s="980"/>
      <c r="BG120" s="980"/>
      <c r="BH120" s="980"/>
      <c r="BI120" s="980"/>
      <c r="BJ120" s="980"/>
      <c r="BK120" s="980"/>
      <c r="BL120" s="980"/>
      <c r="BM120" s="980"/>
      <c r="BN120" s="980"/>
      <c r="BO120" s="980"/>
      <c r="BP120" s="981"/>
      <c r="BQ120" s="949">
        <v>5662</v>
      </c>
      <c r="BR120" s="950"/>
      <c r="BS120" s="950"/>
      <c r="BT120" s="950"/>
      <c r="BU120" s="950"/>
      <c r="BV120" s="950">
        <v>3950</v>
      </c>
      <c r="BW120" s="950"/>
      <c r="BX120" s="950"/>
      <c r="BY120" s="950"/>
      <c r="BZ120" s="950"/>
      <c r="CA120" s="950">
        <v>2576</v>
      </c>
      <c r="CB120" s="950"/>
      <c r="CC120" s="950"/>
      <c r="CD120" s="950"/>
      <c r="CE120" s="950"/>
      <c r="CF120" s="944">
        <v>0</v>
      </c>
      <c r="CG120" s="945"/>
      <c r="CH120" s="945"/>
      <c r="CI120" s="945"/>
      <c r="CJ120" s="945"/>
      <c r="CK120" s="1043" t="s">
        <v>440</v>
      </c>
      <c r="CL120" s="1044"/>
      <c r="CM120" s="1044"/>
      <c r="CN120" s="1044"/>
      <c r="CO120" s="1045"/>
      <c r="CP120" s="1051" t="s">
        <v>384</v>
      </c>
      <c r="CQ120" s="1052"/>
      <c r="CR120" s="1052"/>
      <c r="CS120" s="1052"/>
      <c r="CT120" s="1052"/>
      <c r="CU120" s="1052"/>
      <c r="CV120" s="1052"/>
      <c r="CW120" s="1052"/>
      <c r="CX120" s="1052"/>
      <c r="CY120" s="1052"/>
      <c r="CZ120" s="1052"/>
      <c r="DA120" s="1052"/>
      <c r="DB120" s="1052"/>
      <c r="DC120" s="1052"/>
      <c r="DD120" s="1052"/>
      <c r="DE120" s="1052"/>
      <c r="DF120" s="1053"/>
      <c r="DG120" s="956">
        <v>5425273</v>
      </c>
      <c r="DH120" s="957"/>
      <c r="DI120" s="957"/>
      <c r="DJ120" s="957"/>
      <c r="DK120" s="957"/>
      <c r="DL120" s="957">
        <v>5242695</v>
      </c>
      <c r="DM120" s="957"/>
      <c r="DN120" s="957"/>
      <c r="DO120" s="957"/>
      <c r="DP120" s="957"/>
      <c r="DQ120" s="957">
        <v>5055857</v>
      </c>
      <c r="DR120" s="957"/>
      <c r="DS120" s="957"/>
      <c r="DT120" s="957"/>
      <c r="DU120" s="957"/>
      <c r="DV120" s="958">
        <v>54.5</v>
      </c>
      <c r="DW120" s="958"/>
      <c r="DX120" s="958"/>
      <c r="DY120" s="958"/>
      <c r="DZ120" s="959"/>
    </row>
    <row r="121" spans="1:130" s="197" customFormat="1" ht="26.25" customHeight="1">
      <c r="A121" s="1005"/>
      <c r="B121" s="976"/>
      <c r="C121" s="1040" t="s">
        <v>441</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442</v>
      </c>
      <c r="BA121" s="1001"/>
      <c r="BB121" s="1001"/>
      <c r="BC121" s="1001"/>
      <c r="BD121" s="1001"/>
      <c r="BE121" s="1001"/>
      <c r="BF121" s="1001"/>
      <c r="BG121" s="1001"/>
      <c r="BH121" s="1001"/>
      <c r="BI121" s="1001"/>
      <c r="BJ121" s="1001"/>
      <c r="BK121" s="1001"/>
      <c r="BL121" s="1001"/>
      <c r="BM121" s="1001"/>
      <c r="BN121" s="1001"/>
      <c r="BO121" s="1001"/>
      <c r="BP121" s="1002"/>
      <c r="BQ121" s="1015">
        <v>18885531</v>
      </c>
      <c r="BR121" s="1016"/>
      <c r="BS121" s="1016"/>
      <c r="BT121" s="1016"/>
      <c r="BU121" s="1016"/>
      <c r="BV121" s="1016">
        <v>19335032</v>
      </c>
      <c r="BW121" s="1016"/>
      <c r="BX121" s="1016"/>
      <c r="BY121" s="1016"/>
      <c r="BZ121" s="1016"/>
      <c r="CA121" s="1016">
        <v>20539055</v>
      </c>
      <c r="CB121" s="1016"/>
      <c r="CC121" s="1016"/>
      <c r="CD121" s="1016"/>
      <c r="CE121" s="1016"/>
      <c r="CF121" s="1054">
        <v>221.2</v>
      </c>
      <c r="CG121" s="1055"/>
      <c r="CH121" s="1055"/>
      <c r="CI121" s="1055"/>
      <c r="CJ121" s="1055"/>
      <c r="CK121" s="1046"/>
      <c r="CL121" s="1047"/>
      <c r="CM121" s="1047"/>
      <c r="CN121" s="1047"/>
      <c r="CO121" s="1048"/>
      <c r="CP121" s="1037" t="s">
        <v>380</v>
      </c>
      <c r="CQ121" s="1038"/>
      <c r="CR121" s="1038"/>
      <c r="CS121" s="1038"/>
      <c r="CT121" s="1038"/>
      <c r="CU121" s="1038"/>
      <c r="CV121" s="1038"/>
      <c r="CW121" s="1038"/>
      <c r="CX121" s="1038"/>
      <c r="CY121" s="1038"/>
      <c r="CZ121" s="1038"/>
      <c r="DA121" s="1038"/>
      <c r="DB121" s="1038"/>
      <c r="DC121" s="1038"/>
      <c r="DD121" s="1038"/>
      <c r="DE121" s="1038"/>
      <c r="DF121" s="1039"/>
      <c r="DG121" s="949">
        <v>669768</v>
      </c>
      <c r="DH121" s="950"/>
      <c r="DI121" s="950"/>
      <c r="DJ121" s="950"/>
      <c r="DK121" s="950"/>
      <c r="DL121" s="950">
        <v>942984</v>
      </c>
      <c r="DM121" s="950"/>
      <c r="DN121" s="950"/>
      <c r="DO121" s="950"/>
      <c r="DP121" s="950"/>
      <c r="DQ121" s="950">
        <v>1048250</v>
      </c>
      <c r="DR121" s="950"/>
      <c r="DS121" s="950"/>
      <c r="DT121" s="950"/>
      <c r="DU121" s="950"/>
      <c r="DV121" s="951">
        <v>11.3</v>
      </c>
      <c r="DW121" s="951"/>
      <c r="DX121" s="951"/>
      <c r="DY121" s="951"/>
      <c r="DZ121" s="952"/>
    </row>
    <row r="122" spans="1:130" s="197" customFormat="1" ht="26.25" customHeight="1">
      <c r="A122" s="1005"/>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166</v>
      </c>
      <c r="BA122" s="228"/>
      <c r="BB122" s="228"/>
      <c r="BC122" s="228"/>
      <c r="BD122" s="228"/>
      <c r="BE122" s="228"/>
      <c r="BF122" s="228"/>
      <c r="BG122" s="228"/>
      <c r="BH122" s="228"/>
      <c r="BI122" s="228"/>
      <c r="BJ122" s="228"/>
      <c r="BK122" s="228"/>
      <c r="BL122" s="228"/>
      <c r="BM122" s="228"/>
      <c r="BN122" s="228"/>
      <c r="BO122" s="1023" t="s">
        <v>443</v>
      </c>
      <c r="BP122" s="1024"/>
      <c r="BQ122" s="1064">
        <v>24104712</v>
      </c>
      <c r="BR122" s="1065"/>
      <c r="BS122" s="1065"/>
      <c r="BT122" s="1065"/>
      <c r="BU122" s="1065"/>
      <c r="BV122" s="1065">
        <v>24498782</v>
      </c>
      <c r="BW122" s="1065"/>
      <c r="BX122" s="1065"/>
      <c r="BY122" s="1065"/>
      <c r="BZ122" s="1065"/>
      <c r="CA122" s="1065">
        <v>24959475</v>
      </c>
      <c r="CB122" s="1065"/>
      <c r="CC122" s="1065"/>
      <c r="CD122" s="1065"/>
      <c r="CE122" s="1065"/>
      <c r="CF122" s="1017"/>
      <c r="CG122" s="1018"/>
      <c r="CH122" s="1018"/>
      <c r="CI122" s="1018"/>
      <c r="CJ122" s="1019"/>
      <c r="CK122" s="1046"/>
      <c r="CL122" s="1047"/>
      <c r="CM122" s="1047"/>
      <c r="CN122" s="1047"/>
      <c r="CO122" s="1048"/>
      <c r="CP122" s="1037" t="s">
        <v>444</v>
      </c>
      <c r="CQ122" s="1038"/>
      <c r="CR122" s="1038"/>
      <c r="CS122" s="1038"/>
      <c r="CT122" s="1038"/>
      <c r="CU122" s="1038"/>
      <c r="CV122" s="1038"/>
      <c r="CW122" s="1038"/>
      <c r="CX122" s="1038"/>
      <c r="CY122" s="1038"/>
      <c r="CZ122" s="1038"/>
      <c r="DA122" s="1038"/>
      <c r="DB122" s="1038"/>
      <c r="DC122" s="1038"/>
      <c r="DD122" s="1038"/>
      <c r="DE122" s="1038"/>
      <c r="DF122" s="1039"/>
      <c r="DG122" s="949">
        <v>480592</v>
      </c>
      <c r="DH122" s="950"/>
      <c r="DI122" s="950"/>
      <c r="DJ122" s="950"/>
      <c r="DK122" s="950"/>
      <c r="DL122" s="950">
        <v>444981</v>
      </c>
      <c r="DM122" s="950"/>
      <c r="DN122" s="950"/>
      <c r="DO122" s="950"/>
      <c r="DP122" s="950"/>
      <c r="DQ122" s="950">
        <v>413009</v>
      </c>
      <c r="DR122" s="950"/>
      <c r="DS122" s="950"/>
      <c r="DT122" s="950"/>
      <c r="DU122" s="950"/>
      <c r="DV122" s="951">
        <v>4.4000000000000004</v>
      </c>
      <c r="DW122" s="951"/>
      <c r="DX122" s="951"/>
      <c r="DY122" s="951"/>
      <c r="DZ122" s="952"/>
    </row>
    <row r="123" spans="1:130" s="197" customFormat="1" ht="26.25" customHeight="1" thickBot="1">
      <c r="A123" s="1005"/>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15652</v>
      </c>
      <c r="AB123" s="989"/>
      <c r="AC123" s="989"/>
      <c r="AD123" s="989"/>
      <c r="AE123" s="990"/>
      <c r="AF123" s="991">
        <v>15523</v>
      </c>
      <c r="AG123" s="989"/>
      <c r="AH123" s="989"/>
      <c r="AI123" s="989"/>
      <c r="AJ123" s="990"/>
      <c r="AK123" s="991">
        <v>15393</v>
      </c>
      <c r="AL123" s="989"/>
      <c r="AM123" s="989"/>
      <c r="AN123" s="989"/>
      <c r="AO123" s="990"/>
      <c r="AP123" s="992">
        <v>0.2</v>
      </c>
      <c r="AQ123" s="993"/>
      <c r="AR123" s="993"/>
      <c r="AS123" s="993"/>
      <c r="AT123" s="994"/>
      <c r="AU123" s="1061" t="s">
        <v>445</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50.9</v>
      </c>
      <c r="BR123" s="1057"/>
      <c r="BS123" s="1057"/>
      <c r="BT123" s="1057"/>
      <c r="BU123" s="1057"/>
      <c r="BV123" s="1057">
        <v>48.6</v>
      </c>
      <c r="BW123" s="1057"/>
      <c r="BX123" s="1057"/>
      <c r="BY123" s="1057"/>
      <c r="BZ123" s="1057"/>
      <c r="CA123" s="1057">
        <v>61.2</v>
      </c>
      <c r="CB123" s="1057"/>
      <c r="CC123" s="1057"/>
      <c r="CD123" s="1057"/>
      <c r="CE123" s="1057"/>
      <c r="CF123" s="1058"/>
      <c r="CG123" s="1059"/>
      <c r="CH123" s="1059"/>
      <c r="CI123" s="1059"/>
      <c r="CJ123" s="1060"/>
      <c r="CK123" s="1046"/>
      <c r="CL123" s="1047"/>
      <c r="CM123" s="1047"/>
      <c r="CN123" s="1047"/>
      <c r="CO123" s="1048"/>
      <c r="CP123" s="1037" t="s">
        <v>446</v>
      </c>
      <c r="CQ123" s="1038"/>
      <c r="CR123" s="1038"/>
      <c r="CS123" s="1038"/>
      <c r="CT123" s="1038"/>
      <c r="CU123" s="1038"/>
      <c r="CV123" s="1038"/>
      <c r="CW123" s="1038"/>
      <c r="CX123" s="1038"/>
      <c r="CY123" s="1038"/>
      <c r="CZ123" s="1038"/>
      <c r="DA123" s="1038"/>
      <c r="DB123" s="1038"/>
      <c r="DC123" s="1038"/>
      <c r="DD123" s="1038"/>
      <c r="DE123" s="1038"/>
      <c r="DF123" s="1039"/>
      <c r="DG123" s="988">
        <v>370092</v>
      </c>
      <c r="DH123" s="989"/>
      <c r="DI123" s="989"/>
      <c r="DJ123" s="989"/>
      <c r="DK123" s="990"/>
      <c r="DL123" s="991">
        <v>345002</v>
      </c>
      <c r="DM123" s="989"/>
      <c r="DN123" s="989"/>
      <c r="DO123" s="989"/>
      <c r="DP123" s="990"/>
      <c r="DQ123" s="991">
        <v>320103</v>
      </c>
      <c r="DR123" s="989"/>
      <c r="DS123" s="989"/>
      <c r="DT123" s="989"/>
      <c r="DU123" s="990"/>
      <c r="DV123" s="992">
        <v>3.4</v>
      </c>
      <c r="DW123" s="993"/>
      <c r="DX123" s="993"/>
      <c r="DY123" s="993"/>
      <c r="DZ123" s="994"/>
    </row>
    <row r="124" spans="1:130" s="197" customFormat="1" ht="26.25" customHeight="1">
      <c r="A124" s="1005"/>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447</v>
      </c>
      <c r="AB124" s="989"/>
      <c r="AC124" s="989"/>
      <c r="AD124" s="989"/>
      <c r="AE124" s="990"/>
      <c r="AF124" s="991" t="s">
        <v>447</v>
      </c>
      <c r="AG124" s="989"/>
      <c r="AH124" s="989"/>
      <c r="AI124" s="989"/>
      <c r="AJ124" s="990"/>
      <c r="AK124" s="991" t="s">
        <v>447</v>
      </c>
      <c r="AL124" s="989"/>
      <c r="AM124" s="989"/>
      <c r="AN124" s="989"/>
      <c r="AO124" s="990"/>
      <c r="AP124" s="992" t="s">
        <v>447</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448</v>
      </c>
      <c r="CQ124" s="1038"/>
      <c r="CR124" s="1038"/>
      <c r="CS124" s="1038"/>
      <c r="CT124" s="1038"/>
      <c r="CU124" s="1038"/>
      <c r="CV124" s="1038"/>
      <c r="CW124" s="1038"/>
      <c r="CX124" s="1038"/>
      <c r="CY124" s="1038"/>
      <c r="CZ124" s="1038"/>
      <c r="DA124" s="1038"/>
      <c r="DB124" s="1038"/>
      <c r="DC124" s="1038"/>
      <c r="DD124" s="1038"/>
      <c r="DE124" s="1038"/>
      <c r="DF124" s="1039"/>
      <c r="DG124" s="1027">
        <v>62661</v>
      </c>
      <c r="DH124" s="1028"/>
      <c r="DI124" s="1028"/>
      <c r="DJ124" s="1028"/>
      <c r="DK124" s="1029"/>
      <c r="DL124" s="1030">
        <v>61347</v>
      </c>
      <c r="DM124" s="1028"/>
      <c r="DN124" s="1028"/>
      <c r="DO124" s="1028"/>
      <c r="DP124" s="1029"/>
      <c r="DQ124" s="1030">
        <v>59914</v>
      </c>
      <c r="DR124" s="1028"/>
      <c r="DS124" s="1028"/>
      <c r="DT124" s="1028"/>
      <c r="DU124" s="1029"/>
      <c r="DV124" s="1031">
        <v>0.6</v>
      </c>
      <c r="DW124" s="1032"/>
      <c r="DX124" s="1032"/>
      <c r="DY124" s="1032"/>
      <c r="DZ124" s="1033"/>
    </row>
    <row r="125" spans="1:130" s="197" customFormat="1" ht="26.25" customHeight="1" thickBot="1">
      <c r="A125" s="1005"/>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447</v>
      </c>
      <c r="AB125" s="989"/>
      <c r="AC125" s="989"/>
      <c r="AD125" s="989"/>
      <c r="AE125" s="990"/>
      <c r="AF125" s="991" t="s">
        <v>447</v>
      </c>
      <c r="AG125" s="989"/>
      <c r="AH125" s="989"/>
      <c r="AI125" s="989"/>
      <c r="AJ125" s="990"/>
      <c r="AK125" s="991" t="s">
        <v>447</v>
      </c>
      <c r="AL125" s="989"/>
      <c r="AM125" s="989"/>
      <c r="AN125" s="989"/>
      <c r="AO125" s="990"/>
      <c r="AP125" s="992" t="s">
        <v>447</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449</v>
      </c>
      <c r="CL125" s="1044"/>
      <c r="CM125" s="1044"/>
      <c r="CN125" s="1044"/>
      <c r="CO125" s="1045"/>
      <c r="CP125" s="970" t="s">
        <v>450</v>
      </c>
      <c r="CQ125" s="917"/>
      <c r="CR125" s="917"/>
      <c r="CS125" s="917"/>
      <c r="CT125" s="917"/>
      <c r="CU125" s="917"/>
      <c r="CV125" s="917"/>
      <c r="CW125" s="917"/>
      <c r="CX125" s="917"/>
      <c r="CY125" s="917"/>
      <c r="CZ125" s="917"/>
      <c r="DA125" s="917"/>
      <c r="DB125" s="917"/>
      <c r="DC125" s="917"/>
      <c r="DD125" s="917"/>
      <c r="DE125" s="917"/>
      <c r="DF125" s="918"/>
      <c r="DG125" s="956" t="s">
        <v>447</v>
      </c>
      <c r="DH125" s="957"/>
      <c r="DI125" s="957"/>
      <c r="DJ125" s="957"/>
      <c r="DK125" s="957"/>
      <c r="DL125" s="957" t="s">
        <v>447</v>
      </c>
      <c r="DM125" s="957"/>
      <c r="DN125" s="957"/>
      <c r="DO125" s="957"/>
      <c r="DP125" s="957"/>
      <c r="DQ125" s="957" t="s">
        <v>447</v>
      </c>
      <c r="DR125" s="957"/>
      <c r="DS125" s="957"/>
      <c r="DT125" s="957"/>
      <c r="DU125" s="957"/>
      <c r="DV125" s="958" t="s">
        <v>447</v>
      </c>
      <c r="DW125" s="958"/>
      <c r="DX125" s="958"/>
      <c r="DY125" s="958"/>
      <c r="DZ125" s="959"/>
    </row>
    <row r="126" spans="1:130" s="197" customFormat="1" ht="26.25" customHeight="1">
      <c r="A126" s="1005"/>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447</v>
      </c>
      <c r="AB126" s="989"/>
      <c r="AC126" s="989"/>
      <c r="AD126" s="989"/>
      <c r="AE126" s="990"/>
      <c r="AF126" s="991" t="s">
        <v>447</v>
      </c>
      <c r="AG126" s="989"/>
      <c r="AH126" s="989"/>
      <c r="AI126" s="989"/>
      <c r="AJ126" s="990"/>
      <c r="AK126" s="991" t="s">
        <v>447</v>
      </c>
      <c r="AL126" s="989"/>
      <c r="AM126" s="989"/>
      <c r="AN126" s="989"/>
      <c r="AO126" s="990"/>
      <c r="AP126" s="992" t="s">
        <v>447</v>
      </c>
      <c r="AQ126" s="993"/>
      <c r="AR126" s="993"/>
      <c r="AS126" s="993"/>
      <c r="AT126" s="994"/>
      <c r="AU126" s="233"/>
      <c r="AV126" s="233"/>
      <c r="AW126" s="233"/>
      <c r="AX126" s="1066" t="s">
        <v>451</v>
      </c>
      <c r="AY126" s="1067"/>
      <c r="AZ126" s="1067"/>
      <c r="BA126" s="1067"/>
      <c r="BB126" s="1067"/>
      <c r="BC126" s="1067"/>
      <c r="BD126" s="1067"/>
      <c r="BE126" s="1068"/>
      <c r="BF126" s="1082" t="s">
        <v>452</v>
      </c>
      <c r="BG126" s="1067"/>
      <c r="BH126" s="1067"/>
      <c r="BI126" s="1067"/>
      <c r="BJ126" s="1067"/>
      <c r="BK126" s="1067"/>
      <c r="BL126" s="1068"/>
      <c r="BM126" s="1082" t="s">
        <v>453</v>
      </c>
      <c r="BN126" s="1067"/>
      <c r="BO126" s="1067"/>
      <c r="BP126" s="1067"/>
      <c r="BQ126" s="1067"/>
      <c r="BR126" s="1067"/>
      <c r="BS126" s="1068"/>
      <c r="BT126" s="1082" t="s">
        <v>454</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455</v>
      </c>
      <c r="CQ126" s="980"/>
      <c r="CR126" s="980"/>
      <c r="CS126" s="980"/>
      <c r="CT126" s="980"/>
      <c r="CU126" s="980"/>
      <c r="CV126" s="980"/>
      <c r="CW126" s="980"/>
      <c r="CX126" s="980"/>
      <c r="CY126" s="980"/>
      <c r="CZ126" s="980"/>
      <c r="DA126" s="980"/>
      <c r="DB126" s="980"/>
      <c r="DC126" s="980"/>
      <c r="DD126" s="980"/>
      <c r="DE126" s="980"/>
      <c r="DF126" s="981"/>
      <c r="DG126" s="949" t="s">
        <v>447</v>
      </c>
      <c r="DH126" s="950"/>
      <c r="DI126" s="950"/>
      <c r="DJ126" s="950"/>
      <c r="DK126" s="950"/>
      <c r="DL126" s="950" t="s">
        <v>447</v>
      </c>
      <c r="DM126" s="950"/>
      <c r="DN126" s="950"/>
      <c r="DO126" s="950"/>
      <c r="DP126" s="950"/>
      <c r="DQ126" s="950" t="s">
        <v>447</v>
      </c>
      <c r="DR126" s="950"/>
      <c r="DS126" s="950"/>
      <c r="DT126" s="950"/>
      <c r="DU126" s="950"/>
      <c r="DV126" s="951" t="s">
        <v>447</v>
      </c>
      <c r="DW126" s="951"/>
      <c r="DX126" s="951"/>
      <c r="DY126" s="951"/>
      <c r="DZ126" s="952"/>
    </row>
    <row r="127" spans="1:130" s="197" customFormat="1" ht="26.25" customHeight="1" thickBot="1">
      <c r="A127" s="1006"/>
      <c r="B127" s="978"/>
      <c r="C127" s="1034" t="s">
        <v>456</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8200</v>
      </c>
      <c r="AB127" s="989"/>
      <c r="AC127" s="989"/>
      <c r="AD127" s="989"/>
      <c r="AE127" s="990"/>
      <c r="AF127" s="991">
        <v>8349</v>
      </c>
      <c r="AG127" s="989"/>
      <c r="AH127" s="989"/>
      <c r="AI127" s="989"/>
      <c r="AJ127" s="990"/>
      <c r="AK127" s="991">
        <v>7574</v>
      </c>
      <c r="AL127" s="989"/>
      <c r="AM127" s="989"/>
      <c r="AN127" s="989"/>
      <c r="AO127" s="990"/>
      <c r="AP127" s="992">
        <v>0.1</v>
      </c>
      <c r="AQ127" s="993"/>
      <c r="AR127" s="993"/>
      <c r="AS127" s="993"/>
      <c r="AT127" s="994"/>
      <c r="AU127" s="233"/>
      <c r="AV127" s="233"/>
      <c r="AW127" s="233"/>
      <c r="AX127" s="916" t="s">
        <v>457</v>
      </c>
      <c r="AY127" s="917"/>
      <c r="AZ127" s="917"/>
      <c r="BA127" s="917"/>
      <c r="BB127" s="917"/>
      <c r="BC127" s="917"/>
      <c r="BD127" s="917"/>
      <c r="BE127" s="918"/>
      <c r="BF127" s="1071" t="s">
        <v>447</v>
      </c>
      <c r="BG127" s="1072"/>
      <c r="BH127" s="1072"/>
      <c r="BI127" s="1072"/>
      <c r="BJ127" s="1072"/>
      <c r="BK127" s="1072"/>
      <c r="BL127" s="1081"/>
      <c r="BM127" s="1071">
        <v>13.19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458</v>
      </c>
      <c r="CQ127" s="1075"/>
      <c r="CR127" s="1075"/>
      <c r="CS127" s="1075"/>
      <c r="CT127" s="1075"/>
      <c r="CU127" s="1075"/>
      <c r="CV127" s="1075"/>
      <c r="CW127" s="1075"/>
      <c r="CX127" s="1075"/>
      <c r="CY127" s="1075"/>
      <c r="CZ127" s="1075"/>
      <c r="DA127" s="1075"/>
      <c r="DB127" s="1075"/>
      <c r="DC127" s="1075"/>
      <c r="DD127" s="1075"/>
      <c r="DE127" s="1075"/>
      <c r="DF127" s="1076"/>
      <c r="DG127" s="1077" t="s">
        <v>459</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11000</v>
      </c>
      <c r="AB128" s="1120"/>
      <c r="AC128" s="1120"/>
      <c r="AD128" s="1120"/>
      <c r="AE128" s="1121"/>
      <c r="AF128" s="1122">
        <v>15882</v>
      </c>
      <c r="AG128" s="1120"/>
      <c r="AH128" s="1120"/>
      <c r="AI128" s="1120"/>
      <c r="AJ128" s="1121"/>
      <c r="AK128" s="1122">
        <v>38474</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463</v>
      </c>
      <c r="BG128" s="1097"/>
      <c r="BH128" s="1097"/>
      <c r="BI128" s="1097"/>
      <c r="BJ128" s="1097"/>
      <c r="BK128" s="1097"/>
      <c r="BL128" s="1098"/>
      <c r="BM128" s="1096">
        <v>18.190000000000001</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464</v>
      </c>
      <c r="X129" s="1091"/>
      <c r="Y129" s="1091"/>
      <c r="Z129" s="1092"/>
      <c r="AA129" s="988">
        <v>10866115</v>
      </c>
      <c r="AB129" s="989"/>
      <c r="AC129" s="989"/>
      <c r="AD129" s="989"/>
      <c r="AE129" s="990"/>
      <c r="AF129" s="991">
        <v>10879370</v>
      </c>
      <c r="AG129" s="989"/>
      <c r="AH129" s="989"/>
      <c r="AI129" s="989"/>
      <c r="AJ129" s="990"/>
      <c r="AK129" s="991">
        <v>10969741</v>
      </c>
      <c r="AL129" s="989"/>
      <c r="AM129" s="989"/>
      <c r="AN129" s="989"/>
      <c r="AO129" s="990"/>
      <c r="AP129" s="1093"/>
      <c r="AQ129" s="1094"/>
      <c r="AR129" s="1094"/>
      <c r="AS129" s="1094"/>
      <c r="AT129" s="1095"/>
      <c r="AU129" s="235"/>
      <c r="AV129" s="235"/>
      <c r="AW129" s="235"/>
      <c r="AX129" s="1084" t="s">
        <v>465</v>
      </c>
      <c r="AY129" s="980"/>
      <c r="AZ129" s="980"/>
      <c r="BA129" s="980"/>
      <c r="BB129" s="980"/>
      <c r="BC129" s="980"/>
      <c r="BD129" s="980"/>
      <c r="BE129" s="981"/>
      <c r="BF129" s="1085">
        <v>9.1</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466</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467</v>
      </c>
      <c r="X130" s="1091"/>
      <c r="Y130" s="1091"/>
      <c r="Z130" s="1092"/>
      <c r="AA130" s="988">
        <v>1585720</v>
      </c>
      <c r="AB130" s="989"/>
      <c r="AC130" s="989"/>
      <c r="AD130" s="989"/>
      <c r="AE130" s="990"/>
      <c r="AF130" s="991">
        <v>1661594</v>
      </c>
      <c r="AG130" s="989"/>
      <c r="AH130" s="989"/>
      <c r="AI130" s="989"/>
      <c r="AJ130" s="990"/>
      <c r="AK130" s="991">
        <v>1684661</v>
      </c>
      <c r="AL130" s="989"/>
      <c r="AM130" s="989"/>
      <c r="AN130" s="989"/>
      <c r="AO130" s="990"/>
      <c r="AP130" s="1093"/>
      <c r="AQ130" s="1094"/>
      <c r="AR130" s="1094"/>
      <c r="AS130" s="1094"/>
      <c r="AT130" s="1095"/>
      <c r="AU130" s="235"/>
      <c r="AV130" s="235"/>
      <c r="AW130" s="235"/>
      <c r="AX130" s="1143" t="s">
        <v>468</v>
      </c>
      <c r="AY130" s="1075"/>
      <c r="AZ130" s="1075"/>
      <c r="BA130" s="1075"/>
      <c r="BB130" s="1075"/>
      <c r="BC130" s="1075"/>
      <c r="BD130" s="1075"/>
      <c r="BE130" s="1076"/>
      <c r="BF130" s="1105">
        <v>61.2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9280395</v>
      </c>
      <c r="AB131" s="1028"/>
      <c r="AC131" s="1028"/>
      <c r="AD131" s="1028"/>
      <c r="AE131" s="1029"/>
      <c r="AF131" s="1030">
        <v>9217776</v>
      </c>
      <c r="AG131" s="1028"/>
      <c r="AH131" s="1028"/>
      <c r="AI131" s="1028"/>
      <c r="AJ131" s="1029"/>
      <c r="AK131" s="1030">
        <v>9285080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10.837879210000001</v>
      </c>
      <c r="AB132" s="1134"/>
      <c r="AC132" s="1134"/>
      <c r="AD132" s="1134"/>
      <c r="AE132" s="1135"/>
      <c r="AF132" s="1136">
        <v>9.0548088819999997</v>
      </c>
      <c r="AG132" s="1134"/>
      <c r="AH132" s="1134"/>
      <c r="AI132" s="1134"/>
      <c r="AJ132" s="1135"/>
      <c r="AK132" s="1136">
        <v>7.4664300150000003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12.1</v>
      </c>
      <c r="AB133" s="1141"/>
      <c r="AC133" s="1141"/>
      <c r="AD133" s="1141"/>
      <c r="AE133" s="1142"/>
      <c r="AF133" s="1140">
        <v>10.7</v>
      </c>
      <c r="AG133" s="1141"/>
      <c r="AH133" s="1141"/>
      <c r="AI133" s="1141"/>
      <c r="AJ133" s="1142"/>
      <c r="AK133" s="1140">
        <v>9.1</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7" t="s">
        <v>475</v>
      </c>
      <c r="L7" s="254"/>
      <c r="M7" s="255" t="s">
        <v>476</v>
      </c>
      <c r="N7" s="256"/>
    </row>
    <row r="8" spans="1:16">
      <c r="A8" s="248"/>
      <c r="B8" s="244"/>
      <c r="C8" s="244"/>
      <c r="D8" s="244"/>
      <c r="E8" s="244"/>
      <c r="F8" s="244"/>
      <c r="G8" s="257"/>
      <c r="H8" s="258"/>
      <c r="I8" s="258"/>
      <c r="J8" s="259"/>
      <c r="K8" s="1148"/>
      <c r="L8" s="260" t="s">
        <v>477</v>
      </c>
      <c r="M8" s="261" t="s">
        <v>478</v>
      </c>
      <c r="N8" s="262" t="s">
        <v>479</v>
      </c>
    </row>
    <row r="9" spans="1:16">
      <c r="A9" s="248"/>
      <c r="B9" s="244"/>
      <c r="C9" s="244"/>
      <c r="D9" s="244"/>
      <c r="E9" s="244"/>
      <c r="F9" s="244"/>
      <c r="G9" s="1149" t="s">
        <v>480</v>
      </c>
      <c r="H9" s="1150"/>
      <c r="I9" s="1150"/>
      <c r="J9" s="1151"/>
      <c r="K9" s="263">
        <v>2636285</v>
      </c>
      <c r="L9" s="264">
        <v>69067</v>
      </c>
      <c r="M9" s="265">
        <v>88578</v>
      </c>
      <c r="N9" s="266">
        <v>-22</v>
      </c>
    </row>
    <row r="10" spans="1:16">
      <c r="A10" s="248"/>
      <c r="B10" s="244"/>
      <c r="C10" s="244"/>
      <c r="D10" s="244"/>
      <c r="E10" s="244"/>
      <c r="F10" s="244"/>
      <c r="G10" s="1149" t="s">
        <v>481</v>
      </c>
      <c r="H10" s="1150"/>
      <c r="I10" s="1150"/>
      <c r="J10" s="1151"/>
      <c r="K10" s="267">
        <v>583881</v>
      </c>
      <c r="L10" s="268">
        <v>15297</v>
      </c>
      <c r="M10" s="269">
        <v>7040</v>
      </c>
      <c r="N10" s="270">
        <v>117.3</v>
      </c>
    </row>
    <row r="11" spans="1:16" ht="13.5" customHeight="1">
      <c r="A11" s="248"/>
      <c r="B11" s="244"/>
      <c r="C11" s="244"/>
      <c r="D11" s="244"/>
      <c r="E11" s="244"/>
      <c r="F11" s="244"/>
      <c r="G11" s="1149" t="s">
        <v>482</v>
      </c>
      <c r="H11" s="1150"/>
      <c r="I11" s="1150"/>
      <c r="J11" s="1151"/>
      <c r="K11" s="267">
        <v>646583</v>
      </c>
      <c r="L11" s="268">
        <v>16940</v>
      </c>
      <c r="M11" s="269">
        <v>8852</v>
      </c>
      <c r="N11" s="270">
        <v>91.4</v>
      </c>
    </row>
    <row r="12" spans="1:16" ht="13.5" customHeight="1">
      <c r="A12" s="248"/>
      <c r="B12" s="244"/>
      <c r="C12" s="244"/>
      <c r="D12" s="244"/>
      <c r="E12" s="244"/>
      <c r="F12" s="244"/>
      <c r="G12" s="1149" t="s">
        <v>483</v>
      </c>
      <c r="H12" s="1150"/>
      <c r="I12" s="1150"/>
      <c r="J12" s="1151"/>
      <c r="K12" s="267" t="s">
        <v>484</v>
      </c>
      <c r="L12" s="268" t="s">
        <v>484</v>
      </c>
      <c r="M12" s="269">
        <v>853</v>
      </c>
      <c r="N12" s="270" t="s">
        <v>484</v>
      </c>
    </row>
    <row r="13" spans="1:16" ht="13.5" customHeight="1">
      <c r="A13" s="248"/>
      <c r="B13" s="244"/>
      <c r="C13" s="244"/>
      <c r="D13" s="244"/>
      <c r="E13" s="244"/>
      <c r="F13" s="244"/>
      <c r="G13" s="1149" t="s">
        <v>485</v>
      </c>
      <c r="H13" s="1150"/>
      <c r="I13" s="1150"/>
      <c r="J13" s="1151"/>
      <c r="K13" s="267" t="s">
        <v>484</v>
      </c>
      <c r="L13" s="268" t="s">
        <v>484</v>
      </c>
      <c r="M13" s="269">
        <v>12</v>
      </c>
      <c r="N13" s="270" t="s">
        <v>484</v>
      </c>
    </row>
    <row r="14" spans="1:16" ht="13.5" customHeight="1">
      <c r="A14" s="248"/>
      <c r="B14" s="244"/>
      <c r="C14" s="244"/>
      <c r="D14" s="244"/>
      <c r="E14" s="244"/>
      <c r="F14" s="244"/>
      <c r="G14" s="1149" t="s">
        <v>486</v>
      </c>
      <c r="H14" s="1150"/>
      <c r="I14" s="1150"/>
      <c r="J14" s="1151"/>
      <c r="K14" s="267">
        <v>254138</v>
      </c>
      <c r="L14" s="268">
        <v>6658</v>
      </c>
      <c r="M14" s="269">
        <v>4061</v>
      </c>
      <c r="N14" s="270">
        <v>63.9</v>
      </c>
    </row>
    <row r="15" spans="1:16" ht="13.5" customHeight="1">
      <c r="A15" s="248"/>
      <c r="B15" s="244"/>
      <c r="C15" s="244"/>
      <c r="D15" s="244"/>
      <c r="E15" s="244"/>
      <c r="F15" s="244"/>
      <c r="G15" s="1149" t="s">
        <v>487</v>
      </c>
      <c r="H15" s="1150"/>
      <c r="I15" s="1150"/>
      <c r="J15" s="1151"/>
      <c r="K15" s="267">
        <v>28955</v>
      </c>
      <c r="L15" s="268">
        <v>759</v>
      </c>
      <c r="M15" s="269">
        <v>2096</v>
      </c>
      <c r="N15" s="270">
        <v>-63.8</v>
      </c>
    </row>
    <row r="16" spans="1:16">
      <c r="A16" s="248"/>
      <c r="B16" s="244"/>
      <c r="C16" s="244"/>
      <c r="D16" s="244"/>
      <c r="E16" s="244"/>
      <c r="F16" s="244"/>
      <c r="G16" s="1152" t="s">
        <v>488</v>
      </c>
      <c r="H16" s="1153"/>
      <c r="I16" s="1153"/>
      <c r="J16" s="1154"/>
      <c r="K16" s="268">
        <v>-370595</v>
      </c>
      <c r="L16" s="268">
        <v>-9709</v>
      </c>
      <c r="M16" s="269">
        <v>-9609</v>
      </c>
      <c r="N16" s="270">
        <v>1</v>
      </c>
    </row>
    <row r="17" spans="1:16">
      <c r="A17" s="248"/>
      <c r="B17" s="244"/>
      <c r="C17" s="244"/>
      <c r="D17" s="244"/>
      <c r="E17" s="244"/>
      <c r="F17" s="244"/>
      <c r="G17" s="1152" t="s">
        <v>166</v>
      </c>
      <c r="H17" s="1153"/>
      <c r="I17" s="1153"/>
      <c r="J17" s="1154"/>
      <c r="K17" s="268">
        <v>3779247</v>
      </c>
      <c r="L17" s="268">
        <v>99011</v>
      </c>
      <c r="M17" s="269">
        <v>101883</v>
      </c>
      <c r="N17" s="270">
        <v>-2.8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4" t="s">
        <v>493</v>
      </c>
      <c r="H21" s="1145"/>
      <c r="I21" s="1145"/>
      <c r="J21" s="1146"/>
      <c r="K21" s="280">
        <v>7.94</v>
      </c>
      <c r="L21" s="281">
        <v>9.81</v>
      </c>
      <c r="M21" s="282">
        <v>-1.87</v>
      </c>
      <c r="N21" s="249"/>
      <c r="O21" s="283"/>
      <c r="P21" s="279"/>
    </row>
    <row r="22" spans="1:16" s="284" customFormat="1">
      <c r="A22" s="279"/>
      <c r="B22" s="249"/>
      <c r="C22" s="249"/>
      <c r="D22" s="249"/>
      <c r="E22" s="249"/>
      <c r="F22" s="249"/>
      <c r="G22" s="1144" t="s">
        <v>494</v>
      </c>
      <c r="H22" s="1145"/>
      <c r="I22" s="1145"/>
      <c r="J22" s="1146"/>
      <c r="K22" s="285">
        <v>96.9</v>
      </c>
      <c r="L22" s="286">
        <v>97.8</v>
      </c>
      <c r="M22" s="287">
        <v>-0.9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7" t="s">
        <v>475</v>
      </c>
      <c r="L30" s="254"/>
      <c r="M30" s="255" t="s">
        <v>476</v>
      </c>
      <c r="N30" s="256"/>
    </row>
    <row r="31" spans="1:16">
      <c r="A31" s="248"/>
      <c r="B31" s="244"/>
      <c r="C31" s="244"/>
      <c r="D31" s="244"/>
      <c r="E31" s="244"/>
      <c r="F31" s="244"/>
      <c r="G31" s="257"/>
      <c r="H31" s="258"/>
      <c r="I31" s="258"/>
      <c r="J31" s="259"/>
      <c r="K31" s="1148"/>
      <c r="L31" s="260" t="s">
        <v>477</v>
      </c>
      <c r="M31" s="261" t="s">
        <v>478</v>
      </c>
      <c r="N31" s="262" t="s">
        <v>479</v>
      </c>
    </row>
    <row r="32" spans="1:16" ht="27" customHeight="1">
      <c r="A32" s="248"/>
      <c r="B32" s="244"/>
      <c r="C32" s="244"/>
      <c r="D32" s="244"/>
      <c r="E32" s="244"/>
      <c r="F32" s="244"/>
      <c r="G32" s="1160" t="s">
        <v>498</v>
      </c>
      <c r="H32" s="1161"/>
      <c r="I32" s="1161"/>
      <c r="J32" s="1162"/>
      <c r="K32" s="294">
        <v>1772003</v>
      </c>
      <c r="L32" s="294">
        <v>46424</v>
      </c>
      <c r="M32" s="295">
        <v>68295</v>
      </c>
      <c r="N32" s="296">
        <v>-32</v>
      </c>
    </row>
    <row r="33" spans="1:16" ht="13.5" customHeight="1">
      <c r="A33" s="248"/>
      <c r="B33" s="244"/>
      <c r="C33" s="244"/>
      <c r="D33" s="244"/>
      <c r="E33" s="244"/>
      <c r="F33" s="244"/>
      <c r="G33" s="1160" t="s">
        <v>499</v>
      </c>
      <c r="H33" s="1161"/>
      <c r="I33" s="1161"/>
      <c r="J33" s="1162"/>
      <c r="K33" s="294" t="s">
        <v>484</v>
      </c>
      <c r="L33" s="294" t="s">
        <v>484</v>
      </c>
      <c r="M33" s="295" t="s">
        <v>484</v>
      </c>
      <c r="N33" s="296" t="s">
        <v>484</v>
      </c>
    </row>
    <row r="34" spans="1:16" ht="27" customHeight="1">
      <c r="A34" s="248"/>
      <c r="B34" s="244"/>
      <c r="C34" s="244"/>
      <c r="D34" s="244"/>
      <c r="E34" s="244"/>
      <c r="F34" s="244"/>
      <c r="G34" s="1160" t="s">
        <v>500</v>
      </c>
      <c r="H34" s="1161"/>
      <c r="I34" s="1161"/>
      <c r="J34" s="1162"/>
      <c r="K34" s="294" t="s">
        <v>484</v>
      </c>
      <c r="L34" s="294" t="s">
        <v>484</v>
      </c>
      <c r="M34" s="295">
        <v>20</v>
      </c>
      <c r="N34" s="296" t="s">
        <v>484</v>
      </c>
    </row>
    <row r="35" spans="1:16" ht="27" customHeight="1">
      <c r="A35" s="248"/>
      <c r="B35" s="244"/>
      <c r="C35" s="244"/>
      <c r="D35" s="244"/>
      <c r="E35" s="244"/>
      <c r="F35" s="244"/>
      <c r="G35" s="1160" t="s">
        <v>501</v>
      </c>
      <c r="H35" s="1161"/>
      <c r="I35" s="1161"/>
      <c r="J35" s="1162"/>
      <c r="K35" s="294">
        <v>530420</v>
      </c>
      <c r="L35" s="294">
        <v>13896</v>
      </c>
      <c r="M35" s="295">
        <v>17270</v>
      </c>
      <c r="N35" s="296">
        <v>-19.5</v>
      </c>
    </row>
    <row r="36" spans="1:16" ht="27" customHeight="1">
      <c r="A36" s="248"/>
      <c r="B36" s="244"/>
      <c r="C36" s="244"/>
      <c r="D36" s="244"/>
      <c r="E36" s="244"/>
      <c r="F36" s="244"/>
      <c r="G36" s="1160" t="s">
        <v>502</v>
      </c>
      <c r="H36" s="1161"/>
      <c r="I36" s="1161"/>
      <c r="J36" s="1162"/>
      <c r="K36" s="294">
        <v>91009</v>
      </c>
      <c r="L36" s="294">
        <v>2384</v>
      </c>
      <c r="M36" s="295">
        <v>2908</v>
      </c>
      <c r="N36" s="296">
        <v>-18</v>
      </c>
    </row>
    <row r="37" spans="1:16" ht="13.5" customHeight="1">
      <c r="A37" s="248"/>
      <c r="B37" s="244"/>
      <c r="C37" s="244"/>
      <c r="D37" s="244"/>
      <c r="E37" s="244"/>
      <c r="F37" s="244"/>
      <c r="G37" s="1160" t="s">
        <v>503</v>
      </c>
      <c r="H37" s="1161"/>
      <c r="I37" s="1161"/>
      <c r="J37" s="1162"/>
      <c r="K37" s="294">
        <v>22967</v>
      </c>
      <c r="L37" s="294">
        <v>602</v>
      </c>
      <c r="M37" s="295">
        <v>1444</v>
      </c>
      <c r="N37" s="296">
        <v>-58.3</v>
      </c>
    </row>
    <row r="38" spans="1:16" ht="27" customHeight="1">
      <c r="A38" s="248"/>
      <c r="B38" s="244"/>
      <c r="C38" s="244"/>
      <c r="D38" s="244"/>
      <c r="E38" s="244"/>
      <c r="F38" s="244"/>
      <c r="G38" s="1163" t="s">
        <v>504</v>
      </c>
      <c r="H38" s="1164"/>
      <c r="I38" s="1164"/>
      <c r="J38" s="1165"/>
      <c r="K38" s="297" t="s">
        <v>484</v>
      </c>
      <c r="L38" s="297" t="s">
        <v>484</v>
      </c>
      <c r="M38" s="298">
        <v>7</v>
      </c>
      <c r="N38" s="299" t="s">
        <v>484</v>
      </c>
      <c r="O38" s="293"/>
    </row>
    <row r="39" spans="1:16">
      <c r="A39" s="248"/>
      <c r="B39" s="244"/>
      <c r="C39" s="244"/>
      <c r="D39" s="244"/>
      <c r="E39" s="244"/>
      <c r="F39" s="244"/>
      <c r="G39" s="1163" t="s">
        <v>505</v>
      </c>
      <c r="H39" s="1164"/>
      <c r="I39" s="1164"/>
      <c r="J39" s="1165"/>
      <c r="K39" s="300">
        <v>-38474</v>
      </c>
      <c r="L39" s="300">
        <v>-1008</v>
      </c>
      <c r="M39" s="301">
        <v>-4412</v>
      </c>
      <c r="N39" s="302">
        <v>-77.2</v>
      </c>
      <c r="O39" s="293"/>
    </row>
    <row r="40" spans="1:16" ht="27" customHeight="1">
      <c r="A40" s="248"/>
      <c r="B40" s="244"/>
      <c r="C40" s="244"/>
      <c r="D40" s="244"/>
      <c r="E40" s="244"/>
      <c r="F40" s="244"/>
      <c r="G40" s="1160" t="s">
        <v>506</v>
      </c>
      <c r="H40" s="1161"/>
      <c r="I40" s="1161"/>
      <c r="J40" s="1162"/>
      <c r="K40" s="300">
        <v>-1684661</v>
      </c>
      <c r="L40" s="300">
        <v>-44136</v>
      </c>
      <c r="M40" s="301">
        <v>-58381</v>
      </c>
      <c r="N40" s="302">
        <v>-24.4</v>
      </c>
      <c r="O40" s="293"/>
    </row>
    <row r="41" spans="1:16">
      <c r="A41" s="248"/>
      <c r="B41" s="244"/>
      <c r="C41" s="244"/>
      <c r="D41" s="244"/>
      <c r="E41" s="244"/>
      <c r="F41" s="244"/>
      <c r="G41" s="1166" t="s">
        <v>277</v>
      </c>
      <c r="H41" s="1167"/>
      <c r="I41" s="1167"/>
      <c r="J41" s="1168"/>
      <c r="K41" s="294">
        <v>693264</v>
      </c>
      <c r="L41" s="300">
        <v>18163</v>
      </c>
      <c r="M41" s="301">
        <v>27153</v>
      </c>
      <c r="N41" s="302">
        <v>-33.1</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55" t="s">
        <v>475</v>
      </c>
      <c r="J49" s="1157" t="s">
        <v>510</v>
      </c>
      <c r="K49" s="1158"/>
      <c r="L49" s="1158"/>
      <c r="M49" s="1158"/>
      <c r="N49" s="1159"/>
    </row>
    <row r="50" spans="1:14">
      <c r="A50" s="248"/>
      <c r="B50" s="244"/>
      <c r="C50" s="244"/>
      <c r="D50" s="244"/>
      <c r="E50" s="244"/>
      <c r="F50" s="244"/>
      <c r="G50" s="312"/>
      <c r="H50" s="313"/>
      <c r="I50" s="1156"/>
      <c r="J50" s="314" t="s">
        <v>511</v>
      </c>
      <c r="K50" s="315" t="s">
        <v>512</v>
      </c>
      <c r="L50" s="316" t="s">
        <v>513</v>
      </c>
      <c r="M50" s="317" t="s">
        <v>514</v>
      </c>
      <c r="N50" s="318" t="s">
        <v>515</v>
      </c>
    </row>
    <row r="51" spans="1:14">
      <c r="A51" s="248"/>
      <c r="B51" s="244"/>
      <c r="C51" s="244"/>
      <c r="D51" s="244"/>
      <c r="E51" s="244"/>
      <c r="F51" s="244"/>
      <c r="G51" s="310" t="s">
        <v>516</v>
      </c>
      <c r="H51" s="311"/>
      <c r="I51" s="319">
        <v>1948459</v>
      </c>
      <c r="J51" s="320">
        <v>49931</v>
      </c>
      <c r="K51" s="321">
        <v>-9.9</v>
      </c>
      <c r="L51" s="322">
        <v>67201</v>
      </c>
      <c r="M51" s="323">
        <v>-22.2</v>
      </c>
      <c r="N51" s="324">
        <v>12.3</v>
      </c>
    </row>
    <row r="52" spans="1:14">
      <c r="A52" s="248"/>
      <c r="B52" s="244"/>
      <c r="C52" s="244"/>
      <c r="D52" s="244"/>
      <c r="E52" s="244"/>
      <c r="F52" s="244"/>
      <c r="G52" s="325"/>
      <c r="H52" s="326" t="s">
        <v>517</v>
      </c>
      <c r="I52" s="327">
        <v>1601732</v>
      </c>
      <c r="J52" s="328">
        <v>41046</v>
      </c>
      <c r="K52" s="329">
        <v>56.2</v>
      </c>
      <c r="L52" s="330">
        <v>35210</v>
      </c>
      <c r="M52" s="331">
        <v>-14.6</v>
      </c>
      <c r="N52" s="332">
        <v>70.8</v>
      </c>
    </row>
    <row r="53" spans="1:14">
      <c r="A53" s="248"/>
      <c r="B53" s="244"/>
      <c r="C53" s="244"/>
      <c r="D53" s="244"/>
      <c r="E53" s="244"/>
      <c r="F53" s="244"/>
      <c r="G53" s="310" t="s">
        <v>518</v>
      </c>
      <c r="H53" s="311"/>
      <c r="I53" s="319">
        <v>2794649</v>
      </c>
      <c r="J53" s="320">
        <v>71715</v>
      </c>
      <c r="K53" s="321">
        <v>43.6</v>
      </c>
      <c r="L53" s="322">
        <v>75709</v>
      </c>
      <c r="M53" s="323">
        <v>12.7</v>
      </c>
      <c r="N53" s="324">
        <v>30.9</v>
      </c>
    </row>
    <row r="54" spans="1:14">
      <c r="A54" s="248"/>
      <c r="B54" s="244"/>
      <c r="C54" s="244"/>
      <c r="D54" s="244"/>
      <c r="E54" s="244"/>
      <c r="F54" s="244"/>
      <c r="G54" s="325"/>
      <c r="H54" s="326" t="s">
        <v>517</v>
      </c>
      <c r="I54" s="327">
        <v>1642522</v>
      </c>
      <c r="J54" s="328">
        <v>42149</v>
      </c>
      <c r="K54" s="329">
        <v>2.7</v>
      </c>
      <c r="L54" s="330">
        <v>35212</v>
      </c>
      <c r="M54" s="331">
        <v>0</v>
      </c>
      <c r="N54" s="332">
        <v>2.7</v>
      </c>
    </row>
    <row r="55" spans="1:14">
      <c r="A55" s="248"/>
      <c r="B55" s="244"/>
      <c r="C55" s="244"/>
      <c r="D55" s="244"/>
      <c r="E55" s="244"/>
      <c r="F55" s="244"/>
      <c r="G55" s="310" t="s">
        <v>519</v>
      </c>
      <c r="H55" s="311"/>
      <c r="I55" s="319">
        <v>2901775</v>
      </c>
      <c r="J55" s="320">
        <v>74713</v>
      </c>
      <c r="K55" s="321">
        <v>4.2</v>
      </c>
      <c r="L55" s="322">
        <v>90961</v>
      </c>
      <c r="M55" s="323">
        <v>20.100000000000001</v>
      </c>
      <c r="N55" s="324">
        <v>-15.9</v>
      </c>
    </row>
    <row r="56" spans="1:14">
      <c r="A56" s="248"/>
      <c r="B56" s="244"/>
      <c r="C56" s="244"/>
      <c r="D56" s="244"/>
      <c r="E56" s="244"/>
      <c r="F56" s="244"/>
      <c r="G56" s="325"/>
      <c r="H56" s="326" t="s">
        <v>517</v>
      </c>
      <c r="I56" s="327">
        <v>745190</v>
      </c>
      <c r="J56" s="328">
        <v>19187</v>
      </c>
      <c r="K56" s="329">
        <v>-54.5</v>
      </c>
      <c r="L56" s="330">
        <v>37720</v>
      </c>
      <c r="M56" s="331">
        <v>7.1</v>
      </c>
      <c r="N56" s="332">
        <v>-61.6</v>
      </c>
    </row>
    <row r="57" spans="1:14">
      <c r="A57" s="248"/>
      <c r="B57" s="244"/>
      <c r="C57" s="244"/>
      <c r="D57" s="244"/>
      <c r="E57" s="244"/>
      <c r="F57" s="244"/>
      <c r="G57" s="310" t="s">
        <v>520</v>
      </c>
      <c r="H57" s="311"/>
      <c r="I57" s="319">
        <v>2236310</v>
      </c>
      <c r="J57" s="320">
        <v>58020</v>
      </c>
      <c r="K57" s="321">
        <v>-22.3</v>
      </c>
      <c r="L57" s="322">
        <v>106614</v>
      </c>
      <c r="M57" s="323">
        <v>17.2</v>
      </c>
      <c r="N57" s="324">
        <v>-39.5</v>
      </c>
    </row>
    <row r="58" spans="1:14">
      <c r="A58" s="248"/>
      <c r="B58" s="244"/>
      <c r="C58" s="244"/>
      <c r="D58" s="244"/>
      <c r="E58" s="244"/>
      <c r="F58" s="244"/>
      <c r="G58" s="325"/>
      <c r="H58" s="326" t="s">
        <v>517</v>
      </c>
      <c r="I58" s="327">
        <v>1671753</v>
      </c>
      <c r="J58" s="328">
        <v>43373</v>
      </c>
      <c r="K58" s="329">
        <v>126.1</v>
      </c>
      <c r="L58" s="330">
        <v>45545</v>
      </c>
      <c r="M58" s="331">
        <v>20.7</v>
      </c>
      <c r="N58" s="332">
        <v>105.4</v>
      </c>
    </row>
    <row r="59" spans="1:14">
      <c r="A59" s="248"/>
      <c r="B59" s="244"/>
      <c r="C59" s="244"/>
      <c r="D59" s="244"/>
      <c r="E59" s="244"/>
      <c r="F59" s="244"/>
      <c r="G59" s="310" t="s">
        <v>521</v>
      </c>
      <c r="H59" s="311"/>
      <c r="I59" s="319">
        <v>3751351</v>
      </c>
      <c r="J59" s="320">
        <v>98280</v>
      </c>
      <c r="K59" s="321">
        <v>69.400000000000006</v>
      </c>
      <c r="L59" s="322">
        <v>85459</v>
      </c>
      <c r="M59" s="323">
        <v>-19.8</v>
      </c>
      <c r="N59" s="324">
        <v>89.2</v>
      </c>
    </row>
    <row r="60" spans="1:14">
      <c r="A60" s="248"/>
      <c r="B60" s="244"/>
      <c r="C60" s="244"/>
      <c r="D60" s="244"/>
      <c r="E60" s="244"/>
      <c r="F60" s="244"/>
      <c r="G60" s="325"/>
      <c r="H60" s="326" t="s">
        <v>517</v>
      </c>
      <c r="I60" s="333">
        <v>3056224</v>
      </c>
      <c r="J60" s="328">
        <v>80069</v>
      </c>
      <c r="K60" s="329">
        <v>84.6</v>
      </c>
      <c r="L60" s="330">
        <v>44378</v>
      </c>
      <c r="M60" s="331">
        <v>-2.6</v>
      </c>
      <c r="N60" s="332">
        <v>87.2</v>
      </c>
    </row>
    <row r="61" spans="1:14">
      <c r="A61" s="248"/>
      <c r="B61" s="244"/>
      <c r="C61" s="244"/>
      <c r="D61" s="244"/>
      <c r="E61" s="244"/>
      <c r="F61" s="244"/>
      <c r="G61" s="310" t="s">
        <v>522</v>
      </c>
      <c r="H61" s="334"/>
      <c r="I61" s="335">
        <v>2726509</v>
      </c>
      <c r="J61" s="336">
        <v>70532</v>
      </c>
      <c r="K61" s="337">
        <v>17</v>
      </c>
      <c r="L61" s="338">
        <v>85189</v>
      </c>
      <c r="M61" s="339">
        <v>1.6</v>
      </c>
      <c r="N61" s="324">
        <v>15.4</v>
      </c>
    </row>
    <row r="62" spans="1:14">
      <c r="A62" s="248"/>
      <c r="B62" s="244"/>
      <c r="C62" s="244"/>
      <c r="D62" s="244"/>
      <c r="E62" s="244"/>
      <c r="F62" s="244"/>
      <c r="G62" s="325"/>
      <c r="H62" s="326" t="s">
        <v>517</v>
      </c>
      <c r="I62" s="327">
        <v>1743484</v>
      </c>
      <c r="J62" s="328">
        <v>45165</v>
      </c>
      <c r="K62" s="329">
        <v>43</v>
      </c>
      <c r="L62" s="330">
        <v>39613</v>
      </c>
      <c r="M62" s="331">
        <v>2.1</v>
      </c>
      <c r="N62" s="332">
        <v>40.9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21.42</v>
      </c>
      <c r="G47" s="12">
        <v>20.09</v>
      </c>
      <c r="H47" s="12">
        <v>21.54</v>
      </c>
      <c r="I47" s="12">
        <v>21.53</v>
      </c>
      <c r="J47" s="13">
        <v>17.41</v>
      </c>
    </row>
    <row r="48" spans="2:10" ht="57.75" customHeight="1">
      <c r="B48" s="14"/>
      <c r="C48" s="1171" t="s">
        <v>4</v>
      </c>
      <c r="D48" s="1171"/>
      <c r="E48" s="1172"/>
      <c r="F48" s="15">
        <v>6.65</v>
      </c>
      <c r="G48" s="16">
        <v>5.85</v>
      </c>
      <c r="H48" s="16">
        <v>5.91</v>
      </c>
      <c r="I48" s="16">
        <v>5.47</v>
      </c>
      <c r="J48" s="17">
        <v>7.68</v>
      </c>
    </row>
    <row r="49" spans="2:10" ht="57.75" customHeight="1" thickBot="1">
      <c r="B49" s="18"/>
      <c r="C49" s="1173" t="s">
        <v>5</v>
      </c>
      <c r="D49" s="1173"/>
      <c r="E49" s="1174"/>
      <c r="F49" s="19" t="s">
        <v>529</v>
      </c>
      <c r="G49" s="20" t="s">
        <v>530</v>
      </c>
      <c r="H49" s="20">
        <v>1.54</v>
      </c>
      <c r="I49" s="20" t="s">
        <v>531</v>
      </c>
      <c r="J49" s="21" t="s">
        <v>532</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User</cp:lastModifiedBy>
  <cp:lastPrinted>2017-03-16T02:52:35Z</cp:lastPrinted>
  <dcterms:created xsi:type="dcterms:W3CDTF">2017-02-15T22:07:34Z</dcterms:created>
  <dcterms:modified xsi:type="dcterms:W3CDTF">2017-05-25T00:12:21Z</dcterms:modified>
  <cp:category/>
</cp:coreProperties>
</file>