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8" i="10" l="1"/>
  <c r="BG37" i="10"/>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AM38" i="10"/>
  <c r="C38" i="10"/>
  <c r="CO34" i="10"/>
  <c r="CO35" i="10" s="1"/>
  <c r="CO36" i="10" s="1"/>
  <c r="CO37" i="10" s="1"/>
  <c r="CO38" i="10" s="1"/>
  <c r="CO39" i="10" s="1"/>
  <c r="BW34" i="10"/>
  <c r="BW35" i="10" s="1"/>
  <c r="BW36" i="10" s="1"/>
  <c r="BW37" i="10" s="1"/>
  <c r="BW38" i="10" s="1"/>
  <c r="BW39" i="10" s="1"/>
  <c r="BW40" i="10" s="1"/>
  <c r="BW41" i="10" s="1"/>
  <c r="BW42" i="10" s="1"/>
  <c r="C34" i="10"/>
  <c r="C35" i="10" l="1"/>
  <c r="C36" i="10" s="1"/>
  <c r="C37" i="10" s="1"/>
  <c r="AM34" i="10" s="1"/>
  <c r="AM35" i="10" s="1"/>
  <c r="AM36" i="10" s="1"/>
  <c r="AM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alcChain>
</file>

<file path=xl/sharedStrings.xml><?xml version="1.0" encoding="utf-8"?>
<sst xmlns="http://schemas.openxmlformats.org/spreadsheetml/2006/main" count="1164" uniqueCount="641">
  <si>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</si>
  <si>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</si>
  <si>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</si>
  <si>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</si>
  <si>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</si>
  <si>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</si>
  <si>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</si>
  <si>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</si>
  <si>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</si>
  <si>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</si>
  <si>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</si>
  <si>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</si>
  <si>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</si>
  <si>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</si>
  <si>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</si>
  <si>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</si>
  <si>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</si>
  <si>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</si>
  <si>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</si>
  <si>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</si>
  <si>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</si>
  <si>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</si>
  <si>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</si>
  <si>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</si>
  <si>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</si>
  <si>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</si>
  <si>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</si>
  <si>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</si>
  <si>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</si>
  <si>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</si>
  <si>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</si>
  <si>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</si>
  <si>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</si>
  <si>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</si>
  <si>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</si>
  <si>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</si>
  <si>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</si>
  <si>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</si>
  <si>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</si>
  <si>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</si>
  <si>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</si>
  <si>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</si>
  <si>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</si>
  <si>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</si>
  <si>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</si>
  <si>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</si>
  <si>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</si>
  <si>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</si>
  <si>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</si>
  <si>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</si>
  <si>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</si>
  <si>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</si>
  <si>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</si>
  <si>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</si>
  <si>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</si>
  <si>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</si>
  <si>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</si>
  <si>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</si>
  <si>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</si>
  <si>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</si>
  <si>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</si>
  <si>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</si>
  <si>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</si>
  <si>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</si>
  <si>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</si>
  <si>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</si>
  <si>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</si>
  <si>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</si>
  <si>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</si>
  <si>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</si>
  <si>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</si>
  <si>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</si>
  <si>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</si>
  <si>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</si>
  <si>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</si>
  <si>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</si>
  <si>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</si>
  <si>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</si>
  <si>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</si>
  <si>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</si>
  <si>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</si>
  <si>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</si>
  <si>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</si>
  <si>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</si>
  <si>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</si>
  <si>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</si>
  <si>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</si>
  <si>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</si>
  <si>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</si>
  <si>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</si>
  <si>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</si>
  <si>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</si>
  <si>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</si>
  <si>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</si>
  <si>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</si>
  <si>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</si>
  <si>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</si>
  <si>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</si>
  <si>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</si>
  <si>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</si>
  <si>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</si>
  <si>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</si>
  <si>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</si>
  <si>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</si>
  <si>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</si>
  <si>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</si>
  <si>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</si>
  <si>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</si>
  <si>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</si>
  <si>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</si>
  <si>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</si>
  <si>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</si>
  <si>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</si>
  <si>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</si>
  <si>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</si>
  <si>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</si>
  <si>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</si>
  <si>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</si>
  <si>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</si>
  <si>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</si>
  <si>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</si>
  <si>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</si>
  <si>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</si>
  <si>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</si>
  <si>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</si>
  <si>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</si>
  <si>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</si>
  <si>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</si>
  <si>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</si>
  <si>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</si>
  <si>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</si>
  <si>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</si>
  <si>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</si>
  <si>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</si>
  <si>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</si>
  <si>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</si>
  <si>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</si>
  <si>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</si>
  <si>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</si>
  <si>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</si>
  <si>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</si>
  <si>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</si>
  <si>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</si>
  <si>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</si>
  <si>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</si>
  <si>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</si>
  <si>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</si>
  <si>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</si>
  <si>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</si>
  <si>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</si>
  <si>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</si>
  <si>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</si>
  <si>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</si>
  <si>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</si>
  <si>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</si>
  <si>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</si>
  <si>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</si>
  <si>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</si>
  <si>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</si>
  <si>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</si>
  <si>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</si>
  <si>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</si>
  <si>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</si>
  <si>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</si>
  <si>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</si>
  <si>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</si>
  <si>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</si>
  <si>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</si>
  <si>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</si>
  <si>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</si>
  <si>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</si>
  <si>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</si>
  <si>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</si>
  <si>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</si>
  <si>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</si>
  <si>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</si>
  <si>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</si>
  <si>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</si>
  <si>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</si>
  <si>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</si>
  <si>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</si>
  <si>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</si>
  <si>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</si>
  <si>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</si>
  <si>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</si>
  <si>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</si>
  <si>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</si>
  <si>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</si>
  <si>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</si>
  <si>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</si>
  <si>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</si>
  <si>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</si>
  <si>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</si>
  <si>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</si>
  <si>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</si>
  <si>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</si>
  <si>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</si>
  <si>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</si>
  <si>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</si>
  <si>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</si>
  <si>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</si>
  <si>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</si>
  <si>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</si>
  <si>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</si>
  <si>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</si>
  <si>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</si>
  <si>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</si>
  <si>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</si>
  <si>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</si>
  <si>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</si>
  <si>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</si>
  <si>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</si>
  <si>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</si>
  <si>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</si>
  <si>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</si>
  <si>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</si>
  <si>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</si>
  <si>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愛媛県松山市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</si>
  <si>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</si>
  <si>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</si>
  <si>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</si>
  <si>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</si>
  <si>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</si>
  <si>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</si>
  <si>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</si>
  <si>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</si>
  <si>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</si>
  <si>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</si>
  <si>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</si>
  <si>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</si>
  <si>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</si>
  <si>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</si>
  <si>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</si>
  <si>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</si>
  <si>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</si>
  <si>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</si>
  <si>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</si>
  <si>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</si>
  <si>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</si>
  <si>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</si>
  <si>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</si>
  <si>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</si>
  <si>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</si>
  <si>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</si>
  <si>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</si>
  <si>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</si>
  <si>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</si>
  <si>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</si>
  <si>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</si>
  <si>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</si>
  <si>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</si>
  <si>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</si>
  <si>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</si>
  <si>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</si>
  <si>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</si>
  <si>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</si>
  <si>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</si>
  <si>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</si>
  <si>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</si>
  <si>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</si>
  <si>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</si>
  <si>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</si>
  <si>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</si>
  <si>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</si>
  <si>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</si>
  <si>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</si>
  <si>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</si>
  <si>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</si>
  <si>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</si>
  <si>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</si>
  <si>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</si>
  <si>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</si>
  <si>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</si>
  <si>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</si>
  <si>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</si>
  <si>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</si>
  <si>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</si>
  <si>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</si>
  <si>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</si>
  <si>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</si>
  <si>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</si>
  <si>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</si>
  <si>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</si>
  <si>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</si>
  <si>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</si>
  <si>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</si>
  <si>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</si>
  <si>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</si>
  <si>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</si>
  <si>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</si>
  <si>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</si>
  <si>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</si>
  <si>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</si>
  <si>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</si>
  <si>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</si>
  <si>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</si>
  <si>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</si>
  <si>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</si>
  <si>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</si>
  <si>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</si>
  <si>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</si>
  <si>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</si>
  <si>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</si>
  <si>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</si>
  <si>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</si>
  <si>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</si>
  <si>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</si>
  <si>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</si>
  <si>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</si>
  <si>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</si>
  <si>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</si>
  <si>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</si>
  <si>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</si>
  <si>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</si>
  <si>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</si>
  <si>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</si>
  <si>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</si>
  <si>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</si>
  <si>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</si>
  <si>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</si>
  <si>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</si>
  <si>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</si>
  <si>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</si>
  <si>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</si>
  <si>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</si>
  <si>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</si>
  <si>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</si>
  <si>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</si>
  <si>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</si>
  <si>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</si>
  <si>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</si>
  <si>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</si>
  <si>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</si>
  <si>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</si>
  <si>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</si>
  <si>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</si>
  <si>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</si>
  <si>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</si>
  <si>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</si>
  <si>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</si>
  <si>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</si>
  <si>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</si>
  <si>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</si>
  <si>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</si>
  <si>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</si>
  <si>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</si>
  <si>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</si>
  <si>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</si>
  <si>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</si>
  <si>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</si>
  <si>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</si>
  <si>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</si>
  <si>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</si>
  <si>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</si>
  <si>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</si>
  <si>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</si>
  <si>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</si>
  <si>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</si>
  <si>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</si>
  <si>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</si>
  <si>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</si>
  <si>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</si>
  <si>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</si>
  <si>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</si>
  <si>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</si>
  <si>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</si>
  <si>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</si>
  <si>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</si>
  <si>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</si>
  <si>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</si>
  <si>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</si>
  <si>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</si>
  <si>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</si>
  <si>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愛媛県松山市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</si>
  <si>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</si>
  <si>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</si>
  <si>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</si>
  <si>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</si>
  <si>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</si>
  <si>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</si>
  <si>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</si>
  <si>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</si>
  <si>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</si>
  <si>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</si>
  <si>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</si>
  <si>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</si>
  <si>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</si>
  <si>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</si>
  <si>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</si>
  <si>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</si>
  <si>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</si>
  <si>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</si>
  <si>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</si>
  <si>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</si>
  <si>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</si>
  <si>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</si>
  <si>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勤労者福祉サービスセンター事業特別会計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</si>
  <si>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</si>
  <si>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</si>
  <si>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</si>
  <si>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</si>
  <si>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</si>
  <si>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</si>
  <si>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</si>
  <si>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</si>
  <si>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</si>
  <si>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</si>
  <si>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</si>
  <si>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</si>
  <si>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</si>
  <si>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</si>
  <si>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</si>
  <si>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</si>
  <si>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</si>
  <si>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</si>
  <si>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駐車場事業特別会計</t>
    <phoneticPr fontId="5"/>
  </si>
  <si>
    <t>競輪事業特別会計</t>
    <phoneticPr fontId="5"/>
  </si>
  <si>
    <t>水道事業会計</t>
    <phoneticPr fontId="5"/>
  </si>
  <si>
    <t>法適用企業</t>
    <phoneticPr fontId="5"/>
  </si>
  <si>
    <t>簡易水道事業会計</t>
    <phoneticPr fontId="5"/>
  </si>
  <si>
    <t>法適用企業</t>
    <phoneticPr fontId="5"/>
  </si>
  <si>
    <t>工業用水道事業会計</t>
    <phoneticPr fontId="5"/>
  </si>
  <si>
    <t>法適用企業</t>
    <phoneticPr fontId="5"/>
  </si>
  <si>
    <t>公共下水道事業会計</t>
    <phoneticPr fontId="5"/>
  </si>
  <si>
    <t>法適用企業</t>
    <phoneticPr fontId="5"/>
  </si>
  <si>
    <t>鹿島観光事業特別会計</t>
    <phoneticPr fontId="5"/>
  </si>
  <si>
    <t>-</t>
    <phoneticPr fontId="5"/>
  </si>
  <si>
    <t>法非適用企業</t>
    <phoneticPr fontId="5"/>
  </si>
  <si>
    <t>卸売市場事業特別会計</t>
    <phoneticPr fontId="5"/>
  </si>
  <si>
    <t>法非適用企業</t>
    <phoneticPr fontId="5"/>
  </si>
  <si>
    <t>小規模下水道事業特別会計</t>
    <phoneticPr fontId="5"/>
  </si>
  <si>
    <t>松山城観光事業特別会計</t>
    <phoneticPr fontId="5"/>
  </si>
  <si>
    <t>道後温泉事業特別会計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</si>
  <si>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</si>
  <si>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</si>
  <si>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</si>
  <si>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</si>
  <si>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</si>
  <si>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</si>
  <si>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</si>
  <si>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</si>
  <si>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</si>
  <si>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</si>
  <si>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</si>
  <si>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</si>
  <si>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</si>
  <si>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</si>
  <si>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</si>
  <si>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</si>
  <si>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</si>
  <si>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</si>
  <si>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</si>
  <si>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</si>
  <si>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</si>
  <si>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</si>
  <si>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</si>
  <si>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</si>
  <si>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</si>
  <si>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</si>
  <si>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</si>
  <si>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</si>
  <si>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</si>
  <si>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</si>
  <si>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</si>
  <si>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</si>
  <si>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</si>
  <si>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</si>
  <si>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</si>
  <si>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</si>
  <si>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</si>
  <si>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</si>
  <si>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</si>
  <si>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</si>
  <si>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</si>
  <si>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</si>
  <si>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</si>
  <si>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</si>
  <si>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</si>
  <si>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</si>
  <si>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</si>
  <si>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</si>
  <si>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</si>
  <si>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</si>
  <si>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</si>
  <si>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</si>
  <si>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</si>
  <si>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</si>
  <si>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</si>
  <si>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</si>
  <si>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</si>
  <si>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</si>
  <si>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</si>
  <si>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</si>
  <si>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</si>
  <si>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</si>
  <si>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</si>
  <si>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道後温泉事業特別会計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</si>
  <si>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</si>
  <si>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</si>
  <si>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</si>
  <si>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</si>
  <si>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</si>
  <si>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</si>
  <si>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</si>
  <si>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</si>
  <si>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</si>
  <si>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</si>
  <si>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</si>
  <si>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</si>
  <si>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</si>
  <si>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</si>
  <si>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</si>
  <si>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</si>
  <si>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</si>
  <si>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</si>
  <si>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</si>
  <si>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</si>
  <si>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</si>
  <si>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</si>
  <si>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</si>
  <si>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</si>
  <si>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</si>
  <si>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</si>
  <si>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</si>
  <si>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</si>
  <si>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</si>
  <si>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</si>
  <si>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</si>
  <si>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</si>
  <si>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</si>
  <si>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</si>
  <si>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</si>
  <si>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</si>
  <si>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</si>
  <si>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</si>
  <si>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</si>
  <si>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</si>
  <si>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</si>
  <si>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</si>
  <si>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</si>
  <si>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</si>
  <si>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</si>
  <si>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</si>
  <si>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</si>
  <si>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</si>
  <si>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</si>
  <si>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</si>
  <si>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</si>
  <si>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</si>
  <si>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</si>
  <si>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</si>
  <si>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</si>
  <si>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</si>
  <si>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</si>
  <si>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</si>
  <si>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</si>
  <si>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</si>
  <si>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</si>
  <si>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</si>
  <si>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</si>
  <si>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</si>
  <si>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</si>
  <si>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</si>
  <si>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</si>
  <si>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</si>
  <si>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</si>
  <si>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</si>
  <si>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</si>
  <si>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</si>
  <si>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</si>
  <si>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</si>
  <si>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</si>
  <si>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</si>
  <si>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</si>
  <si>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</si>
  <si>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</si>
  <si>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</si>
  <si>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</si>
  <si>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</si>
  <si>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</si>
  <si>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</si>
  <si>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</si>
  <si>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</si>
  <si>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</si>
  <si>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</si>
  <si>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</si>
  <si>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</si>
  <si>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</si>
  <si>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1.55</t>
  </si>
  <si>
    <t>▲ 1.35</t>
  </si>
  <si>
    <t>▲ 0.49</t>
  </si>
  <si>
    <t>▲ 0.96</t>
  </si>
  <si>
    <t>▲ 1.32</t>
  </si>
  <si>
    <t>水道事業会計</t>
  </si>
  <si>
    <t>公共下水道事業会計</t>
  </si>
  <si>
    <t>国民健康保険事業勘定特別会計</t>
  </si>
  <si>
    <t>工業用水道事業会計</t>
  </si>
  <si>
    <t>一般会計</t>
  </si>
  <si>
    <t>松山城観光事業特別会計</t>
  </si>
  <si>
    <t>介護保険事業特別会計</t>
  </si>
  <si>
    <t>簡易水道事業会計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</si>
  <si>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</si>
  <si>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</si>
  <si>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</si>
  <si>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</si>
  <si>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</si>
  <si>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</si>
  <si>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</si>
  <si>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</si>
  <si>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</si>
  <si>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rPh sb="0" eb="2">
      <t>マツヤマ</t>
    </rPh>
    <rPh sb="2" eb="4">
      <t>ヨウゴ</t>
    </rPh>
    <rPh sb="4" eb="6">
      <t>ロウジン</t>
    </rPh>
    <rPh sb="9" eb="11">
      <t>ジム</t>
    </rPh>
    <rPh sb="11" eb="13">
      <t>クミアイ</t>
    </rPh>
    <rPh sb="14" eb="17">
      <t>シンリョウショ</t>
    </rPh>
    <rPh sb="17" eb="19">
      <t>ジギョウ</t>
    </rPh>
    <rPh sb="19" eb="21">
      <t>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</si>
  <si>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</si>
  <si>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</si>
  <si>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松山衛生事務組合</t>
    <rPh sb="0" eb="2">
      <t>マツヤマ</t>
    </rPh>
    <rPh sb="2" eb="4">
      <t>エイセイ</t>
    </rPh>
    <rPh sb="4" eb="6">
      <t>ジム</t>
    </rPh>
    <rPh sb="6" eb="8">
      <t>クミアイ</t>
    </rPh>
    <phoneticPr fontId="2"/>
  </si>
  <si>
    <t>松山市、東温市共有山林組合</t>
    <rPh sb="0" eb="3">
      <t>マツヤマシ</t>
    </rPh>
    <rPh sb="4" eb="7">
      <t>トウオンシ</t>
    </rPh>
    <rPh sb="7" eb="9">
      <t>キョウユウ</t>
    </rPh>
    <rPh sb="9" eb="11">
      <t>サンリン</t>
    </rPh>
    <rPh sb="11" eb="13">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</si>
  <si>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</si>
  <si>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</si>
  <si>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</si>
  <si>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松山市土地開発公社</t>
    <rPh sb="0" eb="3">
      <t>マツヤマシ</t>
    </rPh>
    <rPh sb="3" eb="5">
      <t>トチ</t>
    </rPh>
    <rPh sb="5" eb="7">
      <t>カイハツ</t>
    </rPh>
    <rPh sb="7" eb="9">
      <t>コウシャ</t>
    </rPh>
    <phoneticPr fontId="2"/>
  </si>
  <si>
    <t>松山市スポーツ協会</t>
    <rPh sb="0" eb="3">
      <t>マツヤマシ</t>
    </rPh>
    <rPh sb="7" eb="9">
      <t>キョウカイ</t>
    </rPh>
    <phoneticPr fontId="2"/>
  </si>
  <si>
    <t>松山国際交流協会</t>
    <rPh sb="0" eb="2">
      <t>マツヤマ</t>
    </rPh>
    <rPh sb="2" eb="4">
      <t>コクサイ</t>
    </rPh>
    <rPh sb="4" eb="6">
      <t>コウリュウ</t>
    </rPh>
    <rPh sb="6" eb="8">
      <t>キョウカイ</t>
    </rPh>
    <phoneticPr fontId="2"/>
  </si>
  <si>
    <t>松山市男女共同参画推進財団</t>
    <rPh sb="0" eb="3">
      <t>マツヤマシ</t>
    </rPh>
    <rPh sb="3" eb="5">
      <t>ダンジョ</t>
    </rPh>
    <rPh sb="5" eb="7">
      <t>キョウドウ</t>
    </rPh>
    <rPh sb="7" eb="9">
      <t>サンカク</t>
    </rPh>
    <rPh sb="9" eb="11">
      <t>スイシン</t>
    </rPh>
    <rPh sb="11" eb="13">
      <t>ザイダン</t>
    </rPh>
    <phoneticPr fontId="2"/>
  </si>
  <si>
    <t>松山観光コンベンション協会</t>
    <rPh sb="0" eb="2">
      <t>マツヤマ</t>
    </rPh>
    <rPh sb="2" eb="4">
      <t>カンコウ</t>
    </rPh>
    <rPh sb="11" eb="13">
      <t>キョウカイ</t>
    </rPh>
    <phoneticPr fontId="2"/>
  </si>
  <si>
    <t>松山市文化・スポーツ振興財団</t>
    <rPh sb="0" eb="3">
      <t>マツヤマシ</t>
    </rPh>
    <rPh sb="3" eb="5">
      <t>ブンカ</t>
    </rPh>
    <rPh sb="10" eb="12">
      <t>シンコウ</t>
    </rPh>
    <rPh sb="12" eb="14">
      <t>ザイダン</t>
    </rPh>
    <phoneticPr fontId="2"/>
  </si>
  <si>
    <t>２１世紀松山創造基金</t>
  </si>
  <si>
    <t>合併振興基金</t>
  </si>
  <si>
    <t>観光開発等産業活性化基金</t>
  </si>
  <si>
    <t>のびのび教育推進基金</t>
    <rPh sb="4" eb="6">
      <t>キョウイク</t>
    </rPh>
    <rPh sb="6" eb="8">
      <t>スイシン</t>
    </rPh>
    <rPh sb="8" eb="10">
      <t>キキン</t>
    </rPh>
    <phoneticPr fontId="2"/>
  </si>
  <si>
    <t>城山公園整備基金</t>
    <rPh sb="0" eb="2">
      <t>シロヤマ</t>
    </rPh>
    <rPh sb="2" eb="4">
      <t>コウエン</t>
    </rPh>
    <rPh sb="4" eb="6">
      <t>セイビ</t>
    </rPh>
    <rPh sb="6" eb="8">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</si>
  <si>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</si>
  <si>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</si>
  <si>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</si>
  <si>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</si>
  <si>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</si>
  <si>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は、類似団体に比べ高い水準で推移しており、令和2年度の実質公債費比率は、標準税収入額等の増加により標準財政規模が増加したものの、元利償還金・準元利償還金に係る基準財政需要額算入額の影響などにより、前年度比で、単年度では0.3ポイント、3ヵ年平均では0.2ポイント悪化した。また、将来負担比率は、公営企業債繰入見込額及び退職手当負担見込額の減による将来負担額の減少や地方消費税率の引上げによる地方消費税交付金の増加に伴い標準税収入額等が増加したことで、前年度比で、8.8ポイント改善した。
　今後も、本市の「健全な財政運営へのガイドライン」に基づき、交付税算入率の高い起債を効果的に活用するとともに、市債の償還能力に留意しつつ、計画的な市債の発行に努めるなど、将来負担比率や実質公債費比率への影響にも配慮しながら健全な財政運営に努める。</t>
    <rPh sb="25" eb="26">
      <t>タカ</t>
    </rPh>
    <rPh sb="37" eb="39">
      <t>レイワ</t>
    </rPh>
    <rPh sb="58" eb="59">
      <t>トウ</t>
    </rPh>
    <rPh sb="60" eb="62">
      <t>エイキョウ</t>
    </rPh>
    <rPh sb="62" eb="63">
      <t>トウ</t>
    </rPh>
    <rPh sb="66" eb="68">
      <t>ヒョウジュン</t>
    </rPh>
    <rPh sb="68" eb="70">
      <t>ザイセイ</t>
    </rPh>
    <rPh sb="70" eb="72">
      <t>キボ</t>
    </rPh>
    <rPh sb="73" eb="74">
      <t>ゾウ</t>
    </rPh>
    <rPh sb="74" eb="75">
      <t>カ</t>
    </rPh>
    <rPh sb="81" eb="86">
      <t>ガンリショウカンキン</t>
    </rPh>
    <rPh sb="87" eb="88">
      <t>ジュン</t>
    </rPh>
    <rPh sb="88" eb="93">
      <t>ガンリショウカンキン</t>
    </rPh>
    <rPh sb="94" eb="95">
      <t>カカ</t>
    </rPh>
    <rPh sb="96" eb="98">
      <t>キジュン</t>
    </rPh>
    <rPh sb="98" eb="100">
      <t>ザイセイ</t>
    </rPh>
    <rPh sb="100" eb="102">
      <t>ジュヨウ</t>
    </rPh>
    <rPh sb="102" eb="103">
      <t>ガク</t>
    </rPh>
    <rPh sb="103" eb="105">
      <t>サンニュウ</t>
    </rPh>
    <rPh sb="105" eb="106">
      <t>ガク</t>
    </rPh>
    <rPh sb="106" eb="108">
      <t>エイキョウ</t>
    </rPh>
    <rPh sb="115" eb="118">
      <t>ゼンネンド</t>
    </rPh>
    <rPh sb="118" eb="119">
      <t>ヒ</t>
    </rPh>
    <rPh sb="164" eb="166">
      <t>コウエイ</t>
    </rPh>
    <rPh sb="166" eb="168">
      <t>キギョウ</t>
    </rPh>
    <rPh sb="168" eb="169">
      <t>サイ</t>
    </rPh>
    <rPh sb="169" eb="171">
      <t>クリイレ</t>
    </rPh>
    <rPh sb="171" eb="173">
      <t>ミコミ</t>
    </rPh>
    <rPh sb="173" eb="174">
      <t>ガク</t>
    </rPh>
    <rPh sb="174" eb="175">
      <t>オヨ</t>
    </rPh>
    <rPh sb="176" eb="178">
      <t>タイショク</t>
    </rPh>
    <rPh sb="178" eb="180">
      <t>テアテ</t>
    </rPh>
    <rPh sb="180" eb="182">
      <t>フタン</t>
    </rPh>
    <rPh sb="182" eb="184">
      <t>ミコミ</t>
    </rPh>
    <rPh sb="184" eb="185">
      <t>ガク</t>
    </rPh>
    <rPh sb="186" eb="187">
      <t>ゲン</t>
    </rPh>
    <rPh sb="190" eb="192">
      <t>ショウライ</t>
    </rPh>
    <rPh sb="192" eb="194">
      <t>フタン</t>
    </rPh>
    <rPh sb="194" eb="195">
      <t>ガク</t>
    </rPh>
    <rPh sb="196" eb="197">
      <t>ゲン</t>
    </rPh>
    <rPh sb="197" eb="198">
      <t>ショウ</t>
    </rPh>
    <rPh sb="199" eb="201">
      <t>チホウ</t>
    </rPh>
    <rPh sb="201" eb="204">
      <t>ショウヒゼイ</t>
    </rPh>
    <rPh sb="204" eb="205">
      <t>リツ</t>
    </rPh>
    <rPh sb="206" eb="208">
      <t>ヒキア</t>
    </rPh>
    <rPh sb="212" eb="214">
      <t>チホウ</t>
    </rPh>
    <rPh sb="214" eb="217">
      <t>ショウヒゼイ</t>
    </rPh>
    <rPh sb="217" eb="220">
      <t>コウフキン</t>
    </rPh>
    <rPh sb="221" eb="223">
      <t>ゾウカ</t>
    </rPh>
    <rPh sb="224" eb="225">
      <t>トモナ</t>
    </rPh>
    <rPh sb="226" eb="228">
      <t>ヒョウジュン</t>
    </rPh>
    <rPh sb="228" eb="229">
      <t>ゼイ</t>
    </rPh>
    <rPh sb="229" eb="231">
      <t>シュウニュウ</t>
    </rPh>
    <rPh sb="231" eb="232">
      <t>ガク</t>
    </rPh>
    <rPh sb="232" eb="233">
      <t>トウ</t>
    </rPh>
    <rPh sb="234" eb="235">
      <t>ゾウ</t>
    </rPh>
    <rPh sb="235" eb="236">
      <t>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</si>
  <si>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</si>
  <si>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</si>
  <si>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</si>
  <si>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平均よりも低い水準ではあるが、増加傾向にあり、今後計画的な老朽化対策が必要となってくる。このため、これらの対策に伴う市債の発行により、類似団体より高い水準で推移している将来負担比率が更に悪化する懸念があるため、交付税算入率の高い起債の優先借入に努めるなど、将来負担比率への影響にも配慮しながら健全な財政運営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</si>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</sst>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AAF2-4F7E-80CC-FB8FBF4A49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36141</c:v>
                </c:pt>
                <c:pt idx="1">
                  <c:v>34692</c:v>
                </c:pt>
                <c:pt idx="2">
                  <c:v>30281</c:v>
                </c:pt>
                <c:pt idx="3">
                  <c:v>22851</c:v>
                </c:pt>
                <c:pt idx="4">
                  <c:v>25257</c:v>
                </c:pt>
              </c:numCache>
            </c:numRef>
          </c:val>
          <c:smooth val="0"/>
          <c:extLst>
            <c:ext xmlns:c16="http://schemas.microsoft.com/office/drawing/2014/chart" uri="{C3380CC4-5D6E-409C-BE32-E72D297353CC}">
              <c16:uniqueId val="{00000001-AAF2-4F7E-80CC-FB8FBF4A49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c:v>
                </c:pt>
                <c:pt idx="1">
                  <c:v>2.85</c:v>
                </c:pt>
                <c:pt idx="2">
                  <c:v>3.1</c:v>
                </c:pt>
                <c:pt idx="3">
                  <c:v>2.78</c:v>
                </c:pt>
                <c:pt idx="4">
                  <c:v>2.66</c:v>
                </c:pt>
              </c:numCache>
            </c:numRef>
          </c:val>
          <c:extLst>
            <c:ext xmlns:c16="http://schemas.microsoft.com/office/drawing/2014/chart" uri="{C3380CC4-5D6E-409C-BE32-E72D297353CC}">
              <c16:uniqueId val="{00000000-D060-472A-BBFD-8582AA4341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16.8</c:v>
                </c:pt>
                <c:pt idx="1">
                  <c:v>16.32</c:v>
                </c:pt>
                <c:pt idx="2">
                  <c:v>16.7</c:v>
                </c:pt>
                <c:pt idx="3">
                  <c:v>17.399999999999999</c:v>
                </c:pt>
                <c:pt idx="4">
                  <c:v>17.11</c:v>
                </c:pt>
              </c:numCache>
            </c:numRef>
          </c:val>
          <c:extLst>
            <c:ext xmlns:c16="http://schemas.microsoft.com/office/drawing/2014/chart" uri="{C3380CC4-5D6E-409C-BE32-E72D297353CC}">
              <c16:uniqueId val="{00000001-D060-472A-BBFD-8582AA4341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-1.55</c:v>
                </c:pt>
                <c:pt idx="1">
                  <c:v>-1.35</c:v>
                </c:pt>
                <c:pt idx="2">
                  <c:v>-0.49</c:v>
                </c:pt>
                <c:pt idx="3">
                  <c:v>-0.96</c:v>
                </c:pt>
                <c:pt idx="4">
                  <c:v>-1.32</c:v>
                </c:pt>
              </c:numCache>
            </c:numRef>
          </c:val>
          <c:smooth val="0"/>
          <c:extLst>
            <c:ext xmlns:c16="http://schemas.microsoft.com/office/drawing/2014/chart" uri="{C3380CC4-5D6E-409C-BE32-E72D297353CC}">
              <c16:uniqueId val="{00000002-D060-472A-BBFD-8582AA4341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1.44</c:v>
                </c:pt>
                <c:pt idx="2">
                  <c:v>#N/A</c:v>
                </c:pt>
                <c:pt idx="3">
                  <c:v>1.3</c:v>
                </c:pt>
                <c:pt idx="4">
                  <c:v>#N/A</c:v>
                </c:pt>
                <c:pt idx="5">
                  <c:v>1.18</c:v>
                </c:pt>
                <c:pt idx="6">
                  <c:v>#N/A</c:v>
                </c:pt>
                <c:pt idx="7">
                  <c:v>1.26</c:v>
                </c:pt>
                <c:pt idx="8">
                  <c:v>#N/A</c:v>
                </c:pt>
                <c:pt idx="9">
                  <c:v>1.2</c:v>
                </c:pt>
              </c:numCache>
            </c:numRef>
          </c:val>
          <c:extLst>
            <c:ext xmlns:c16="http://schemas.microsoft.com/office/drawing/2014/chart" uri="{C3380CC4-5D6E-409C-BE32-E72D297353CC}">
              <c16:uniqueId val="{00000000-9AD7-4935-A7F9-D1410FAD7B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D7-4935-A7F9-D1410FAD7BF8}"/>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0.44</c:v>
                </c:pt>
                <c:pt idx="2">
                  <c:v>#N/A</c:v>
                </c:pt>
                <c:pt idx="3">
                  <c:v>0.5</c:v>
                </c:pt>
                <c:pt idx="4">
                  <c:v>#N/A</c:v>
                </c:pt>
                <c:pt idx="5">
                  <c:v>0.54</c:v>
                </c:pt>
                <c:pt idx="6">
                  <c:v>#N/A</c:v>
                </c:pt>
                <c:pt idx="7">
                  <c:v>0.56000000000000005</c:v>
                </c:pt>
                <c:pt idx="8">
                  <c:v>#N/A</c:v>
                </c:pt>
                <c:pt idx="9">
                  <c:v>0.61</c:v>
                </c:pt>
              </c:numCache>
            </c:numRef>
          </c:val>
          <c:extLst>
            <c:ext xmlns:c16="http://schemas.microsoft.com/office/drawing/2014/chart" uri="{C3380CC4-5D6E-409C-BE32-E72D297353CC}">
              <c16:uniqueId val="{00000002-9AD7-4935-A7F9-D1410FAD7BF8}"/>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0.68</c:v>
                </c:pt>
                <c:pt idx="2">
                  <c:v>#N/A</c:v>
                </c:pt>
                <c:pt idx="3">
                  <c:v>0.6</c:v>
                </c:pt>
                <c:pt idx="4">
                  <c:v>#N/A</c:v>
                </c:pt>
                <c:pt idx="5">
                  <c:v>1.03</c:v>
                </c:pt>
                <c:pt idx="6">
                  <c:v>#N/A</c:v>
                </c:pt>
                <c:pt idx="7">
                  <c:v>0.48</c:v>
                </c:pt>
                <c:pt idx="8">
                  <c:v>#N/A</c:v>
                </c:pt>
                <c:pt idx="9">
                  <c:v>0.71</c:v>
                </c:pt>
              </c:numCache>
            </c:numRef>
          </c:val>
          <c:extLst>
            <c:ext xmlns:c16="http://schemas.microsoft.com/office/drawing/2014/chart" uri="{C3380CC4-5D6E-409C-BE32-E72D297353CC}">
              <c16:uniqueId val="{00000003-9AD7-4935-A7F9-D1410FAD7BF8}"/>
            </c:ext>
          </c:extLst>
        </c:ser>
        <c:ser>
          <c:idx val="4"/>
          <c:order val="4"/>
          <c:tx>
            <c:strRef>
              <c:f>データシート!$A$31</c:f>
              <c:strCache>
                <c:ptCount val="1"/>
                <c:pt idx="0">
                  <c:v>松山城観光事業特別会計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1.58</c:v>
                </c:pt>
                <c:pt idx="2">
                  <c:v>#N/A</c:v>
                </c:pt>
                <c:pt idx="3">
                  <c:v>1.83</c:v>
                </c:pt>
                <c:pt idx="4">
                  <c:v>#N/A</c:v>
                </c:pt>
                <c:pt idx="5">
                  <c:v>1.98</c:v>
                </c:pt>
                <c:pt idx="6">
                  <c:v>#N/A</c:v>
                </c:pt>
                <c:pt idx="7">
                  <c:v>2.0699999999999998</c:v>
                </c:pt>
                <c:pt idx="8">
                  <c:v>#N/A</c:v>
                </c:pt>
                <c:pt idx="9">
                  <c:v>1.83</c:v>
                </c:pt>
              </c:numCache>
            </c:numRef>
          </c:val>
          <c:extLst>
            <c:ext xmlns:c16="http://schemas.microsoft.com/office/drawing/2014/chart" uri="{C3380CC4-5D6E-409C-BE32-E72D297353CC}">
              <c16:uniqueId val="{00000004-9AD7-4935-A7F9-D1410FAD7BF8}"/>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2.15</c:v>
                </c:pt>
                <c:pt idx="2">
                  <c:v>#N/A</c:v>
                </c:pt>
                <c:pt idx="3">
                  <c:v>2.36</c:v>
                </c:pt>
                <c:pt idx="4">
                  <c:v>#N/A</c:v>
                </c:pt>
                <c:pt idx="5">
                  <c:v>2.64</c:v>
                </c:pt>
                <c:pt idx="6">
                  <c:v>#N/A</c:v>
                </c:pt>
                <c:pt idx="7">
                  <c:v>2.41</c:v>
                </c:pt>
                <c:pt idx="8">
                  <c:v>#N/A</c:v>
                </c:pt>
                <c:pt idx="9">
                  <c:v>2.37</c:v>
                </c:pt>
              </c:numCache>
            </c:numRef>
          </c:val>
          <c:extLst>
            <c:ext xmlns:c16="http://schemas.microsoft.com/office/drawing/2014/chart" uri="{C3380CC4-5D6E-409C-BE32-E72D297353CC}">
              <c16:uniqueId val="{00000005-9AD7-4935-A7F9-D1410FAD7BF8}"/>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2.8</c:v>
                </c:pt>
                <c:pt idx="2">
                  <c:v>#N/A</c:v>
                </c:pt>
                <c:pt idx="3">
                  <c:v>2.62</c:v>
                </c:pt>
                <c:pt idx="4">
                  <c:v>#N/A</c:v>
                </c:pt>
                <c:pt idx="5">
                  <c:v>2.66</c:v>
                </c:pt>
                <c:pt idx="6">
                  <c:v>#N/A</c:v>
                </c:pt>
                <c:pt idx="7">
                  <c:v>2.71</c:v>
                </c:pt>
                <c:pt idx="8">
                  <c:v>#N/A</c:v>
                </c:pt>
                <c:pt idx="9">
                  <c:v>2.58</c:v>
                </c:pt>
              </c:numCache>
            </c:numRef>
          </c:val>
          <c:extLst>
            <c:ext xmlns:c16="http://schemas.microsoft.com/office/drawing/2014/chart" uri="{C3380CC4-5D6E-409C-BE32-E72D297353CC}">
              <c16:uniqueId val="{00000006-9AD7-4935-A7F9-D1410FAD7BF8}"/>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0.63</c:v>
                </c:pt>
                <c:pt idx="2">
                  <c:v>#N/A</c:v>
                </c:pt>
                <c:pt idx="3">
                  <c:v>1.86</c:v>
                </c:pt>
                <c:pt idx="4">
                  <c:v>#N/A</c:v>
                </c:pt>
                <c:pt idx="5">
                  <c:v>2.38</c:v>
                </c:pt>
                <c:pt idx="6">
                  <c:v>#N/A</c:v>
                </c:pt>
                <c:pt idx="7">
                  <c:v>2.81</c:v>
                </c:pt>
                <c:pt idx="8">
                  <c:v>#N/A</c:v>
                </c:pt>
                <c:pt idx="9">
                  <c:v>3.35</c:v>
                </c:pt>
              </c:numCache>
            </c:numRef>
          </c:val>
          <c:extLst>
            <c:ext xmlns:c16="http://schemas.microsoft.com/office/drawing/2014/chart" uri="{C3380CC4-5D6E-409C-BE32-E72D297353CC}">
              <c16:uniqueId val="{00000007-9AD7-4935-A7F9-D1410FAD7BF8}"/>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3.34</c:v>
                </c:pt>
                <c:pt idx="2">
                  <c:v>#N/A</c:v>
                </c:pt>
                <c:pt idx="3">
                  <c:v>4.2</c:v>
                </c:pt>
                <c:pt idx="4">
                  <c:v>#N/A</c:v>
                </c:pt>
                <c:pt idx="5">
                  <c:v>5.26</c:v>
                </c:pt>
                <c:pt idx="6">
                  <c:v>#N/A</c:v>
                </c:pt>
                <c:pt idx="7">
                  <c:v>6.33</c:v>
                </c:pt>
                <c:pt idx="8">
                  <c:v>#N/A</c:v>
                </c:pt>
                <c:pt idx="9">
                  <c:v>6.98</c:v>
                </c:pt>
              </c:numCache>
            </c:numRef>
          </c:val>
          <c:extLst>
            <c:ext xmlns:c16="http://schemas.microsoft.com/office/drawing/2014/chart" uri="{C3380CC4-5D6E-409C-BE32-E72D297353CC}">
              <c16:uniqueId val="{00000008-9AD7-4935-A7F9-D1410FAD7BF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11.98</c:v>
                </c:pt>
                <c:pt idx="2">
                  <c:v>#N/A</c:v>
                </c:pt>
                <c:pt idx="3">
                  <c:v>12.19</c:v>
                </c:pt>
                <c:pt idx="4">
                  <c:v>#N/A</c:v>
                </c:pt>
                <c:pt idx="5">
                  <c:v>10.78</c:v>
                </c:pt>
                <c:pt idx="6">
                  <c:v>#N/A</c:v>
                </c:pt>
                <c:pt idx="7">
                  <c:v>11.27</c:v>
                </c:pt>
                <c:pt idx="8">
                  <c:v>#N/A</c:v>
                </c:pt>
                <c:pt idx="9">
                  <c:v>10.82</c:v>
                </c:pt>
              </c:numCache>
            </c:numRef>
          </c:val>
          <c:extLst>
            <c:ext xmlns:c16="http://schemas.microsoft.com/office/drawing/2014/chart" uri="{C3380CC4-5D6E-409C-BE32-E72D297353CC}">
              <c16:uniqueId val="{00000009-9AD7-4935-A7F9-D1410FAD7B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14428</c:v>
                </c:pt>
                <c:pt idx="5">
                  <c:v>14465</c:v>
                </c:pt>
                <c:pt idx="8">
                  <c:v>14335</c:v>
                </c:pt>
                <c:pt idx="11">
                  <c:v>14229</c:v>
                </c:pt>
                <c:pt idx="14">
                  <c:v>13770</c:v>
                </c:pt>
              </c:numCache>
            </c:numRef>
          </c:val>
          <c:extLst>
            <c:ext xmlns:c16="http://schemas.microsoft.com/office/drawing/2014/chart" uri="{C3380CC4-5D6E-409C-BE32-E72D297353CC}">
              <c16:uniqueId val="{00000000-3F9A-4CF1-84FC-CD494146F8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3</c:v>
                </c:pt>
                <c:pt idx="6">
                  <c:v>3</c:v>
                </c:pt>
                <c:pt idx="9">
                  <c:v>1</c:v>
                </c:pt>
                <c:pt idx="12">
                  <c:v>1</c:v>
                </c:pt>
              </c:numCache>
            </c:numRef>
          </c:val>
          <c:extLst>
            <c:ext xmlns:c16="http://schemas.microsoft.com/office/drawing/2014/chart" uri="{C3380CC4-5D6E-409C-BE32-E72D297353CC}">
              <c16:uniqueId val="{00000001-3F9A-4CF1-84FC-CD494146F8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F9A-4CF1-84FC-CD494146F8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2</c:v>
                </c:pt>
                <c:pt idx="9">
                  <c:v>3</c:v>
                </c:pt>
                <c:pt idx="12">
                  <c:v>3</c:v>
                </c:pt>
              </c:numCache>
            </c:numRef>
          </c:val>
          <c:extLst>
            <c:ext xmlns:c16="http://schemas.microsoft.com/office/drawing/2014/chart" uri="{C3380CC4-5D6E-409C-BE32-E72D297353CC}">
              <c16:uniqueId val="{00000003-3F9A-4CF1-84FC-CD494146F8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5632</c:v>
                </c:pt>
                <c:pt idx="3">
                  <c:v>5313</c:v>
                </c:pt>
                <c:pt idx="6">
                  <c:v>5296</c:v>
                </c:pt>
                <c:pt idx="9">
                  <c:v>5453</c:v>
                </c:pt>
                <c:pt idx="12">
                  <c:v>5411</c:v>
                </c:pt>
              </c:numCache>
            </c:numRef>
          </c:val>
          <c:extLst>
            <c:ext xmlns:c16="http://schemas.microsoft.com/office/drawing/2014/chart" uri="{C3380CC4-5D6E-409C-BE32-E72D297353CC}">
              <c16:uniqueId val="{00000004-3F9A-4CF1-84FC-CD494146F8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433</c:v>
                </c:pt>
                <c:pt idx="3">
                  <c:v>433</c:v>
                </c:pt>
                <c:pt idx="6">
                  <c:v>433</c:v>
                </c:pt>
                <c:pt idx="9">
                  <c:v>433</c:v>
                </c:pt>
                <c:pt idx="12">
                  <c:v>433</c:v>
                </c:pt>
              </c:numCache>
            </c:numRef>
          </c:val>
          <c:extLst>
            <c:ext xmlns:c16="http://schemas.microsoft.com/office/drawing/2014/chart" uri="{C3380CC4-5D6E-409C-BE32-E72D297353CC}">
              <c16:uniqueId val="{00000005-3F9A-4CF1-84FC-CD494146F8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9A-4CF1-84FC-CD494146F8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15273</c:v>
                </c:pt>
                <c:pt idx="3">
                  <c:v>15805</c:v>
                </c:pt>
                <c:pt idx="6">
                  <c:v>15485</c:v>
                </c:pt>
                <c:pt idx="9">
                  <c:v>15789</c:v>
                </c:pt>
                <c:pt idx="12">
                  <c:v>15770</c:v>
                </c:pt>
              </c:numCache>
            </c:numRef>
          </c:val>
          <c:extLst>
            <c:ext xmlns:c16="http://schemas.microsoft.com/office/drawing/2014/chart" uri="{C3380CC4-5D6E-409C-BE32-E72D297353CC}">
              <c16:uniqueId val="{00000007-3F9A-4CF1-84FC-CD494146F8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6911</c:v>
                </c:pt>
                <c:pt idx="2">
                  <c:v>#N/A</c:v>
                </c:pt>
                <c:pt idx="3">
                  <c:v>#N/A</c:v>
                </c:pt>
                <c:pt idx="4">
                  <c:v>7089</c:v>
                </c:pt>
                <c:pt idx="5">
                  <c:v>#N/A</c:v>
                </c:pt>
                <c:pt idx="6">
                  <c:v>#N/A</c:v>
                </c:pt>
                <c:pt idx="7">
                  <c:v>6884</c:v>
                </c:pt>
                <c:pt idx="8">
                  <c:v>#N/A</c:v>
                </c:pt>
                <c:pt idx="9">
                  <c:v>#N/A</c:v>
                </c:pt>
                <c:pt idx="10">
                  <c:v>7450</c:v>
                </c:pt>
                <c:pt idx="11">
                  <c:v>#N/A</c:v>
                </c:pt>
                <c:pt idx="12">
                  <c:v>#N/A</c:v>
                </c:pt>
                <c:pt idx="13">
                  <c:v>7848</c:v>
                </c:pt>
                <c:pt idx="14">
                  <c:v>#N/A</c:v>
                </c:pt>
              </c:numCache>
            </c:numRef>
          </c:val>
          <c:smooth val="0"/>
          <c:extLst>
            <c:ext xmlns:c16="http://schemas.microsoft.com/office/drawing/2014/chart" uri="{C3380CC4-5D6E-409C-BE32-E72D297353CC}">
              <c16:uniqueId val="{00000008-3F9A-4CF1-84FC-CD494146F8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184495</c:v>
                </c:pt>
                <c:pt idx="5">
                  <c:v>183680</c:v>
                </c:pt>
                <c:pt idx="8">
                  <c:v>184381</c:v>
                </c:pt>
                <c:pt idx="11">
                  <c:v>183440</c:v>
                </c:pt>
                <c:pt idx="14">
                  <c:v>182508</c:v>
                </c:pt>
              </c:numCache>
            </c:numRef>
          </c:val>
          <c:extLst>
            <c:ext xmlns:c16="http://schemas.microsoft.com/office/drawing/2014/chart" uri="{C3380CC4-5D6E-409C-BE32-E72D297353CC}">
              <c16:uniqueId val="{00000000-E38D-4015-9924-C9224D69A4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2176</c:v>
                </c:pt>
                <c:pt idx="5">
                  <c:v>2393</c:v>
                </c:pt>
                <c:pt idx="8">
                  <c:v>3595</c:v>
                </c:pt>
                <c:pt idx="11">
                  <c:v>3474</c:v>
                </c:pt>
                <c:pt idx="14">
                  <c:v>3785</c:v>
                </c:pt>
              </c:numCache>
            </c:numRef>
          </c:val>
          <c:extLst>
            <c:ext xmlns:c16="http://schemas.microsoft.com/office/drawing/2014/chart" uri="{C3380CC4-5D6E-409C-BE32-E72D297353CC}">
              <c16:uniqueId val="{00000001-E38D-4015-9924-C9224D69A4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48601</c:v>
                </c:pt>
                <c:pt idx="5">
                  <c:v>48310</c:v>
                </c:pt>
                <c:pt idx="8">
                  <c:v>49541</c:v>
                </c:pt>
                <c:pt idx="11">
                  <c:v>50537</c:v>
                </c:pt>
                <c:pt idx="14">
                  <c:v>52897</c:v>
                </c:pt>
              </c:numCache>
            </c:numRef>
          </c:val>
          <c:extLst>
            <c:ext xmlns:c16="http://schemas.microsoft.com/office/drawing/2014/chart" uri="{C3380CC4-5D6E-409C-BE32-E72D297353CC}">
              <c16:uniqueId val="{00000002-E38D-4015-9924-C9224D69A4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8D-4015-9924-C9224D69A4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8D-4015-9924-C9224D69A4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8D-4015-9924-C9224D69A4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22131</c:v>
                </c:pt>
                <c:pt idx="3">
                  <c:v>21640</c:v>
                </c:pt>
                <c:pt idx="6">
                  <c:v>21688</c:v>
                </c:pt>
                <c:pt idx="9">
                  <c:v>23189</c:v>
                </c:pt>
                <c:pt idx="12">
                  <c:v>21187</c:v>
                </c:pt>
              </c:numCache>
            </c:numRef>
          </c:val>
          <c:extLst>
            <c:ext xmlns:c16="http://schemas.microsoft.com/office/drawing/2014/chart" uri="{C3380CC4-5D6E-409C-BE32-E72D297353CC}">
              <c16:uniqueId val="{00000006-E38D-4015-9924-C9224D69A4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1143</c:v>
                </c:pt>
                <c:pt idx="6">
                  <c:v>2151</c:v>
                </c:pt>
                <c:pt idx="9">
                  <c:v>2151</c:v>
                </c:pt>
                <c:pt idx="12">
                  <c:v>2151</c:v>
                </c:pt>
              </c:numCache>
            </c:numRef>
          </c:val>
          <c:extLst>
            <c:ext xmlns:c16="http://schemas.microsoft.com/office/drawing/2014/chart" uri="{C3380CC4-5D6E-409C-BE32-E72D297353CC}">
              <c16:uniqueId val="{00000007-E38D-4015-9924-C9224D69A4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89585</c:v>
                </c:pt>
                <c:pt idx="3">
                  <c:v>88919</c:v>
                </c:pt>
                <c:pt idx="6">
                  <c:v>85392</c:v>
                </c:pt>
                <c:pt idx="9">
                  <c:v>81453</c:v>
                </c:pt>
                <c:pt idx="12">
                  <c:v>78485</c:v>
                </c:pt>
              </c:numCache>
            </c:numRef>
          </c:val>
          <c:extLst>
            <c:ext xmlns:c16="http://schemas.microsoft.com/office/drawing/2014/chart" uri="{C3380CC4-5D6E-409C-BE32-E72D297353CC}">
              <c16:uniqueId val="{00000008-E38D-4015-9924-C9224D69A4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8D-4015-9924-C9224D69A4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178284</c:v>
                </c:pt>
                <c:pt idx="3">
                  <c:v>178970</c:v>
                </c:pt>
                <c:pt idx="6">
                  <c:v>182161</c:v>
                </c:pt>
                <c:pt idx="9">
                  <c:v>178856</c:v>
                </c:pt>
                <c:pt idx="12">
                  <c:v>178299</c:v>
                </c:pt>
              </c:numCache>
            </c:numRef>
          </c:val>
          <c:extLst>
            <c:ext xmlns:c16="http://schemas.microsoft.com/office/drawing/2014/chart" uri="{C3380CC4-5D6E-409C-BE32-E72D297353CC}">
              <c16:uniqueId val="{0000000A-E38D-4015-9924-C9224D69A4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54728</c:v>
                </c:pt>
                <c:pt idx="2">
                  <c:v>#N/A</c:v>
                </c:pt>
                <c:pt idx="3">
                  <c:v>#N/A</c:v>
                </c:pt>
                <c:pt idx="4">
                  <c:v>56288</c:v>
                </c:pt>
                <c:pt idx="5">
                  <c:v>#N/A</c:v>
                </c:pt>
                <c:pt idx="6">
                  <c:v>#N/A</c:v>
                </c:pt>
                <c:pt idx="7">
                  <c:v>53875</c:v>
                </c:pt>
                <c:pt idx="8">
                  <c:v>#N/A</c:v>
                </c:pt>
                <c:pt idx="9">
                  <c:v>#N/A</c:v>
                </c:pt>
                <c:pt idx="10">
                  <c:v>48198</c:v>
                </c:pt>
                <c:pt idx="11">
                  <c:v>#N/A</c:v>
                </c:pt>
                <c:pt idx="12">
                  <c:v>#N/A</c:v>
                </c:pt>
                <c:pt idx="13">
                  <c:v>40931</c:v>
                </c:pt>
                <c:pt idx="14">
                  <c:v>#N/A</c:v>
                </c:pt>
              </c:numCache>
            </c:numRef>
          </c:val>
          <c:smooth val="0"/>
          <c:extLst>
            <c:ext xmlns:c16="http://schemas.microsoft.com/office/drawing/2014/chart" uri="{C3380CC4-5D6E-409C-BE32-E72D297353CC}">
              <c16:uniqueId val="{0000000B-E38D-4015-9924-C9224D69A4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17800</c:v>
                </c:pt>
                <c:pt idx="1">
                  <c:v>18600</c:v>
                </c:pt>
                <c:pt idx="2">
                  <c:v>18550</c:v>
                </c:pt>
              </c:numCache>
            </c:numRef>
          </c:val>
          <c:extLst>
            <c:ext xmlns:c16="http://schemas.microsoft.com/office/drawing/2014/chart" uri="{C3380CC4-5D6E-409C-BE32-E72D297353CC}">
              <c16:uniqueId val="{00000000-9E3C-40B1-81A2-0577C0DCC3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7650</c:v>
                </c:pt>
                <c:pt idx="1">
                  <c:v>6950</c:v>
                </c:pt>
                <c:pt idx="2">
                  <c:v>7150</c:v>
                </c:pt>
              </c:numCache>
            </c:numRef>
          </c:val>
          <c:extLst>
            <c:ext xmlns:c16="http://schemas.microsoft.com/office/drawing/2014/chart" uri="{C3380CC4-5D6E-409C-BE32-E72D297353CC}">
              <c16:uniqueId val="{00000001-9E3C-40B1-81A2-0577C0DCC3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21041</c:v>
                </c:pt>
                <c:pt idx="1">
                  <c:v>21873</c:v>
                </c:pt>
                <c:pt idx="2">
                  <c:v>23922</c:v>
                </c:pt>
              </c:numCache>
            </c:numRef>
          </c:val>
          <c:extLst>
            <c:ext xmlns:c16="http://schemas.microsoft.com/office/drawing/2014/chart" uri="{C3380CC4-5D6E-409C-BE32-E72D297353CC}">
              <c16:uniqueId val="{00000002-9E3C-40B1-81A2-0577C0DCC3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{2D8A4946-D813-47C0-A53F-A96F97D2D2E7}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432-4BA0-A906-61722AD6C8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{F4EE8010-8FE7-4A4F-AD6C-DD66EEA18CEE}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32-4BA0-A906-61722AD6C8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{C4E98068-DFF6-4933-B155-9DCF6357968D}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32-4BA0-A906-61722AD6C8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{20BEF4C1-BE12-4BAC-B9FC-398C29C02C6C}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32-4BA0-A906-61722AD6C8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{48D46B65-D7C4-41C6-BA7F-B1BBA8BCEB41}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32-4BA0-A906-61722AD6C8A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{D387241A-E063-4B42-8AFA-080A8961FC7F}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432-4BA0-A906-61722AD6C8A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{B0EF326E-2CA9-4925-898D-C319D4195E1F}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432-4BA0-A906-61722AD6C8A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{0F25F3F9-2DC5-4D1D-B46F-3A544BF8503F}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432-4BA0-A906-61722AD6C8A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{D9EE3EB2-A9D7-4678-A832-64CEC10C0785}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432-4BA0-A906-61722AD6C8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56.2</c:v>
                </c:pt>
                <c:pt idx="16">
                  <c:v>56.3</c:v>
                </c:pt>
                <c:pt idx="24">
                  <c:v>58.1</c:v>
                </c:pt>
                <c:pt idx="32">
                  <c:v>59.6</c:v>
                </c:pt>
              </c:numCache>
            </c:numRef>
          </c:xVal>
          <c:yVal>
            <c:numRef>
              <c:f>公会計指標分析・財政指標組合せ分析表!$BP$51:$DC$51</c:f>
              <c:numCache>
                <c:formatCode>#,##0.0;"▲ "#,##0.0</c:formatCode>
                <c:ptCount val="40"/>
                <c:pt idx="0">
                  <c:v>59.5</c:v>
                </c:pt>
                <c:pt idx="8">
                  <c:v>61.2</c:v>
                </c:pt>
                <c:pt idx="16">
                  <c:v>58.2</c:v>
                </c:pt>
                <c:pt idx="24">
                  <c:v>51.8</c:v>
                </c:pt>
                <c:pt idx="32">
                  <c:v>43</c:v>
                </c:pt>
              </c:numCache>
            </c:numRef>
          </c:yVal>
          <c:smooth val="0"/>
          <c:extLst>
            <c:ext xmlns:c16="http://schemas.microsoft.com/office/drawing/2014/chart" uri="{C3380CC4-5D6E-409C-BE32-E72D297353CC}">
              <c16:uniqueId val="{00000009-3432-4BA0-A906-61722AD6C8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{FE708DE7-F47C-4C40-98DA-F7657861BB29}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432-4BA0-A906-61722AD6C8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{2C71C51F-3F57-4605-8948-15BF9FA8142C}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32-4BA0-A906-61722AD6C8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{BC0C4973-9DF7-40C5-8D1B-4F8A550BEBD2}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32-4BA0-A906-61722AD6C8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{6B30C4BF-0050-4A2B-B9C0-D745BB63A6E1}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32-4BA0-A906-61722AD6C8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{E4C754F2-26C6-4ED9-8994-9E8692171BDD}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32-4BA0-A906-61722AD6C8A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{A79EB506-5F0A-4817-9023-E54F2D09C53A}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432-4BA0-A906-61722AD6C8A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{360791E8-338E-4708-98A2-A3B5E8CD2E54}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432-4BA0-A906-61722AD6C8A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{6A83080B-DF63-498F-B2C7-22BAB3DBE6F5}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432-4BA0-A906-61722AD6C8A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{BF781FE5-F029-4452-AEE3-DFA6410D5AE3}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432-4BA0-A906-61722AD6C8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3432-4BA0-A906-61722AD6C8AC}"/>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{8D30D2AB-9A0B-4DDB-AA41-A79E3F30FE0A}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DB3-475D-84D9-614634572F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{F6043EE9-00C4-4C06-B7B6-93CE4B2E6B19}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B3-475D-84D9-614634572F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{29BE7AAD-B2D5-4840-8F21-2177A41CE5BB}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B3-475D-84D9-614634572F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{86C9C6AD-C1E3-4168-8036-30344B0D569C}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B3-475D-84D9-614634572F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{8B9A06AC-6C97-4E01-9DF5-8CFD74DCEDF5}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B3-475D-84D9-614634572F4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{E2E4294F-8C91-4B33-AA90-7891FF49CAF5}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DB3-475D-84D9-614634572F4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{C1AB8176-8030-41F3-A5B2-120DCD2F1A39}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DB3-475D-84D9-614634572F4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{F545B17B-8C91-4DC0-9E6E-F786640B43DF}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DB3-475D-84D9-614634572F4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{C9DB16AE-0ECA-45C2-893C-8214EDC373E6}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DB3-475D-84D9-614634572F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7.4</c:v>
                </c:pt>
                <c:pt idx="16">
                  <c:v>7.5</c:v>
                </c:pt>
                <c:pt idx="24">
                  <c:v>7.7</c:v>
                </c:pt>
                <c:pt idx="32">
                  <c:v>7.9</c:v>
                </c:pt>
              </c:numCache>
            </c:numRef>
          </c:xVal>
          <c:yVal>
            <c:numRef>
              <c:f>公会計指標分析・財政指標組合せ分析表!$BP$73:$DC$73</c:f>
              <c:numCache>
                <c:formatCode>#,##0.0;"▲ "#,##0.0</c:formatCode>
                <c:ptCount val="40"/>
                <c:pt idx="0">
                  <c:v>59.5</c:v>
                </c:pt>
                <c:pt idx="8">
                  <c:v>61.2</c:v>
                </c:pt>
                <c:pt idx="16">
                  <c:v>58.2</c:v>
                </c:pt>
                <c:pt idx="24">
                  <c:v>51.8</c:v>
                </c:pt>
                <c:pt idx="32">
                  <c:v>43</c:v>
                </c:pt>
              </c:numCache>
            </c:numRef>
          </c:yVal>
          <c:smooth val="0"/>
          <c:extLst>
            <c:ext xmlns:c16="http://schemas.microsoft.com/office/drawing/2014/chart" uri="{C3380CC4-5D6E-409C-BE32-E72D297353CC}">
              <c16:uniqueId val="{00000009-ADB3-475D-84D9-614634572F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{EB0A409A-724B-4227-9AF6-0AB244E7A052}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DB3-475D-84D9-614634572F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{70A4AF19-E319-421D-9DF1-3DE8E517D1E1}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B3-475D-84D9-614634572F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{1B0083FF-2BA2-48F3-BEE2-CC4E17E23183}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B3-475D-84D9-614634572F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{603AE515-336D-462A-805B-2150FD642150}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B3-475D-84D9-614634572F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{7355635B-4138-4700-B963-445174DBEB91}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B3-475D-84D9-614634572F4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{03189396-D501-437D-B701-CE8749FE547F}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DB3-475D-84D9-614634572F4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{FEB358EC-27A1-4DCA-9868-302BCD82FF5F}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DB3-475D-84D9-614634572F4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{BD41DA1B-4F90-43C1-B8E7-883B1A32E120}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DB3-475D-84D9-614634572F4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{8A1D3CB8-90FB-4A89-9909-4FFE18583EAB}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DB3-475D-84D9-614634572F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ADB3-475D-84D9-614634572F44}"/>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は、利率の低下などによって減少した。また、算入公債費等は、事業費補正の算入公債費の減によって減少した。元利償還金等の減少幅より算入公債費等の減少幅の方が大きかったため、令和２年度実質公債費比率の分子は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減債基金積立不足は生じていない。なお、</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年満期一括償還分は起債額の</a:t>
          </a:r>
          <a:r>
            <a:rPr kumimoji="1" lang="en-US" altLang="ja-JP" sz="1000">
              <a:latin typeface="ＭＳ ゴシック" pitchFamily="49" charset="-128"/>
              <a:ea typeface="ＭＳ ゴシック" pitchFamily="49" charset="-128"/>
            </a:rPr>
            <a:t>1/5</a:t>
          </a:r>
          <a:r>
            <a:rPr kumimoji="1" lang="ja-JP" altLang="en-US" sz="1000">
              <a:latin typeface="ＭＳ ゴシック" pitchFamily="49" charset="-128"/>
              <a:ea typeface="ＭＳ ゴシック" pitchFamily="49" charset="-128"/>
            </a:rPr>
            <a:t>ずつ、</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年満期一括償還分は起債額の</a:t>
          </a:r>
          <a:r>
            <a:rPr kumimoji="1" lang="en-US" altLang="ja-JP" sz="1000">
              <a:latin typeface="ＭＳ ゴシック" pitchFamily="49" charset="-128"/>
              <a:ea typeface="ＭＳ ゴシック" pitchFamily="49" charset="-128"/>
            </a:rPr>
            <a:t>1/20</a:t>
          </a:r>
          <a:r>
            <a:rPr kumimoji="1" lang="ja-JP" altLang="en-US" sz="1000">
              <a:latin typeface="ＭＳ ゴシック" pitchFamily="49" charset="-128"/>
              <a:ea typeface="ＭＳ ゴシック" pitchFamily="49" charset="-128"/>
            </a:rPr>
            <a:t>ずつを翌年度から減債基金へ積立てている。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公営企業債等繰入見込額や退職手当負担見込額、一般会計等に係る地方債の現在高の減などによって減少した。また、充当可能財源等は、基準財政需要額算入見込額が減少したものの、事業収益が好調であった競輪施設等改善事業基金の増などによって充当可能基金額が増加し、全体では増加した。将来負担額が減少し、充当可能財源等が増加したため、令和２年度将来負担比率の分子は約</a:t>
          </a:r>
          <a:r>
            <a:rPr kumimoji="1" lang="en-US" altLang="ja-JP" sz="1400">
              <a:latin typeface="ＭＳ ゴシック" pitchFamily="49" charset="-128"/>
              <a:ea typeface="ＭＳ ゴシック" pitchFamily="49" charset="-128"/>
            </a:rPr>
            <a:t>72.7</a:t>
          </a:r>
          <a:r>
            <a:rPr kumimoji="1" lang="ja-JP" altLang="en-US" sz="1400">
              <a:latin typeface="ＭＳ ゴシック" pitchFamily="49" charset="-128"/>
              <a:ea typeface="ＭＳ ゴシック" pitchFamily="49" charset="-128"/>
            </a:rPr>
            <a:t>億円の減となった。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億円減少した一方、「減債基金」が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億円、「２１世紀松山創造基金」が約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億円、「のびのび教育推進基金」が約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公共施設の更新等大型事業などに備え、基金積立てによる財政負担の平準化を図るため、「２１世紀松山創造基金」、「のびのび教育推進基金」等へ積立てを行うことにより増加する予定だが、中長期的に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・２１世紀松山創造基金：日本一のまちづくりに向けた重要施策等のほか、地球にやさしい都市政策・環境政策等に関する施策を推進する。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・合併振興基金：市民の連帯の強化と地域を振興する。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・観光開発等産業活性化基金：観光振興及び健全な産業の振興を促進する。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・のびのび教育推進基金：教育の諸施策を推進する。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・城山公園整備基金：城山公園の整備を推進する。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・２１世紀松山創造基金：公共施設の更新に備えて積み立てたことなどにより約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・のびのび教育推進基金：学校給食共同調理場の更新や学校の長寿命化等の整備に備えて積み立てたことなどにより約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・２１世紀松山創造基金：今後の公共施設の更新に備えて、毎年積立て予定。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・のびのび教育推進基金：学校給食共同調理場の更新に備えて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年度を目途に計画的に積立て予定。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億円を積み立てた一方、新型コロナウイルス感染症対策などの財源に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景気の変動による税収の減少や自然災害など不測の事態に備えるため、引き続き国や県の補助金を十分に活用し、本市の財政負担をできるだけ減らすほか、予算の執行段階での経費節減にも努め、財政調整基金の計画的な積立てと取崩しを行うことで、本市の「健全な財政運営へのガイドライ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月改定）に定める数値基準である標準財政規模の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・他会計からの貸付金元利収入などを積み立て、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・今後も、金利変動や大型投資に伴う公債費の増嵩リスクに備えて、計画的に積み立て、市債の償還財源を確保することで、公債費負担の平準化を図っていく。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509,483
505,937
429.35
251,344,193
247,067,740
2,888,551
108,402,910
174,733,888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latin typeface="ＭＳ Ｐゴシック" panose="020B0600070205080204" pitchFamily="50" charset="-128"/>
              <a:ea typeface="ＭＳ Ｐゴシック" panose="020B0600070205080204" pitchFamily="50" charset="-128"/>
            </a:rPr>
            <a:t>　有形固定資産減価償却率は類似団体平均よりも低いが、</a:t>
          </a:r>
          <a:r>
            <a:rPr lang="en-US" altLang="ja-JP">
              <a:latin typeface="ＭＳ Ｐゴシック" panose="020B0600070205080204" pitchFamily="50" charset="-128"/>
              <a:ea typeface="ＭＳ Ｐゴシック" panose="020B0600070205080204" pitchFamily="50" charset="-128"/>
            </a:rPr>
            <a:t>5</a:t>
          </a:r>
          <a:r>
            <a:rPr lang="ja-JP" altLang="en-US">
              <a:latin typeface="ＭＳ Ｐゴシック" panose="020B0600070205080204" pitchFamily="50" charset="-128"/>
              <a:ea typeface="ＭＳ Ｐゴシック" panose="020B0600070205080204" pitchFamily="50" charset="-128"/>
            </a:rPr>
            <a:t>割を超えている状況にあるため、今後計画的な老朽化対策が必要となってくる。</a:t>
          </a:r>
        </a:p>
        <a:p>
          <a:r>
            <a:rPr lang="ja-JP" altLang="en-US">
              <a:latin typeface="ＭＳ Ｐゴシック" panose="020B0600070205080204" pitchFamily="50" charset="-128"/>
              <a:ea typeface="ＭＳ Ｐゴシック" panose="020B0600070205080204" pitchFamily="50" charset="-128"/>
            </a:rPr>
            <a:t>　そこで、</a:t>
          </a:r>
          <a:r>
            <a:rPr lang="en-US" altLang="ja-JP">
              <a:latin typeface="ＭＳ Ｐゴシック" panose="020B0600070205080204" pitchFamily="50" charset="-128"/>
              <a:ea typeface="ＭＳ Ｐゴシック" panose="020B0600070205080204" pitchFamily="50" charset="-128"/>
            </a:rPr>
            <a:t>R3</a:t>
          </a:r>
          <a:r>
            <a:rPr lang="ja-JP" altLang="en-US">
              <a:latin typeface="ＭＳ Ｐゴシック" panose="020B0600070205080204" pitchFamily="50" charset="-128"/>
              <a:ea typeface="ＭＳ Ｐゴシック" panose="020B0600070205080204" pitchFamily="50" charset="-128"/>
            </a:rPr>
            <a:t>年</a:t>
          </a:r>
          <a:r>
            <a:rPr lang="en-US" altLang="ja-JP">
              <a:latin typeface="ＭＳ Ｐゴシック" panose="020B0600070205080204" pitchFamily="50" charset="-128"/>
              <a:ea typeface="ＭＳ Ｐゴシック" panose="020B0600070205080204" pitchFamily="50" charset="-128"/>
            </a:rPr>
            <a:t>3</a:t>
          </a:r>
          <a:r>
            <a:rPr lang="ja-JP" altLang="en-US">
              <a:latin typeface="ＭＳ Ｐゴシック" panose="020B0600070205080204" pitchFamily="50" charset="-128"/>
              <a:ea typeface="ＭＳ Ｐゴシック" panose="020B0600070205080204" pitchFamily="50" charset="-128"/>
            </a:rPr>
            <a:t>月に策定した「個別施設計画」に沿って施設の老朽化等の対策に取り組み、施設の適正管理に努める。</a:t>
          </a:r>
        </a:p>
        <a:p>
          <a:endParaRPr lang="ja-JP" altLang="en-US"/>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4642062"/>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441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46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28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1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75159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047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169757</xdr:rowOff>
    </xdr:from>
    <xdr:to>
      <xdr:col>19</xdr:col>
      <xdr:colOff>187325</xdr:colOff>
      <xdr:row>30</xdr:row>
      <xdr:rowOff>99907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49107</xdr:rowOff>
    </xdr:from>
    <xdr:to>
      <xdr:col>23</xdr:col>
      <xdr:colOff>85725</xdr:colOff>
      <xdr:row>30</xdr:row>
      <xdr:rowOff>103082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192607"/>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104987</xdr:rowOff>
    </xdr:from>
    <xdr:to>
      <xdr:col>15</xdr:col>
      <xdr:colOff>187325</xdr:colOff>
      <xdr:row>30</xdr:row>
      <xdr:rowOff>35137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0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155787</xdr:rowOff>
    </xdr:from>
    <xdr:to>
      <xdr:col>19</xdr:col>
      <xdr:colOff>136525</xdr:colOff>
      <xdr:row>30</xdr:row>
      <xdr:rowOff>49107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12783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101388</xdr:rowOff>
    </xdr:from>
    <xdr:to>
      <xdr:col>11</xdr:col>
      <xdr:colOff>187325</xdr:colOff>
      <xdr:row>30</xdr:row>
      <xdr:rowOff>31538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0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152188</xdr:rowOff>
    </xdr:from>
    <xdr:to>
      <xdr:col>15</xdr:col>
      <xdr:colOff>136525</xdr:colOff>
      <xdr:row>29</xdr:row>
      <xdr:rowOff>155787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124238"/>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72602</xdr:rowOff>
    </xdr:from>
    <xdr:to>
      <xdr:col>7</xdr:col>
      <xdr:colOff>187325</xdr:colOff>
      <xdr:row>30</xdr:row>
      <xdr:rowOff>2752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123402</xdr:rowOff>
    </xdr:from>
    <xdr:to>
      <xdr:col>11</xdr:col>
      <xdr:colOff>136525</xdr:colOff>
      <xdr:row>29</xdr:row>
      <xdr:rowOff>152188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09545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116434</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491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51664</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48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48065</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484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19279</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4819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債務償還比率は前年度比で</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悪化し、類似団体平均を上回っている。この要因としては、市債残高や公営企業債等への繰入金見込額が多く、類似団体に比べ将来負担額が高い一方で、充当可能特定歳入が類似団体と比べ低いこと等が挙げられる。</a:t>
          </a:r>
        </a:p>
        <a:p>
          <a:r>
            <a:rPr kumimoji="1" lang="ja-JP" altLang="en-US" sz="1100">
              <a:latin typeface="ＭＳ Ｐゴシック" panose="020B0600070205080204" pitchFamily="50" charset="-128"/>
              <a:ea typeface="ＭＳ Ｐゴシック" panose="020B0600070205080204" pitchFamily="50" charset="-128"/>
            </a:rPr>
            <a:t>　今後も、公共施設更新等の財源に基金を見込んでいることに加え、社会保障経費など経常的経費の増加も避けられないことから、早急な改善は難しいが、本市策定の「健全な財政運営へのガイドライン」に基づき、計画的な借入を行うなど持続可能な財政運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541308"/>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02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0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13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28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48034</xdr:rowOff>
    </xdr:from>
    <xdr:to>
      <xdr:col>76</xdr:col>
      <xdr:colOff>73025</xdr:colOff>
      <xdr:row>31</xdr:row>
      <xdr:rowOff>149634</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3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26461</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34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47434</xdr:rowOff>
    </xdr:from>
    <xdr:to>
      <xdr:col>72</xdr:col>
      <xdr:colOff>123825</xdr:colOff>
      <xdr:row>31</xdr:row>
      <xdr:rowOff>149034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3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98234</xdr:rowOff>
    </xdr:from>
    <xdr:to>
      <xdr:col>76</xdr:col>
      <xdr:colOff>22225</xdr:colOff>
      <xdr:row>31</xdr:row>
      <xdr:rowOff>98834</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4084300" y="5413184"/>
          <a:ext cx="711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33641</xdr:rowOff>
    </xdr:from>
    <xdr:to>
      <xdr:col>68</xdr:col>
      <xdr:colOff>123825</xdr:colOff>
      <xdr:row>31</xdr:row>
      <xdr:rowOff>135241</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3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84441</xdr:rowOff>
    </xdr:from>
    <xdr:to>
      <xdr:col>72</xdr:col>
      <xdr:colOff>73025</xdr:colOff>
      <xdr:row>31</xdr:row>
      <xdr:rowOff>98234</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5399391"/>
          <a:ext cx="762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58110</xdr:rowOff>
    </xdr:from>
    <xdr:to>
      <xdr:col>64</xdr:col>
      <xdr:colOff>123825</xdr:colOff>
      <xdr:row>31</xdr:row>
      <xdr:rowOff>159710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37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84441</xdr:rowOff>
    </xdr:from>
    <xdr:to>
      <xdr:col>68</xdr:col>
      <xdr:colOff>73025</xdr:colOff>
      <xdr:row>31</xdr:row>
      <xdr:rowOff>108910</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5399391"/>
          <a:ext cx="762000" cy="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116163</xdr:rowOff>
    </xdr:from>
    <xdr:to>
      <xdr:col>60</xdr:col>
      <xdr:colOff>123825</xdr:colOff>
      <xdr:row>32</xdr:row>
      <xdr:rowOff>46313</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4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108910</xdr:rowOff>
    </xdr:from>
    <xdr:to>
      <xdr:col>64</xdr:col>
      <xdr:colOff>73025</xdr:colOff>
      <xdr:row>31</xdr:row>
      <xdr:rowOff>166963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5423860"/>
          <a:ext cx="762000" cy="5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0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0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0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140161</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45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126368</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544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150837</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546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37440</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52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509,483
505,937
429.35
251,344,193
247,067,740
2,888,551
108,402,910
174,733,888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135890</xdr:rowOff>
    </xdr:from>
    <xdr:to>
      <xdr:col>24</xdr:col>
      <xdr:colOff>114300</xdr:colOff>
      <xdr:row>39</xdr:row>
      <xdr:rowOff>66040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114317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120650</xdr:rowOff>
    </xdr:from>
    <xdr:to>
      <xdr:col>20</xdr:col>
      <xdr:colOff>38100</xdr:colOff>
      <xdr:row>39</xdr:row>
      <xdr:rowOff>50800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0</xdr:rowOff>
    </xdr:from>
    <xdr:to>
      <xdr:col>24</xdr:col>
      <xdr:colOff>63500</xdr:colOff>
      <xdr:row>39</xdr:row>
      <xdr:rowOff>15240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865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156210</xdr:rowOff>
    </xdr:from>
    <xdr:to>
      <xdr:col>19</xdr:col>
      <xdr:colOff>177800</xdr:colOff>
      <xdr:row>39</xdr:row>
      <xdr:rowOff>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6713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90170</xdr:rowOff>
    </xdr:from>
    <xdr:to>
      <xdr:col>10</xdr:col>
      <xdr:colOff>165100</xdr:colOff>
      <xdr:row>39</xdr:row>
      <xdr:rowOff>20320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140970</xdr:rowOff>
    </xdr:from>
    <xdr:to>
      <xdr:col>15</xdr:col>
      <xdr:colOff>50800</xdr:colOff>
      <xdr:row>38</xdr:row>
      <xdr:rowOff>156210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656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105410</xdr:rowOff>
    </xdr:from>
    <xdr:to>
      <xdr:col>6</xdr:col>
      <xdr:colOff>38100</xdr:colOff>
      <xdr:row>39</xdr:row>
      <xdr:rowOff>35560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140970</xdr:rowOff>
    </xdr:from>
    <xdr:to>
      <xdr:col>10</xdr:col>
      <xdr:colOff>114300</xdr:colOff>
      <xdr:row>38</xdr:row>
      <xdr:rowOff>156210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6656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41927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11447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150368</xdr:rowOff>
    </xdr:from>
    <xdr:to>
      <xdr:col>55</xdr:col>
      <xdr:colOff>50800</xdr:colOff>
      <xdr:row>40</xdr:row>
      <xdr:rowOff>80518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8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128795</xdr:rowOff>
    </xdr:from>
    <xdr:ext cx="469744"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81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153307</xdr:rowOff>
    </xdr:from>
    <xdr:to>
      <xdr:col>50</xdr:col>
      <xdr:colOff>165100</xdr:colOff>
      <xdr:row>40</xdr:row>
      <xdr:rowOff>83457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29718</xdr:rowOff>
    </xdr:from>
    <xdr:to>
      <xdr:col>55</xdr:col>
      <xdr:colOff>0</xdr:colOff>
      <xdr:row>40</xdr:row>
      <xdr:rowOff>32657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887718"/>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155484</xdr:rowOff>
    </xdr:from>
    <xdr:to>
      <xdr:col>46</xdr:col>
      <xdr:colOff>38100</xdr:colOff>
      <xdr:row>40</xdr:row>
      <xdr:rowOff>85634</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84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32657</xdr:rowOff>
    </xdr:from>
    <xdr:to>
      <xdr:col>50</xdr:col>
      <xdr:colOff>114300</xdr:colOff>
      <xdr:row>40</xdr:row>
      <xdr:rowOff>34834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89065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157988</xdr:rowOff>
    </xdr:from>
    <xdr:to>
      <xdr:col>41</xdr:col>
      <xdr:colOff>101600</xdr:colOff>
      <xdr:row>40</xdr:row>
      <xdr:rowOff>88138</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34834</xdr:rowOff>
    </xdr:from>
    <xdr:to>
      <xdr:col>45</xdr:col>
      <xdr:colOff>177800</xdr:colOff>
      <xdr:row>40</xdr:row>
      <xdr:rowOff>37338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892834"/>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160600</xdr:rowOff>
    </xdr:from>
    <xdr:to>
      <xdr:col>36</xdr:col>
      <xdr:colOff>165100</xdr:colOff>
      <xdr:row>40</xdr:row>
      <xdr:rowOff>90750</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84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37338</xdr:rowOff>
    </xdr:from>
    <xdr:to>
      <xdr:col>41</xdr:col>
      <xdr:colOff>50800</xdr:colOff>
      <xdr:row>40</xdr:row>
      <xdr:rowOff>39950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89533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74584</xdr:rowOff>
    </xdr:from>
    <xdr:ext cx="469744"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917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76761</xdr:rowOff>
    </xdr:from>
    <xdr:ext cx="469744"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515427" y="693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79265</xdr:rowOff>
    </xdr:from>
    <xdr:ext cx="469744"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626427"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81877</xdr:rowOff>
    </xdr:from>
    <xdr:ext cx="469744"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37427" y="693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47172</xdr:rowOff>
    </xdr:from>
    <xdr:to>
      <xdr:col>24</xdr:col>
      <xdr:colOff>114300</xdr:colOff>
      <xdr:row>59</xdr:row>
      <xdr:rowOff>148772</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70049</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1001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21046</xdr:rowOff>
    </xdr:from>
    <xdr:to>
      <xdr:col>20</xdr:col>
      <xdr:colOff>38100</xdr:colOff>
      <xdr:row>59</xdr:row>
      <xdr:rowOff>122646</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71846</xdr:rowOff>
    </xdr:from>
    <xdr:to>
      <xdr:col>24</xdr:col>
      <xdr:colOff>63500</xdr:colOff>
      <xdr:row>59</xdr:row>
      <xdr:rowOff>97972</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797300" y="1018739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47353</xdr:rowOff>
    </xdr:from>
    <xdr:to>
      <xdr:col>19</xdr:col>
      <xdr:colOff>177800</xdr:colOff>
      <xdr:row>59</xdr:row>
      <xdr:rowOff>71846</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908300" y="101629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141877</xdr:rowOff>
    </xdr:from>
    <xdr:to>
      <xdr:col>10</xdr:col>
      <xdr:colOff>165100</xdr:colOff>
      <xdr:row>59</xdr:row>
      <xdr:rowOff>72027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21227</xdr:rowOff>
    </xdr:from>
    <xdr:to>
      <xdr:col>15</xdr:col>
      <xdr:colOff>50800</xdr:colOff>
      <xdr:row>59</xdr:row>
      <xdr:rowOff>47353</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101367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120650</xdr:rowOff>
    </xdr:from>
    <xdr:to>
      <xdr:col>6</xdr:col>
      <xdr:colOff>38100</xdr:colOff>
      <xdr:row>59</xdr:row>
      <xdr:rowOff>50800</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0</xdr:rowOff>
    </xdr:from>
    <xdr:to>
      <xdr:col>10</xdr:col>
      <xdr:colOff>114300</xdr:colOff>
      <xdr:row>59</xdr:row>
      <xdr:rowOff>21227</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1011555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139173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114680</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88554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67327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157154</xdr:rowOff>
    </xdr:from>
    <xdr:to>
      <xdr:col>55</xdr:col>
      <xdr:colOff>50800</xdr:colOff>
      <xdr:row>63</xdr:row>
      <xdr:rowOff>87304</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7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135581</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76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158228</xdr:rowOff>
    </xdr:from>
    <xdr:to>
      <xdr:col>50</xdr:col>
      <xdr:colOff>165100</xdr:colOff>
      <xdr:row>63</xdr:row>
      <xdr:rowOff>88378</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7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36504</xdr:rowOff>
    </xdr:from>
    <xdr:to>
      <xdr:col>55</xdr:col>
      <xdr:colOff>0</xdr:colOff>
      <xdr:row>63</xdr:row>
      <xdr:rowOff>37578</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837854"/>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159317</xdr:rowOff>
    </xdr:from>
    <xdr:to>
      <xdr:col>46</xdr:col>
      <xdr:colOff>38100</xdr:colOff>
      <xdr:row>63</xdr:row>
      <xdr:rowOff>89467</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7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37578</xdr:rowOff>
    </xdr:from>
    <xdr:to>
      <xdr:col>50</xdr:col>
      <xdr:colOff>114300</xdr:colOff>
      <xdr:row>63</xdr:row>
      <xdr:rowOff>38667</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83892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160365</xdr:rowOff>
    </xdr:from>
    <xdr:to>
      <xdr:col>41</xdr:col>
      <xdr:colOff>101600</xdr:colOff>
      <xdr:row>63</xdr:row>
      <xdr:rowOff>90515</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7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38667</xdr:rowOff>
    </xdr:from>
    <xdr:to>
      <xdr:col>45</xdr:col>
      <xdr:colOff>177800</xdr:colOff>
      <xdr:row>63</xdr:row>
      <xdr:rowOff>39715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840017"/>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162713</xdr:rowOff>
    </xdr:from>
    <xdr:to>
      <xdr:col>36</xdr:col>
      <xdr:colOff>165100</xdr:colOff>
      <xdr:row>63</xdr:row>
      <xdr:rowOff>92863</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7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39715</xdr:rowOff>
    </xdr:from>
    <xdr:to>
      <xdr:col>41</xdr:col>
      <xdr:colOff>50800</xdr:colOff>
      <xdr:row>63</xdr:row>
      <xdr:rowOff>42063</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0841065"/>
          <a:ext cx="8890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79505</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59411" y="108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80594</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83111" y="1088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81642</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94111" y="108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83990</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705111" y="1088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105427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xdr:rowOff>
    </xdr:from>
    <xdr:to>
      <xdr:col>20</xdr:col>
      <xdr:colOff>38100</xdr:colOff>
      <xdr:row>81</xdr:row>
      <xdr:rowOff>115570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64770</xdr:rowOff>
    </xdr:from>
    <xdr:to>
      <xdr:col>24</xdr:col>
      <xdr:colOff>63500</xdr:colOff>
      <xdr:row>81</xdr:row>
      <xdr:rowOff>133350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3952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64770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3879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67311</xdr:rowOff>
    </xdr:from>
    <xdr:to>
      <xdr:col>10</xdr:col>
      <xdr:colOff>165100</xdr:colOff>
      <xdr:row>81</xdr:row>
      <xdr:rowOff>168911</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118111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2019300" y="138798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10161</xdr:rowOff>
    </xdr:from>
    <xdr:to>
      <xdr:col>6</xdr:col>
      <xdr:colOff>38100</xdr:colOff>
      <xdr:row>81</xdr:row>
      <xdr:rowOff>111761</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60961</xdr:rowOff>
    </xdr:from>
    <xdr:to>
      <xdr:col>10</xdr:col>
      <xdr:colOff>114300</xdr:colOff>
      <xdr:row>81</xdr:row>
      <xdr:rowOff>118111</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39484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132097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13988</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119126</xdr:rowOff>
    </xdr:from>
    <xdr:to>
      <xdr:col>55</xdr:col>
      <xdr:colOff>50800</xdr:colOff>
      <xdr:row>84</xdr:row>
      <xdr:rowOff>49276</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3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97553</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32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122937</xdr:rowOff>
    </xdr:from>
    <xdr:to>
      <xdr:col>50</xdr:col>
      <xdr:colOff>165100</xdr:colOff>
      <xdr:row>84</xdr:row>
      <xdr:rowOff>53087</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169926</xdr:rowOff>
    </xdr:from>
    <xdr:to>
      <xdr:col>55</xdr:col>
      <xdr:colOff>0</xdr:colOff>
      <xdr:row>84</xdr:row>
      <xdr:rowOff>2287</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400276"/>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2287</xdr:rowOff>
    </xdr:from>
    <xdr:to>
      <xdr:col>50</xdr:col>
      <xdr:colOff>114300</xdr:colOff>
      <xdr:row>84</xdr:row>
      <xdr:rowOff>3811</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4040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145035</xdr:rowOff>
    </xdr:from>
    <xdr:to>
      <xdr:col>41</xdr:col>
      <xdr:colOff>101600</xdr:colOff>
      <xdr:row>84</xdr:row>
      <xdr:rowOff>75185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3811</xdr:rowOff>
    </xdr:from>
    <xdr:to>
      <xdr:col>45</xdr:col>
      <xdr:colOff>177800</xdr:colOff>
      <xdr:row>84</xdr:row>
      <xdr:rowOff>24385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40561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24385</xdr:rowOff>
    </xdr:from>
    <xdr:to>
      <xdr:col>41</xdr:col>
      <xdr:colOff>50800</xdr:colOff>
      <xdr:row>84</xdr:row>
      <xdr:rowOff>24385</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6972300" y="1442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44214</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44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66312</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1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100-000097010000}"/>
            </a:ext>
          </a:extLst>
        </xdr:cNvPr>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00000000-0008-0000-0100-000099010000}"/>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100-00009B010000}"/>
            </a:ext>
          </a:extLst>
        </xdr:cNvPr>
        <xdr:cNvSpPr txBox="1"/>
      </xdr:nvSpPr>
      <xdr:spPr>
        <a:xfrm>
          <a:off x="4673600" y="1815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079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38463</xdr:rowOff>
    </xdr:from>
    <xdr:to>
      <xdr:col>24</xdr:col>
      <xdr:colOff>114300</xdr:colOff>
      <xdr:row>105</xdr:row>
      <xdr:rowOff>140063</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45847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61340</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100-0000A7010000}"/>
            </a:ext>
          </a:extLst>
        </xdr:cNvPr>
        <xdr:cNvSpPr txBox="1"/>
      </xdr:nvSpPr>
      <xdr:spPr>
        <a:xfrm>
          <a:off x="4673600" y="1789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17236</xdr:rowOff>
    </xdr:from>
    <xdr:to>
      <xdr:col>20</xdr:col>
      <xdr:colOff>38100</xdr:colOff>
      <xdr:row>105</xdr:row>
      <xdr:rowOff>118836</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3746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68036</xdr:rowOff>
    </xdr:from>
    <xdr:to>
      <xdr:col>24</xdr:col>
      <xdr:colOff>63500</xdr:colOff>
      <xdr:row>105</xdr:row>
      <xdr:rowOff>89263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3797300" y="1807028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164193</xdr:rowOff>
    </xdr:from>
    <xdr:to>
      <xdr:col>15</xdr:col>
      <xdr:colOff>101600</xdr:colOff>
      <xdr:row>105</xdr:row>
      <xdr:rowOff>94343</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2857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43543</xdr:rowOff>
    </xdr:from>
    <xdr:to>
      <xdr:col>19</xdr:col>
      <xdr:colOff>177800</xdr:colOff>
      <xdr:row>105</xdr:row>
      <xdr:rowOff>68036</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2908300" y="1804579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968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17418</xdr:rowOff>
    </xdr:from>
    <xdr:to>
      <xdr:col>15</xdr:col>
      <xdr:colOff>50800</xdr:colOff>
      <xdr:row>105</xdr:row>
      <xdr:rowOff>43543</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2019300" y="1801966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115207</xdr:rowOff>
    </xdr:from>
    <xdr:to>
      <xdr:col>6</xdr:col>
      <xdr:colOff>38100</xdr:colOff>
      <xdr:row>105</xdr:row>
      <xdr:rowOff>45357</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079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166007</xdr:rowOff>
    </xdr:from>
    <xdr:to>
      <xdr:col>10</xdr:col>
      <xdr:colOff>114300</xdr:colOff>
      <xdr:row>105</xdr:row>
      <xdr:rowOff>17418</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130300" y="179968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36484</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135363</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100-0000B4010000}"/>
            </a:ext>
          </a:extLst>
        </xdr:cNvPr>
        <xdr:cNvSpPr txBox="1"/>
      </xdr:nvSpPr>
      <xdr:spPr>
        <a:xfrm>
          <a:off x="35820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110870</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100-0000B5010000}"/>
            </a:ext>
          </a:extLst>
        </xdr:cNvPr>
        <xdr:cNvSpPr txBox="1"/>
      </xdr:nvSpPr>
      <xdr:spPr>
        <a:xfrm>
          <a:off x="2705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100-0000B6010000}"/>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61884</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100-0000B7010000}"/>
            </a:ext>
          </a:extLst>
        </xdr:cNvPr>
        <xdr:cNvSpPr txBox="1"/>
      </xdr:nvSpPr>
      <xdr:spPr>
        <a:xfrm>
          <a:off x="927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a:extLst>
            <a:ext uri="{FF2B5EF4-FFF2-40B4-BE49-F238E27FC236}">
              <a16:creationId xmlns:a16="http://schemas.microsoft.com/office/drawing/2014/main" id="{00000000-0008-0000-0100-0000D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a:extLst>
            <a:ext uri="{FF2B5EF4-FFF2-40B4-BE49-F238E27FC236}">
              <a16:creationId xmlns:a16="http://schemas.microsoft.com/office/drawing/2014/main" id="{00000000-0008-0000-0100-0000D2010000}"/>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a:extLst>
            <a:ext uri="{FF2B5EF4-FFF2-40B4-BE49-F238E27FC236}">
              <a16:creationId xmlns:a16="http://schemas.microsoft.com/office/drawing/2014/main" id="{00000000-0008-0000-0100-0000D4010000}"/>
            </a:ext>
          </a:extLst>
        </xdr:cNvPr>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105413</xdr:rowOff>
    </xdr:from>
    <xdr:ext cx="534377" cy="259045"/>
    <xdr:sp macro="" textlink="">
      <xdr:nvSpPr>
        <xdr:cNvPr id="470" name="【港湾・漁港】&#10;一人当たり有形固定資産（償却資産）額平均値テキスト">
          <a:extLst>
            <a:ext uri="{FF2B5EF4-FFF2-40B4-BE49-F238E27FC236}">
              <a16:creationId xmlns:a16="http://schemas.microsoft.com/office/drawing/2014/main" id="{00000000-0008-0000-0100-0000D6010000}"/>
            </a:ext>
          </a:extLst>
        </xdr:cNvPr>
        <xdr:cNvSpPr txBox="1"/>
      </xdr:nvSpPr>
      <xdr:spPr>
        <a:xfrm>
          <a:off x="10515600" y="1845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7810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6921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52574</xdr:rowOff>
    </xdr:from>
    <xdr:to>
      <xdr:col>55</xdr:col>
      <xdr:colOff>50800</xdr:colOff>
      <xdr:row>107</xdr:row>
      <xdr:rowOff>154174</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10426700" y="1839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75451</xdr:rowOff>
    </xdr:from>
    <xdr:ext cx="534377" cy="259045"/>
    <xdr:sp macro="" textlink="">
      <xdr:nvSpPr>
        <xdr:cNvPr id="482" name="【港湾・漁港】&#10;一人当たり有形固定資産（償却資産）額該当値テキスト">
          <a:extLst>
            <a:ext uri="{FF2B5EF4-FFF2-40B4-BE49-F238E27FC236}">
              <a16:creationId xmlns:a16="http://schemas.microsoft.com/office/drawing/2014/main" id="{00000000-0008-0000-0100-0000E2010000}"/>
            </a:ext>
          </a:extLst>
        </xdr:cNvPr>
        <xdr:cNvSpPr txBox="1"/>
      </xdr:nvSpPr>
      <xdr:spPr>
        <a:xfrm>
          <a:off x="10515600" y="1824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55621</xdr:rowOff>
    </xdr:from>
    <xdr:to>
      <xdr:col>50</xdr:col>
      <xdr:colOff>165100</xdr:colOff>
      <xdr:row>107</xdr:row>
      <xdr:rowOff>157221</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9588500" y="184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103374</xdr:rowOff>
    </xdr:from>
    <xdr:to>
      <xdr:col>55</xdr:col>
      <xdr:colOff>0</xdr:colOff>
      <xdr:row>107</xdr:row>
      <xdr:rowOff>106421</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9639300" y="18448524"/>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57290</xdr:rowOff>
    </xdr:from>
    <xdr:to>
      <xdr:col>46</xdr:col>
      <xdr:colOff>38100</xdr:colOff>
      <xdr:row>107</xdr:row>
      <xdr:rowOff>158890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8699500" y="1840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106421</xdr:rowOff>
    </xdr:from>
    <xdr:to>
      <xdr:col>50</xdr:col>
      <xdr:colOff>114300</xdr:colOff>
      <xdr:row>107</xdr:row>
      <xdr:rowOff>108090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8750300" y="18451571"/>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58187</xdr:rowOff>
    </xdr:from>
    <xdr:to>
      <xdr:col>41</xdr:col>
      <xdr:colOff>101600</xdr:colOff>
      <xdr:row>107</xdr:row>
      <xdr:rowOff>159787</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7810500" y="184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108090</xdr:rowOff>
    </xdr:from>
    <xdr:to>
      <xdr:col>45</xdr:col>
      <xdr:colOff>177800</xdr:colOff>
      <xdr:row>107</xdr:row>
      <xdr:rowOff>108987</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7861300" y="18453240"/>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60066</xdr:rowOff>
    </xdr:from>
    <xdr:to>
      <xdr:col>36</xdr:col>
      <xdr:colOff>165100</xdr:colOff>
      <xdr:row>107</xdr:row>
      <xdr:rowOff>161666</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6921500" y="184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108987</xdr:rowOff>
    </xdr:from>
    <xdr:to>
      <xdr:col>41</xdr:col>
      <xdr:colOff>50800</xdr:colOff>
      <xdr:row>107</xdr:row>
      <xdr:rowOff>110866</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6972300" y="18454137"/>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51311</xdr:rowOff>
    </xdr:from>
    <xdr:ext cx="534377" cy="259045"/>
    <xdr:sp macro="" textlink="">
      <xdr:nvSpPr>
        <xdr:cNvPr id="491" name="n_1ave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9359411" y="185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36318</xdr:rowOff>
    </xdr:from>
    <xdr:ext cx="534377" cy="259045"/>
    <xdr:sp macro="" textlink="">
      <xdr:nvSpPr>
        <xdr:cNvPr id="492" name="n_2ave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8483111" y="18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65138</xdr:rowOff>
    </xdr:from>
    <xdr:ext cx="534377" cy="259045"/>
    <xdr:sp macro="" textlink="">
      <xdr:nvSpPr>
        <xdr:cNvPr id="493" name="n_3ave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75941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71460</xdr:rowOff>
    </xdr:from>
    <xdr:ext cx="534377" cy="259045"/>
    <xdr:sp macro="" textlink="">
      <xdr:nvSpPr>
        <xdr:cNvPr id="494" name="n_4ave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6705111" y="18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2298</xdr:rowOff>
    </xdr:from>
    <xdr:ext cx="534377" cy="259045"/>
    <xdr:sp macro="" textlink="">
      <xdr:nvSpPr>
        <xdr:cNvPr id="495" name="n_1mainValue【港湾・漁港】&#10;一人当たり有形固定資産（償却資産）額">
          <a:extLst>
            <a:ext uri="{FF2B5EF4-FFF2-40B4-BE49-F238E27FC236}">
              <a16:creationId xmlns:a16="http://schemas.microsoft.com/office/drawing/2014/main" id="{00000000-0008-0000-0100-0000EF010000}"/>
            </a:ext>
          </a:extLst>
        </xdr:cNvPr>
        <xdr:cNvSpPr txBox="1"/>
      </xdr:nvSpPr>
      <xdr:spPr>
        <a:xfrm>
          <a:off x="9359411" y="1817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3967</xdr:rowOff>
    </xdr:from>
    <xdr:ext cx="534377" cy="259045"/>
    <xdr:sp macro="" textlink="">
      <xdr:nvSpPr>
        <xdr:cNvPr id="496" name="n_2mainValue【港湾・漁港】&#10;一人当たり有形固定資産（償却資産）額">
          <a:extLst>
            <a:ext uri="{FF2B5EF4-FFF2-40B4-BE49-F238E27FC236}">
              <a16:creationId xmlns:a16="http://schemas.microsoft.com/office/drawing/2014/main" id="{00000000-0008-0000-0100-0000F0010000}"/>
            </a:ext>
          </a:extLst>
        </xdr:cNvPr>
        <xdr:cNvSpPr txBox="1"/>
      </xdr:nvSpPr>
      <xdr:spPr>
        <a:xfrm>
          <a:off x="8483111" y="1817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4864</xdr:rowOff>
    </xdr:from>
    <xdr:ext cx="534377" cy="259045"/>
    <xdr:sp macro="" textlink="">
      <xdr:nvSpPr>
        <xdr:cNvPr id="497" name="n_3mainValue【港湾・漁港】&#10;一人当たり有形固定資産（償却資産）額">
          <a:extLst>
            <a:ext uri="{FF2B5EF4-FFF2-40B4-BE49-F238E27FC236}">
              <a16:creationId xmlns:a16="http://schemas.microsoft.com/office/drawing/2014/main" id="{00000000-0008-0000-0100-0000F1010000}"/>
            </a:ext>
          </a:extLst>
        </xdr:cNvPr>
        <xdr:cNvSpPr txBox="1"/>
      </xdr:nvSpPr>
      <xdr:spPr>
        <a:xfrm>
          <a:off x="7594111" y="181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6743</xdr:rowOff>
    </xdr:from>
    <xdr:ext cx="534377" cy="259045"/>
    <xdr:sp macro="" textlink="">
      <xdr:nvSpPr>
        <xdr:cNvPr id="498" name="n_4mainValue【港湾・漁港】&#10;一人当たり有形固定資産（償却資産）額">
          <a:extLst>
            <a:ext uri="{FF2B5EF4-FFF2-40B4-BE49-F238E27FC236}">
              <a16:creationId xmlns:a16="http://schemas.microsoft.com/office/drawing/2014/main" id="{00000000-0008-0000-0100-0000F2010000}"/>
            </a:ext>
          </a:extLst>
        </xdr:cNvPr>
        <xdr:cNvSpPr txBox="1"/>
      </xdr:nvSpPr>
      <xdr:spPr>
        <a:xfrm>
          <a:off x="6705111" y="181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a:extLst>
            <a:ext uri="{FF2B5EF4-FFF2-40B4-BE49-F238E27FC236}">
              <a16:creationId xmlns:a16="http://schemas.microsoft.com/office/drawing/2014/main" id="{00000000-0008-0000-0100-00000A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a:extLst>
            <a:ext uri="{FF2B5EF4-FFF2-40B4-BE49-F238E27FC236}">
              <a16:creationId xmlns:a16="http://schemas.microsoft.com/office/drawing/2014/main" id="{00000000-0008-0000-0100-00000C02000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a:extLst>
            <a:ext uri="{FF2B5EF4-FFF2-40B4-BE49-F238E27FC236}">
              <a16:creationId xmlns:a16="http://schemas.microsoft.com/office/drawing/2014/main" id="{00000000-0008-0000-0100-00000E020000}"/>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528" name="【認定こども園・幼稚園・保育所】&#10;有形固定資産減価償却率平均値テキスト">
          <a:extLst>
            <a:ext uri="{FF2B5EF4-FFF2-40B4-BE49-F238E27FC236}">
              <a16:creationId xmlns:a16="http://schemas.microsoft.com/office/drawing/2014/main" id="{00000000-0008-0000-0100-000010020000}"/>
            </a:ext>
          </a:extLst>
        </xdr:cNvPr>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113030</xdr:rowOff>
    </xdr:from>
    <xdr:to>
      <xdr:col>85</xdr:col>
      <xdr:colOff>177800</xdr:colOff>
      <xdr:row>37</xdr:row>
      <xdr:rowOff>43180</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6268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135907</xdr:rowOff>
    </xdr:from>
    <xdr:ext cx="405111" cy="259045"/>
    <xdr:sp macro="" textlink="">
      <xdr:nvSpPr>
        <xdr:cNvPr id="540" name="【認定こども園・幼稚園・保育所】&#10;有形固定資産減価償却率該当値テキスト">
          <a:extLst>
            <a:ext uri="{FF2B5EF4-FFF2-40B4-BE49-F238E27FC236}">
              <a16:creationId xmlns:a16="http://schemas.microsoft.com/office/drawing/2014/main" id="{00000000-0008-0000-0100-00001C020000}"/>
            </a:ext>
          </a:extLst>
        </xdr:cNvPr>
        <xdr:cNvSpPr txBox="1"/>
      </xdr:nvSpPr>
      <xdr:spPr>
        <a:xfrm>
          <a:off x="16357600"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37</xdr:row>
      <xdr:rowOff>133350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flipV="1">
          <a:off x="15481300" y="633603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84455</xdr:rowOff>
    </xdr:from>
    <xdr:to>
      <xdr:col>76</xdr:col>
      <xdr:colOff>165100</xdr:colOff>
      <xdr:row>38</xdr:row>
      <xdr:rowOff>14605</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4541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133350</xdr:rowOff>
    </xdr:from>
    <xdr:to>
      <xdr:col>81</xdr:col>
      <xdr:colOff>50800</xdr:colOff>
      <xdr:row>37</xdr:row>
      <xdr:rowOff>135255</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flipV="1">
          <a:off x="14592300" y="64770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36830</xdr:rowOff>
    </xdr:from>
    <xdr:to>
      <xdr:col>72</xdr:col>
      <xdr:colOff>38100</xdr:colOff>
      <xdr:row>37</xdr:row>
      <xdr:rowOff>138430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3652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37</xdr:row>
      <xdr:rowOff>135255</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3703300" y="64312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93980</xdr:rowOff>
    </xdr:from>
    <xdr:to>
      <xdr:col>67</xdr:col>
      <xdr:colOff>101600</xdr:colOff>
      <xdr:row>38</xdr:row>
      <xdr:rowOff>24130</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2763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87630</xdr:rowOff>
    </xdr:from>
    <xdr:to>
      <xdr:col>71</xdr:col>
      <xdr:colOff>177800</xdr:colOff>
      <xdr:row>37</xdr:row>
      <xdr:rowOff>144780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12814300" y="6431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549" name="n_1ave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550" name="n_2ave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51" name="n_3ave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552" name="n_4ave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3827</xdr:rowOff>
    </xdr:from>
    <xdr:ext cx="405111" cy="259045"/>
    <xdr:sp macro="" textlink="">
      <xdr:nvSpPr>
        <xdr:cNvPr id="553" name="n_1main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554" name="n_2mainValue【認定こども園・幼稚園・保育所】&#10;有形固定資産減価償却率">
          <a:extLst>
            <a:ext uri="{FF2B5EF4-FFF2-40B4-BE49-F238E27FC236}">
              <a16:creationId xmlns:a16="http://schemas.microsoft.com/office/drawing/2014/main" id="{00000000-0008-0000-0100-00002A020000}"/>
            </a:ext>
          </a:extLst>
        </xdr:cNvPr>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129557</xdr:rowOff>
    </xdr:from>
    <xdr:ext cx="405111" cy="259045"/>
    <xdr:sp macro="" textlink="">
      <xdr:nvSpPr>
        <xdr:cNvPr id="555" name="n_3mainValue【認定こども園・幼稚園・保育所】&#10;有形固定資産減価償却率">
          <a:extLst>
            <a:ext uri="{FF2B5EF4-FFF2-40B4-BE49-F238E27FC236}">
              <a16:creationId xmlns:a16="http://schemas.microsoft.com/office/drawing/2014/main" id="{00000000-0008-0000-0100-00002B020000}"/>
            </a:ext>
          </a:extLst>
        </xdr:cNvPr>
        <xdr:cNvSpPr txBox="1"/>
      </xdr:nvSpPr>
      <xdr:spPr>
        <a:xfrm>
          <a:off x="13500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556" name="n_4mainValue【認定こども園・幼稚園・保育所】&#10;有形固定資産減価償却率">
          <a:extLst>
            <a:ext uri="{FF2B5EF4-FFF2-40B4-BE49-F238E27FC236}">
              <a16:creationId xmlns:a16="http://schemas.microsoft.com/office/drawing/2014/main" id="{00000000-0008-0000-0100-00002C020000}"/>
            </a:ext>
          </a:extLst>
        </xdr:cNvPr>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a:extLst>
            <a:ext uri="{FF2B5EF4-FFF2-40B4-BE49-F238E27FC236}">
              <a16:creationId xmlns:a16="http://schemas.microsoft.com/office/drawing/2014/main" id="{00000000-0008-0000-0100-00004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a:extLst>
            <a:ext uri="{FF2B5EF4-FFF2-40B4-BE49-F238E27FC236}">
              <a16:creationId xmlns:a16="http://schemas.microsoft.com/office/drawing/2014/main" id="{00000000-0008-0000-0100-00004502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a:extLst>
            <a:ext uri="{FF2B5EF4-FFF2-40B4-BE49-F238E27FC236}">
              <a16:creationId xmlns:a16="http://schemas.microsoft.com/office/drawing/2014/main" id="{00000000-0008-0000-0100-000047020000}"/>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585" name="【認定こども園・幼稚園・保育所】&#10;一人当たり面積平均値テキスト">
          <a:extLst>
            <a:ext uri="{FF2B5EF4-FFF2-40B4-BE49-F238E27FC236}">
              <a16:creationId xmlns:a16="http://schemas.microsoft.com/office/drawing/2014/main" id="{00000000-0008-0000-0100-000049020000}"/>
            </a:ext>
          </a:extLst>
        </xdr:cNvPr>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143510</xdr:rowOff>
    </xdr:from>
    <xdr:to>
      <xdr:col>116</xdr:col>
      <xdr:colOff>114300</xdr:colOff>
      <xdr:row>40</xdr:row>
      <xdr:rowOff>73660</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22110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121937</xdr:rowOff>
    </xdr:from>
    <xdr:ext cx="469744" cy="259045"/>
    <xdr:sp macro="" textlink="">
      <xdr:nvSpPr>
        <xdr:cNvPr id="597" name="【認定こども園・幼稚園・保育所】&#10;一人当たり面積該当値テキスト">
          <a:extLst>
            <a:ext uri="{FF2B5EF4-FFF2-40B4-BE49-F238E27FC236}">
              <a16:creationId xmlns:a16="http://schemas.microsoft.com/office/drawing/2014/main" id="{00000000-0008-0000-0100-000055020000}"/>
            </a:ext>
          </a:extLst>
        </xdr:cNvPr>
        <xdr:cNvSpPr txBox="1"/>
      </xdr:nvSpPr>
      <xdr:spPr>
        <a:xfrm>
          <a:off x="22199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166370</xdr:rowOff>
    </xdr:from>
    <xdr:to>
      <xdr:col>112</xdr:col>
      <xdr:colOff>38100</xdr:colOff>
      <xdr:row>40</xdr:row>
      <xdr:rowOff>96520</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22860</xdr:rowOff>
    </xdr:from>
    <xdr:to>
      <xdr:col>116</xdr:col>
      <xdr:colOff>63500</xdr:colOff>
      <xdr:row>40</xdr:row>
      <xdr:rowOff>45720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21323300" y="6880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166370</xdr:rowOff>
    </xdr:from>
    <xdr:to>
      <xdr:col>107</xdr:col>
      <xdr:colOff>101600</xdr:colOff>
      <xdr:row>40</xdr:row>
      <xdr:rowOff>96520</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2038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45720</xdr:rowOff>
    </xdr:from>
    <xdr:to>
      <xdr:col>111</xdr:col>
      <xdr:colOff>177800</xdr:colOff>
      <xdr:row>40</xdr:row>
      <xdr:rowOff>45720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20434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166370</xdr:rowOff>
    </xdr:from>
    <xdr:to>
      <xdr:col>102</xdr:col>
      <xdr:colOff>165100</xdr:colOff>
      <xdr:row>40</xdr:row>
      <xdr:rowOff>96520</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9494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45720</xdr:rowOff>
    </xdr:from>
    <xdr:to>
      <xdr:col>107</xdr:col>
      <xdr:colOff>50800</xdr:colOff>
      <xdr:row>40</xdr:row>
      <xdr:rowOff>45720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9545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166370</xdr:rowOff>
    </xdr:from>
    <xdr:to>
      <xdr:col>98</xdr:col>
      <xdr:colOff>38100</xdr:colOff>
      <xdr:row>40</xdr:row>
      <xdr:rowOff>96520</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8605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45720</xdr:rowOff>
    </xdr:from>
    <xdr:to>
      <xdr:col>102</xdr:col>
      <xdr:colOff>114300</xdr:colOff>
      <xdr:row>40</xdr:row>
      <xdr:rowOff>45720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8656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606" name="n_1ave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607" name="n_2ave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608" name="n_3ave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609" name="n_4aveValue【認定こども園・幼稚園・保育所】&#10;一人当たり面積">
          <a:extLst>
            <a:ext uri="{FF2B5EF4-FFF2-40B4-BE49-F238E27FC236}">
              <a16:creationId xmlns:a16="http://schemas.microsoft.com/office/drawing/2014/main" id="{00000000-0008-0000-0100-000061020000}"/>
            </a:ext>
          </a:extLst>
        </xdr:cNvPr>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87647</xdr:rowOff>
    </xdr:from>
    <xdr:ext cx="469744" cy="259045"/>
    <xdr:sp macro="" textlink="">
      <xdr:nvSpPr>
        <xdr:cNvPr id="610" name="n_1mainValue【認定こども園・幼稚園・保育所】&#10;一人当たり面積">
          <a:extLst>
            <a:ext uri="{FF2B5EF4-FFF2-40B4-BE49-F238E27FC236}">
              <a16:creationId xmlns:a16="http://schemas.microsoft.com/office/drawing/2014/main" id="{00000000-0008-0000-0100-000062020000}"/>
            </a:ext>
          </a:extLst>
        </xdr:cNvPr>
        <xdr:cNvSpPr txBox="1"/>
      </xdr:nvSpPr>
      <xdr:spPr>
        <a:xfrm>
          <a:off x="210757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611" name="n_2mainValue【認定こども園・幼稚園・保育所】&#10;一人当たり面積">
          <a:extLst>
            <a:ext uri="{FF2B5EF4-FFF2-40B4-BE49-F238E27FC236}">
              <a16:creationId xmlns:a16="http://schemas.microsoft.com/office/drawing/2014/main" id="{00000000-0008-0000-0100-000063020000}"/>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87647</xdr:rowOff>
    </xdr:from>
    <xdr:ext cx="469744" cy="259045"/>
    <xdr:sp macro="" textlink="">
      <xdr:nvSpPr>
        <xdr:cNvPr id="612" name="n_3mainValue【認定こども園・幼稚園・保育所】&#10;一人当たり面積">
          <a:extLst>
            <a:ext uri="{FF2B5EF4-FFF2-40B4-BE49-F238E27FC236}">
              <a16:creationId xmlns:a16="http://schemas.microsoft.com/office/drawing/2014/main" id="{00000000-0008-0000-0100-000064020000}"/>
            </a:ext>
          </a:extLst>
        </xdr:cNvPr>
        <xdr:cNvSpPr txBox="1"/>
      </xdr:nvSpPr>
      <xdr:spPr>
        <a:xfrm>
          <a:off x="19310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87647</xdr:rowOff>
    </xdr:from>
    <xdr:ext cx="469744" cy="259045"/>
    <xdr:sp macro="" textlink="">
      <xdr:nvSpPr>
        <xdr:cNvPr id="613" name="n_4mainValue【認定こども園・幼稚園・保育所】&#10;一人当たり面積">
          <a:extLst>
            <a:ext uri="{FF2B5EF4-FFF2-40B4-BE49-F238E27FC236}">
              <a16:creationId xmlns:a16="http://schemas.microsoft.com/office/drawing/2014/main" id="{00000000-0008-0000-0100-000065020000}"/>
            </a:ext>
          </a:extLst>
        </xdr:cNvPr>
        <xdr:cNvSpPr txBox="1"/>
      </xdr:nvSpPr>
      <xdr:spPr>
        <a:xfrm>
          <a:off x="18421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a:extLst>
            <a:ext uri="{FF2B5EF4-FFF2-40B4-BE49-F238E27FC236}">
              <a16:creationId xmlns:a16="http://schemas.microsoft.com/office/drawing/2014/main" id="{00000000-0008-0000-0100-00007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a:extLst>
            <a:ext uri="{FF2B5EF4-FFF2-40B4-BE49-F238E27FC236}">
              <a16:creationId xmlns:a16="http://schemas.microsoft.com/office/drawing/2014/main" id="{00000000-0008-0000-0100-00008102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a:extLst>
            <a:ext uri="{FF2B5EF4-FFF2-40B4-BE49-F238E27FC236}">
              <a16:creationId xmlns:a16="http://schemas.microsoft.com/office/drawing/2014/main" id="{00000000-0008-0000-0100-000083020000}"/>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645" name="【学校施設】&#10;有形固定資産減価償却率平均値テキスト">
          <a:extLst>
            <a:ext uri="{FF2B5EF4-FFF2-40B4-BE49-F238E27FC236}">
              <a16:creationId xmlns:a16="http://schemas.microsoft.com/office/drawing/2014/main" id="{00000000-0008-0000-0100-000085020000}"/>
            </a:ext>
          </a:extLst>
        </xdr:cNvPr>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50" name="フローチャート: 判断 649">
          <a:extLst>
            <a:ext uri="{FF2B5EF4-FFF2-40B4-BE49-F238E27FC236}">
              <a16:creationId xmlns:a16="http://schemas.microsoft.com/office/drawing/2014/main" id="{00000000-0008-0000-0100-00008A020000}"/>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110870</xdr:rowOff>
    </xdr:from>
    <xdr:ext cx="405111" cy="259045"/>
    <xdr:sp macro="" textlink="">
      <xdr:nvSpPr>
        <xdr:cNvPr id="657" name="【学校施設】&#10;有形固定資産減価償却率該当値テキスト">
          <a:extLst>
            <a:ext uri="{FF2B5EF4-FFF2-40B4-BE49-F238E27FC236}">
              <a16:creationId xmlns:a16="http://schemas.microsoft.com/office/drawing/2014/main" id="{00000000-0008-0000-0100-000091020000}"/>
            </a:ext>
          </a:extLst>
        </xdr:cNvPr>
        <xdr:cNvSpPr txBox="1"/>
      </xdr:nvSpPr>
      <xdr:spPr>
        <a:xfrm>
          <a:off x="16357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19413</xdr:rowOff>
    </xdr:from>
    <xdr:to>
      <xdr:col>81</xdr:col>
      <xdr:colOff>101600</xdr:colOff>
      <xdr:row>59</xdr:row>
      <xdr:rowOff>121013</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15430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70213</xdr:rowOff>
    </xdr:from>
    <xdr:to>
      <xdr:col>85</xdr:col>
      <xdr:colOff>127000</xdr:colOff>
      <xdr:row>59</xdr:row>
      <xdr:rowOff>138793</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5481300" y="1018576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115751</xdr:rowOff>
    </xdr:from>
    <xdr:to>
      <xdr:col>76</xdr:col>
      <xdr:colOff>165100</xdr:colOff>
      <xdr:row>59</xdr:row>
      <xdr:rowOff>45901</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14541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166551</xdr:rowOff>
    </xdr:from>
    <xdr:to>
      <xdr:col>81</xdr:col>
      <xdr:colOff>50800</xdr:colOff>
      <xdr:row>59</xdr:row>
      <xdr:rowOff>70213</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4592300" y="1011065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135346</xdr:rowOff>
    </xdr:from>
    <xdr:to>
      <xdr:col>72</xdr:col>
      <xdr:colOff>38100</xdr:colOff>
      <xdr:row>59</xdr:row>
      <xdr:rowOff>65496</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3652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166551</xdr:rowOff>
    </xdr:from>
    <xdr:to>
      <xdr:col>76</xdr:col>
      <xdr:colOff>114300</xdr:colOff>
      <xdr:row>59</xdr:row>
      <xdr:rowOff>14696</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flipV="1">
          <a:off x="13703300" y="101106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115751</xdr:rowOff>
    </xdr:from>
    <xdr:to>
      <xdr:col>67</xdr:col>
      <xdr:colOff>101600</xdr:colOff>
      <xdr:row>59</xdr:row>
      <xdr:rowOff>45901</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2763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166551</xdr:rowOff>
    </xdr:from>
    <xdr:to>
      <xdr:col>71</xdr:col>
      <xdr:colOff>177800</xdr:colOff>
      <xdr:row>59</xdr:row>
      <xdr:rowOff>14696</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2814300" y="101106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66" name="n_1aveValue【学校施設】&#10;有形固定資産減価償却率">
          <a:extLst>
            <a:ext uri="{FF2B5EF4-FFF2-40B4-BE49-F238E27FC236}">
              <a16:creationId xmlns:a16="http://schemas.microsoft.com/office/drawing/2014/main" id="{00000000-0008-0000-0100-00009A020000}"/>
            </a:ext>
          </a:extLst>
        </xdr:cNvPr>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667" name="n_2aveValue【学校施設】&#10;有形固定資産減価償却率">
          <a:extLst>
            <a:ext uri="{FF2B5EF4-FFF2-40B4-BE49-F238E27FC236}">
              <a16:creationId xmlns:a16="http://schemas.microsoft.com/office/drawing/2014/main" id="{00000000-0008-0000-0100-00009B020000}"/>
            </a:ext>
          </a:extLst>
        </xdr:cNvPr>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668" name="n_3aveValue【学校施設】&#10;有形固定資産減価償却率">
          <a:extLst>
            <a:ext uri="{FF2B5EF4-FFF2-40B4-BE49-F238E27FC236}">
              <a16:creationId xmlns:a16="http://schemas.microsoft.com/office/drawing/2014/main" id="{00000000-0008-0000-0100-00009C020000}"/>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669" name="n_4aveValue【学校施設】&#10;有形固定資産減価償却率">
          <a:extLst>
            <a:ext uri="{FF2B5EF4-FFF2-40B4-BE49-F238E27FC236}">
              <a16:creationId xmlns:a16="http://schemas.microsoft.com/office/drawing/2014/main" id="{00000000-0008-0000-0100-00009D020000}"/>
            </a:ext>
          </a:extLst>
        </xdr:cNvPr>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137540</xdr:rowOff>
    </xdr:from>
    <xdr:ext cx="405111" cy="259045"/>
    <xdr:sp macro="" textlink="">
      <xdr:nvSpPr>
        <xdr:cNvPr id="670" name="n_1mainValue【学校施設】&#10;有形固定資産減価償却率">
          <a:extLst>
            <a:ext uri="{FF2B5EF4-FFF2-40B4-BE49-F238E27FC236}">
              <a16:creationId xmlns:a16="http://schemas.microsoft.com/office/drawing/2014/main" id="{00000000-0008-0000-0100-00009E020000}"/>
            </a:ext>
          </a:extLst>
        </xdr:cNvPr>
        <xdr:cNvSpPr txBox="1"/>
      </xdr:nvSpPr>
      <xdr:spPr>
        <a:xfrm>
          <a:off x="15266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671" name="n_2mainValue【学校施設】&#10;有形固定資産減価償却率">
          <a:extLst>
            <a:ext uri="{FF2B5EF4-FFF2-40B4-BE49-F238E27FC236}">
              <a16:creationId xmlns:a16="http://schemas.microsoft.com/office/drawing/2014/main" id="{00000000-0008-0000-0100-00009F020000}"/>
            </a:ext>
          </a:extLst>
        </xdr:cNvPr>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672" name="n_3mainValue【学校施設】&#10;有形固定資産減価償却率">
          <a:extLst>
            <a:ext uri="{FF2B5EF4-FFF2-40B4-BE49-F238E27FC236}">
              <a16:creationId xmlns:a16="http://schemas.microsoft.com/office/drawing/2014/main" id="{00000000-0008-0000-0100-0000A0020000}"/>
            </a:ext>
          </a:extLst>
        </xdr:cNvPr>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62428</xdr:rowOff>
    </xdr:from>
    <xdr:ext cx="405111" cy="259045"/>
    <xdr:sp macro="" textlink="">
      <xdr:nvSpPr>
        <xdr:cNvPr id="673" name="n_4mainValue【学校施設】&#10;有形固定資産減価償却率">
          <a:extLst>
            <a:ext uri="{FF2B5EF4-FFF2-40B4-BE49-F238E27FC236}">
              <a16:creationId xmlns:a16="http://schemas.microsoft.com/office/drawing/2014/main" id="{00000000-0008-0000-0100-0000A1020000}"/>
            </a:ext>
          </a:extLst>
        </xdr:cNvPr>
        <xdr:cNvSpPr txBox="1"/>
      </xdr:nvSpPr>
      <xdr:spPr>
        <a:xfrm>
          <a:off x="12611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a:extLst>
            <a:ext uri="{FF2B5EF4-FFF2-40B4-BE49-F238E27FC236}">
              <a16:creationId xmlns:a16="http://schemas.microsoft.com/office/drawing/2014/main" id="{00000000-0008-0000-0100-0000B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a:extLst>
            <a:ext uri="{FF2B5EF4-FFF2-40B4-BE49-F238E27FC236}">
              <a16:creationId xmlns:a16="http://schemas.microsoft.com/office/drawing/2014/main" id="{00000000-0008-0000-0100-0000BD020000}"/>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a:extLst>
            <a:ext uri="{FF2B5EF4-FFF2-40B4-BE49-F238E27FC236}">
              <a16:creationId xmlns:a16="http://schemas.microsoft.com/office/drawing/2014/main" id="{00000000-0008-0000-0100-0000BF020000}"/>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705" name="【学校施設】&#10;一人当たり面積平均値テキスト">
          <a:extLst>
            <a:ext uri="{FF2B5EF4-FFF2-40B4-BE49-F238E27FC236}">
              <a16:creationId xmlns:a16="http://schemas.microsoft.com/office/drawing/2014/main" id="{00000000-0008-0000-0100-0000C1020000}"/>
            </a:ext>
          </a:extLst>
        </xdr:cNvPr>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22110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167657</xdr:rowOff>
    </xdr:from>
    <xdr:ext cx="469744" cy="259045"/>
    <xdr:sp macro="" textlink="">
      <xdr:nvSpPr>
        <xdr:cNvPr id="717" name="【学校施設】&#10;一人当たり面積該当値テキスト">
          <a:extLst>
            <a:ext uri="{FF2B5EF4-FFF2-40B4-BE49-F238E27FC236}">
              <a16:creationId xmlns:a16="http://schemas.microsoft.com/office/drawing/2014/main" id="{00000000-0008-0000-0100-0000CD020000}"/>
            </a:ext>
          </a:extLst>
        </xdr:cNvPr>
        <xdr:cNvSpPr txBox="1"/>
      </xdr:nvSpPr>
      <xdr:spPr>
        <a:xfrm>
          <a:off x="22199600"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25944</xdr:rowOff>
    </xdr:from>
    <xdr:to>
      <xdr:col>112</xdr:col>
      <xdr:colOff>38100</xdr:colOff>
      <xdr:row>60</xdr:row>
      <xdr:rowOff>127544</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21272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68580</xdr:rowOff>
    </xdr:from>
    <xdr:to>
      <xdr:col>116</xdr:col>
      <xdr:colOff>63500</xdr:colOff>
      <xdr:row>60</xdr:row>
      <xdr:rowOff>76744</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21323300" y="1035558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32476</xdr:rowOff>
    </xdr:from>
    <xdr:to>
      <xdr:col>107</xdr:col>
      <xdr:colOff>101600</xdr:colOff>
      <xdr:row>60</xdr:row>
      <xdr:rowOff>134076</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0383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76744</xdr:rowOff>
    </xdr:from>
    <xdr:to>
      <xdr:col>111</xdr:col>
      <xdr:colOff>177800</xdr:colOff>
      <xdr:row>60</xdr:row>
      <xdr:rowOff>83276</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flipV="1">
          <a:off x="20434300" y="103637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42273</xdr:rowOff>
    </xdr:from>
    <xdr:to>
      <xdr:col>102</xdr:col>
      <xdr:colOff>165100</xdr:colOff>
      <xdr:row>60</xdr:row>
      <xdr:rowOff>143873</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9494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83276</xdr:rowOff>
    </xdr:from>
    <xdr:to>
      <xdr:col>107</xdr:col>
      <xdr:colOff>50800</xdr:colOff>
      <xdr:row>60</xdr:row>
      <xdr:rowOff>93073</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19545300" y="1037027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45538</xdr:rowOff>
    </xdr:from>
    <xdr:to>
      <xdr:col>98</xdr:col>
      <xdr:colOff>38100</xdr:colOff>
      <xdr:row>60</xdr:row>
      <xdr:rowOff>147138</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8605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93073</xdr:rowOff>
    </xdr:from>
    <xdr:to>
      <xdr:col>102</xdr:col>
      <xdr:colOff>114300</xdr:colOff>
      <xdr:row>60</xdr:row>
      <xdr:rowOff>96338</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8656300" y="103800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726" name="n_1aveValue【学校施設】&#10;一人当たり面積">
          <a:extLst>
            <a:ext uri="{FF2B5EF4-FFF2-40B4-BE49-F238E27FC236}">
              <a16:creationId xmlns:a16="http://schemas.microsoft.com/office/drawing/2014/main" id="{00000000-0008-0000-0100-0000D6020000}"/>
            </a:ext>
          </a:extLst>
        </xdr:cNvPr>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727" name="n_2aveValue【学校施設】&#10;一人当たり面積">
          <a:extLst>
            <a:ext uri="{FF2B5EF4-FFF2-40B4-BE49-F238E27FC236}">
              <a16:creationId xmlns:a16="http://schemas.microsoft.com/office/drawing/2014/main" id="{00000000-0008-0000-0100-0000D7020000}"/>
            </a:ext>
          </a:extLst>
        </xdr:cNvPr>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728" name="n_3aveValue【学校施設】&#10;一人当たり面積">
          <a:extLst>
            <a:ext uri="{FF2B5EF4-FFF2-40B4-BE49-F238E27FC236}">
              <a16:creationId xmlns:a16="http://schemas.microsoft.com/office/drawing/2014/main" id="{00000000-0008-0000-0100-0000D8020000}"/>
            </a:ext>
          </a:extLst>
        </xdr:cNvPr>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729" name="n_4aveValue【学校施設】&#10;一人当たり面積">
          <a:extLst>
            <a:ext uri="{FF2B5EF4-FFF2-40B4-BE49-F238E27FC236}">
              <a16:creationId xmlns:a16="http://schemas.microsoft.com/office/drawing/2014/main" id="{00000000-0008-0000-0100-0000D9020000}"/>
            </a:ext>
          </a:extLst>
        </xdr:cNvPr>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118671</xdr:rowOff>
    </xdr:from>
    <xdr:ext cx="469744" cy="259045"/>
    <xdr:sp macro="" textlink="">
      <xdr:nvSpPr>
        <xdr:cNvPr id="730" name="n_1mainValue【学校施設】&#10;一人当たり面積">
          <a:extLst>
            <a:ext uri="{FF2B5EF4-FFF2-40B4-BE49-F238E27FC236}">
              <a16:creationId xmlns:a16="http://schemas.microsoft.com/office/drawing/2014/main" id="{00000000-0008-0000-0100-0000DA020000}"/>
            </a:ext>
          </a:extLst>
        </xdr:cNvPr>
        <xdr:cNvSpPr txBox="1"/>
      </xdr:nvSpPr>
      <xdr:spPr>
        <a:xfrm>
          <a:off x="21075727" y="104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125203</xdr:rowOff>
    </xdr:from>
    <xdr:ext cx="469744" cy="259045"/>
    <xdr:sp macro="" textlink="">
      <xdr:nvSpPr>
        <xdr:cNvPr id="731" name="n_2mainValue【学校施設】&#10;一人当たり面積">
          <a:extLst>
            <a:ext uri="{FF2B5EF4-FFF2-40B4-BE49-F238E27FC236}">
              <a16:creationId xmlns:a16="http://schemas.microsoft.com/office/drawing/2014/main" id="{00000000-0008-0000-0100-0000DB020000}"/>
            </a:ext>
          </a:extLst>
        </xdr:cNvPr>
        <xdr:cNvSpPr txBox="1"/>
      </xdr:nvSpPr>
      <xdr:spPr>
        <a:xfrm>
          <a:off x="20199427" y="1041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135000</xdr:rowOff>
    </xdr:from>
    <xdr:ext cx="469744" cy="259045"/>
    <xdr:sp macro="" textlink="">
      <xdr:nvSpPr>
        <xdr:cNvPr id="732" name="n_3mainValue【学校施設】&#10;一人当たり面積">
          <a:extLst>
            <a:ext uri="{FF2B5EF4-FFF2-40B4-BE49-F238E27FC236}">
              <a16:creationId xmlns:a16="http://schemas.microsoft.com/office/drawing/2014/main" id="{00000000-0008-0000-0100-0000DC020000}"/>
            </a:ext>
          </a:extLst>
        </xdr:cNvPr>
        <xdr:cNvSpPr txBox="1"/>
      </xdr:nvSpPr>
      <xdr:spPr>
        <a:xfrm>
          <a:off x="19310427" y="1042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138265</xdr:rowOff>
    </xdr:from>
    <xdr:ext cx="469744" cy="259045"/>
    <xdr:sp macro="" textlink="">
      <xdr:nvSpPr>
        <xdr:cNvPr id="733" name="n_4mainValue【学校施設】&#10;一人当たり面積">
          <a:extLst>
            <a:ext uri="{FF2B5EF4-FFF2-40B4-BE49-F238E27FC236}">
              <a16:creationId xmlns:a16="http://schemas.microsoft.com/office/drawing/2014/main" id="{00000000-0008-0000-0100-0000DD020000}"/>
            </a:ext>
          </a:extLst>
        </xdr:cNvPr>
        <xdr:cNvSpPr txBox="1"/>
      </xdr:nvSpPr>
      <xdr:spPr>
        <a:xfrm>
          <a:off x="18421427" y="104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a:extLst>
            <a:ext uri="{FF2B5EF4-FFF2-40B4-BE49-F238E27FC236}">
              <a16:creationId xmlns:a16="http://schemas.microsoft.com/office/drawing/2014/main" id="{00000000-0008-0000-0100-0000F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9" name="【児童館】&#10;有形固定資産減価償却率最小値テキスト">
          <a:extLst>
            <a:ext uri="{FF2B5EF4-FFF2-40B4-BE49-F238E27FC236}">
              <a16:creationId xmlns:a16="http://schemas.microsoft.com/office/drawing/2014/main" id="{00000000-0008-0000-0100-0000F7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61" name="【児童館】&#10;有形固定資産減価償却率最大値テキスト">
          <a:extLst>
            <a:ext uri="{FF2B5EF4-FFF2-40B4-BE49-F238E27FC236}">
              <a16:creationId xmlns:a16="http://schemas.microsoft.com/office/drawing/2014/main" id="{00000000-0008-0000-0100-0000F9020000}"/>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763" name="【児童館】&#10;有形固定資産減価償却率平均値テキスト">
          <a:extLst>
            <a:ext uri="{FF2B5EF4-FFF2-40B4-BE49-F238E27FC236}">
              <a16:creationId xmlns:a16="http://schemas.microsoft.com/office/drawing/2014/main" id="{00000000-0008-0000-0100-0000FB020000}"/>
            </a:ext>
          </a:extLst>
        </xdr:cNvPr>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4" name="フローチャート: 判断 763">
          <a:extLst>
            <a:ext uri="{FF2B5EF4-FFF2-40B4-BE49-F238E27FC236}">
              <a16:creationId xmlns:a16="http://schemas.microsoft.com/office/drawing/2014/main" id="{00000000-0008-0000-0100-0000FC020000}"/>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29211</xdr:rowOff>
    </xdr:from>
    <xdr:to>
      <xdr:col>85</xdr:col>
      <xdr:colOff>177800</xdr:colOff>
      <xdr:row>79</xdr:row>
      <xdr:rowOff>130811</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162687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52088</xdr:rowOff>
    </xdr:from>
    <xdr:ext cx="405111" cy="259045"/>
    <xdr:sp macro="" textlink="">
      <xdr:nvSpPr>
        <xdr:cNvPr id="775" name="【児童館】&#10;有形固定資産減価償却率該当値テキスト">
          <a:extLst>
            <a:ext uri="{FF2B5EF4-FFF2-40B4-BE49-F238E27FC236}">
              <a16:creationId xmlns:a16="http://schemas.microsoft.com/office/drawing/2014/main" id="{00000000-0008-0000-0100-000007030000}"/>
            </a:ext>
          </a:extLst>
        </xdr:cNvPr>
        <xdr:cNvSpPr txBox="1"/>
      </xdr:nvSpPr>
      <xdr:spPr>
        <a:xfrm>
          <a:off x="16357600"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156845</xdr:rowOff>
    </xdr:from>
    <xdr:to>
      <xdr:col>81</xdr:col>
      <xdr:colOff>101600</xdr:colOff>
      <xdr:row>79</xdr:row>
      <xdr:rowOff>86995</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5430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36195</xdr:rowOff>
    </xdr:from>
    <xdr:to>
      <xdr:col>85</xdr:col>
      <xdr:colOff>127000</xdr:colOff>
      <xdr:row>79</xdr:row>
      <xdr:rowOff>80011</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5481300" y="135807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113030</xdr:rowOff>
    </xdr:from>
    <xdr:to>
      <xdr:col>76</xdr:col>
      <xdr:colOff>165100</xdr:colOff>
      <xdr:row>79</xdr:row>
      <xdr:rowOff>43180</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4541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163830</xdr:rowOff>
    </xdr:from>
    <xdr:to>
      <xdr:col>81</xdr:col>
      <xdr:colOff>50800</xdr:colOff>
      <xdr:row>79</xdr:row>
      <xdr:rowOff>36195</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4592300" y="135369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69214</xdr:rowOff>
    </xdr:from>
    <xdr:to>
      <xdr:col>72</xdr:col>
      <xdr:colOff>38100</xdr:colOff>
      <xdr:row>78</xdr:row>
      <xdr:rowOff>170814</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36525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120014</xdr:rowOff>
    </xdr:from>
    <xdr:to>
      <xdr:col>76</xdr:col>
      <xdr:colOff>114300</xdr:colOff>
      <xdr:row>78</xdr:row>
      <xdr:rowOff>163830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3703300" y="134931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116839</xdr:rowOff>
    </xdr:from>
    <xdr:to>
      <xdr:col>67</xdr:col>
      <xdr:colOff>101600</xdr:colOff>
      <xdr:row>79</xdr:row>
      <xdr:rowOff>46989</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2763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120014</xdr:rowOff>
    </xdr:from>
    <xdr:to>
      <xdr:col>71</xdr:col>
      <xdr:colOff>177800</xdr:colOff>
      <xdr:row>78</xdr:row>
      <xdr:rowOff>167639</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flipV="1">
          <a:off x="12814300" y="134931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784" name="n_1aveValue【児童館】&#10;有形固定資産減価償却率">
          <a:extLst>
            <a:ext uri="{FF2B5EF4-FFF2-40B4-BE49-F238E27FC236}">
              <a16:creationId xmlns:a16="http://schemas.microsoft.com/office/drawing/2014/main" id="{00000000-0008-0000-0100-000010030000}"/>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785" name="n_2aveValue【児童館】&#10;有形固定資産減価償却率">
          <a:extLst>
            <a:ext uri="{FF2B5EF4-FFF2-40B4-BE49-F238E27FC236}">
              <a16:creationId xmlns:a16="http://schemas.microsoft.com/office/drawing/2014/main" id="{00000000-0008-0000-0100-000011030000}"/>
            </a:ext>
          </a:extLst>
        </xdr:cNvPr>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86" name="n_3aveValue【児童館】&#10;有形固定資産減価償却率">
          <a:extLst>
            <a:ext uri="{FF2B5EF4-FFF2-40B4-BE49-F238E27FC236}">
              <a16:creationId xmlns:a16="http://schemas.microsoft.com/office/drawing/2014/main" id="{00000000-0008-0000-0100-000012030000}"/>
            </a:ext>
          </a:extLst>
        </xdr:cNvPr>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787" name="n_4aveValue【児童館】&#10;有形固定資産減価償却率">
          <a:extLst>
            <a:ext uri="{FF2B5EF4-FFF2-40B4-BE49-F238E27FC236}">
              <a16:creationId xmlns:a16="http://schemas.microsoft.com/office/drawing/2014/main" id="{00000000-0008-0000-0100-000013030000}"/>
            </a:ext>
          </a:extLst>
        </xdr:cNvPr>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103522</xdr:rowOff>
    </xdr:from>
    <xdr:ext cx="405111" cy="259045"/>
    <xdr:sp macro="" textlink="">
      <xdr:nvSpPr>
        <xdr:cNvPr id="788" name="n_1mainValue【児童館】&#10;有形固定資産減価償却率">
          <a:extLst>
            <a:ext uri="{FF2B5EF4-FFF2-40B4-BE49-F238E27FC236}">
              <a16:creationId xmlns:a16="http://schemas.microsoft.com/office/drawing/2014/main" id="{00000000-0008-0000-0100-000014030000}"/>
            </a:ext>
          </a:extLst>
        </xdr:cNvPr>
        <xdr:cNvSpPr txBox="1"/>
      </xdr:nvSpPr>
      <xdr:spPr>
        <a:xfrm>
          <a:off x="152660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59707</xdr:rowOff>
    </xdr:from>
    <xdr:ext cx="405111" cy="259045"/>
    <xdr:sp macro="" textlink="">
      <xdr:nvSpPr>
        <xdr:cNvPr id="789" name="n_2mainValue【児童館】&#10;有形固定資産減価償却率">
          <a:extLst>
            <a:ext uri="{FF2B5EF4-FFF2-40B4-BE49-F238E27FC236}">
              <a16:creationId xmlns:a16="http://schemas.microsoft.com/office/drawing/2014/main" id="{00000000-0008-0000-0100-000015030000}"/>
            </a:ext>
          </a:extLst>
        </xdr:cNvPr>
        <xdr:cNvSpPr txBox="1"/>
      </xdr:nvSpPr>
      <xdr:spPr>
        <a:xfrm>
          <a:off x="14389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15891</xdr:rowOff>
    </xdr:from>
    <xdr:ext cx="405111" cy="259045"/>
    <xdr:sp macro="" textlink="">
      <xdr:nvSpPr>
        <xdr:cNvPr id="790" name="n_3mainValue【児童館】&#10;有形固定資産減価償却率">
          <a:extLst>
            <a:ext uri="{FF2B5EF4-FFF2-40B4-BE49-F238E27FC236}">
              <a16:creationId xmlns:a16="http://schemas.microsoft.com/office/drawing/2014/main" id="{00000000-0008-0000-0100-000016030000}"/>
            </a:ext>
          </a:extLst>
        </xdr:cNvPr>
        <xdr:cNvSpPr txBox="1"/>
      </xdr:nvSpPr>
      <xdr:spPr>
        <a:xfrm>
          <a:off x="13500744" y="132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63516</xdr:rowOff>
    </xdr:from>
    <xdr:ext cx="405111" cy="259045"/>
    <xdr:sp macro="" textlink="">
      <xdr:nvSpPr>
        <xdr:cNvPr id="791" name="n_4mainValue【児童館】&#10;有形固定資産減価償却率">
          <a:extLst>
            <a:ext uri="{FF2B5EF4-FFF2-40B4-BE49-F238E27FC236}">
              <a16:creationId xmlns:a16="http://schemas.microsoft.com/office/drawing/2014/main" id="{00000000-0008-0000-0100-000017030000}"/>
            </a:ext>
          </a:extLst>
        </xdr:cNvPr>
        <xdr:cNvSpPr txBox="1"/>
      </xdr:nvSpPr>
      <xdr:spPr>
        <a:xfrm>
          <a:off x="12611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a:extLst>
            <a:ext uri="{FF2B5EF4-FFF2-40B4-BE49-F238E27FC236}">
              <a16:creationId xmlns:a16="http://schemas.microsoft.com/office/drawing/2014/main" id="{00000000-0008-0000-0100-00002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4" name="【児童館】&#10;一人当たり面積最小値テキスト">
          <a:extLst>
            <a:ext uri="{FF2B5EF4-FFF2-40B4-BE49-F238E27FC236}">
              <a16:creationId xmlns:a16="http://schemas.microsoft.com/office/drawing/2014/main" id="{00000000-0008-0000-0100-00002E03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6" name="【児童館】&#10;一人当たり面積最大値テキスト">
          <a:extLst>
            <a:ext uri="{FF2B5EF4-FFF2-40B4-BE49-F238E27FC236}">
              <a16:creationId xmlns:a16="http://schemas.microsoft.com/office/drawing/2014/main" id="{00000000-0008-0000-0100-00003003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18" name="【児童館】&#10;一人当たり面積平均値テキスト">
          <a:extLst>
            <a:ext uri="{FF2B5EF4-FFF2-40B4-BE49-F238E27FC236}">
              <a16:creationId xmlns:a16="http://schemas.microsoft.com/office/drawing/2014/main" id="{00000000-0008-0000-0100-00003203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a:extLst>
            <a:ext uri="{FF2B5EF4-FFF2-40B4-BE49-F238E27FC236}">
              <a16:creationId xmlns:a16="http://schemas.microsoft.com/office/drawing/2014/main" id="{00000000-0008-0000-0100-00003303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a:extLst>
            <a:ext uri="{FF2B5EF4-FFF2-40B4-BE49-F238E27FC236}">
              <a16:creationId xmlns:a16="http://schemas.microsoft.com/office/drawing/2014/main" id="{00000000-0008-0000-0100-00003403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a:extLst>
            <a:ext uri="{FF2B5EF4-FFF2-40B4-BE49-F238E27FC236}">
              <a16:creationId xmlns:a16="http://schemas.microsoft.com/office/drawing/2014/main" id="{00000000-0008-0000-0100-00003503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29" name="楕円 828">
          <a:extLst>
            <a:ext uri="{FF2B5EF4-FFF2-40B4-BE49-F238E27FC236}">
              <a16:creationId xmlns:a16="http://schemas.microsoft.com/office/drawing/2014/main" id="{00000000-0008-0000-0100-00003D030000}"/>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830" name="【児童館】&#10;一人当たり面積該当値テキスト">
          <a:extLst>
            <a:ext uri="{FF2B5EF4-FFF2-40B4-BE49-F238E27FC236}">
              <a16:creationId xmlns:a16="http://schemas.microsoft.com/office/drawing/2014/main" id="{00000000-0008-0000-0100-00003E030000}"/>
            </a:ext>
          </a:extLst>
        </xdr:cNvPr>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831" name="楕円 830">
          <a:extLst>
            <a:ext uri="{FF2B5EF4-FFF2-40B4-BE49-F238E27FC236}">
              <a16:creationId xmlns:a16="http://schemas.microsoft.com/office/drawing/2014/main" id="{00000000-0008-0000-0100-00003F030000}"/>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106680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8656300" y="14417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39" name="n_1aveValue【児童館】&#10;一人当たり面積">
          <a:extLst>
            <a:ext uri="{FF2B5EF4-FFF2-40B4-BE49-F238E27FC236}">
              <a16:creationId xmlns:a16="http://schemas.microsoft.com/office/drawing/2014/main" id="{00000000-0008-0000-0100-00004703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40" name="n_2aveValue【児童館】&#10;一人当たり面積">
          <a:extLst>
            <a:ext uri="{FF2B5EF4-FFF2-40B4-BE49-F238E27FC236}">
              <a16:creationId xmlns:a16="http://schemas.microsoft.com/office/drawing/2014/main" id="{00000000-0008-0000-0100-00004803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41" name="n_3aveValue【児童館】&#10;一人当たり面積">
          <a:extLst>
            <a:ext uri="{FF2B5EF4-FFF2-40B4-BE49-F238E27FC236}">
              <a16:creationId xmlns:a16="http://schemas.microsoft.com/office/drawing/2014/main" id="{00000000-0008-0000-0100-000049030000}"/>
            </a:ext>
          </a:extLst>
        </xdr:cNvPr>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42" name="n_4aveValue【児童館】&#10;一人当たり面積">
          <a:extLst>
            <a:ext uri="{FF2B5EF4-FFF2-40B4-BE49-F238E27FC236}">
              <a16:creationId xmlns:a16="http://schemas.microsoft.com/office/drawing/2014/main" id="{00000000-0008-0000-0100-00004A030000}"/>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843" name="n_1mainValue【児童館】&#10;一人当たり面積">
          <a:extLst>
            <a:ext uri="{FF2B5EF4-FFF2-40B4-BE49-F238E27FC236}">
              <a16:creationId xmlns:a16="http://schemas.microsoft.com/office/drawing/2014/main" id="{00000000-0008-0000-0100-00004B030000}"/>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844" name="n_2mainValue【児童館】&#10;一人当たり面積">
          <a:extLst>
            <a:ext uri="{FF2B5EF4-FFF2-40B4-BE49-F238E27FC236}">
              <a16:creationId xmlns:a16="http://schemas.microsoft.com/office/drawing/2014/main" id="{00000000-0008-0000-0100-00004C030000}"/>
            </a:ext>
          </a:extLst>
        </xdr:cNvPr>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845" name="n_3mainValue【児童館】&#10;一人当たり面積">
          <a:extLst>
            <a:ext uri="{FF2B5EF4-FFF2-40B4-BE49-F238E27FC236}">
              <a16:creationId xmlns:a16="http://schemas.microsoft.com/office/drawing/2014/main" id="{00000000-0008-0000-0100-00004D030000}"/>
            </a:ext>
          </a:extLst>
        </xdr:cNvPr>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846" name="n_4mainValue【児童館】&#10;一人当たり面積">
          <a:extLst>
            <a:ext uri="{FF2B5EF4-FFF2-40B4-BE49-F238E27FC236}">
              <a16:creationId xmlns:a16="http://schemas.microsoft.com/office/drawing/2014/main" id="{00000000-0008-0000-0100-00004E030000}"/>
            </a:ext>
          </a:extLst>
        </xdr:cNvPr>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a:extLst>
            <a:ext uri="{FF2B5EF4-FFF2-40B4-BE49-F238E27FC236}">
              <a16:creationId xmlns:a16="http://schemas.microsoft.com/office/drawing/2014/main" id="{00000000-0008-0000-0100-00005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a:extLst>
            <a:ext uri="{FF2B5EF4-FFF2-40B4-BE49-F238E27FC236}">
              <a16:creationId xmlns:a16="http://schemas.microsoft.com/office/drawing/2014/main" id="{00000000-0008-0000-0100-00005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0100-00005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a:extLst>
            <a:ext uri="{FF2B5EF4-FFF2-40B4-BE49-F238E27FC236}">
              <a16:creationId xmlns:a16="http://schemas.microsoft.com/office/drawing/2014/main" id="{00000000-0008-0000-0100-00006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71" name="直線コネクタ 870">
          <a:extLst>
            <a:ext uri="{FF2B5EF4-FFF2-40B4-BE49-F238E27FC236}">
              <a16:creationId xmlns:a16="http://schemas.microsoft.com/office/drawing/2014/main" id="{00000000-0008-0000-0100-000067030000}"/>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72" name="【公民館】&#10;有形固定資産減価償却率最小値テキスト">
          <a:extLst>
            <a:ext uri="{FF2B5EF4-FFF2-40B4-BE49-F238E27FC236}">
              <a16:creationId xmlns:a16="http://schemas.microsoft.com/office/drawing/2014/main" id="{00000000-0008-0000-0100-000068030000}"/>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3" name="直線コネクタ 872">
          <a:extLst>
            <a:ext uri="{FF2B5EF4-FFF2-40B4-BE49-F238E27FC236}">
              <a16:creationId xmlns:a16="http://schemas.microsoft.com/office/drawing/2014/main" id="{00000000-0008-0000-0100-000069030000}"/>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4" name="【公民館】&#10;有形固定資産減価償却率最大値テキスト">
          <a:extLst>
            <a:ext uri="{FF2B5EF4-FFF2-40B4-BE49-F238E27FC236}">
              <a16:creationId xmlns:a16="http://schemas.microsoft.com/office/drawing/2014/main" id="{00000000-0008-0000-0100-00006A030000}"/>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876" name="【公民館】&#10;有形固定資産減価償却率平均値テキスト">
          <a:extLst>
            <a:ext uri="{FF2B5EF4-FFF2-40B4-BE49-F238E27FC236}">
              <a16:creationId xmlns:a16="http://schemas.microsoft.com/office/drawing/2014/main" id="{00000000-0008-0000-0100-00006C030000}"/>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7" name="フローチャート: 判断 876">
          <a:extLst>
            <a:ext uri="{FF2B5EF4-FFF2-40B4-BE49-F238E27FC236}">
              <a16:creationId xmlns:a16="http://schemas.microsoft.com/office/drawing/2014/main" id="{00000000-0008-0000-0100-00006D03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8" name="フローチャート: 判断 877">
          <a:extLst>
            <a:ext uri="{FF2B5EF4-FFF2-40B4-BE49-F238E27FC236}">
              <a16:creationId xmlns:a16="http://schemas.microsoft.com/office/drawing/2014/main" id="{00000000-0008-0000-0100-00006E030000}"/>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9" name="フローチャート: 判断 878">
          <a:extLst>
            <a:ext uri="{FF2B5EF4-FFF2-40B4-BE49-F238E27FC236}">
              <a16:creationId xmlns:a16="http://schemas.microsoft.com/office/drawing/2014/main" id="{00000000-0008-0000-0100-00006F030000}"/>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80" name="フローチャート: 判断 879">
          <a:extLst>
            <a:ext uri="{FF2B5EF4-FFF2-40B4-BE49-F238E27FC236}">
              <a16:creationId xmlns:a16="http://schemas.microsoft.com/office/drawing/2014/main" id="{00000000-0008-0000-0100-000070030000}"/>
            </a:ext>
          </a:extLst>
        </xdr:cNvPr>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81" name="フローチャート: 判断 880">
          <a:extLst>
            <a:ext uri="{FF2B5EF4-FFF2-40B4-BE49-F238E27FC236}">
              <a16:creationId xmlns:a16="http://schemas.microsoft.com/office/drawing/2014/main" id="{00000000-0008-0000-0100-000071030000}"/>
            </a:ext>
          </a:extLst>
        </xdr:cNvPr>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87" name="楕円 886">
          <a:extLst>
            <a:ext uri="{FF2B5EF4-FFF2-40B4-BE49-F238E27FC236}">
              <a16:creationId xmlns:a16="http://schemas.microsoft.com/office/drawing/2014/main" id="{00000000-0008-0000-0100-000077030000}"/>
            </a:ext>
          </a:extLst>
        </xdr:cNvPr>
        <xdr:cNvSpPr/>
      </xdr:nvSpPr>
      <xdr:spPr>
        <a:xfrm>
          <a:off x="162687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135272</xdr:rowOff>
    </xdr:from>
    <xdr:ext cx="405111" cy="259045"/>
    <xdr:sp macro="" textlink="">
      <xdr:nvSpPr>
        <xdr:cNvPr id="888" name="【公民館】&#10;有形固定資産減価償却率該当値テキスト">
          <a:extLst>
            <a:ext uri="{FF2B5EF4-FFF2-40B4-BE49-F238E27FC236}">
              <a16:creationId xmlns:a16="http://schemas.microsoft.com/office/drawing/2014/main" id="{00000000-0008-0000-0100-000078030000}"/>
            </a:ext>
          </a:extLst>
        </xdr:cNvPr>
        <xdr:cNvSpPr txBox="1"/>
      </xdr:nvSpPr>
      <xdr:spPr>
        <a:xfrm>
          <a:off x="16357600"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118745</xdr:rowOff>
    </xdr:from>
    <xdr:to>
      <xdr:col>81</xdr:col>
      <xdr:colOff>101600</xdr:colOff>
      <xdr:row>104</xdr:row>
      <xdr:rowOff>48895</xdr:rowOff>
    </xdr:to>
    <xdr:sp macro="" textlink="">
      <xdr:nvSpPr>
        <xdr:cNvPr id="889" name="楕円 888">
          <a:extLst>
            <a:ext uri="{FF2B5EF4-FFF2-40B4-BE49-F238E27FC236}">
              <a16:creationId xmlns:a16="http://schemas.microsoft.com/office/drawing/2014/main" id="{00000000-0008-0000-0100-000079030000}"/>
            </a:ext>
          </a:extLst>
        </xdr:cNvPr>
        <xdr:cNvSpPr/>
      </xdr:nvSpPr>
      <xdr:spPr>
        <a:xfrm>
          <a:off x="15430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169545</xdr:rowOff>
    </xdr:from>
    <xdr:to>
      <xdr:col>85</xdr:col>
      <xdr:colOff>127000</xdr:colOff>
      <xdr:row>104</xdr:row>
      <xdr:rowOff>36195</xdr:rowOff>
    </xdr:to>
    <xdr:cxnSp macro="">
      <xdr:nvCxnSpPr>
        <xdr:cNvPr id="890" name="直線コネクタ 889">
          <a:extLst>
            <a:ext uri="{FF2B5EF4-FFF2-40B4-BE49-F238E27FC236}">
              <a16:creationId xmlns:a16="http://schemas.microsoft.com/office/drawing/2014/main" id="{00000000-0008-0000-0100-00007A030000}"/>
            </a:ext>
          </a:extLst>
        </xdr:cNvPr>
        <xdr:cNvCxnSpPr/>
      </xdr:nvCxnSpPr>
      <xdr:spPr>
        <a:xfrm>
          <a:off x="15481300" y="17828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80645</xdr:rowOff>
    </xdr:from>
    <xdr:to>
      <xdr:col>76</xdr:col>
      <xdr:colOff>165100</xdr:colOff>
      <xdr:row>104</xdr:row>
      <xdr:rowOff>10795</xdr:rowOff>
    </xdr:to>
    <xdr:sp macro="" textlink="">
      <xdr:nvSpPr>
        <xdr:cNvPr id="891" name="楕円 890">
          <a:extLst>
            <a:ext uri="{FF2B5EF4-FFF2-40B4-BE49-F238E27FC236}">
              <a16:creationId xmlns:a16="http://schemas.microsoft.com/office/drawing/2014/main" id="{00000000-0008-0000-0100-00007B030000}"/>
            </a:ext>
          </a:extLst>
        </xdr:cNvPr>
        <xdr:cNvSpPr/>
      </xdr:nvSpPr>
      <xdr:spPr>
        <a:xfrm>
          <a:off x="14541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131445</xdr:rowOff>
    </xdr:from>
    <xdr:to>
      <xdr:col>81</xdr:col>
      <xdr:colOff>50800</xdr:colOff>
      <xdr:row>103</xdr:row>
      <xdr:rowOff>169545</xdr:rowOff>
    </xdr:to>
    <xdr:cxnSp macro="">
      <xdr:nvCxnSpPr>
        <xdr:cNvPr id="892" name="直線コネクタ 891">
          <a:extLst>
            <a:ext uri="{FF2B5EF4-FFF2-40B4-BE49-F238E27FC236}">
              <a16:creationId xmlns:a16="http://schemas.microsoft.com/office/drawing/2014/main" id="{00000000-0008-0000-0100-00007C030000}"/>
            </a:ext>
          </a:extLst>
        </xdr:cNvPr>
        <xdr:cNvCxnSpPr/>
      </xdr:nvCxnSpPr>
      <xdr:spPr>
        <a:xfrm>
          <a:off x="14592300" y="17790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42545</xdr:rowOff>
    </xdr:from>
    <xdr:to>
      <xdr:col>72</xdr:col>
      <xdr:colOff>38100</xdr:colOff>
      <xdr:row>103</xdr:row>
      <xdr:rowOff>144145</xdr:rowOff>
    </xdr:to>
    <xdr:sp macro="" textlink="">
      <xdr:nvSpPr>
        <xdr:cNvPr id="893" name="楕円 892">
          <a:extLst>
            <a:ext uri="{FF2B5EF4-FFF2-40B4-BE49-F238E27FC236}">
              <a16:creationId xmlns:a16="http://schemas.microsoft.com/office/drawing/2014/main" id="{00000000-0008-0000-0100-00007D030000}"/>
            </a:ext>
          </a:extLst>
        </xdr:cNvPr>
        <xdr:cNvSpPr/>
      </xdr:nvSpPr>
      <xdr:spPr>
        <a:xfrm>
          <a:off x="13652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93345</xdr:rowOff>
    </xdr:from>
    <xdr:to>
      <xdr:col>76</xdr:col>
      <xdr:colOff>114300</xdr:colOff>
      <xdr:row>103</xdr:row>
      <xdr:rowOff>131445</xdr:rowOff>
    </xdr:to>
    <xdr:cxnSp macro="">
      <xdr:nvCxnSpPr>
        <xdr:cNvPr id="894" name="直線コネクタ 893">
          <a:extLst>
            <a:ext uri="{FF2B5EF4-FFF2-40B4-BE49-F238E27FC236}">
              <a16:creationId xmlns:a16="http://schemas.microsoft.com/office/drawing/2014/main" id="{00000000-0008-0000-0100-00007E030000}"/>
            </a:ext>
          </a:extLst>
        </xdr:cNvPr>
        <xdr:cNvCxnSpPr/>
      </xdr:nvCxnSpPr>
      <xdr:spPr>
        <a:xfrm>
          <a:off x="13703300" y="17752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xdr:rowOff>
    </xdr:from>
    <xdr:to>
      <xdr:col>67</xdr:col>
      <xdr:colOff>101600</xdr:colOff>
      <xdr:row>103</xdr:row>
      <xdr:rowOff>115570</xdr:rowOff>
    </xdr:to>
    <xdr:sp macro="" textlink="">
      <xdr:nvSpPr>
        <xdr:cNvPr id="895" name="楕円 894">
          <a:extLst>
            <a:ext uri="{FF2B5EF4-FFF2-40B4-BE49-F238E27FC236}">
              <a16:creationId xmlns:a16="http://schemas.microsoft.com/office/drawing/2014/main" id="{00000000-0008-0000-0100-00007F030000}"/>
            </a:ext>
          </a:extLst>
        </xdr:cNvPr>
        <xdr:cNvSpPr/>
      </xdr:nvSpPr>
      <xdr:spPr>
        <a:xfrm>
          <a:off x="12763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64770</xdr:rowOff>
    </xdr:from>
    <xdr:to>
      <xdr:col>71</xdr:col>
      <xdr:colOff>177800</xdr:colOff>
      <xdr:row>103</xdr:row>
      <xdr:rowOff>93345</xdr:rowOff>
    </xdr:to>
    <xdr:cxnSp macro="">
      <xdr:nvCxnSpPr>
        <xdr:cNvPr id="896" name="直線コネクタ 895">
          <a:extLst>
            <a:ext uri="{FF2B5EF4-FFF2-40B4-BE49-F238E27FC236}">
              <a16:creationId xmlns:a16="http://schemas.microsoft.com/office/drawing/2014/main" id="{00000000-0008-0000-0100-000080030000}"/>
            </a:ext>
          </a:extLst>
        </xdr:cNvPr>
        <xdr:cNvCxnSpPr/>
      </xdr:nvCxnSpPr>
      <xdr:spPr>
        <a:xfrm>
          <a:off x="12814300" y="177241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897" name="n_1aveValue【公民館】&#10;有形固定資産減価償却率">
          <a:extLst>
            <a:ext uri="{FF2B5EF4-FFF2-40B4-BE49-F238E27FC236}">
              <a16:creationId xmlns:a16="http://schemas.microsoft.com/office/drawing/2014/main" id="{00000000-0008-0000-0100-000081030000}"/>
            </a:ext>
          </a:extLst>
        </xdr:cNvPr>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898" name="n_2aveValue【公民館】&#10;有形固定資産減価償却率">
          <a:extLst>
            <a:ext uri="{FF2B5EF4-FFF2-40B4-BE49-F238E27FC236}">
              <a16:creationId xmlns:a16="http://schemas.microsoft.com/office/drawing/2014/main" id="{00000000-0008-0000-0100-000082030000}"/>
            </a:ext>
          </a:extLst>
        </xdr:cNvPr>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899" name="n_3aveValue【公民館】&#10;有形固定資産減価償却率">
          <a:extLst>
            <a:ext uri="{FF2B5EF4-FFF2-40B4-BE49-F238E27FC236}">
              <a16:creationId xmlns:a16="http://schemas.microsoft.com/office/drawing/2014/main" id="{00000000-0008-0000-0100-000083030000}"/>
            </a:ext>
          </a:extLst>
        </xdr:cNvPr>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900" name="n_4aveValue【公民館】&#10;有形固定資産減価償却率">
          <a:extLst>
            <a:ext uri="{FF2B5EF4-FFF2-40B4-BE49-F238E27FC236}">
              <a16:creationId xmlns:a16="http://schemas.microsoft.com/office/drawing/2014/main" id="{00000000-0008-0000-0100-000084030000}"/>
            </a:ext>
          </a:extLst>
        </xdr:cNvPr>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40022</xdr:rowOff>
    </xdr:from>
    <xdr:ext cx="405111" cy="259045"/>
    <xdr:sp macro="" textlink="">
      <xdr:nvSpPr>
        <xdr:cNvPr id="901" name="n_1mainValue【公民館】&#10;有形固定資産減価償却率">
          <a:extLst>
            <a:ext uri="{FF2B5EF4-FFF2-40B4-BE49-F238E27FC236}">
              <a16:creationId xmlns:a16="http://schemas.microsoft.com/office/drawing/2014/main" id="{00000000-0008-0000-0100-000085030000}"/>
            </a:ext>
          </a:extLst>
        </xdr:cNvPr>
        <xdr:cNvSpPr txBox="1"/>
      </xdr:nvSpPr>
      <xdr:spPr>
        <a:xfrm>
          <a:off x="152660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27322</xdr:rowOff>
    </xdr:from>
    <xdr:ext cx="405111" cy="259045"/>
    <xdr:sp macro="" textlink="">
      <xdr:nvSpPr>
        <xdr:cNvPr id="902" name="n_2mainValue【公民館】&#10;有形固定資産減価償却率">
          <a:extLst>
            <a:ext uri="{FF2B5EF4-FFF2-40B4-BE49-F238E27FC236}">
              <a16:creationId xmlns:a16="http://schemas.microsoft.com/office/drawing/2014/main" id="{00000000-0008-0000-0100-000086030000}"/>
            </a:ext>
          </a:extLst>
        </xdr:cNvPr>
        <xdr:cNvSpPr txBox="1"/>
      </xdr:nvSpPr>
      <xdr:spPr>
        <a:xfrm>
          <a:off x="14389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160672</xdr:rowOff>
    </xdr:from>
    <xdr:ext cx="405111" cy="259045"/>
    <xdr:sp macro="" textlink="">
      <xdr:nvSpPr>
        <xdr:cNvPr id="903" name="n_3mainValue【公民館】&#10;有形固定資産減価償却率">
          <a:extLst>
            <a:ext uri="{FF2B5EF4-FFF2-40B4-BE49-F238E27FC236}">
              <a16:creationId xmlns:a16="http://schemas.microsoft.com/office/drawing/2014/main" id="{00000000-0008-0000-0100-000087030000}"/>
            </a:ext>
          </a:extLst>
        </xdr:cNvPr>
        <xdr:cNvSpPr txBox="1"/>
      </xdr:nvSpPr>
      <xdr:spPr>
        <a:xfrm>
          <a:off x="13500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132097</xdr:rowOff>
    </xdr:from>
    <xdr:ext cx="405111" cy="259045"/>
    <xdr:sp macro="" textlink="">
      <xdr:nvSpPr>
        <xdr:cNvPr id="904" name="n_4mainValue【公民館】&#10;有形固定資産減価償却率">
          <a:extLst>
            <a:ext uri="{FF2B5EF4-FFF2-40B4-BE49-F238E27FC236}">
              <a16:creationId xmlns:a16="http://schemas.microsoft.com/office/drawing/2014/main" id="{00000000-0008-0000-0100-000088030000}"/>
            </a:ext>
          </a:extLst>
        </xdr:cNvPr>
        <xdr:cNvSpPr txBox="1"/>
      </xdr:nvSpPr>
      <xdr:spPr>
        <a:xfrm>
          <a:off x="12611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00000000-0008-0000-0100-00008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00000000-0008-0000-0100-00008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00000000-0008-0000-0100-00008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a:extLst>
            <a:ext uri="{FF2B5EF4-FFF2-40B4-BE49-F238E27FC236}">
              <a16:creationId xmlns:a16="http://schemas.microsoft.com/office/drawing/2014/main" id="{00000000-0008-0000-0100-00008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a:extLst>
            <a:ext uri="{FF2B5EF4-FFF2-40B4-BE49-F238E27FC236}">
              <a16:creationId xmlns:a16="http://schemas.microsoft.com/office/drawing/2014/main" id="{00000000-0008-0000-0100-00008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a:extLst>
            <a:ext uri="{FF2B5EF4-FFF2-40B4-BE49-F238E27FC236}">
              <a16:creationId xmlns:a16="http://schemas.microsoft.com/office/drawing/2014/main" id="{00000000-0008-0000-0100-00008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a:extLst>
            <a:ext uri="{FF2B5EF4-FFF2-40B4-BE49-F238E27FC236}">
              <a16:creationId xmlns:a16="http://schemas.microsoft.com/office/drawing/2014/main" id="{00000000-0008-0000-0100-00008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00000000-0008-0000-0100-00009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00000000-0008-0000-0100-000095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00000000-0008-0000-0100-000097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100-00009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a:extLst>
            <a:ext uri="{FF2B5EF4-FFF2-40B4-BE49-F238E27FC236}">
              <a16:creationId xmlns:a16="http://schemas.microsoft.com/office/drawing/2014/main" id="{00000000-0008-0000-0100-00009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24" name="直線コネクタ 923">
          <a:extLst>
            <a:ext uri="{FF2B5EF4-FFF2-40B4-BE49-F238E27FC236}">
              <a16:creationId xmlns:a16="http://schemas.microsoft.com/office/drawing/2014/main" id="{00000000-0008-0000-0100-00009C030000}"/>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25" name="【公民館】&#10;一人当たり面積最小値テキスト">
          <a:extLst>
            <a:ext uri="{FF2B5EF4-FFF2-40B4-BE49-F238E27FC236}">
              <a16:creationId xmlns:a16="http://schemas.microsoft.com/office/drawing/2014/main" id="{00000000-0008-0000-0100-00009D030000}"/>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6" name="直線コネクタ 925">
          <a:extLst>
            <a:ext uri="{FF2B5EF4-FFF2-40B4-BE49-F238E27FC236}">
              <a16:creationId xmlns:a16="http://schemas.microsoft.com/office/drawing/2014/main" id="{00000000-0008-0000-0100-00009E030000}"/>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27" name="【公民館】&#10;一人当たり面積最大値テキスト">
          <a:extLst>
            <a:ext uri="{FF2B5EF4-FFF2-40B4-BE49-F238E27FC236}">
              <a16:creationId xmlns:a16="http://schemas.microsoft.com/office/drawing/2014/main" id="{00000000-0008-0000-0100-00009F030000}"/>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8" name="直線コネクタ 927">
          <a:extLst>
            <a:ext uri="{FF2B5EF4-FFF2-40B4-BE49-F238E27FC236}">
              <a16:creationId xmlns:a16="http://schemas.microsoft.com/office/drawing/2014/main" id="{00000000-0008-0000-0100-0000A0030000}"/>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929" name="【公民館】&#10;一人当たり面積平均値テキスト">
          <a:extLst>
            <a:ext uri="{FF2B5EF4-FFF2-40B4-BE49-F238E27FC236}">
              <a16:creationId xmlns:a16="http://schemas.microsoft.com/office/drawing/2014/main" id="{00000000-0008-0000-0100-0000A1030000}"/>
            </a:ext>
          </a:extLst>
        </xdr:cNvPr>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0" name="フローチャート: 判断 929">
          <a:extLst>
            <a:ext uri="{FF2B5EF4-FFF2-40B4-BE49-F238E27FC236}">
              <a16:creationId xmlns:a16="http://schemas.microsoft.com/office/drawing/2014/main" id="{00000000-0008-0000-0100-0000A2030000}"/>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31" name="フローチャート: 判断 930">
          <a:extLst>
            <a:ext uri="{FF2B5EF4-FFF2-40B4-BE49-F238E27FC236}">
              <a16:creationId xmlns:a16="http://schemas.microsoft.com/office/drawing/2014/main" id="{00000000-0008-0000-0100-0000A3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32" name="フローチャート: 判断 931">
          <a:extLst>
            <a:ext uri="{FF2B5EF4-FFF2-40B4-BE49-F238E27FC236}">
              <a16:creationId xmlns:a16="http://schemas.microsoft.com/office/drawing/2014/main" id="{00000000-0008-0000-0100-0000A4030000}"/>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33" name="フローチャート: 判断 932">
          <a:extLst>
            <a:ext uri="{FF2B5EF4-FFF2-40B4-BE49-F238E27FC236}">
              <a16:creationId xmlns:a16="http://schemas.microsoft.com/office/drawing/2014/main" id="{00000000-0008-0000-0100-0000A5030000}"/>
            </a:ext>
          </a:extLst>
        </xdr:cNvPr>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4" name="フローチャート: 判断 933">
          <a:extLst>
            <a:ext uri="{FF2B5EF4-FFF2-40B4-BE49-F238E27FC236}">
              <a16:creationId xmlns:a16="http://schemas.microsoft.com/office/drawing/2014/main" id="{00000000-0008-0000-0100-0000A6030000}"/>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40" name="楕円 939">
          <a:extLst>
            <a:ext uri="{FF2B5EF4-FFF2-40B4-BE49-F238E27FC236}">
              <a16:creationId xmlns:a16="http://schemas.microsoft.com/office/drawing/2014/main" id="{00000000-0008-0000-0100-0000AC030000}"/>
            </a:ext>
          </a:extLst>
        </xdr:cNvPr>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941" name="【公民館】&#10;一人当たり面積該当値テキスト">
          <a:extLst>
            <a:ext uri="{FF2B5EF4-FFF2-40B4-BE49-F238E27FC236}">
              <a16:creationId xmlns:a16="http://schemas.microsoft.com/office/drawing/2014/main" id="{00000000-0008-0000-0100-0000AD030000}"/>
            </a:ext>
          </a:extLst>
        </xdr:cNvPr>
        <xdr:cNvSpPr txBox="1"/>
      </xdr:nvSpPr>
      <xdr:spPr>
        <a:xfrm>
          <a:off x="22199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88264</xdr:rowOff>
    </xdr:from>
    <xdr:to>
      <xdr:col>112</xdr:col>
      <xdr:colOff>38100</xdr:colOff>
      <xdr:row>106</xdr:row>
      <xdr:rowOff>18414</xdr:rowOff>
    </xdr:to>
    <xdr:sp macro="" textlink="">
      <xdr:nvSpPr>
        <xdr:cNvPr id="942" name="楕円 941">
          <a:extLst>
            <a:ext uri="{FF2B5EF4-FFF2-40B4-BE49-F238E27FC236}">
              <a16:creationId xmlns:a16="http://schemas.microsoft.com/office/drawing/2014/main" id="{00000000-0008-0000-0100-0000AE030000}"/>
            </a:ext>
          </a:extLst>
        </xdr:cNvPr>
        <xdr:cNvSpPr/>
      </xdr:nvSpPr>
      <xdr:spPr>
        <a:xfrm>
          <a:off x="21272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139064</xdr:rowOff>
    </xdr:to>
    <xdr:cxnSp macro="">
      <xdr:nvCxnSpPr>
        <xdr:cNvPr id="943" name="直線コネクタ 942">
          <a:extLst>
            <a:ext uri="{FF2B5EF4-FFF2-40B4-BE49-F238E27FC236}">
              <a16:creationId xmlns:a16="http://schemas.microsoft.com/office/drawing/2014/main" id="{00000000-0008-0000-0100-0000AF030000}"/>
            </a:ext>
          </a:extLst>
        </xdr:cNvPr>
        <xdr:cNvCxnSpPr/>
      </xdr:nvCxnSpPr>
      <xdr:spPr>
        <a:xfrm flipV="1">
          <a:off x="21323300" y="181356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88264</xdr:rowOff>
    </xdr:from>
    <xdr:to>
      <xdr:col>107</xdr:col>
      <xdr:colOff>101600</xdr:colOff>
      <xdr:row>106</xdr:row>
      <xdr:rowOff>18414</xdr:rowOff>
    </xdr:to>
    <xdr:sp macro="" textlink="">
      <xdr:nvSpPr>
        <xdr:cNvPr id="944" name="楕円 943">
          <a:extLst>
            <a:ext uri="{FF2B5EF4-FFF2-40B4-BE49-F238E27FC236}">
              <a16:creationId xmlns:a16="http://schemas.microsoft.com/office/drawing/2014/main" id="{00000000-0008-0000-0100-0000B0030000}"/>
            </a:ext>
          </a:extLst>
        </xdr:cNvPr>
        <xdr:cNvSpPr/>
      </xdr:nvSpPr>
      <xdr:spPr>
        <a:xfrm>
          <a:off x="20383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139064</xdr:rowOff>
    </xdr:from>
    <xdr:to>
      <xdr:col>111</xdr:col>
      <xdr:colOff>177800</xdr:colOff>
      <xdr:row>105</xdr:row>
      <xdr:rowOff>139064</xdr:rowOff>
    </xdr:to>
    <xdr:cxnSp macro="">
      <xdr:nvCxnSpPr>
        <xdr:cNvPr id="945" name="直線コネクタ 944">
          <a:extLst>
            <a:ext uri="{FF2B5EF4-FFF2-40B4-BE49-F238E27FC236}">
              <a16:creationId xmlns:a16="http://schemas.microsoft.com/office/drawing/2014/main" id="{00000000-0008-0000-0100-0000B1030000}"/>
            </a:ext>
          </a:extLst>
        </xdr:cNvPr>
        <xdr:cNvCxnSpPr/>
      </xdr:nvCxnSpPr>
      <xdr:spPr>
        <a:xfrm>
          <a:off x="20434300" y="18141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88264</xdr:rowOff>
    </xdr:from>
    <xdr:to>
      <xdr:col>102</xdr:col>
      <xdr:colOff>165100</xdr:colOff>
      <xdr:row>106</xdr:row>
      <xdr:rowOff>18414</xdr:rowOff>
    </xdr:to>
    <xdr:sp macro="" textlink="">
      <xdr:nvSpPr>
        <xdr:cNvPr id="946" name="楕円 945">
          <a:extLst>
            <a:ext uri="{FF2B5EF4-FFF2-40B4-BE49-F238E27FC236}">
              <a16:creationId xmlns:a16="http://schemas.microsoft.com/office/drawing/2014/main" id="{00000000-0008-0000-0100-0000B2030000}"/>
            </a:ext>
          </a:extLst>
        </xdr:cNvPr>
        <xdr:cNvSpPr/>
      </xdr:nvSpPr>
      <xdr:spPr>
        <a:xfrm>
          <a:off x="19494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139064</xdr:rowOff>
    </xdr:from>
    <xdr:to>
      <xdr:col>107</xdr:col>
      <xdr:colOff>50800</xdr:colOff>
      <xdr:row>105</xdr:row>
      <xdr:rowOff>139064</xdr:rowOff>
    </xdr:to>
    <xdr:cxnSp macro="">
      <xdr:nvCxnSpPr>
        <xdr:cNvPr id="947" name="直線コネクタ 946">
          <a:extLst>
            <a:ext uri="{FF2B5EF4-FFF2-40B4-BE49-F238E27FC236}">
              <a16:creationId xmlns:a16="http://schemas.microsoft.com/office/drawing/2014/main" id="{00000000-0008-0000-0100-0000B3030000}"/>
            </a:ext>
          </a:extLst>
        </xdr:cNvPr>
        <xdr:cNvCxnSpPr/>
      </xdr:nvCxnSpPr>
      <xdr:spPr>
        <a:xfrm>
          <a:off x="19545300" y="18141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88264</xdr:rowOff>
    </xdr:from>
    <xdr:to>
      <xdr:col>98</xdr:col>
      <xdr:colOff>38100</xdr:colOff>
      <xdr:row>106</xdr:row>
      <xdr:rowOff>18414</xdr:rowOff>
    </xdr:to>
    <xdr:sp macro="" textlink="">
      <xdr:nvSpPr>
        <xdr:cNvPr id="948" name="楕円 947">
          <a:extLst>
            <a:ext uri="{FF2B5EF4-FFF2-40B4-BE49-F238E27FC236}">
              <a16:creationId xmlns:a16="http://schemas.microsoft.com/office/drawing/2014/main" id="{00000000-0008-0000-0100-0000B4030000}"/>
            </a:ext>
          </a:extLst>
        </xdr:cNvPr>
        <xdr:cNvSpPr/>
      </xdr:nvSpPr>
      <xdr:spPr>
        <a:xfrm>
          <a:off x="18605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139064</xdr:rowOff>
    </xdr:from>
    <xdr:to>
      <xdr:col>102</xdr:col>
      <xdr:colOff>114300</xdr:colOff>
      <xdr:row>105</xdr:row>
      <xdr:rowOff>139064</xdr:rowOff>
    </xdr:to>
    <xdr:cxnSp macro="">
      <xdr:nvCxnSpPr>
        <xdr:cNvPr id="949" name="直線コネクタ 948">
          <a:extLst>
            <a:ext uri="{FF2B5EF4-FFF2-40B4-BE49-F238E27FC236}">
              <a16:creationId xmlns:a16="http://schemas.microsoft.com/office/drawing/2014/main" id="{00000000-0008-0000-0100-0000B5030000}"/>
            </a:ext>
          </a:extLst>
        </xdr:cNvPr>
        <xdr:cNvCxnSpPr/>
      </xdr:nvCxnSpPr>
      <xdr:spPr>
        <a:xfrm>
          <a:off x="18656300" y="18141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50" name="n_1aveValue【公民館】&#10;一人当たり面積">
          <a:extLst>
            <a:ext uri="{FF2B5EF4-FFF2-40B4-BE49-F238E27FC236}">
              <a16:creationId xmlns:a16="http://schemas.microsoft.com/office/drawing/2014/main" id="{00000000-0008-0000-0100-0000B6030000}"/>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951" name="n_2aveValue【公民館】&#10;一人当たり面積">
          <a:extLst>
            <a:ext uri="{FF2B5EF4-FFF2-40B4-BE49-F238E27FC236}">
              <a16:creationId xmlns:a16="http://schemas.microsoft.com/office/drawing/2014/main" id="{00000000-0008-0000-0100-0000B7030000}"/>
            </a:ext>
          </a:extLst>
        </xdr:cNvPr>
        <xdr:cNvSpPr txBox="1"/>
      </xdr:nvSpPr>
      <xdr:spPr>
        <a:xfrm>
          <a:off x="20199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952" name="n_3aveValue【公民館】&#10;一人当たり面積">
          <a:extLst>
            <a:ext uri="{FF2B5EF4-FFF2-40B4-BE49-F238E27FC236}">
              <a16:creationId xmlns:a16="http://schemas.microsoft.com/office/drawing/2014/main" id="{00000000-0008-0000-0100-0000B8030000}"/>
            </a:ext>
          </a:extLst>
        </xdr:cNvPr>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953" name="n_4aveValue【公民館】&#10;一人当たり面積">
          <a:extLst>
            <a:ext uri="{FF2B5EF4-FFF2-40B4-BE49-F238E27FC236}">
              <a16:creationId xmlns:a16="http://schemas.microsoft.com/office/drawing/2014/main" id="{00000000-0008-0000-0100-0000B9030000}"/>
            </a:ext>
          </a:extLst>
        </xdr:cNvPr>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9541</xdr:rowOff>
    </xdr:from>
    <xdr:ext cx="469744" cy="259045"/>
    <xdr:sp macro="" textlink="">
      <xdr:nvSpPr>
        <xdr:cNvPr id="954" name="n_1mainValue【公民館】&#10;一人当たり面積">
          <a:extLst>
            <a:ext uri="{FF2B5EF4-FFF2-40B4-BE49-F238E27FC236}">
              <a16:creationId xmlns:a16="http://schemas.microsoft.com/office/drawing/2014/main" id="{00000000-0008-0000-0100-0000BA030000}"/>
            </a:ext>
          </a:extLst>
        </xdr:cNvPr>
        <xdr:cNvSpPr txBox="1"/>
      </xdr:nvSpPr>
      <xdr:spPr>
        <a:xfrm>
          <a:off x="210757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9541</xdr:rowOff>
    </xdr:from>
    <xdr:ext cx="469744" cy="259045"/>
    <xdr:sp macro="" textlink="">
      <xdr:nvSpPr>
        <xdr:cNvPr id="955" name="n_2mainValue【公民館】&#10;一人当たり面積">
          <a:extLst>
            <a:ext uri="{FF2B5EF4-FFF2-40B4-BE49-F238E27FC236}">
              <a16:creationId xmlns:a16="http://schemas.microsoft.com/office/drawing/2014/main" id="{00000000-0008-0000-0100-0000BB030000}"/>
            </a:ext>
          </a:extLst>
        </xdr:cNvPr>
        <xdr:cNvSpPr txBox="1"/>
      </xdr:nvSpPr>
      <xdr:spPr>
        <a:xfrm>
          <a:off x="201994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9541</xdr:rowOff>
    </xdr:from>
    <xdr:ext cx="469744" cy="259045"/>
    <xdr:sp macro="" textlink="">
      <xdr:nvSpPr>
        <xdr:cNvPr id="956" name="n_3mainValue【公民館】&#10;一人当たり面積">
          <a:extLst>
            <a:ext uri="{FF2B5EF4-FFF2-40B4-BE49-F238E27FC236}">
              <a16:creationId xmlns:a16="http://schemas.microsoft.com/office/drawing/2014/main" id="{00000000-0008-0000-0100-0000BC030000}"/>
            </a:ext>
          </a:extLst>
        </xdr:cNvPr>
        <xdr:cNvSpPr txBox="1"/>
      </xdr:nvSpPr>
      <xdr:spPr>
        <a:xfrm>
          <a:off x="193104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9541</xdr:rowOff>
    </xdr:from>
    <xdr:ext cx="469744" cy="259045"/>
    <xdr:sp macro="" textlink="">
      <xdr:nvSpPr>
        <xdr:cNvPr id="957" name="n_4mainValue【公民館】&#10;一人当たり面積">
          <a:extLst>
            <a:ext uri="{FF2B5EF4-FFF2-40B4-BE49-F238E27FC236}">
              <a16:creationId xmlns:a16="http://schemas.microsoft.com/office/drawing/2014/main" id="{00000000-0008-0000-0100-0000BD030000}"/>
            </a:ext>
          </a:extLst>
        </xdr:cNvPr>
        <xdr:cNvSpPr txBox="1"/>
      </xdr:nvSpPr>
      <xdr:spPr>
        <a:xfrm>
          <a:off x="184214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100-0000B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100-0000B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100-0000C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析表のとおり施設全体の有形固定資産減価償却率は類似団体平均よりも低い水準だが、類型別では「道路」「公民館」「図書館」「体育館・プール」「保健センター・保健所」「福祉施設」「市民会館」「庁舎」で類似団体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年度に「道路施設維持管理計画」を策定していて、定期点検や普段の道路パトロール等を踏まえ必要に応じて計画の見直しを行いつつ、修繕等の対応に取り組むこととしている。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その他のハコモノ施設については、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月策定の「個別施設計画」に沿って老朽化等の対策に取り組むこととしている。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このうち「庁舎」は、築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年超の建物もあり、近い時期に長寿命化や更新といった対応が必要になることから、現在、新庁舎整備に向けて検討を進めているところである。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また、「福祉施設」は、所要の時期に長寿命化や更新といった対応を進めるほか、民間事業者が受け皿となり得る施設は、公共での実施の必要性を整理し、施設廃止も含めて検討することにしている。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509,483
505,937
429.35
251,344,193
247,067,740
2,888,551
108,402,910
174,733,888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135272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673600"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36195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3797300" y="65112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78740</xdr:rowOff>
    </xdr:from>
    <xdr:to>
      <xdr:col>15</xdr:col>
      <xdr:colOff>101600</xdr:colOff>
      <xdr:row>38</xdr:row>
      <xdr:rowOff>8890</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857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129540</xdr:rowOff>
    </xdr:from>
    <xdr:to>
      <xdr:col>19</xdr:col>
      <xdr:colOff>177800</xdr:colOff>
      <xdr:row>37</xdr:row>
      <xdr:rowOff>167640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908300" y="64731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38735</xdr:rowOff>
    </xdr:from>
    <xdr:to>
      <xdr:col>10</xdr:col>
      <xdr:colOff>165100</xdr:colOff>
      <xdr:row>37</xdr:row>
      <xdr:rowOff>140335</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968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89535</xdr:rowOff>
    </xdr:from>
    <xdr:to>
      <xdr:col>15</xdr:col>
      <xdr:colOff>50800</xdr:colOff>
      <xdr:row>37</xdr:row>
      <xdr:rowOff>129540</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2019300" y="64331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xdr:rowOff>
    </xdr:from>
    <xdr:to>
      <xdr:col>6</xdr:col>
      <xdr:colOff>38100</xdr:colOff>
      <xdr:row>37</xdr:row>
      <xdr:rowOff>109855</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1079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59055</xdr:rowOff>
    </xdr:from>
    <xdr:to>
      <xdr:col>10</xdr:col>
      <xdr:colOff>114300</xdr:colOff>
      <xdr:row>37</xdr:row>
      <xdr:rowOff>89535</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1130300" y="64027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200-000056000000}"/>
            </a:ext>
          </a:extLst>
        </xdr:cNvPr>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200-000057000000}"/>
            </a:ext>
          </a:extLst>
        </xdr:cNvPr>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200-000058000000}"/>
            </a:ext>
          </a:extLst>
        </xdr:cNvPr>
        <xdr:cNvSpPr txBox="1"/>
      </xdr:nvSpPr>
      <xdr:spPr>
        <a:xfrm>
          <a:off x="2705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131462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200-000059000000}"/>
            </a:ext>
          </a:extLst>
        </xdr:cNvPr>
        <xdr:cNvSpPr txBox="1"/>
      </xdr:nvSpPr>
      <xdr:spPr>
        <a:xfrm>
          <a:off x="1816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200-00005A00000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200-000081000000}"/>
            </a:ext>
          </a:extLst>
        </xdr:cNvPr>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110490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861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692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39</xdr:row>
      <xdr:rowOff>110490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6972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a:extLst>
            <a:ext uri="{FF2B5EF4-FFF2-40B4-BE49-F238E27FC236}">
              <a16:creationId xmlns:a16="http://schemas.microsoft.com/office/drawing/2014/main" id="{00000000-0008-0000-0200-00008A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200-00008B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a:extLst>
            <a:ext uri="{FF2B5EF4-FFF2-40B4-BE49-F238E27FC236}">
              <a16:creationId xmlns:a16="http://schemas.microsoft.com/office/drawing/2014/main" id="{00000000-0008-0000-0200-00008C000000}"/>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a:extLst>
            <a:ext uri="{FF2B5EF4-FFF2-40B4-BE49-F238E27FC236}">
              <a16:creationId xmlns:a16="http://schemas.microsoft.com/office/drawing/2014/main" id="{00000000-0008-0000-0200-00008D000000}"/>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42" name="n_1mainValue【図書館】&#10;一人当たり面積">
          <a:extLst>
            <a:ext uri="{FF2B5EF4-FFF2-40B4-BE49-F238E27FC236}">
              <a16:creationId xmlns:a16="http://schemas.microsoft.com/office/drawing/2014/main" id="{00000000-0008-0000-0200-00008E000000}"/>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3" name="n_2mainValue【図書館】&#10;一人当たり面積">
          <a:extLst>
            <a:ext uri="{FF2B5EF4-FFF2-40B4-BE49-F238E27FC236}">
              <a16:creationId xmlns:a16="http://schemas.microsoft.com/office/drawing/2014/main" id="{00000000-0008-0000-0200-00008F000000}"/>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4" name="n_3mainValue【図書館】&#10;一人当たり面積">
          <a:extLst>
            <a:ext uri="{FF2B5EF4-FFF2-40B4-BE49-F238E27FC236}">
              <a16:creationId xmlns:a16="http://schemas.microsoft.com/office/drawing/2014/main" id="{00000000-0008-0000-0200-000090000000}"/>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152417</xdr:rowOff>
    </xdr:from>
    <xdr:ext cx="469744" cy="259045"/>
    <xdr:sp macro="" textlink="">
      <xdr:nvSpPr>
        <xdr:cNvPr id="145" name="n_4mainValue【図書館】&#10;一人当たり面積">
          <a:extLst>
            <a:ext uri="{FF2B5EF4-FFF2-40B4-BE49-F238E27FC236}">
              <a16:creationId xmlns:a16="http://schemas.microsoft.com/office/drawing/2014/main" id="{00000000-0008-0000-0200-000091000000}"/>
            </a:ext>
          </a:extLst>
        </xdr:cNvPr>
        <xdr:cNvSpPr txBox="1"/>
      </xdr:nvSpPr>
      <xdr:spPr>
        <a:xfrm>
          <a:off x="6737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2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200-0000AB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200-0000AD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200-0000AF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27305</xdr:rowOff>
    </xdr:from>
    <xdr:to>
      <xdr:col>24</xdr:col>
      <xdr:colOff>114300</xdr:colOff>
      <xdr:row>59</xdr:row>
      <xdr:rowOff>128905</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4584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5732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200-0000BB000000}"/>
            </a:ext>
          </a:extLst>
        </xdr:cNvPr>
        <xdr:cNvSpPr txBox="1"/>
      </xdr:nvSpPr>
      <xdr:spPr>
        <a:xfrm>
          <a:off x="4673600"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149225</xdr:rowOff>
    </xdr:from>
    <xdr:to>
      <xdr:col>20</xdr:col>
      <xdr:colOff>38100</xdr:colOff>
      <xdr:row>59</xdr:row>
      <xdr:rowOff>79375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3746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28575</xdr:rowOff>
    </xdr:from>
    <xdr:to>
      <xdr:col>24</xdr:col>
      <xdr:colOff>63500</xdr:colOff>
      <xdr:row>59</xdr:row>
      <xdr:rowOff>78105</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3797300" y="101441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101600</xdr:rowOff>
    </xdr:from>
    <xdr:to>
      <xdr:col>15</xdr:col>
      <xdr:colOff>101600</xdr:colOff>
      <xdr:row>59</xdr:row>
      <xdr:rowOff>31750</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2857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152400</xdr:rowOff>
    </xdr:from>
    <xdr:to>
      <xdr:col>19</xdr:col>
      <xdr:colOff>177800</xdr:colOff>
      <xdr:row>59</xdr:row>
      <xdr:rowOff>28575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2908300" y="100965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61595</xdr:rowOff>
    </xdr:from>
    <xdr:to>
      <xdr:col>10</xdr:col>
      <xdr:colOff>165100</xdr:colOff>
      <xdr:row>58</xdr:row>
      <xdr:rowOff>163195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1968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112395</xdr:rowOff>
    </xdr:from>
    <xdr:to>
      <xdr:col>15</xdr:col>
      <xdr:colOff>50800</xdr:colOff>
      <xdr:row>58</xdr:row>
      <xdr:rowOff>152400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019300" y="100564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12065</xdr:rowOff>
    </xdr:from>
    <xdr:to>
      <xdr:col>6</xdr:col>
      <xdr:colOff>38100</xdr:colOff>
      <xdr:row>58</xdr:row>
      <xdr:rowOff>113665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079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62865</xdr:rowOff>
    </xdr:from>
    <xdr:to>
      <xdr:col>10</xdr:col>
      <xdr:colOff>114300</xdr:colOff>
      <xdr:row>58</xdr:row>
      <xdr:rowOff>112395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130300" y="100069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24782</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927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70502</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8272</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130192</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2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200-0000E4000000}"/>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200-0000E6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125222</xdr:rowOff>
    </xdr:from>
    <xdr:to>
      <xdr:col>55</xdr:col>
      <xdr:colOff>50800</xdr:colOff>
      <xdr:row>63</xdr:row>
      <xdr:rowOff>55372</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426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103649</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200-0000F2000000}"/>
            </a:ext>
          </a:extLst>
        </xdr:cNvPr>
        <xdr:cNvSpPr txBox="1"/>
      </xdr:nvSpPr>
      <xdr:spPr>
        <a:xfrm>
          <a:off x="10515600"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125222</xdr:rowOff>
    </xdr:from>
    <xdr:to>
      <xdr:col>50</xdr:col>
      <xdr:colOff>165100</xdr:colOff>
      <xdr:row>63</xdr:row>
      <xdr:rowOff>55372</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9588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xdr:rowOff>
    </xdr:from>
    <xdr:to>
      <xdr:col>55</xdr:col>
      <xdr:colOff>0</xdr:colOff>
      <xdr:row>63</xdr:row>
      <xdr:rowOff>4572</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9639300" y="10805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125222</xdr:rowOff>
    </xdr:from>
    <xdr:to>
      <xdr:col>46</xdr:col>
      <xdr:colOff>38100</xdr:colOff>
      <xdr:row>63</xdr:row>
      <xdr:rowOff>55372</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8699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xdr:rowOff>
    </xdr:from>
    <xdr:to>
      <xdr:col>50</xdr:col>
      <xdr:colOff>114300</xdr:colOff>
      <xdr:row>63</xdr:row>
      <xdr:rowOff>4572</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8750300" y="1080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127508</xdr:rowOff>
    </xdr:from>
    <xdr:to>
      <xdr:col>41</xdr:col>
      <xdr:colOff>101600</xdr:colOff>
      <xdr:row>63</xdr:row>
      <xdr:rowOff>57658</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7810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4572</xdr:rowOff>
    </xdr:from>
    <xdr:to>
      <xdr:col>45</xdr:col>
      <xdr:colOff>177800</xdr:colOff>
      <xdr:row>63</xdr:row>
      <xdr:rowOff>6858</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7861300" y="1080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127508</xdr:rowOff>
    </xdr:from>
    <xdr:to>
      <xdr:col>36</xdr:col>
      <xdr:colOff>165100</xdr:colOff>
      <xdr:row>63</xdr:row>
      <xdr:rowOff>57658</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6921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6858</xdr:rowOff>
    </xdr:from>
    <xdr:to>
      <xdr:col>41</xdr:col>
      <xdr:colOff>50800</xdr:colOff>
      <xdr:row>63</xdr:row>
      <xdr:rowOff>6858</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6972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200-0000FB00000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200-0000FC000000}"/>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200-0000FD000000}"/>
            </a:ext>
          </a:extLst>
        </xdr:cNvPr>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200-0000FE000000}"/>
            </a:ext>
          </a:extLst>
        </xdr:cNvPr>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46499</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200-0000FF000000}"/>
            </a:ext>
          </a:extLst>
        </xdr:cNvPr>
        <xdr:cNvSpPr txBox="1"/>
      </xdr:nvSpPr>
      <xdr:spPr>
        <a:xfrm>
          <a:off x="93917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46499</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200-000000010000}"/>
            </a:ext>
          </a:extLst>
        </xdr:cNvPr>
        <xdr:cNvSpPr txBox="1"/>
      </xdr:nvSpPr>
      <xdr:spPr>
        <a:xfrm>
          <a:off x="8515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200-000001010000}"/>
            </a:ext>
          </a:extLst>
        </xdr:cNvPr>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48785</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200-000002010000}"/>
            </a:ext>
          </a:extLst>
        </xdr:cNvPr>
        <xdr:cNvSpPr txBox="1"/>
      </xdr:nvSpPr>
      <xdr:spPr>
        <a:xfrm>
          <a:off x="6737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2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200-00001A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200-00001C010000}"/>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200-00001E010000}"/>
            </a:ext>
          </a:extLst>
        </xdr:cNvPr>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154178</xdr:rowOff>
    </xdr:from>
    <xdr:to>
      <xdr:col>24</xdr:col>
      <xdr:colOff>114300</xdr:colOff>
      <xdr:row>82</xdr:row>
      <xdr:rowOff>84328</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45847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132605</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200-00002A010000}"/>
            </a:ext>
          </a:extLst>
        </xdr:cNvPr>
        <xdr:cNvSpPr txBox="1"/>
      </xdr:nvSpPr>
      <xdr:spPr>
        <a:xfrm>
          <a:off x="4673600" y="1402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115315</xdr:rowOff>
    </xdr:from>
    <xdr:to>
      <xdr:col>20</xdr:col>
      <xdr:colOff>38100</xdr:colOff>
      <xdr:row>82</xdr:row>
      <xdr:rowOff>45465</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37465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166115</xdr:rowOff>
    </xdr:from>
    <xdr:to>
      <xdr:col>24</xdr:col>
      <xdr:colOff>63500</xdr:colOff>
      <xdr:row>82</xdr:row>
      <xdr:rowOff>33528</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3797300" y="14053565"/>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51308</xdr:rowOff>
    </xdr:from>
    <xdr:to>
      <xdr:col>15</xdr:col>
      <xdr:colOff>101600</xdr:colOff>
      <xdr:row>81</xdr:row>
      <xdr:rowOff>152908</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2857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102108</xdr:rowOff>
    </xdr:from>
    <xdr:to>
      <xdr:col>19</xdr:col>
      <xdr:colOff>177800</xdr:colOff>
      <xdr:row>81</xdr:row>
      <xdr:rowOff>166115</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2908300" y="1398955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xdr:rowOff>
    </xdr:from>
    <xdr:to>
      <xdr:col>10</xdr:col>
      <xdr:colOff>165100</xdr:colOff>
      <xdr:row>81</xdr:row>
      <xdr:rowOff>116332</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1968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65532</xdr:rowOff>
    </xdr:from>
    <xdr:to>
      <xdr:col>15</xdr:col>
      <xdr:colOff>50800</xdr:colOff>
      <xdr:row>81</xdr:row>
      <xdr:rowOff>102108</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2019300" y="139529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42163</xdr:rowOff>
    </xdr:from>
    <xdr:to>
      <xdr:col>6</xdr:col>
      <xdr:colOff>38100</xdr:colOff>
      <xdr:row>81</xdr:row>
      <xdr:rowOff>143763</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1079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65532</xdr:rowOff>
    </xdr:from>
    <xdr:to>
      <xdr:col>10</xdr:col>
      <xdr:colOff>114300</xdr:colOff>
      <xdr:row>81</xdr:row>
      <xdr:rowOff>92963</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1130300" y="1395298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200-000033010000}"/>
            </a:ext>
          </a:extLst>
        </xdr:cNvPr>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200-000034010000}"/>
            </a:ext>
          </a:extLst>
        </xdr:cNvPr>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200-000035010000}"/>
            </a:ext>
          </a:extLst>
        </xdr:cNvPr>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200-000036010000}"/>
            </a:ext>
          </a:extLst>
        </xdr:cNvPr>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36592</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200-000037010000}"/>
            </a:ext>
          </a:extLst>
        </xdr:cNvPr>
        <xdr:cNvSpPr txBox="1"/>
      </xdr:nvSpPr>
      <xdr:spPr>
        <a:xfrm>
          <a:off x="35820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144035</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200-000038010000}"/>
            </a:ext>
          </a:extLst>
        </xdr:cNvPr>
        <xdr:cNvSpPr txBox="1"/>
      </xdr:nvSpPr>
      <xdr:spPr>
        <a:xfrm>
          <a:off x="2705744" y="1403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107459</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200-000039010000}"/>
            </a:ext>
          </a:extLst>
        </xdr:cNvPr>
        <xdr:cNvSpPr txBox="1"/>
      </xdr:nvSpPr>
      <xdr:spPr>
        <a:xfrm>
          <a:off x="1816744"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134890</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200-00003A010000}"/>
            </a:ext>
          </a:extLst>
        </xdr:cNvPr>
        <xdr:cNvSpPr txBox="1"/>
      </xdr:nvSpPr>
      <xdr:spPr>
        <a:xfrm>
          <a:off x="9277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2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2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200-000057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200-000059010000}"/>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04267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77306</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200-000065010000}"/>
            </a:ext>
          </a:extLst>
        </xdr:cNvPr>
        <xdr:cNvSpPr txBox="1"/>
      </xdr:nvSpPr>
      <xdr:spPr>
        <a:xfrm>
          <a:off x="10515600" y="1430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98879</xdr:rowOff>
    </xdr:from>
    <xdr:to>
      <xdr:col>50</xdr:col>
      <xdr:colOff>165100</xdr:colOff>
      <xdr:row>84</xdr:row>
      <xdr:rowOff>29029</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9588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149679</xdr:rowOff>
    </xdr:from>
    <xdr:to>
      <xdr:col>55</xdr:col>
      <xdr:colOff>0</xdr:colOff>
      <xdr:row>83</xdr:row>
      <xdr:rowOff>149679</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9639300" y="143800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109764</xdr:rowOff>
    </xdr:from>
    <xdr:to>
      <xdr:col>46</xdr:col>
      <xdr:colOff>38100</xdr:colOff>
      <xdr:row>84</xdr:row>
      <xdr:rowOff>39914</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8699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149679</xdr:rowOff>
    </xdr:from>
    <xdr:to>
      <xdr:col>50</xdr:col>
      <xdr:colOff>114300</xdr:colOff>
      <xdr:row>83</xdr:row>
      <xdr:rowOff>160564</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8750300" y="143800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98879</xdr:rowOff>
    </xdr:from>
    <xdr:to>
      <xdr:col>41</xdr:col>
      <xdr:colOff>101600</xdr:colOff>
      <xdr:row>84</xdr:row>
      <xdr:rowOff>29029</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7810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149679</xdr:rowOff>
    </xdr:from>
    <xdr:to>
      <xdr:col>45</xdr:col>
      <xdr:colOff>177800</xdr:colOff>
      <xdr:row>83</xdr:row>
      <xdr:rowOff>160564</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7861300" y="143800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109764</xdr:rowOff>
    </xdr:from>
    <xdr:to>
      <xdr:col>36</xdr:col>
      <xdr:colOff>165100</xdr:colOff>
      <xdr:row>84</xdr:row>
      <xdr:rowOff>39914</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6921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149679</xdr:rowOff>
    </xdr:from>
    <xdr:to>
      <xdr:col>41</xdr:col>
      <xdr:colOff>50800</xdr:colOff>
      <xdr:row>83</xdr:row>
      <xdr:rowOff>160564</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6972300" y="143800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00000000-0008-0000-0200-00006E010000}"/>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00000000-0008-0000-0200-00006F010000}"/>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a:extLst>
            <a:ext uri="{FF2B5EF4-FFF2-40B4-BE49-F238E27FC236}">
              <a16:creationId xmlns:a16="http://schemas.microsoft.com/office/drawing/2014/main" id="{00000000-0008-0000-0200-000070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a:extLst>
            <a:ext uri="{FF2B5EF4-FFF2-40B4-BE49-F238E27FC236}">
              <a16:creationId xmlns:a16="http://schemas.microsoft.com/office/drawing/2014/main" id="{00000000-0008-0000-0200-000071010000}"/>
            </a:ext>
          </a:extLst>
        </xdr:cNvPr>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20156</xdr:rowOff>
    </xdr:from>
    <xdr:ext cx="469744" cy="259045"/>
    <xdr:sp macro="" textlink="">
      <xdr:nvSpPr>
        <xdr:cNvPr id="370" name="n_1mainValue【福祉施設】&#10;一人当たり面積">
          <a:extLst>
            <a:ext uri="{FF2B5EF4-FFF2-40B4-BE49-F238E27FC236}">
              <a16:creationId xmlns:a16="http://schemas.microsoft.com/office/drawing/2014/main" id="{00000000-0008-0000-0200-000072010000}"/>
            </a:ext>
          </a:extLst>
        </xdr:cNvPr>
        <xdr:cNvSpPr txBox="1"/>
      </xdr:nvSpPr>
      <xdr:spPr>
        <a:xfrm>
          <a:off x="93917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31041</xdr:rowOff>
    </xdr:from>
    <xdr:ext cx="469744" cy="259045"/>
    <xdr:sp macro="" textlink="">
      <xdr:nvSpPr>
        <xdr:cNvPr id="371" name="n_2mainValue【福祉施設】&#10;一人当たり面積">
          <a:extLst>
            <a:ext uri="{FF2B5EF4-FFF2-40B4-BE49-F238E27FC236}">
              <a16:creationId xmlns:a16="http://schemas.microsoft.com/office/drawing/2014/main" id="{00000000-0008-0000-0200-000073010000}"/>
            </a:ext>
          </a:extLst>
        </xdr:cNvPr>
        <xdr:cNvSpPr txBox="1"/>
      </xdr:nvSpPr>
      <xdr:spPr>
        <a:xfrm>
          <a:off x="8515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72" name="n_3mainValue【福祉施設】&#10;一人当たり面積">
          <a:extLst>
            <a:ext uri="{FF2B5EF4-FFF2-40B4-BE49-F238E27FC236}">
              <a16:creationId xmlns:a16="http://schemas.microsoft.com/office/drawing/2014/main" id="{00000000-0008-0000-0200-000074010000}"/>
            </a:ext>
          </a:extLst>
        </xdr:cNvPr>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31041</xdr:rowOff>
    </xdr:from>
    <xdr:ext cx="469744" cy="259045"/>
    <xdr:sp macro="" textlink="">
      <xdr:nvSpPr>
        <xdr:cNvPr id="373" name="n_4mainValue【福祉施設】&#10;一人当たり面積">
          <a:extLst>
            <a:ext uri="{FF2B5EF4-FFF2-40B4-BE49-F238E27FC236}">
              <a16:creationId xmlns:a16="http://schemas.microsoft.com/office/drawing/2014/main" id="{00000000-0008-0000-0200-000075010000}"/>
            </a:ext>
          </a:extLst>
        </xdr:cNvPr>
        <xdr:cNvSpPr txBox="1"/>
      </xdr:nvSpPr>
      <xdr:spPr>
        <a:xfrm>
          <a:off x="6737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2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2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200-000091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200-000093010000}"/>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4445</xdr:rowOff>
    </xdr:from>
    <xdr:to>
      <xdr:col>24</xdr:col>
      <xdr:colOff>114300</xdr:colOff>
      <xdr:row>104</xdr:row>
      <xdr:rowOff>106045</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45847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154322</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200-00009F010000}"/>
            </a:ext>
          </a:extLst>
        </xdr:cNvPr>
        <xdr:cNvSpPr txBox="1"/>
      </xdr:nvSpPr>
      <xdr:spPr>
        <a:xfrm>
          <a:off x="4673600"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139700</xdr:rowOff>
    </xdr:from>
    <xdr:to>
      <xdr:col>20</xdr:col>
      <xdr:colOff>38100</xdr:colOff>
      <xdr:row>104</xdr:row>
      <xdr:rowOff>69850</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3746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19050</xdr:rowOff>
    </xdr:from>
    <xdr:to>
      <xdr:col>24</xdr:col>
      <xdr:colOff>63500</xdr:colOff>
      <xdr:row>104</xdr:row>
      <xdr:rowOff>55245</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3797300" y="178498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46355</xdr:rowOff>
    </xdr:from>
    <xdr:to>
      <xdr:col>15</xdr:col>
      <xdr:colOff>101600</xdr:colOff>
      <xdr:row>104</xdr:row>
      <xdr:rowOff>147955</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2857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19050</xdr:rowOff>
    </xdr:from>
    <xdr:to>
      <xdr:col>19</xdr:col>
      <xdr:colOff>177800</xdr:colOff>
      <xdr:row>104</xdr:row>
      <xdr:rowOff>97155</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2908300" y="1784985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10161</xdr:rowOff>
    </xdr:from>
    <xdr:to>
      <xdr:col>10</xdr:col>
      <xdr:colOff>165100</xdr:colOff>
      <xdr:row>104</xdr:row>
      <xdr:rowOff>111761</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968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60961</xdr:rowOff>
    </xdr:from>
    <xdr:to>
      <xdr:col>15</xdr:col>
      <xdr:colOff>50800</xdr:colOff>
      <xdr:row>104</xdr:row>
      <xdr:rowOff>97155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2019300" y="178917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139700</xdr:rowOff>
    </xdr:from>
    <xdr:to>
      <xdr:col>6</xdr:col>
      <xdr:colOff>38100</xdr:colOff>
      <xdr:row>104</xdr:row>
      <xdr:rowOff>69850</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079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19050</xdr:rowOff>
    </xdr:from>
    <xdr:to>
      <xdr:col>10</xdr:col>
      <xdr:colOff>114300</xdr:colOff>
      <xdr:row>104</xdr:row>
      <xdr:rowOff>60961</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130300" y="17849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200-0000A8010000}"/>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200-0000A9010000}"/>
            </a:ext>
          </a:extLst>
        </xdr:cNvPr>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200-0000AA010000}"/>
            </a:ext>
          </a:extLst>
        </xdr:cNvPr>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200-0000AB010000}"/>
            </a:ext>
          </a:extLst>
        </xdr:cNvPr>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60977</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200-0000AC010000}"/>
            </a:ext>
          </a:extLst>
        </xdr:cNvPr>
        <xdr:cNvSpPr txBox="1"/>
      </xdr:nvSpPr>
      <xdr:spPr>
        <a:xfrm>
          <a:off x="3582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139082</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200-0000AD010000}"/>
            </a:ext>
          </a:extLst>
        </xdr:cNvPr>
        <xdr:cNvSpPr txBox="1"/>
      </xdr:nvSpPr>
      <xdr:spPr>
        <a:xfrm>
          <a:off x="2705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102888</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200-0000AE010000}"/>
            </a:ext>
          </a:extLst>
        </xdr:cNvPr>
        <xdr:cNvSpPr txBox="1"/>
      </xdr:nvSpPr>
      <xdr:spPr>
        <a:xfrm>
          <a:off x="1816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60977</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200-0000AF010000}"/>
            </a:ext>
          </a:extLst>
        </xdr:cNvPr>
        <xdr:cNvSpPr txBox="1"/>
      </xdr:nvSpPr>
      <xdr:spPr>
        <a:xfrm>
          <a:off x="927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2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2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200-0000C6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200-0000C8010000}"/>
            </a:ext>
          </a:extLst>
        </xdr:cNvPr>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65405</xdr:rowOff>
    </xdr:from>
    <xdr:to>
      <xdr:col>55</xdr:col>
      <xdr:colOff>50800</xdr:colOff>
      <xdr:row>105</xdr:row>
      <xdr:rowOff>167005</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0426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43832</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200-0000D4010000}"/>
            </a:ext>
          </a:extLst>
        </xdr:cNvPr>
        <xdr:cNvSpPr txBox="1"/>
      </xdr:nvSpPr>
      <xdr:spPr>
        <a:xfrm>
          <a:off x="105156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65405</xdr:rowOff>
    </xdr:from>
    <xdr:to>
      <xdr:col>50</xdr:col>
      <xdr:colOff>165100</xdr:colOff>
      <xdr:row>105</xdr:row>
      <xdr:rowOff>167005</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9588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116205</xdr:rowOff>
    </xdr:from>
    <xdr:to>
      <xdr:col>55</xdr:col>
      <xdr:colOff>0</xdr:colOff>
      <xdr:row>105</xdr:row>
      <xdr:rowOff>116205</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9639300" y="18118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65405</xdr:rowOff>
    </xdr:from>
    <xdr:to>
      <xdr:col>46</xdr:col>
      <xdr:colOff>38100</xdr:colOff>
      <xdr:row>105</xdr:row>
      <xdr:rowOff>167005</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8699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116205</xdr:rowOff>
    </xdr:from>
    <xdr:to>
      <xdr:col>50</xdr:col>
      <xdr:colOff>114300</xdr:colOff>
      <xdr:row>105</xdr:row>
      <xdr:rowOff>116205</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8750300" y="1811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65405</xdr:rowOff>
    </xdr:from>
    <xdr:to>
      <xdr:col>41</xdr:col>
      <xdr:colOff>101600</xdr:colOff>
      <xdr:row>105</xdr:row>
      <xdr:rowOff>167005</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7810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116205</xdr:rowOff>
    </xdr:from>
    <xdr:to>
      <xdr:col>45</xdr:col>
      <xdr:colOff>177800</xdr:colOff>
      <xdr:row>105</xdr:row>
      <xdr:rowOff>116205</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7861300" y="1811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65405</xdr:rowOff>
    </xdr:from>
    <xdr:to>
      <xdr:col>36</xdr:col>
      <xdr:colOff>165100</xdr:colOff>
      <xdr:row>105</xdr:row>
      <xdr:rowOff>167005</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6921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116205</xdr:rowOff>
    </xdr:from>
    <xdr:to>
      <xdr:col>41</xdr:col>
      <xdr:colOff>50800</xdr:colOff>
      <xdr:row>105</xdr:row>
      <xdr:rowOff>116205</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6972300" y="1811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00000000-0008-0000-0200-0000DD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a:extLst>
            <a:ext uri="{FF2B5EF4-FFF2-40B4-BE49-F238E27FC236}">
              <a16:creationId xmlns:a16="http://schemas.microsoft.com/office/drawing/2014/main" id="{00000000-0008-0000-0200-0000DE010000}"/>
            </a:ext>
          </a:extLst>
        </xdr:cNvPr>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a:extLst>
            <a:ext uri="{FF2B5EF4-FFF2-40B4-BE49-F238E27FC236}">
              <a16:creationId xmlns:a16="http://schemas.microsoft.com/office/drawing/2014/main" id="{00000000-0008-0000-0200-0000DF010000}"/>
            </a:ext>
          </a:extLst>
        </xdr:cNvPr>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00000000-0008-0000-0200-0000E0010000}"/>
            </a:ext>
          </a:extLst>
        </xdr:cNvPr>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158132</xdr:rowOff>
    </xdr:from>
    <xdr:ext cx="469744" cy="259045"/>
    <xdr:sp macro="" textlink="">
      <xdr:nvSpPr>
        <xdr:cNvPr id="481" name="n_1mainValue【市民会館】&#10;一人当たり面積">
          <a:extLst>
            <a:ext uri="{FF2B5EF4-FFF2-40B4-BE49-F238E27FC236}">
              <a16:creationId xmlns:a16="http://schemas.microsoft.com/office/drawing/2014/main" id="{00000000-0008-0000-0200-0000E1010000}"/>
            </a:ext>
          </a:extLst>
        </xdr:cNvPr>
        <xdr:cNvSpPr txBox="1"/>
      </xdr:nvSpPr>
      <xdr:spPr>
        <a:xfrm>
          <a:off x="93917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158132</xdr:rowOff>
    </xdr:from>
    <xdr:ext cx="469744" cy="259045"/>
    <xdr:sp macro="" textlink="">
      <xdr:nvSpPr>
        <xdr:cNvPr id="482" name="n_2mainValue【市民会館】&#10;一人当たり面積">
          <a:extLst>
            <a:ext uri="{FF2B5EF4-FFF2-40B4-BE49-F238E27FC236}">
              <a16:creationId xmlns:a16="http://schemas.microsoft.com/office/drawing/2014/main" id="{00000000-0008-0000-0200-0000E2010000}"/>
            </a:ext>
          </a:extLst>
        </xdr:cNvPr>
        <xdr:cNvSpPr txBox="1"/>
      </xdr:nvSpPr>
      <xdr:spPr>
        <a:xfrm>
          <a:off x="8515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158132</xdr:rowOff>
    </xdr:from>
    <xdr:ext cx="469744" cy="259045"/>
    <xdr:sp macro="" textlink="">
      <xdr:nvSpPr>
        <xdr:cNvPr id="483" name="n_3mainValue【市民会館】&#10;一人当たり面積">
          <a:extLst>
            <a:ext uri="{FF2B5EF4-FFF2-40B4-BE49-F238E27FC236}">
              <a16:creationId xmlns:a16="http://schemas.microsoft.com/office/drawing/2014/main" id="{00000000-0008-0000-0200-0000E3010000}"/>
            </a:ext>
          </a:extLst>
        </xdr:cNvPr>
        <xdr:cNvSpPr txBox="1"/>
      </xdr:nvSpPr>
      <xdr:spPr>
        <a:xfrm>
          <a:off x="7626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158132</xdr:rowOff>
    </xdr:from>
    <xdr:ext cx="469744" cy="259045"/>
    <xdr:sp macro="" textlink="">
      <xdr:nvSpPr>
        <xdr:cNvPr id="484" name="n_4mainValue【市民会館】&#10;一人当たり面積">
          <a:extLst>
            <a:ext uri="{FF2B5EF4-FFF2-40B4-BE49-F238E27FC236}">
              <a16:creationId xmlns:a16="http://schemas.microsoft.com/office/drawing/2014/main" id="{00000000-0008-0000-0200-0000E4010000}"/>
            </a:ext>
          </a:extLst>
        </xdr:cNvPr>
        <xdr:cNvSpPr txBox="1"/>
      </xdr:nvSpPr>
      <xdr:spPr>
        <a:xfrm>
          <a:off x="6737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2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200-0000FE01000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200-000000020000}"/>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200-000002020000}"/>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133985</xdr:rowOff>
    </xdr:from>
    <xdr:to>
      <xdr:col>85</xdr:col>
      <xdr:colOff>177800</xdr:colOff>
      <xdr:row>34</xdr:row>
      <xdr:rowOff>64135</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62687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156862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200-00000E020000}"/>
            </a:ext>
          </a:extLst>
        </xdr:cNvPr>
        <xdr:cNvSpPr txBox="1"/>
      </xdr:nvSpPr>
      <xdr:spPr>
        <a:xfrm>
          <a:off x="16357600"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99695</xdr:rowOff>
    </xdr:from>
    <xdr:to>
      <xdr:col>81</xdr:col>
      <xdr:colOff>101600</xdr:colOff>
      <xdr:row>34</xdr:row>
      <xdr:rowOff>29845</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54305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150495</xdr:rowOff>
    </xdr:from>
    <xdr:to>
      <xdr:col>85</xdr:col>
      <xdr:colOff>127000</xdr:colOff>
      <xdr:row>34</xdr:row>
      <xdr:rowOff>13335</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5481300" y="58083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128270</xdr:rowOff>
    </xdr:from>
    <xdr:to>
      <xdr:col>76</xdr:col>
      <xdr:colOff>165100</xdr:colOff>
      <xdr:row>34</xdr:row>
      <xdr:rowOff>58420</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4541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150495</xdr:rowOff>
    </xdr:from>
    <xdr:to>
      <xdr:col>81</xdr:col>
      <xdr:colOff>50800</xdr:colOff>
      <xdr:row>34</xdr:row>
      <xdr:rowOff>7620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14592300" y="5808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29210</xdr:rowOff>
    </xdr:from>
    <xdr:to>
      <xdr:col>72</xdr:col>
      <xdr:colOff>38100</xdr:colOff>
      <xdr:row>34</xdr:row>
      <xdr:rowOff>130810</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3652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7620</xdr:rowOff>
    </xdr:from>
    <xdr:to>
      <xdr:col>76</xdr:col>
      <xdr:colOff>114300</xdr:colOff>
      <xdr:row>34</xdr:row>
      <xdr:rowOff>80010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flipV="1">
          <a:off x="13703300" y="58369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151130</xdr:rowOff>
    </xdr:from>
    <xdr:to>
      <xdr:col>67</xdr:col>
      <xdr:colOff>101600</xdr:colOff>
      <xdr:row>34</xdr:row>
      <xdr:rowOff>81280</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2763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30480</xdr:rowOff>
    </xdr:from>
    <xdr:to>
      <xdr:col>71</xdr:col>
      <xdr:colOff>177800</xdr:colOff>
      <xdr:row>34</xdr:row>
      <xdr:rowOff>80010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814300" y="58597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200-000017020000}"/>
            </a:ext>
          </a:extLst>
        </xdr:cNvPr>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2611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46372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55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74947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147337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97807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2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200-000037020000}"/>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200-000039020000}"/>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200-00003B020000}"/>
            </a:ext>
          </a:extLst>
        </xdr:cNvPr>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60086</xdr:rowOff>
    </xdr:from>
    <xdr:to>
      <xdr:col>116</xdr:col>
      <xdr:colOff>114300</xdr:colOff>
      <xdr:row>39</xdr:row>
      <xdr:rowOff>161686</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2110700" y="674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38513</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200-000047020000}"/>
            </a:ext>
          </a:extLst>
        </xdr:cNvPr>
        <xdr:cNvSpPr txBox="1"/>
      </xdr:nvSpPr>
      <xdr:spPr>
        <a:xfrm>
          <a:off x="22199600" y="672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64803</xdr:rowOff>
    </xdr:from>
    <xdr:to>
      <xdr:col>112</xdr:col>
      <xdr:colOff>38100</xdr:colOff>
      <xdr:row>39</xdr:row>
      <xdr:rowOff>166403</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1272500" y="67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110886</xdr:rowOff>
    </xdr:from>
    <xdr:to>
      <xdr:col>116</xdr:col>
      <xdr:colOff>63500</xdr:colOff>
      <xdr:row>39</xdr:row>
      <xdr:rowOff>115603</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1323300" y="6797436"/>
          <a:ext cx="838200" cy="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38026</xdr:rowOff>
    </xdr:from>
    <xdr:to>
      <xdr:col>107</xdr:col>
      <xdr:colOff>101600</xdr:colOff>
      <xdr:row>39</xdr:row>
      <xdr:rowOff>139626</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0383500" y="672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88826</xdr:rowOff>
    </xdr:from>
    <xdr:to>
      <xdr:col>111</xdr:col>
      <xdr:colOff>177800</xdr:colOff>
      <xdr:row>39</xdr:row>
      <xdr:rowOff>115603</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20434300" y="6775376"/>
          <a:ext cx="889000" cy="2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69299</xdr:rowOff>
    </xdr:from>
    <xdr:to>
      <xdr:col>102</xdr:col>
      <xdr:colOff>165100</xdr:colOff>
      <xdr:row>39</xdr:row>
      <xdr:rowOff>170899</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9494500" y="67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88826</xdr:rowOff>
    </xdr:from>
    <xdr:to>
      <xdr:col>107</xdr:col>
      <xdr:colOff>50800</xdr:colOff>
      <xdr:row>39</xdr:row>
      <xdr:rowOff>120099</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9545300" y="6775376"/>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71006</xdr:rowOff>
    </xdr:from>
    <xdr:to>
      <xdr:col>98</xdr:col>
      <xdr:colOff>38100</xdr:colOff>
      <xdr:row>40</xdr:row>
      <xdr:rowOff>1156</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8605500" y="67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120099</xdr:rowOff>
    </xdr:from>
    <xdr:to>
      <xdr:col>102</xdr:col>
      <xdr:colOff>114300</xdr:colOff>
      <xdr:row>39</xdr:row>
      <xdr:rowOff>121806</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8656300" y="6806649"/>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9278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157530</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8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130753</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81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162026</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84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163733</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685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2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200-000070020000}"/>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200-000072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200-000074020000}"/>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200-000080020000}"/>
            </a:ext>
          </a:extLst>
        </xdr:cNvPr>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118110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5481300" y="103670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4541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41910</xdr:rowOff>
    </xdr:from>
    <xdr:to>
      <xdr:col>81</xdr:col>
      <xdr:colOff>50800</xdr:colOff>
      <xdr:row>60</xdr:row>
      <xdr:rowOff>80010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4592300" y="103289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137795</xdr:rowOff>
    </xdr:from>
    <xdr:to>
      <xdr:col>72</xdr:col>
      <xdr:colOff>38100</xdr:colOff>
      <xdr:row>60</xdr:row>
      <xdr:rowOff>67945</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3652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17145</xdr:rowOff>
    </xdr:from>
    <xdr:to>
      <xdr:col>76</xdr:col>
      <xdr:colOff>114300</xdr:colOff>
      <xdr:row>60</xdr:row>
      <xdr:rowOff>41910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3703300" y="103041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101600</xdr:rowOff>
    </xdr:from>
    <xdr:to>
      <xdr:col>67</xdr:col>
      <xdr:colOff>101600</xdr:colOff>
      <xdr:row>60</xdr:row>
      <xdr:rowOff>31750</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2763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152400</xdr:rowOff>
    </xdr:from>
    <xdr:to>
      <xdr:col>71</xdr:col>
      <xdr:colOff>177800</xdr:colOff>
      <xdr:row>60</xdr:row>
      <xdr:rowOff>17145</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814300" y="10267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200-000089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121937</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59072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3500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22877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2611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2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2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200-0000A9020000}"/>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200-0000AB020000}"/>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200-0000B7020000}"/>
            </a:ext>
          </a:extLst>
        </xdr:cNvPr>
        <xdr:cNvSpPr txBox="1"/>
      </xdr:nvSpPr>
      <xdr:spPr>
        <a:xfrm>
          <a:off x="221996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25146</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1323300" y="1082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0434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34290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9545300" y="10826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136652</xdr:rowOff>
    </xdr:from>
    <xdr:to>
      <xdr:col>98</xdr:col>
      <xdr:colOff>38100</xdr:colOff>
      <xdr:row>63</xdr:row>
      <xdr:rowOff>66802</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8605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xdr:rowOff>
    </xdr:from>
    <xdr:to>
      <xdr:col>102</xdr:col>
      <xdr:colOff>114300</xdr:colOff>
      <xdr:row>63</xdr:row>
      <xdr:rowOff>34290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656300" y="10817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200-0000C002000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200-0000C4020000}"/>
            </a:ext>
          </a:extLst>
        </xdr:cNvPr>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57929</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18421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200-0000E102000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200-0000E3020000}"/>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200-0000E5020000}"/>
            </a:ext>
          </a:extLst>
        </xdr:cNvPr>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8255</xdr:rowOff>
    </xdr:from>
    <xdr:to>
      <xdr:col>85</xdr:col>
      <xdr:colOff>177800</xdr:colOff>
      <xdr:row>81</xdr:row>
      <xdr:rowOff>109855</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62687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31132</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200-0000F1020000}"/>
            </a:ext>
          </a:extLst>
        </xdr:cNvPr>
        <xdr:cNvSpPr txBox="1"/>
      </xdr:nvSpPr>
      <xdr:spPr>
        <a:xfrm>
          <a:off x="16357600"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38100</xdr:rowOff>
    </xdr:from>
    <xdr:to>
      <xdr:col>85</xdr:col>
      <xdr:colOff>127000</xdr:colOff>
      <xdr:row>81</xdr:row>
      <xdr:rowOff>59055</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5481300" y="139255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93980</xdr:rowOff>
    </xdr:from>
    <xdr:to>
      <xdr:col>76</xdr:col>
      <xdr:colOff>165100</xdr:colOff>
      <xdr:row>81</xdr:row>
      <xdr:rowOff>24130</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4541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144780</xdr:rowOff>
    </xdr:from>
    <xdr:to>
      <xdr:col>81</xdr:col>
      <xdr:colOff>50800</xdr:colOff>
      <xdr:row>81</xdr:row>
      <xdr:rowOff>38100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4592300" y="138607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57786</xdr:rowOff>
    </xdr:from>
    <xdr:to>
      <xdr:col>72</xdr:col>
      <xdr:colOff>38100</xdr:colOff>
      <xdr:row>80</xdr:row>
      <xdr:rowOff>159386</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3652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108586</xdr:rowOff>
    </xdr:from>
    <xdr:to>
      <xdr:col>76</xdr:col>
      <xdr:colOff>114300</xdr:colOff>
      <xdr:row>80</xdr:row>
      <xdr:rowOff>144780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3703300" y="138245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57786</xdr:rowOff>
    </xdr:from>
    <xdr:to>
      <xdr:col>67</xdr:col>
      <xdr:colOff>101600</xdr:colOff>
      <xdr:row>80</xdr:row>
      <xdr:rowOff>159386</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2763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108586</xdr:rowOff>
    </xdr:from>
    <xdr:to>
      <xdr:col>71</xdr:col>
      <xdr:colOff>177800</xdr:colOff>
      <xdr:row>80</xdr:row>
      <xdr:rowOff>108586</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814300" y="13824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200-0000FA02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200-0000FB020000}"/>
            </a:ext>
          </a:extLst>
        </xdr:cNvPr>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200-0000FC020000}"/>
            </a:ext>
          </a:extLst>
        </xdr:cNvPr>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200-0000FD020000}"/>
            </a:ext>
          </a:extLst>
        </xdr:cNvPr>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105427</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200-0000FE020000}"/>
            </a:ext>
          </a:extLst>
        </xdr:cNvPr>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40657</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200-0000FF020000}"/>
            </a:ext>
          </a:extLst>
        </xdr:cNvPr>
        <xdr:cNvSpPr txBox="1"/>
      </xdr:nvSpPr>
      <xdr:spPr>
        <a:xfrm>
          <a:off x="14389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4463</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200-000000030000}"/>
            </a:ext>
          </a:extLst>
        </xdr:cNvPr>
        <xdr:cNvSpPr txBox="1"/>
      </xdr:nvSpPr>
      <xdr:spPr>
        <a:xfrm>
          <a:off x="13500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4463</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200-000001030000}"/>
            </a:ext>
          </a:extLst>
        </xdr:cNvPr>
        <xdr:cNvSpPr txBox="1"/>
      </xdr:nvSpPr>
      <xdr:spPr>
        <a:xfrm>
          <a:off x="12611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2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2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200-00001C030000}"/>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200-00001E030000}"/>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88900</xdr:rowOff>
    </xdr:from>
    <xdr:to>
      <xdr:col>116</xdr:col>
      <xdr:colOff>114300</xdr:colOff>
      <xdr:row>83</xdr:row>
      <xdr:rowOff>19050</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22110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111777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200-00002A030000}"/>
            </a:ext>
          </a:extLst>
        </xdr:cNvPr>
        <xdr:cNvSpPr txBox="1"/>
      </xdr:nvSpPr>
      <xdr:spPr>
        <a:xfrm>
          <a:off x="22199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88900</xdr:rowOff>
    </xdr:from>
    <xdr:to>
      <xdr:col>112</xdr:col>
      <xdr:colOff>38100</xdr:colOff>
      <xdr:row>83</xdr:row>
      <xdr:rowOff>19050</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139700</xdr:rowOff>
    </xdr:from>
    <xdr:to>
      <xdr:col>116</xdr:col>
      <xdr:colOff>63500</xdr:colOff>
      <xdr:row>82</xdr:row>
      <xdr:rowOff>139700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21323300" y="1419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139700</xdr:rowOff>
    </xdr:from>
    <xdr:to>
      <xdr:col>111</xdr:col>
      <xdr:colOff>177800</xdr:colOff>
      <xdr:row>82</xdr:row>
      <xdr:rowOff>152400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20434300" y="1419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00000000-0008-0000-0200-000033030000}"/>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0" name="n_2aveValue【消防施設】&#10;一人当たり面積">
          <a:extLst>
            <a:ext uri="{FF2B5EF4-FFF2-40B4-BE49-F238E27FC236}">
              <a16:creationId xmlns:a16="http://schemas.microsoft.com/office/drawing/2014/main" id="{00000000-0008-0000-0200-000034030000}"/>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21" name="n_3aveValue【消防施設】&#10;一人当たり面積">
          <a:extLst>
            <a:ext uri="{FF2B5EF4-FFF2-40B4-BE49-F238E27FC236}">
              <a16:creationId xmlns:a16="http://schemas.microsoft.com/office/drawing/2014/main" id="{00000000-0008-0000-0200-000035030000}"/>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2" name="n_4aveValue【消防施設】&#10;一人当たり面積">
          <a:extLst>
            <a:ext uri="{FF2B5EF4-FFF2-40B4-BE49-F238E27FC236}">
              <a16:creationId xmlns:a16="http://schemas.microsoft.com/office/drawing/2014/main" id="{00000000-0008-0000-0200-000036030000}"/>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35577</xdr:rowOff>
    </xdr:from>
    <xdr:ext cx="469744" cy="259045"/>
    <xdr:sp macro="" textlink="">
      <xdr:nvSpPr>
        <xdr:cNvPr id="823" name="n_1mainValue【消防施設】&#10;一人当たり面積">
          <a:extLst>
            <a:ext uri="{FF2B5EF4-FFF2-40B4-BE49-F238E27FC236}">
              <a16:creationId xmlns:a16="http://schemas.microsoft.com/office/drawing/2014/main" id="{00000000-0008-0000-0200-000037030000}"/>
            </a:ext>
          </a:extLst>
        </xdr:cNvPr>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4" name="n_2mainValue【消防施設】&#10;一人当たり面積">
          <a:extLst>
            <a:ext uri="{FF2B5EF4-FFF2-40B4-BE49-F238E27FC236}">
              <a16:creationId xmlns:a16="http://schemas.microsoft.com/office/drawing/2014/main" id="{00000000-0008-0000-0200-00003803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5" name="n_3mainValue【消防施設】&#10;一人当たり面積">
          <a:extLst>
            <a:ext uri="{FF2B5EF4-FFF2-40B4-BE49-F238E27FC236}">
              <a16:creationId xmlns:a16="http://schemas.microsoft.com/office/drawing/2014/main" id="{00000000-0008-0000-0200-00003903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6" name="n_4mainValue【消防施設】&#10;一人当たり面積">
          <a:extLst>
            <a:ext uri="{FF2B5EF4-FFF2-40B4-BE49-F238E27FC236}">
              <a16:creationId xmlns:a16="http://schemas.microsoft.com/office/drawing/2014/main" id="{00000000-0008-0000-0200-00003A030000}"/>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00000000-0008-0000-0200-00005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a:extLst>
            <a:ext uri="{FF2B5EF4-FFF2-40B4-BE49-F238E27FC236}">
              <a16:creationId xmlns:a16="http://schemas.microsoft.com/office/drawing/2014/main" id="{00000000-0008-0000-0200-00005303000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a:extLst>
            <a:ext uri="{FF2B5EF4-FFF2-40B4-BE49-F238E27FC236}">
              <a16:creationId xmlns:a16="http://schemas.microsoft.com/office/drawing/2014/main" id="{00000000-0008-0000-0200-00005503000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a:extLst>
            <a:ext uri="{FF2B5EF4-FFF2-40B4-BE49-F238E27FC236}">
              <a16:creationId xmlns:a16="http://schemas.microsoft.com/office/drawing/2014/main" id="{00000000-0008-0000-0200-000057030000}"/>
            </a:ext>
          </a:extLst>
        </xdr:cNvPr>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id="{00000000-0008-0000-0200-000058030000}"/>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120650</xdr:rowOff>
    </xdr:from>
    <xdr:to>
      <xdr:col>85</xdr:col>
      <xdr:colOff>177800</xdr:colOff>
      <xdr:row>109</xdr:row>
      <xdr:rowOff>50800</xdr:rowOff>
    </xdr:to>
    <xdr:sp macro="" textlink="">
      <xdr:nvSpPr>
        <xdr:cNvPr id="866" name="楕円 865">
          <a:extLst>
            <a:ext uri="{FF2B5EF4-FFF2-40B4-BE49-F238E27FC236}">
              <a16:creationId xmlns:a16="http://schemas.microsoft.com/office/drawing/2014/main" id="{00000000-0008-0000-0200-000062030000}"/>
            </a:ext>
          </a:extLst>
        </xdr:cNvPr>
        <xdr:cNvSpPr/>
      </xdr:nvSpPr>
      <xdr:spPr>
        <a:xfrm>
          <a:off x="16268700" y="186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35577</xdr:rowOff>
    </xdr:from>
    <xdr:ext cx="405111" cy="259045"/>
    <xdr:sp macro="" textlink="">
      <xdr:nvSpPr>
        <xdr:cNvPr id="867" name="【庁舎】&#10;有形固定資産減価償却率該当値テキスト">
          <a:extLst>
            <a:ext uri="{FF2B5EF4-FFF2-40B4-BE49-F238E27FC236}">
              <a16:creationId xmlns:a16="http://schemas.microsoft.com/office/drawing/2014/main" id="{00000000-0008-0000-0200-000063030000}"/>
            </a:ext>
          </a:extLst>
        </xdr:cNvPr>
        <xdr:cNvSpPr txBox="1"/>
      </xdr:nvSpPr>
      <xdr:spPr>
        <a:xfrm>
          <a:off x="16357600" y="185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82550</xdr:rowOff>
    </xdr:from>
    <xdr:to>
      <xdr:col>81</xdr:col>
      <xdr:colOff>101600</xdr:colOff>
      <xdr:row>109</xdr:row>
      <xdr:rowOff>12700</xdr:rowOff>
    </xdr:to>
    <xdr:sp macro="" textlink="">
      <xdr:nvSpPr>
        <xdr:cNvPr id="868" name="楕円 867">
          <a:extLst>
            <a:ext uri="{FF2B5EF4-FFF2-40B4-BE49-F238E27FC236}">
              <a16:creationId xmlns:a16="http://schemas.microsoft.com/office/drawing/2014/main" id="{00000000-0008-0000-0200-000064030000}"/>
            </a:ext>
          </a:extLst>
        </xdr:cNvPr>
        <xdr:cNvSpPr/>
      </xdr:nvSpPr>
      <xdr:spPr>
        <a:xfrm>
          <a:off x="15430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133350</xdr:rowOff>
    </xdr:from>
    <xdr:to>
      <xdr:col>85</xdr:col>
      <xdr:colOff>127000</xdr:colOff>
      <xdr:row>109</xdr:row>
      <xdr:rowOff>0</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5481300" y="18649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46355</xdr:rowOff>
    </xdr:from>
    <xdr:to>
      <xdr:col>76</xdr:col>
      <xdr:colOff>165100</xdr:colOff>
      <xdr:row>108</xdr:row>
      <xdr:rowOff>147955</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45415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97155</xdr:rowOff>
    </xdr:from>
    <xdr:to>
      <xdr:col>81</xdr:col>
      <xdr:colOff>50800</xdr:colOff>
      <xdr:row>108</xdr:row>
      <xdr:rowOff>133350</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4592300" y="18613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8255</xdr:rowOff>
    </xdr:from>
    <xdr:to>
      <xdr:col>72</xdr:col>
      <xdr:colOff>38100</xdr:colOff>
      <xdr:row>108</xdr:row>
      <xdr:rowOff>109855</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36525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59055</xdr:rowOff>
    </xdr:from>
    <xdr:to>
      <xdr:col>76</xdr:col>
      <xdr:colOff>114300</xdr:colOff>
      <xdr:row>108</xdr:row>
      <xdr:rowOff>97155</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3703300" y="185756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168275</xdr:rowOff>
    </xdr:from>
    <xdr:to>
      <xdr:col>67</xdr:col>
      <xdr:colOff>101600</xdr:colOff>
      <xdr:row>108</xdr:row>
      <xdr:rowOff>98425</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2763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47625</xdr:rowOff>
    </xdr:from>
    <xdr:to>
      <xdr:col>71</xdr:col>
      <xdr:colOff>177800</xdr:colOff>
      <xdr:row>108</xdr:row>
      <xdr:rowOff>59055</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2814300" y="185642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a:extLst>
            <a:ext uri="{FF2B5EF4-FFF2-40B4-BE49-F238E27FC236}">
              <a16:creationId xmlns:a16="http://schemas.microsoft.com/office/drawing/2014/main" id="{00000000-0008-0000-0200-00006C030000}"/>
            </a:ext>
          </a:extLst>
        </xdr:cNvPr>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a:extLst>
            <a:ext uri="{FF2B5EF4-FFF2-40B4-BE49-F238E27FC236}">
              <a16:creationId xmlns:a16="http://schemas.microsoft.com/office/drawing/2014/main" id="{00000000-0008-0000-0200-00006D030000}"/>
            </a:ext>
          </a:extLst>
        </xdr:cNvPr>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a:extLst>
            <a:ext uri="{FF2B5EF4-FFF2-40B4-BE49-F238E27FC236}">
              <a16:creationId xmlns:a16="http://schemas.microsoft.com/office/drawing/2014/main" id="{00000000-0008-0000-0200-00006E030000}"/>
            </a:ext>
          </a:extLst>
        </xdr:cNvPr>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10;有形固定資産減価償却率">
          <a:extLst>
            <a:ext uri="{FF2B5EF4-FFF2-40B4-BE49-F238E27FC236}">
              <a16:creationId xmlns:a16="http://schemas.microsoft.com/office/drawing/2014/main" id="{00000000-0008-0000-0200-00006F030000}"/>
            </a:ext>
          </a:extLst>
        </xdr:cNvPr>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3827</xdr:rowOff>
    </xdr:from>
    <xdr:ext cx="405111" cy="259045"/>
    <xdr:sp macro="" textlink="">
      <xdr:nvSpPr>
        <xdr:cNvPr id="880" name="n_1mainValue【庁舎】&#10;有形固定資産減価償却率">
          <a:extLst>
            <a:ext uri="{FF2B5EF4-FFF2-40B4-BE49-F238E27FC236}">
              <a16:creationId xmlns:a16="http://schemas.microsoft.com/office/drawing/2014/main" id="{00000000-0008-0000-0200-000070030000}"/>
            </a:ext>
          </a:extLst>
        </xdr:cNvPr>
        <xdr:cNvSpPr txBox="1"/>
      </xdr:nvSpPr>
      <xdr:spPr>
        <a:xfrm>
          <a:off x="152660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139082</xdr:rowOff>
    </xdr:from>
    <xdr:ext cx="405111" cy="259045"/>
    <xdr:sp macro="" textlink="">
      <xdr:nvSpPr>
        <xdr:cNvPr id="881" name="n_2mainValue【庁舎】&#10;有形固定資産減価償却率">
          <a:extLst>
            <a:ext uri="{FF2B5EF4-FFF2-40B4-BE49-F238E27FC236}">
              <a16:creationId xmlns:a16="http://schemas.microsoft.com/office/drawing/2014/main" id="{00000000-0008-0000-0200-000071030000}"/>
            </a:ext>
          </a:extLst>
        </xdr:cNvPr>
        <xdr:cNvSpPr txBox="1"/>
      </xdr:nvSpPr>
      <xdr:spPr>
        <a:xfrm>
          <a:off x="14389744" y="186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100982</xdr:rowOff>
    </xdr:from>
    <xdr:ext cx="405111" cy="259045"/>
    <xdr:sp macro="" textlink="">
      <xdr:nvSpPr>
        <xdr:cNvPr id="882" name="n_3mainValue【庁舎】&#10;有形固定資産減価償却率">
          <a:extLst>
            <a:ext uri="{FF2B5EF4-FFF2-40B4-BE49-F238E27FC236}">
              <a16:creationId xmlns:a16="http://schemas.microsoft.com/office/drawing/2014/main" id="{00000000-0008-0000-0200-000072030000}"/>
            </a:ext>
          </a:extLst>
        </xdr:cNvPr>
        <xdr:cNvSpPr txBox="1"/>
      </xdr:nvSpPr>
      <xdr:spPr>
        <a:xfrm>
          <a:off x="13500744"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89552</xdr:rowOff>
    </xdr:from>
    <xdr:ext cx="405111" cy="259045"/>
    <xdr:sp macro="" textlink="">
      <xdr:nvSpPr>
        <xdr:cNvPr id="883" name="n_4mainValue【庁舎】&#10;有形固定資産減価償却率">
          <a:extLst>
            <a:ext uri="{FF2B5EF4-FFF2-40B4-BE49-F238E27FC236}">
              <a16:creationId xmlns:a16="http://schemas.microsoft.com/office/drawing/2014/main" id="{00000000-0008-0000-0200-000073030000}"/>
            </a:ext>
          </a:extLst>
        </xdr:cNvPr>
        <xdr:cNvSpPr txBox="1"/>
      </xdr:nvSpPr>
      <xdr:spPr>
        <a:xfrm>
          <a:off x="12611744" y="186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00000000-0008-0000-0200-00007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00000000-0008-0000-0200-00007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00000000-0008-0000-0200-00008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a:extLst>
            <a:ext uri="{FF2B5EF4-FFF2-40B4-BE49-F238E27FC236}">
              <a16:creationId xmlns:a16="http://schemas.microsoft.com/office/drawing/2014/main" id="{00000000-0008-0000-0200-00008C03000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a:extLst>
            <a:ext uri="{FF2B5EF4-FFF2-40B4-BE49-F238E27FC236}">
              <a16:creationId xmlns:a16="http://schemas.microsoft.com/office/drawing/2014/main" id="{00000000-0008-0000-0200-00008E030000}"/>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a:extLst>
            <a:ext uri="{FF2B5EF4-FFF2-40B4-BE49-F238E27FC236}">
              <a16:creationId xmlns:a16="http://schemas.microsoft.com/office/drawing/2014/main" id="{00000000-0008-0000-0200-000090030000}"/>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id="{00000000-0008-0000-0200-000091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id="{00000000-0008-0000-0200-000092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a:extLst>
            <a:ext uri="{FF2B5EF4-FFF2-40B4-BE49-F238E27FC236}">
              <a16:creationId xmlns:a16="http://schemas.microsoft.com/office/drawing/2014/main" id="{00000000-0008-0000-0200-000093030000}"/>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a:extLst>
            <a:ext uri="{FF2B5EF4-FFF2-40B4-BE49-F238E27FC236}">
              <a16:creationId xmlns:a16="http://schemas.microsoft.com/office/drawing/2014/main" id="{00000000-0008-0000-0200-000094030000}"/>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923" name="楕円 922">
          <a:extLst>
            <a:ext uri="{FF2B5EF4-FFF2-40B4-BE49-F238E27FC236}">
              <a16:creationId xmlns:a16="http://schemas.microsoft.com/office/drawing/2014/main" id="{00000000-0008-0000-0200-00009B030000}"/>
            </a:ext>
          </a:extLst>
        </xdr:cNvPr>
        <xdr:cNvSpPr/>
      </xdr:nvSpPr>
      <xdr:spPr>
        <a:xfrm>
          <a:off x="22110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57166</xdr:rowOff>
    </xdr:from>
    <xdr:ext cx="469744" cy="259045"/>
    <xdr:sp macro="" textlink="">
      <xdr:nvSpPr>
        <xdr:cNvPr id="924" name="【庁舎】&#10;一人当たり面積該当値テキスト">
          <a:extLst>
            <a:ext uri="{FF2B5EF4-FFF2-40B4-BE49-F238E27FC236}">
              <a16:creationId xmlns:a16="http://schemas.microsoft.com/office/drawing/2014/main" id="{00000000-0008-0000-0200-00009C030000}"/>
            </a:ext>
          </a:extLst>
        </xdr:cNvPr>
        <xdr:cNvSpPr txBox="1"/>
      </xdr:nvSpPr>
      <xdr:spPr>
        <a:xfrm>
          <a:off x="22199600"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78739</xdr:rowOff>
    </xdr:from>
    <xdr:to>
      <xdr:col>112</xdr:col>
      <xdr:colOff>38100</xdr:colOff>
      <xdr:row>107</xdr:row>
      <xdr:rowOff>8889</xdr:rowOff>
    </xdr:to>
    <xdr:sp macro="" textlink="">
      <xdr:nvSpPr>
        <xdr:cNvPr id="925" name="楕円 924">
          <a:extLst>
            <a:ext uri="{FF2B5EF4-FFF2-40B4-BE49-F238E27FC236}">
              <a16:creationId xmlns:a16="http://schemas.microsoft.com/office/drawing/2014/main" id="{00000000-0008-0000-0200-00009D030000}"/>
            </a:ext>
          </a:extLst>
        </xdr:cNvPr>
        <xdr:cNvSpPr/>
      </xdr:nvSpPr>
      <xdr:spPr>
        <a:xfrm>
          <a:off x="2127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129539</xdr:rowOff>
    </xdr:from>
    <xdr:to>
      <xdr:col>116</xdr:col>
      <xdr:colOff>63500</xdr:colOff>
      <xdr:row>106</xdr:row>
      <xdr:rowOff>129539</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21323300" y="18303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78739</xdr:rowOff>
    </xdr:from>
    <xdr:to>
      <xdr:col>107</xdr:col>
      <xdr:colOff>101600</xdr:colOff>
      <xdr:row>107</xdr:row>
      <xdr:rowOff>8889</xdr:rowOff>
    </xdr:to>
    <xdr:sp macro="" textlink="">
      <xdr:nvSpPr>
        <xdr:cNvPr id="927" name="楕円 926">
          <a:extLst>
            <a:ext uri="{FF2B5EF4-FFF2-40B4-BE49-F238E27FC236}">
              <a16:creationId xmlns:a16="http://schemas.microsoft.com/office/drawing/2014/main" id="{00000000-0008-0000-0200-00009F030000}"/>
            </a:ext>
          </a:extLst>
        </xdr:cNvPr>
        <xdr:cNvSpPr/>
      </xdr:nvSpPr>
      <xdr:spPr>
        <a:xfrm>
          <a:off x="20383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129539</xdr:rowOff>
    </xdr:from>
    <xdr:to>
      <xdr:col>111</xdr:col>
      <xdr:colOff>177800</xdr:colOff>
      <xdr:row>106</xdr:row>
      <xdr:rowOff>129539</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a:off x="20434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129539</xdr:rowOff>
    </xdr:from>
    <xdr:to>
      <xdr:col>107</xdr:col>
      <xdr:colOff>50800</xdr:colOff>
      <xdr:row>106</xdr:row>
      <xdr:rowOff>133350</xdr:rowOff>
    </xdr:to>
    <xdr:cxnSp macro="">
      <xdr:nvCxnSpPr>
        <xdr:cNvPr id="930" name="直線コネクタ 929">
          <a:extLst>
            <a:ext uri="{FF2B5EF4-FFF2-40B4-BE49-F238E27FC236}">
              <a16:creationId xmlns:a16="http://schemas.microsoft.com/office/drawing/2014/main" id="{00000000-0008-0000-0200-0000A2030000}"/>
            </a:ext>
          </a:extLst>
        </xdr:cNvPr>
        <xdr:cNvCxnSpPr/>
      </xdr:nvCxnSpPr>
      <xdr:spPr>
        <a:xfrm flipV="1">
          <a:off x="19545300" y="1830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55880</xdr:rowOff>
    </xdr:from>
    <xdr:to>
      <xdr:col>98</xdr:col>
      <xdr:colOff>38100</xdr:colOff>
      <xdr:row>106</xdr:row>
      <xdr:rowOff>157480</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18605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106680</xdr:rowOff>
    </xdr:from>
    <xdr:to>
      <xdr:col>102</xdr:col>
      <xdr:colOff>114300</xdr:colOff>
      <xdr:row>106</xdr:row>
      <xdr:rowOff>133350</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a:off x="18656300" y="18280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a:extLst>
            <a:ext uri="{FF2B5EF4-FFF2-40B4-BE49-F238E27FC236}">
              <a16:creationId xmlns:a16="http://schemas.microsoft.com/office/drawing/2014/main" id="{00000000-0008-0000-0200-0000A5030000}"/>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10;一人当たり面積">
          <a:extLst>
            <a:ext uri="{FF2B5EF4-FFF2-40B4-BE49-F238E27FC236}">
              <a16:creationId xmlns:a16="http://schemas.microsoft.com/office/drawing/2014/main" id="{00000000-0008-0000-0200-0000A6030000}"/>
            </a:ext>
          </a:extLst>
        </xdr:cNvPr>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5" name="n_3aveValue【庁舎】&#10;一人当たり面積">
          <a:extLst>
            <a:ext uri="{FF2B5EF4-FFF2-40B4-BE49-F238E27FC236}">
              <a16:creationId xmlns:a16="http://schemas.microsoft.com/office/drawing/2014/main" id="{00000000-0008-0000-0200-0000A7030000}"/>
            </a:ext>
          </a:extLst>
        </xdr:cNvPr>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36" name="n_4aveValue【庁舎】&#10;一人当たり面積">
          <a:extLst>
            <a:ext uri="{FF2B5EF4-FFF2-40B4-BE49-F238E27FC236}">
              <a16:creationId xmlns:a16="http://schemas.microsoft.com/office/drawing/2014/main" id="{00000000-0008-0000-0200-0000A8030000}"/>
            </a:ext>
          </a:extLst>
        </xdr:cNvPr>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xdr:rowOff>
    </xdr:from>
    <xdr:ext cx="469744" cy="259045"/>
    <xdr:sp macro="" textlink="">
      <xdr:nvSpPr>
        <xdr:cNvPr id="937" name="n_1mainValue【庁舎】&#10;一人当たり面積">
          <a:extLst>
            <a:ext uri="{FF2B5EF4-FFF2-40B4-BE49-F238E27FC236}">
              <a16:creationId xmlns:a16="http://schemas.microsoft.com/office/drawing/2014/main" id="{00000000-0008-0000-0200-0000A9030000}"/>
            </a:ext>
          </a:extLst>
        </xdr:cNvPr>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938" name="n_2mainValue【庁舎】&#10;一人当たり面積">
          <a:extLst>
            <a:ext uri="{FF2B5EF4-FFF2-40B4-BE49-F238E27FC236}">
              <a16:creationId xmlns:a16="http://schemas.microsoft.com/office/drawing/2014/main" id="{00000000-0008-0000-0200-0000AA030000}"/>
            </a:ext>
          </a:extLst>
        </xdr:cNvPr>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939" name="n_3mainValue【庁舎】&#10;一人当たり面積">
          <a:extLst>
            <a:ext uri="{FF2B5EF4-FFF2-40B4-BE49-F238E27FC236}">
              <a16:creationId xmlns:a16="http://schemas.microsoft.com/office/drawing/2014/main" id="{00000000-0008-0000-0200-0000AB030000}"/>
            </a:ext>
          </a:extLst>
        </xdr:cNvPr>
        <xdr:cNvSpPr txBox="1"/>
      </xdr:nvSpPr>
      <xdr:spPr>
        <a:xfrm>
          <a:off x="19310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148607</xdr:rowOff>
    </xdr:from>
    <xdr:ext cx="469744" cy="259045"/>
    <xdr:sp macro="" textlink="">
      <xdr:nvSpPr>
        <xdr:cNvPr id="940" name="n_4mainValue【庁舎】&#10;一人当たり面積">
          <a:extLst>
            <a:ext uri="{FF2B5EF4-FFF2-40B4-BE49-F238E27FC236}">
              <a16:creationId xmlns:a16="http://schemas.microsoft.com/office/drawing/2014/main" id="{00000000-0008-0000-0200-0000AC030000}"/>
            </a:ext>
          </a:extLst>
        </xdr:cNvPr>
        <xdr:cNvSpPr txBox="1"/>
      </xdr:nvSpPr>
      <xdr:spPr>
        <a:xfrm>
          <a:off x="18421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00000000-0008-0000-0200-0000A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00000000-0008-0000-0200-0000A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00000000-0008-0000-0200-0000A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分析表①分析欄のとおり。</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509,483
505,937
429.35
251,344,193
247,067,740
2,888,551
108,402,910
174,733,888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地方消費税の引き上げによる地方消費税交付金の増などで基準財政収入額が増加し、新たに創設された地域社会再生事業費の増などで基準財政需要額が増加した。基準財政収入額の増加が基準財政需要額の増加を上回ったため指数は前年度から０．０１ポイント増加した。類似団体と比較し、平均値を下回っていることから、今後も市税改革プログラムによる徴収体制・啓発の強化や、企業誘致・中小企業支援などによる地域経済の活性化を図り、更なる税収を確保するなど、指数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努力により、経常経費の抑制、自主財源の確保に努めていることから、類似団体と比較し良好な水準を確保している。令和２年度は、生活保護支給事業の減などで歳出は減少したものの、地方交付税の減などで歳入の減少がそれを上回ったため、前年度から０．５ポイント増の８９．９％となった。今後も扶助費や保険給付費等の社会保障経費は増加傾向で推移すると思われ、自助努力による数値の根本的な改善は困難な状況であると考えられ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62</xdr:row>
      <xdr:rowOff>159068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5880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26353</xdr:rowOff>
    </xdr:from>
    <xdr:to>
      <xdr:col>19</xdr:col>
      <xdr:colOff>133350</xdr:colOff>
      <xdr:row>62</xdr:row>
      <xdr:rowOff>128905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5625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26353</xdr:rowOff>
    </xdr:from>
    <xdr:to>
      <xdr:col>15</xdr:col>
      <xdr:colOff>82550</xdr:colOff>
      <xdr:row>62</xdr:row>
      <xdr:rowOff>68580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5625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153035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9848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124795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78105</xdr:rowOff>
    </xdr:from>
    <xdr:to>
      <xdr:col>19</xdr:col>
      <xdr:colOff>184150</xdr:colOff>
      <xdr:row>63</xdr:row>
      <xdr:rowOff>8255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18432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147003</xdr:rowOff>
    </xdr:from>
    <xdr:to>
      <xdr:col>15</xdr:col>
      <xdr:colOff>133350</xdr:colOff>
      <xdr:row>62</xdr:row>
      <xdr:rowOff>77153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87330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松山市人材育成・行政経営改革方針に沿って定員管理及び給与等の適正化による人件費の抑制を図るとともに、委託契約事務の執行の適正化に関するガイドラインに基づき指定管理者制度導入等による民間委託等の推進や競争性のない随意契約の見直しに努めていることから、類似団体と比較し良好な水準を確保している。令和２年度は、会計年度任用職員制度の開始による人件費の増などにより、前年度より増加し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111767</xdr:rowOff>
    </xdr:from>
    <xdr:to>
      <xdr:col>23</xdr:col>
      <xdr:colOff>133350</xdr:colOff>
      <xdr:row>81</xdr:row>
      <xdr:rowOff>138861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99217"/>
          <a:ext cx="8382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111767</xdr:rowOff>
    </xdr:from>
    <xdr:to>
      <xdr:col>19</xdr:col>
      <xdr:colOff>133350</xdr:colOff>
      <xdr:row>81</xdr:row>
      <xdr:rowOff>157699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3999217"/>
          <a:ext cx="889000" cy="4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129054</xdr:rowOff>
    </xdr:from>
    <xdr:to>
      <xdr:col>15</xdr:col>
      <xdr:colOff>82550</xdr:colOff>
      <xdr:row>81</xdr:row>
      <xdr:rowOff>157699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16504"/>
          <a:ext cx="889000" cy="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119470</xdr:rowOff>
    </xdr:from>
    <xdr:to>
      <xdr:col>11</xdr:col>
      <xdr:colOff>31750</xdr:colOff>
      <xdr:row>81</xdr:row>
      <xdr:rowOff>129054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06920"/>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88061</xdr:rowOff>
    </xdr:from>
    <xdr:to>
      <xdr:col>23</xdr:col>
      <xdr:colOff>184150</xdr:colOff>
      <xdr:row>82</xdr:row>
      <xdr:rowOff>18211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7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9338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9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60967</xdr:rowOff>
    </xdr:from>
    <xdr:to>
      <xdr:col>19</xdr:col>
      <xdr:colOff>184150</xdr:colOff>
      <xdr:row>81</xdr:row>
      <xdr:rowOff>162567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1294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17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106899</xdr:rowOff>
    </xdr:from>
    <xdr:to>
      <xdr:col>15</xdr:col>
      <xdr:colOff>133350</xdr:colOff>
      <xdr:row>82</xdr:row>
      <xdr:rowOff>37049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47226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63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78254</xdr:rowOff>
    </xdr:from>
    <xdr:to>
      <xdr:col>11</xdr:col>
      <xdr:colOff>82550</xdr:colOff>
      <xdr:row>82</xdr:row>
      <xdr:rowOff>8404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18581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68670</xdr:rowOff>
    </xdr:from>
    <xdr:to>
      <xdr:col>7</xdr:col>
      <xdr:colOff>31750</xdr:colOff>
      <xdr:row>81</xdr:row>
      <xdr:rowOff>170270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8997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2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事院や愛媛県人事委員会の勧告を参考に、給与制度を見直すことにより、国等と概ね均衡を保っている。今後も引き続き、国・愛媛県・類似団体との均衡を図るとともに、本市の財政状況等を踏まえた適正な給与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100693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8776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169636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739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85</xdr:row>
      <xdr:rowOff>169636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42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85</xdr:row>
      <xdr:rowOff>169636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42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松山市人材育成・行政経営改革方針に基づき、計画的な職員採用や業務の簡素化・効率化、民間委託の活用などにより、職員数の適正化に努めており、類似団体よりも少ない水準を維持してきた。今後も、引き続き定員管理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160655</xdr:rowOff>
    </xdr:from>
    <xdr:to>
      <xdr:col>81</xdr:col>
      <xdr:colOff>44450</xdr:colOff>
      <xdr:row>60</xdr:row>
      <xdr:rowOff>17356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76205"/>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112395</xdr:rowOff>
    </xdr:from>
    <xdr:to>
      <xdr:col>77</xdr:col>
      <xdr:colOff>44450</xdr:colOff>
      <xdr:row>59</xdr:row>
      <xdr:rowOff>160655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279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88265</xdr:rowOff>
    </xdr:from>
    <xdr:to>
      <xdr:col>72</xdr:col>
      <xdr:colOff>203200</xdr:colOff>
      <xdr:row>59</xdr:row>
      <xdr:rowOff>112395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038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88265</xdr:rowOff>
    </xdr:from>
    <xdr:to>
      <xdr:col>68</xdr:col>
      <xdr:colOff>152400</xdr:colOff>
      <xdr:row>59</xdr:row>
      <xdr:rowOff>116417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20381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154533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109855</xdr:rowOff>
    </xdr:from>
    <xdr:to>
      <xdr:col>77</xdr:col>
      <xdr:colOff>95250</xdr:colOff>
      <xdr:row>60</xdr:row>
      <xdr:rowOff>40005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50182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9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61595</xdr:rowOff>
    </xdr:from>
    <xdr:to>
      <xdr:col>73</xdr:col>
      <xdr:colOff>44450</xdr:colOff>
      <xdr:row>59</xdr:row>
      <xdr:rowOff>163195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37465</xdr:rowOff>
    </xdr:from>
    <xdr:to>
      <xdr:col>68</xdr:col>
      <xdr:colOff>203200</xdr:colOff>
      <xdr:row>59</xdr:row>
      <xdr:rowOff>139065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65617</xdr:rowOff>
    </xdr:from>
    <xdr:to>
      <xdr:col>64</xdr:col>
      <xdr:colOff>152400</xdr:colOff>
      <xdr:row>59</xdr:row>
      <xdr:rowOff>167217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5944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等繰入見込額や地方債現在高が減り、将来負担額が減少したことから、令和２年度の単年度実質公債費比率は８．３％と前年度比０．３ポイントの増となった。また、３か年平均では、７．９％と前年度比０．２ポイントの増となっている。今後も「健全な財政運営へのガイドライン」に基づき、市債残高を抑制することによる公債費の減少や交付税措置の高い起債を優先し、実質負担の軽減に努めるものの、公共施設の老朽更新や大型事業が控えていることから、一定期間、数値の上昇が懸念され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17356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2021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1270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156633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41</xdr:row>
      <xdr:rowOff>148590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1217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への算入額が過年度の地方債の算入終了や満期一括償還などで減少したことから、令和２年度の将来負担比率は４３．０％となり、前年比８．８ポイントの減となった。今後も本市策定の「健全な財政運営へのガイドライン」に基づき、交付税算入率の高い起債を効果的に活用するとともに、償還能力に留意しつつ、計画的で健全な市債の発行に努めるものの、今後の大型事業の実施や公共施設更新等の財源として、充当可能基金の取崩しを見込んでいる状況等を鑑み、比率の上昇が見込まれてい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144780</xdr:rowOff>
    </xdr:from>
    <xdr:to>
      <xdr:col>81</xdr:col>
      <xdr:colOff>44450</xdr:colOff>
      <xdr:row>16</xdr:row>
      <xdr:rowOff>44111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16530"/>
          <a:ext cx="8382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44111</xdr:rowOff>
    </xdr:from>
    <xdr:to>
      <xdr:col>77</xdr:col>
      <xdr:colOff>44450</xdr:colOff>
      <xdr:row>16</xdr:row>
      <xdr:rowOff>95589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87311"/>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95589</xdr:rowOff>
    </xdr:from>
    <xdr:to>
      <xdr:col>72</xdr:col>
      <xdr:colOff>203200</xdr:colOff>
      <xdr:row>16</xdr:row>
      <xdr:rowOff>119719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3878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106045</xdr:rowOff>
    </xdr:from>
    <xdr:to>
      <xdr:col>68</xdr:col>
      <xdr:colOff>152400</xdr:colOff>
      <xdr:row>16</xdr:row>
      <xdr:rowOff>119719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849245"/>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66057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3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164761</xdr:rowOff>
    </xdr:from>
    <xdr:to>
      <xdr:col>77</xdr:col>
      <xdr:colOff>95250</xdr:colOff>
      <xdr:row>16</xdr:row>
      <xdr:rowOff>94911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79688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2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44789</xdr:rowOff>
    </xdr:from>
    <xdr:to>
      <xdr:col>73</xdr:col>
      <xdr:colOff>44450</xdr:colOff>
      <xdr:row>16</xdr:row>
      <xdr:rowOff>146389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131166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68919</xdr:rowOff>
    </xdr:from>
    <xdr:to>
      <xdr:col>68</xdr:col>
      <xdr:colOff>203200</xdr:colOff>
      <xdr:row>16</xdr:row>
      <xdr:rowOff>170519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155296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9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141622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509,483
505,937
429.35
251,344,193
247,067,740
2,888,551
108,402,910
174,733,888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会計年度任用職員制度の開始などにより、前年度から１．５ポイント増加している。松山市人材育成・行政経営改革方針に沿った定員管理及び給与等の適正化や指定管理者制度等民間委託の推進等により人件費の縮減を図っており、類似団体の平均値を下回る健全な水準を維持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858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35</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令和２年度は、会計年度任用職員制度の開始による賃金の減などにより、前年度から０．６ポイント減少している。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143329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212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16</xdr:row>
      <xdr:rowOff>143329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16</xdr:row>
      <xdr:rowOff>110671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42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16</xdr:row>
      <xdr:rowOff>154214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135363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令和２年度は、生活保護支給事業の減などにより、前年度から０．３ポイント減少している。今後は扶助費の伸びが想定されるが、自助努力による改善は困難な状況と考える。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44450</xdr:rowOff>
    </xdr:from>
    <xdr:to>
      <xdr:col>24</xdr:col>
      <xdr:colOff>25400</xdr:colOff>
      <xdr:row>59</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60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152400</xdr:rowOff>
    </xdr:from>
    <xdr:to>
      <xdr:col>19</xdr:col>
      <xdr:colOff>187325</xdr:colOff>
      <xdr:row>59</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9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59</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96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165100</xdr:rowOff>
    </xdr:from>
    <xdr:to>
      <xdr:col>24</xdr:col>
      <xdr:colOff>76200</xdr:colOff>
      <xdr:row>59</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137177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31750</xdr:rowOff>
    </xdr:from>
    <xdr:to>
      <xdr:col>20</xdr:col>
      <xdr:colOff>38100</xdr:colOff>
      <xdr:row>59</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118127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令和２年度は、特別会計への繰出金が増加したことなどから、前年度より０．２ポイント増加している。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44450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34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19050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7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58</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63500</xdr:rowOff>
    </xdr:from>
    <xdr:to>
      <xdr:col>69</xdr:col>
      <xdr:colOff>92075</xdr:colOff>
      <xdr:row>58</xdr:row>
      <xdr:rowOff>101600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0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165100</xdr:rowOff>
    </xdr:from>
    <xdr:to>
      <xdr:col>82</xdr:col>
      <xdr:colOff>158750</xdr:colOff>
      <xdr:row>59</xdr:row>
      <xdr:rowOff>95250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137177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xdr:rowOff>
    </xdr:from>
    <xdr:to>
      <xdr:col>65</xdr:col>
      <xdr:colOff>53975</xdr:colOff>
      <xdr:row>58</xdr:row>
      <xdr:rowOff>114300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令和２年度は、新型コロナウイルス感染症の影響での各種事業の中止に伴う補助金の減などにより、前年度から０．２ポイント減少している。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92710</xdr:rowOff>
    </xdr:from>
    <xdr:to>
      <xdr:col>82</xdr:col>
      <xdr:colOff>107950</xdr:colOff>
      <xdr:row>33</xdr:row>
      <xdr:rowOff>107950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750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100330</xdr:rowOff>
    </xdr:from>
    <xdr:to>
      <xdr:col>78</xdr:col>
      <xdr:colOff>69850</xdr:colOff>
      <xdr:row>33</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75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33</xdr:row>
      <xdr:rowOff>100330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75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92710</xdr:rowOff>
    </xdr:from>
    <xdr:to>
      <xdr:col>69</xdr:col>
      <xdr:colOff>92075</xdr:colOff>
      <xdr:row>34</xdr:row>
      <xdr:rowOff>58420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750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41910</xdr:rowOff>
    </xdr:from>
    <xdr:to>
      <xdr:col>82</xdr:col>
      <xdr:colOff>158750</xdr:colOff>
      <xdr:row>33</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58437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57150</xdr:rowOff>
    </xdr:from>
    <xdr:to>
      <xdr:col>78</xdr:col>
      <xdr:colOff>120650</xdr:colOff>
      <xdr:row>33</xdr:row>
      <xdr:rowOff>158750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168927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49530</xdr:rowOff>
    </xdr:from>
    <xdr:to>
      <xdr:col>74</xdr:col>
      <xdr:colOff>31750</xdr:colOff>
      <xdr:row>33</xdr:row>
      <xdr:rowOff>151130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161307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41910</xdr:rowOff>
    </xdr:from>
    <xdr:to>
      <xdr:col>69</xdr:col>
      <xdr:colOff>142875</xdr:colOff>
      <xdr:row>33</xdr:row>
      <xdr:rowOff>143510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153687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健全な財政運営へのガイドラインを遵守した財政運営に努めており、類似団体の数値を下回る健全な水準を維持している。今後も引き続き市債借入の抑制など将来負担の軽減を図り、健全な財政運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31750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225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31750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54611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39370</xdr:rowOff>
    </xdr:from>
    <xdr:to>
      <xdr:col>11</xdr:col>
      <xdr:colOff>9525</xdr:colOff>
      <xdr:row>77</xdr:row>
      <xdr:rowOff>54611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241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が類似団体の平均値を大きく上回っているが、厳しい財政状況の中、行財政改革による人件費などの抑制に努めていることから、令和２年度は０．６ポイント増加したものの、類似団体の数値より１．５ポイント低く、概ね適正な水準を維持してい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69850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882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73660</xdr:rowOff>
    </xdr:from>
    <xdr:to>
      <xdr:col>78</xdr:col>
      <xdr:colOff>69850</xdr:colOff>
      <xdr:row>75</xdr:row>
      <xdr:rowOff>24130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7609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73660</xdr:rowOff>
    </xdr:from>
    <xdr:to>
      <xdr:col>73</xdr:col>
      <xdr:colOff>180975</xdr:colOff>
      <xdr:row>74</xdr:row>
      <xdr:rowOff>96520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760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96520</xdr:rowOff>
    </xdr:from>
    <xdr:to>
      <xdr:col>69</xdr:col>
      <xdr:colOff>92075</xdr:colOff>
      <xdr:row>75</xdr:row>
      <xdr:rowOff>46990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27838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22860</xdr:rowOff>
    </xdr:from>
    <xdr:to>
      <xdr:col>74</xdr:col>
      <xdr:colOff>31750</xdr:colOff>
      <xdr:row>74</xdr:row>
      <xdr:rowOff>124460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45720</xdr:rowOff>
    </xdr:from>
    <xdr:to>
      <xdr:col>69</xdr:col>
      <xdr:colOff>142875</xdr:colOff>
      <xdr:row>74</xdr:row>
      <xdr:rowOff>147320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157497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82566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25807</xdr:rowOff>
    </xdr:from>
    <xdr:to>
      <xdr:col>29</xdr:col>
      <xdr:colOff>127000</xdr:colOff>
      <xdr:row>19</xdr:row>
      <xdr:rowOff>103622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30982"/>
          <a:ext cx="647700" cy="77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103622</xdr:rowOff>
    </xdr:from>
    <xdr:to>
      <xdr:col>26</xdr:col>
      <xdr:colOff>50800</xdr:colOff>
      <xdr:row>19</xdr:row>
      <xdr:rowOff>111714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08797"/>
          <a:ext cx="698500" cy="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111714</xdr:rowOff>
    </xdr:from>
    <xdr:to>
      <xdr:col>22</xdr:col>
      <xdr:colOff>114300</xdr:colOff>
      <xdr:row>19</xdr:row>
      <xdr:rowOff>117292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16889"/>
          <a:ext cx="698500" cy="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111394</xdr:rowOff>
    </xdr:from>
    <xdr:to>
      <xdr:col>18</xdr:col>
      <xdr:colOff>177800</xdr:colOff>
      <xdr:row>19</xdr:row>
      <xdr:rowOff>117292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416569"/>
          <a:ext cx="698500" cy="5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146457</xdr:rowOff>
    </xdr:from>
    <xdr:to>
      <xdr:col>29</xdr:col>
      <xdr:colOff>177800</xdr:colOff>
      <xdr:row>19</xdr:row>
      <xdr:rowOff>76607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8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118534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5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52822</xdr:rowOff>
    </xdr:from>
    <xdr:to>
      <xdr:col>26</xdr:col>
      <xdr:colOff>101600</xdr:colOff>
      <xdr:row>19</xdr:row>
      <xdr:rowOff>154422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57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139199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44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60914</xdr:rowOff>
    </xdr:from>
    <xdr:to>
      <xdr:col>22</xdr:col>
      <xdr:colOff>165100</xdr:colOff>
      <xdr:row>19</xdr:row>
      <xdr:rowOff>162514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66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147291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66492</xdr:rowOff>
    </xdr:from>
    <xdr:to>
      <xdr:col>19</xdr:col>
      <xdr:colOff>38100</xdr:colOff>
      <xdr:row>19</xdr:row>
      <xdr:rowOff>168092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7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152869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5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60594</xdr:rowOff>
    </xdr:from>
    <xdr:to>
      <xdr:col>15</xdr:col>
      <xdr:colOff>101600</xdr:colOff>
      <xdr:row>19</xdr:row>
      <xdr:rowOff>162194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6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146971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5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321272</xdr:rowOff>
    </xdr:from>
    <xdr:to>
      <xdr:col>29</xdr:col>
      <xdr:colOff>127000</xdr:colOff>
      <xdr:row>35</xdr:row>
      <xdr:rowOff>10033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588722"/>
          <a:ext cx="6477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10033</xdr:rowOff>
    </xdr:from>
    <xdr:to>
      <xdr:col>26</xdr:col>
      <xdr:colOff>50800</xdr:colOff>
      <xdr:row>35</xdr:row>
      <xdr:rowOff>54001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620383"/>
          <a:ext cx="698500" cy="4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40551</xdr:rowOff>
    </xdr:from>
    <xdr:to>
      <xdr:col>22</xdr:col>
      <xdr:colOff>114300</xdr:colOff>
      <xdr:row>35</xdr:row>
      <xdr:rowOff>54001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650901"/>
          <a:ext cx="698500" cy="13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40551</xdr:rowOff>
    </xdr:from>
    <xdr:to>
      <xdr:col>18</xdr:col>
      <xdr:colOff>177800</xdr:colOff>
      <xdr:row>35</xdr:row>
      <xdr:rowOff>54725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650901"/>
          <a:ext cx="698500" cy="1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270472</xdr:rowOff>
    </xdr:from>
    <xdr:to>
      <xdr:col>29</xdr:col>
      <xdr:colOff>177800</xdr:colOff>
      <xdr:row>35</xdr:row>
      <xdr:rowOff>29172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37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115549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302133</xdr:rowOff>
    </xdr:from>
    <xdr:to>
      <xdr:col>26</xdr:col>
      <xdr:colOff>101600</xdr:colOff>
      <xdr:row>35</xdr:row>
      <xdr:rowOff>60833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69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71010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38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3201</xdr:rowOff>
    </xdr:from>
    <xdr:to>
      <xdr:col>22</xdr:col>
      <xdr:colOff>165100</xdr:colOff>
      <xdr:row>35</xdr:row>
      <xdr:rowOff>104801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13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114978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8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332651</xdr:rowOff>
    </xdr:from>
    <xdr:to>
      <xdr:col>19</xdr:col>
      <xdr:colOff>38100</xdr:colOff>
      <xdr:row>35</xdr:row>
      <xdr:rowOff>91351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00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101528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6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3925</xdr:rowOff>
    </xdr:from>
    <xdr:to>
      <xdr:col>15</xdr:col>
      <xdr:colOff>101600</xdr:colOff>
      <xdr:row>35</xdr:row>
      <xdr:rowOff>105525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1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115701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8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509,483
505,937
429.35
251,344,193
247,067,740
2,888,551
108,402,910
174,733,888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29547</xdr:rowOff>
    </xdr:from>
    <xdr:to>
      <xdr:col>24</xdr:col>
      <xdr:colOff>63500</xdr:colOff>
      <xdr:row>37</xdr:row>
      <xdr:rowOff>136892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73197"/>
          <a:ext cx="838200" cy="10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130066</xdr:rowOff>
    </xdr:from>
    <xdr:to>
      <xdr:col>19</xdr:col>
      <xdr:colOff>177800</xdr:colOff>
      <xdr:row>37</xdr:row>
      <xdr:rowOff>136892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73716"/>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125429</xdr:rowOff>
    </xdr:from>
    <xdr:to>
      <xdr:col>15</xdr:col>
      <xdr:colOff>50800</xdr:colOff>
      <xdr:row>37</xdr:row>
      <xdr:rowOff>130066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69079"/>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124384</xdr:rowOff>
    </xdr:from>
    <xdr:to>
      <xdr:col>10</xdr:col>
      <xdr:colOff>114300</xdr:colOff>
      <xdr:row>37</xdr:row>
      <xdr:rowOff>125429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68034"/>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150197</xdr:rowOff>
    </xdr:from>
    <xdr:to>
      <xdr:col>24</xdr:col>
      <xdr:colOff>114300</xdr:colOff>
      <xdr:row>37</xdr:row>
      <xdr:rowOff>80347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128624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0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86092</xdr:rowOff>
    </xdr:from>
    <xdr:to>
      <xdr:col>20</xdr:col>
      <xdr:colOff>38100</xdr:colOff>
      <xdr:row>38</xdr:row>
      <xdr:rowOff>16242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7369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2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79266</xdr:rowOff>
    </xdr:from>
    <xdr:to>
      <xdr:col>15</xdr:col>
      <xdr:colOff>101600</xdr:colOff>
      <xdr:row>38</xdr:row>
      <xdr:rowOff>9416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74629</xdr:rowOff>
    </xdr:from>
    <xdr:to>
      <xdr:col>10</xdr:col>
      <xdr:colOff>165100</xdr:colOff>
      <xdr:row>38</xdr:row>
      <xdr:rowOff>4779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1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167356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1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73584</xdr:rowOff>
    </xdr:from>
    <xdr:to>
      <xdr:col>6</xdr:col>
      <xdr:colOff>38100</xdr:colOff>
      <xdr:row>38</xdr:row>
      <xdr:rowOff>3734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166311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29241</xdr:rowOff>
    </xdr:from>
    <xdr:to>
      <xdr:col>24</xdr:col>
      <xdr:colOff>63500</xdr:colOff>
      <xdr:row>58</xdr:row>
      <xdr:rowOff>68834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73341"/>
          <a:ext cx="8382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124818</xdr:rowOff>
    </xdr:from>
    <xdr:to>
      <xdr:col>19</xdr:col>
      <xdr:colOff>177800</xdr:colOff>
      <xdr:row>58</xdr:row>
      <xdr:rowOff>29241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97468"/>
          <a:ext cx="889000" cy="7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124818</xdr:rowOff>
    </xdr:from>
    <xdr:to>
      <xdr:col>15</xdr:col>
      <xdr:colOff>50800</xdr:colOff>
      <xdr:row>57</xdr:row>
      <xdr:rowOff>153462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97468"/>
          <a:ext cx="889000" cy="2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153462</xdr:rowOff>
    </xdr:from>
    <xdr:to>
      <xdr:col>10</xdr:col>
      <xdr:colOff>114300</xdr:colOff>
      <xdr:row>57</xdr:row>
      <xdr:rowOff>165898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6112"/>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18034</xdr:rowOff>
    </xdr:from>
    <xdr:to>
      <xdr:col>24</xdr:col>
      <xdr:colOff>114300</xdr:colOff>
      <xdr:row>58</xdr:row>
      <xdr:rowOff>119634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104411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149891</xdr:rowOff>
    </xdr:from>
    <xdr:to>
      <xdr:col>20</xdr:col>
      <xdr:colOff>38100</xdr:colOff>
      <xdr:row>58</xdr:row>
      <xdr:rowOff>80041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2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71168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1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74018</xdr:rowOff>
    </xdr:from>
    <xdr:to>
      <xdr:col>15</xdr:col>
      <xdr:colOff>101600</xdr:colOff>
      <xdr:row>58</xdr:row>
      <xdr:rowOff>4168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166745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3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102662</xdr:rowOff>
    </xdr:from>
    <xdr:to>
      <xdr:col>10</xdr:col>
      <xdr:colOff>165100</xdr:colOff>
      <xdr:row>58</xdr:row>
      <xdr:rowOff>32812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23939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115098</xdr:rowOff>
    </xdr:from>
    <xdr:to>
      <xdr:col>6</xdr:col>
      <xdr:colOff>38100</xdr:colOff>
      <xdr:row>58</xdr:row>
      <xdr:rowOff>45248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36375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8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142139</xdr:rowOff>
    </xdr:from>
    <xdr:to>
      <xdr:col>24</xdr:col>
      <xdr:colOff>63500</xdr:colOff>
      <xdr:row>78</xdr:row>
      <xdr:rowOff>18847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43789"/>
          <a:ext cx="8382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142139</xdr:rowOff>
    </xdr:from>
    <xdr:to>
      <xdr:col>19</xdr:col>
      <xdr:colOff>177800</xdr:colOff>
      <xdr:row>78</xdr:row>
      <xdr:rowOff>2539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43789"/>
          <a:ext cx="889000" cy="3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2539</xdr:rowOff>
    </xdr:from>
    <xdr:to>
      <xdr:col>15</xdr:col>
      <xdr:colOff>50800</xdr:colOff>
      <xdr:row>78</xdr:row>
      <xdr:rowOff>24867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75639"/>
          <a:ext cx="889000" cy="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24867</xdr:rowOff>
    </xdr:from>
    <xdr:to>
      <xdr:col>10</xdr:col>
      <xdr:colOff>114300</xdr:colOff>
      <xdr:row>78</xdr:row>
      <xdr:rowOff>25095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9796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139497</xdr:rowOff>
    </xdr:from>
    <xdr:to>
      <xdr:col>24</xdr:col>
      <xdr:colOff>114300</xdr:colOff>
      <xdr:row>78</xdr:row>
      <xdr:rowOff>69647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117924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91339</xdr:rowOff>
    </xdr:from>
    <xdr:to>
      <xdr:col>20</xdr:col>
      <xdr:colOff>38100</xdr:colOff>
      <xdr:row>78</xdr:row>
      <xdr:rowOff>21489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12616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8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123189</xdr:rowOff>
    </xdr:from>
    <xdr:to>
      <xdr:col>15</xdr:col>
      <xdr:colOff>101600</xdr:colOff>
      <xdr:row>78</xdr:row>
      <xdr:rowOff>53339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44466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145517</xdr:rowOff>
    </xdr:from>
    <xdr:to>
      <xdr:col>10</xdr:col>
      <xdr:colOff>165100</xdr:colOff>
      <xdr:row>78</xdr:row>
      <xdr:rowOff>75667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66794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145745</xdr:rowOff>
    </xdr:from>
    <xdr:to>
      <xdr:col>6</xdr:col>
      <xdr:colOff>38100</xdr:colOff>
      <xdr:row>78</xdr:row>
      <xdr:rowOff>75895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4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67022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4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92114</xdr:rowOff>
    </xdr:from>
    <xdr:to>
      <xdr:col>24</xdr:col>
      <xdr:colOff>63500</xdr:colOff>
      <xdr:row>94</xdr:row>
      <xdr:rowOff>97396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08414"/>
          <a:ext cx="8382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97396</xdr:rowOff>
    </xdr:from>
    <xdr:to>
      <xdr:col>19</xdr:col>
      <xdr:colOff>177800</xdr:colOff>
      <xdr:row>94</xdr:row>
      <xdr:rowOff>159995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13696"/>
          <a:ext cx="8890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145021</xdr:rowOff>
    </xdr:from>
    <xdr:to>
      <xdr:col>15</xdr:col>
      <xdr:colOff>50800</xdr:colOff>
      <xdr:row>94</xdr:row>
      <xdr:rowOff>159995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261321"/>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145021</xdr:rowOff>
    </xdr:from>
    <xdr:to>
      <xdr:col>10</xdr:col>
      <xdr:colOff>114300</xdr:colOff>
      <xdr:row>95</xdr:row>
      <xdr:rowOff>5335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261321"/>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41314</xdr:rowOff>
    </xdr:from>
    <xdr:to>
      <xdr:col>24</xdr:col>
      <xdr:colOff>114300</xdr:colOff>
      <xdr:row>94</xdr:row>
      <xdr:rowOff>142914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64191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0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46596</xdr:rowOff>
    </xdr:from>
    <xdr:to>
      <xdr:col>20</xdr:col>
      <xdr:colOff>38100</xdr:colOff>
      <xdr:row>94</xdr:row>
      <xdr:rowOff>148196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164723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3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109195</xdr:rowOff>
    </xdr:from>
    <xdr:to>
      <xdr:col>15</xdr:col>
      <xdr:colOff>101600</xdr:colOff>
      <xdr:row>95</xdr:row>
      <xdr:rowOff>39345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55872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00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94221</xdr:rowOff>
    </xdr:from>
    <xdr:to>
      <xdr:col>10</xdr:col>
      <xdr:colOff>165100</xdr:colOff>
      <xdr:row>95</xdr:row>
      <xdr:rowOff>24371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40898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98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125985</xdr:rowOff>
    </xdr:from>
    <xdr:to>
      <xdr:col>6</xdr:col>
      <xdr:colOff>38100</xdr:colOff>
      <xdr:row>95</xdr:row>
      <xdr:rowOff>56135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2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72662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01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154140</xdr:rowOff>
    </xdr:from>
    <xdr:to>
      <xdr:col>55</xdr:col>
      <xdr:colOff>0</xdr:colOff>
      <xdr:row>38</xdr:row>
      <xdr:rowOff>7127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640540"/>
          <a:ext cx="838200" cy="8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7127</xdr:rowOff>
    </xdr:from>
    <xdr:to>
      <xdr:col>50</xdr:col>
      <xdr:colOff>114300</xdr:colOff>
      <xdr:row>38</xdr:row>
      <xdr:rowOff>23983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22227"/>
          <a:ext cx="889000" cy="1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10816</xdr:rowOff>
    </xdr:from>
    <xdr:to>
      <xdr:col>45</xdr:col>
      <xdr:colOff>177800</xdr:colOff>
      <xdr:row>38</xdr:row>
      <xdr:rowOff>23983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525916"/>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10816</xdr:rowOff>
    </xdr:from>
    <xdr:to>
      <xdr:col>41</xdr:col>
      <xdr:colOff>50800</xdr:colOff>
      <xdr:row>38</xdr:row>
      <xdr:rowOff>26688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25916"/>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103340</xdr:rowOff>
    </xdr:from>
    <xdr:to>
      <xdr:col>55</xdr:col>
      <xdr:colOff>50800</xdr:colOff>
      <xdr:row>33</xdr:row>
      <xdr:rowOff>33490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5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126217</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44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127777</xdr:rowOff>
    </xdr:from>
    <xdr:to>
      <xdr:col>50</xdr:col>
      <xdr:colOff>165100</xdr:colOff>
      <xdr:row>38</xdr:row>
      <xdr:rowOff>57927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7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49054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144633</xdr:rowOff>
    </xdr:from>
    <xdr:to>
      <xdr:col>46</xdr:col>
      <xdr:colOff>38100</xdr:colOff>
      <xdr:row>38</xdr:row>
      <xdr:rowOff>74783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65910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131465</xdr:rowOff>
    </xdr:from>
    <xdr:to>
      <xdr:col>41</xdr:col>
      <xdr:colOff>101600</xdr:colOff>
      <xdr:row>38</xdr:row>
      <xdr:rowOff>61615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52743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147338</xdr:rowOff>
    </xdr:from>
    <xdr:to>
      <xdr:col>36</xdr:col>
      <xdr:colOff>165100</xdr:colOff>
      <xdr:row>38</xdr:row>
      <xdr:rowOff>77488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68615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8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13040</xdr:rowOff>
    </xdr:from>
    <xdr:to>
      <xdr:col>55</xdr:col>
      <xdr:colOff>0</xdr:colOff>
      <xdr:row>59</xdr:row>
      <xdr:rowOff>52325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128590"/>
          <a:ext cx="838200" cy="3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102454</xdr:rowOff>
    </xdr:from>
    <xdr:to>
      <xdr:col>50</xdr:col>
      <xdr:colOff>114300</xdr:colOff>
      <xdr:row>59</xdr:row>
      <xdr:rowOff>52325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46554"/>
          <a:ext cx="889000" cy="1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30429</xdr:rowOff>
    </xdr:from>
    <xdr:to>
      <xdr:col>45</xdr:col>
      <xdr:colOff>177800</xdr:colOff>
      <xdr:row>58</xdr:row>
      <xdr:rowOff>102454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74529"/>
          <a:ext cx="889000" cy="7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6769</xdr:rowOff>
    </xdr:from>
    <xdr:to>
      <xdr:col>41</xdr:col>
      <xdr:colOff>50800</xdr:colOff>
      <xdr:row>58</xdr:row>
      <xdr:rowOff>30429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50869"/>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133690</xdr:rowOff>
    </xdr:from>
    <xdr:to>
      <xdr:col>55</xdr:col>
      <xdr:colOff>50800</xdr:colOff>
      <xdr:row>59</xdr:row>
      <xdr:rowOff>63840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48617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9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1525</xdr:rowOff>
    </xdr:from>
    <xdr:to>
      <xdr:col>50</xdr:col>
      <xdr:colOff>165100</xdr:colOff>
      <xdr:row>59</xdr:row>
      <xdr:rowOff>103125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1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94252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2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51654</xdr:rowOff>
    </xdr:from>
    <xdr:to>
      <xdr:col>46</xdr:col>
      <xdr:colOff>38100</xdr:colOff>
      <xdr:row>58</xdr:row>
      <xdr:rowOff>153254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144381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151079</xdr:rowOff>
    </xdr:from>
    <xdr:to>
      <xdr:col>41</xdr:col>
      <xdr:colOff>101600</xdr:colOff>
      <xdr:row>58</xdr:row>
      <xdr:rowOff>81229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72356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127419</xdr:rowOff>
    </xdr:from>
    <xdr:to>
      <xdr:col>36</xdr:col>
      <xdr:colOff>165100</xdr:colOff>
      <xdr:row>58</xdr:row>
      <xdr:rowOff>57569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48696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11867</xdr:rowOff>
    </xdr:from>
    <xdr:to>
      <xdr:col>55</xdr:col>
      <xdr:colOff>0</xdr:colOff>
      <xdr:row>78</xdr:row>
      <xdr:rowOff>29927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84967"/>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29927</xdr:rowOff>
    </xdr:from>
    <xdr:to>
      <xdr:col>50</xdr:col>
      <xdr:colOff>114300</xdr:colOff>
      <xdr:row>78</xdr:row>
      <xdr:rowOff>40419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03027"/>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23183</xdr:rowOff>
    </xdr:from>
    <xdr:to>
      <xdr:col>45</xdr:col>
      <xdr:colOff>177800</xdr:colOff>
      <xdr:row>78</xdr:row>
      <xdr:rowOff>40419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9628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13674</xdr:rowOff>
    </xdr:from>
    <xdr:to>
      <xdr:col>41</xdr:col>
      <xdr:colOff>50800</xdr:colOff>
      <xdr:row>78</xdr:row>
      <xdr:rowOff>23183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86774"/>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132517</xdr:rowOff>
    </xdr:from>
    <xdr:to>
      <xdr:col>55</xdr:col>
      <xdr:colOff>50800</xdr:colOff>
      <xdr:row>78</xdr:row>
      <xdr:rowOff>62667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47444</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4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150577</xdr:rowOff>
    </xdr:from>
    <xdr:to>
      <xdr:col>50</xdr:col>
      <xdr:colOff>165100</xdr:colOff>
      <xdr:row>78</xdr:row>
      <xdr:rowOff>80727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71854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4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161069</xdr:rowOff>
    </xdr:from>
    <xdr:to>
      <xdr:col>46</xdr:col>
      <xdr:colOff>38100</xdr:colOff>
      <xdr:row>78</xdr:row>
      <xdr:rowOff>91219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82346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5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143833</xdr:rowOff>
    </xdr:from>
    <xdr:to>
      <xdr:col>41</xdr:col>
      <xdr:colOff>101600</xdr:colOff>
      <xdr:row>78</xdr:row>
      <xdr:rowOff>73983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65110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3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134324</xdr:rowOff>
    </xdr:from>
    <xdr:to>
      <xdr:col>36</xdr:col>
      <xdr:colOff>165100</xdr:colOff>
      <xdr:row>78</xdr:row>
      <xdr:rowOff>64474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3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55601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2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21268</xdr:rowOff>
    </xdr:from>
    <xdr:to>
      <xdr:col>55</xdr:col>
      <xdr:colOff>0</xdr:colOff>
      <xdr:row>98</xdr:row>
      <xdr:rowOff>106324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23368"/>
          <a:ext cx="838200" cy="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121036</xdr:rowOff>
    </xdr:from>
    <xdr:to>
      <xdr:col>50</xdr:col>
      <xdr:colOff>114300</xdr:colOff>
      <xdr:row>98</xdr:row>
      <xdr:rowOff>106324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51686"/>
          <a:ext cx="889000" cy="1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121036</xdr:rowOff>
    </xdr:from>
    <xdr:to>
      <xdr:col>45</xdr:col>
      <xdr:colOff>177800</xdr:colOff>
      <xdr:row>97</xdr:row>
      <xdr:rowOff>138295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51686"/>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85505</xdr:rowOff>
    </xdr:from>
    <xdr:to>
      <xdr:col>41</xdr:col>
      <xdr:colOff>50800</xdr:colOff>
      <xdr:row>97</xdr:row>
      <xdr:rowOff>138295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16155"/>
          <a:ext cx="889000" cy="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141918</xdr:rowOff>
    </xdr:from>
    <xdr:to>
      <xdr:col>55</xdr:col>
      <xdr:colOff>50800</xdr:colOff>
      <xdr:row>98</xdr:row>
      <xdr:rowOff>72068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120345</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55524</xdr:rowOff>
    </xdr:from>
    <xdr:to>
      <xdr:col>50</xdr:col>
      <xdr:colOff>165100</xdr:colOff>
      <xdr:row>98</xdr:row>
      <xdr:rowOff>157124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5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148251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5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70236</xdr:rowOff>
    </xdr:from>
    <xdr:to>
      <xdr:col>46</xdr:col>
      <xdr:colOff>38100</xdr:colOff>
      <xdr:row>98</xdr:row>
      <xdr:rowOff>386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162963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9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87495</xdr:rowOff>
    </xdr:from>
    <xdr:to>
      <xdr:col>41</xdr:col>
      <xdr:colOff>101600</xdr:colOff>
      <xdr:row>98</xdr:row>
      <xdr:rowOff>17645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1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8772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1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34705</xdr:rowOff>
    </xdr:from>
    <xdr:to>
      <xdr:col>36</xdr:col>
      <xdr:colOff>165100</xdr:colOff>
      <xdr:row>97</xdr:row>
      <xdr:rowOff>136305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127432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145910</xdr:rowOff>
    </xdr:from>
    <xdr:to>
      <xdr:col>85</xdr:col>
      <xdr:colOff>127000</xdr:colOff>
      <xdr:row>38</xdr:row>
      <xdr:rowOff>148844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61010"/>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86415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60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145910</xdr:rowOff>
    </xdr:from>
    <xdr:to>
      <xdr:col>81</xdr:col>
      <xdr:colOff>50800</xdr:colOff>
      <xdr:row>38</xdr:row>
      <xdr:rowOff>148749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61010"/>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37247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7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148749</xdr:rowOff>
    </xdr:from>
    <xdr:to>
      <xdr:col>76</xdr:col>
      <xdr:colOff>114300</xdr:colOff>
      <xdr:row>39</xdr:row>
      <xdr:rowOff>41002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63849"/>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41002</xdr:rowOff>
    </xdr:from>
    <xdr:to>
      <xdr:col>71</xdr:col>
      <xdr:colOff>177800</xdr:colOff>
      <xdr:row>39</xdr:row>
      <xdr:rowOff>41364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27552"/>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98044</xdr:rowOff>
    </xdr:from>
    <xdr:to>
      <xdr:col>85</xdr:col>
      <xdr:colOff>177800</xdr:colOff>
      <xdr:row>39</xdr:row>
      <xdr:rowOff>28194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57421</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40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95110</xdr:rowOff>
    </xdr:from>
    <xdr:to>
      <xdr:col>81</xdr:col>
      <xdr:colOff>101600</xdr:colOff>
      <xdr:row>39</xdr:row>
      <xdr:rowOff>25260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41787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38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97949</xdr:rowOff>
    </xdr:from>
    <xdr:to>
      <xdr:col>76</xdr:col>
      <xdr:colOff>165100</xdr:colOff>
      <xdr:row>39</xdr:row>
      <xdr:rowOff>28099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1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44626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38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161652</xdr:rowOff>
    </xdr:from>
    <xdr:to>
      <xdr:col>72</xdr:col>
      <xdr:colOff>38100</xdr:colOff>
      <xdr:row>39</xdr:row>
      <xdr:rowOff>91802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82929</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162014</xdr:rowOff>
    </xdr:from>
    <xdr:to>
      <xdr:col>67</xdr:col>
      <xdr:colOff>101600</xdr:colOff>
      <xdr:row>39</xdr:row>
      <xdr:rowOff>92164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83291</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103878</xdr:rowOff>
    </xdr:from>
    <xdr:to>
      <xdr:col>85</xdr:col>
      <xdr:colOff>127000</xdr:colOff>
      <xdr:row>74</xdr:row>
      <xdr:rowOff>106096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791178"/>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106096</xdr:rowOff>
    </xdr:from>
    <xdr:to>
      <xdr:col>81</xdr:col>
      <xdr:colOff>50800</xdr:colOff>
      <xdr:row>74</xdr:row>
      <xdr:rowOff>115971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793396"/>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97844</xdr:rowOff>
    </xdr:from>
    <xdr:to>
      <xdr:col>76</xdr:col>
      <xdr:colOff>114300</xdr:colOff>
      <xdr:row>74</xdr:row>
      <xdr:rowOff>115971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785144"/>
          <a:ext cx="889000" cy="1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97844</xdr:rowOff>
    </xdr:from>
    <xdr:to>
      <xdr:col>71</xdr:col>
      <xdr:colOff>177800</xdr:colOff>
      <xdr:row>74</xdr:row>
      <xdr:rowOff>116725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785144"/>
          <a:ext cx="889000" cy="1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53078</xdr:rowOff>
    </xdr:from>
    <xdr:to>
      <xdr:col>85</xdr:col>
      <xdr:colOff>177800</xdr:colOff>
      <xdr:row>74</xdr:row>
      <xdr:rowOff>154678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7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31505</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71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55296</xdr:rowOff>
    </xdr:from>
    <xdr:to>
      <xdr:col>81</xdr:col>
      <xdr:colOff>101600</xdr:colOff>
      <xdr:row>74</xdr:row>
      <xdr:rowOff>156896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7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148023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8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65171</xdr:rowOff>
    </xdr:from>
    <xdr:to>
      <xdr:col>76</xdr:col>
      <xdr:colOff>165100</xdr:colOff>
      <xdr:row>74</xdr:row>
      <xdr:rowOff>166771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75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157898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84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47044</xdr:rowOff>
    </xdr:from>
    <xdr:to>
      <xdr:col>72</xdr:col>
      <xdr:colOff>38100</xdr:colOff>
      <xdr:row>74</xdr:row>
      <xdr:rowOff>148644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7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139771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8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65925</xdr:rowOff>
    </xdr:from>
    <xdr:to>
      <xdr:col>67</xdr:col>
      <xdr:colOff>101600</xdr:colOff>
      <xdr:row>74</xdr:row>
      <xdr:rowOff>167525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158652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8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30811</xdr:rowOff>
    </xdr:from>
    <xdr:to>
      <xdr:col>85</xdr:col>
      <xdr:colOff>127000</xdr:colOff>
      <xdr:row>98</xdr:row>
      <xdr:rowOff>58852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32911"/>
          <a:ext cx="8382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58852</xdr:rowOff>
    </xdr:from>
    <xdr:to>
      <xdr:col>81</xdr:col>
      <xdr:colOff>50800</xdr:colOff>
      <xdr:row>98</xdr:row>
      <xdr:rowOff>112954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60952"/>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38506</xdr:rowOff>
    </xdr:from>
    <xdr:to>
      <xdr:col>76</xdr:col>
      <xdr:colOff>114300</xdr:colOff>
      <xdr:row>98</xdr:row>
      <xdr:rowOff>112954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840606"/>
          <a:ext cx="8890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38506</xdr:rowOff>
    </xdr:from>
    <xdr:to>
      <xdr:col>71</xdr:col>
      <xdr:colOff>177800</xdr:colOff>
      <xdr:row>98</xdr:row>
      <xdr:rowOff>68948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40606"/>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151461</xdr:rowOff>
    </xdr:from>
    <xdr:to>
      <xdr:col>85</xdr:col>
      <xdr:colOff>177800</xdr:colOff>
      <xdr:row>98</xdr:row>
      <xdr:rowOff>81611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129888</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6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8052</xdr:rowOff>
    </xdr:from>
    <xdr:to>
      <xdr:col>81</xdr:col>
      <xdr:colOff>101600</xdr:colOff>
      <xdr:row>98</xdr:row>
      <xdr:rowOff>109652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100779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0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62154</xdr:rowOff>
    </xdr:from>
    <xdr:to>
      <xdr:col>76</xdr:col>
      <xdr:colOff>165100</xdr:colOff>
      <xdr:row>98</xdr:row>
      <xdr:rowOff>163754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154881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5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159156</xdr:rowOff>
    </xdr:from>
    <xdr:to>
      <xdr:col>72</xdr:col>
      <xdr:colOff>38100</xdr:colOff>
      <xdr:row>98</xdr:row>
      <xdr:rowOff>89306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80433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88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18148</xdr:rowOff>
    </xdr:from>
    <xdr:to>
      <xdr:col>67</xdr:col>
      <xdr:colOff>101600</xdr:colOff>
      <xdr:row>98</xdr:row>
      <xdr:rowOff>119748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110875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127780</xdr:rowOff>
    </xdr:from>
    <xdr:to>
      <xdr:col>116</xdr:col>
      <xdr:colOff>63500</xdr:colOff>
      <xdr:row>34</xdr:row>
      <xdr:rowOff>161907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5957080"/>
          <a:ext cx="8382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127780</xdr:rowOff>
    </xdr:from>
    <xdr:to>
      <xdr:col>111</xdr:col>
      <xdr:colOff>177800</xdr:colOff>
      <xdr:row>34</xdr:row>
      <xdr:rowOff>130719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595708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130719</xdr:rowOff>
    </xdr:from>
    <xdr:to>
      <xdr:col>107</xdr:col>
      <xdr:colOff>50800</xdr:colOff>
      <xdr:row>35</xdr:row>
      <xdr:rowOff>80754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5960019"/>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80754</xdr:rowOff>
    </xdr:from>
    <xdr:to>
      <xdr:col>102</xdr:col>
      <xdr:colOff>114300</xdr:colOff>
      <xdr:row>35</xdr:row>
      <xdr:rowOff>126964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081504"/>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167258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111107</xdr:rowOff>
    </xdr:from>
    <xdr:to>
      <xdr:col>116</xdr:col>
      <xdr:colOff>114300</xdr:colOff>
      <xdr:row>35</xdr:row>
      <xdr:rowOff>41257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9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133984</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79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76980</xdr:rowOff>
    </xdr:from>
    <xdr:to>
      <xdr:col>112</xdr:col>
      <xdr:colOff>38100</xdr:colOff>
      <xdr:row>35</xdr:row>
      <xdr:rowOff>7130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59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23657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68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79919</xdr:rowOff>
    </xdr:from>
    <xdr:to>
      <xdr:col>107</xdr:col>
      <xdr:colOff>101600</xdr:colOff>
      <xdr:row>35</xdr:row>
      <xdr:rowOff>10069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59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26596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68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29954</xdr:rowOff>
    </xdr:from>
    <xdr:to>
      <xdr:col>102</xdr:col>
      <xdr:colOff>165100</xdr:colOff>
      <xdr:row>35</xdr:row>
      <xdr:rowOff>131554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0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148081</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580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76164</xdr:rowOff>
    </xdr:from>
    <xdr:to>
      <xdr:col>98</xdr:col>
      <xdr:colOff>38100</xdr:colOff>
      <xdr:row>36</xdr:row>
      <xdr:rowOff>6314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0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22841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585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117166</xdr:rowOff>
    </xdr:from>
    <xdr:to>
      <xdr:col>116</xdr:col>
      <xdr:colOff>63500</xdr:colOff>
      <xdr:row>59</xdr:row>
      <xdr:rowOff>10671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61266"/>
          <a:ext cx="838200" cy="6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47096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91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9610</xdr:rowOff>
    </xdr:from>
    <xdr:to>
      <xdr:col>111</xdr:col>
      <xdr:colOff>177800</xdr:colOff>
      <xdr:row>59</xdr:row>
      <xdr:rowOff>10671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25160"/>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9610</xdr:rowOff>
    </xdr:from>
    <xdr:to>
      <xdr:col>107</xdr:col>
      <xdr:colOff>50800</xdr:colOff>
      <xdr:row>59</xdr:row>
      <xdr:rowOff>15799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25160"/>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13023</xdr:rowOff>
    </xdr:from>
    <xdr:to>
      <xdr:col>102</xdr:col>
      <xdr:colOff>114300</xdr:colOff>
      <xdr:row>59</xdr:row>
      <xdr:rowOff>15799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28573"/>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66366</xdr:rowOff>
    </xdr:from>
    <xdr:to>
      <xdr:col>116</xdr:col>
      <xdr:colOff>114300</xdr:colOff>
      <xdr:row>58</xdr:row>
      <xdr:rowOff>167966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1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89243</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131321</xdr:rowOff>
    </xdr:from>
    <xdr:to>
      <xdr:col>112</xdr:col>
      <xdr:colOff>38100</xdr:colOff>
      <xdr:row>59</xdr:row>
      <xdr:rowOff>61471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52598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6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130260</xdr:rowOff>
    </xdr:from>
    <xdr:to>
      <xdr:col>107</xdr:col>
      <xdr:colOff>101600</xdr:colOff>
      <xdr:row>59</xdr:row>
      <xdr:rowOff>60410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51537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136449</xdr:rowOff>
    </xdr:from>
    <xdr:to>
      <xdr:col>102</xdr:col>
      <xdr:colOff>165100</xdr:colOff>
      <xdr:row>59</xdr:row>
      <xdr:rowOff>66599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57726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133673</xdr:rowOff>
    </xdr:from>
    <xdr:to>
      <xdr:col>98</xdr:col>
      <xdr:colOff>38100</xdr:colOff>
      <xdr:row>59</xdr:row>
      <xdr:rowOff>63823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54950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127012</xdr:rowOff>
    </xdr:from>
    <xdr:to>
      <xdr:col>116</xdr:col>
      <xdr:colOff>63500</xdr:colOff>
      <xdr:row>74</xdr:row>
      <xdr:rowOff>162141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14312"/>
          <a:ext cx="838200" cy="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162141</xdr:rowOff>
    </xdr:from>
    <xdr:to>
      <xdr:col>111</xdr:col>
      <xdr:colOff>177800</xdr:colOff>
      <xdr:row>75</xdr:row>
      <xdr:rowOff>62967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49441"/>
          <a:ext cx="8890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62967</xdr:rowOff>
    </xdr:from>
    <xdr:to>
      <xdr:col>107</xdr:col>
      <xdr:colOff>50800</xdr:colOff>
      <xdr:row>75</xdr:row>
      <xdr:rowOff>84227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921717"/>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84227</xdr:rowOff>
    </xdr:from>
    <xdr:to>
      <xdr:col>102</xdr:col>
      <xdr:colOff>114300</xdr:colOff>
      <xdr:row>75</xdr:row>
      <xdr:rowOff>114135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42977"/>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76212</xdr:rowOff>
    </xdr:from>
    <xdr:to>
      <xdr:col>116</xdr:col>
      <xdr:colOff>114300</xdr:colOff>
      <xdr:row>75</xdr:row>
      <xdr:rowOff>6362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99089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1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111341</xdr:rowOff>
    </xdr:from>
    <xdr:to>
      <xdr:col>112</xdr:col>
      <xdr:colOff>38100</xdr:colOff>
      <xdr:row>75</xdr:row>
      <xdr:rowOff>41491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58018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5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12167</xdr:rowOff>
    </xdr:from>
    <xdr:to>
      <xdr:col>107</xdr:col>
      <xdr:colOff>101600</xdr:colOff>
      <xdr:row>75</xdr:row>
      <xdr:rowOff>113767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130294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33427</xdr:rowOff>
    </xdr:from>
    <xdr:to>
      <xdr:col>102</xdr:col>
      <xdr:colOff>165100</xdr:colOff>
      <xdr:row>75</xdr:row>
      <xdr:rowOff>135027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151554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66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63335</xdr:rowOff>
    </xdr:from>
    <xdr:to>
      <xdr:col>98</xdr:col>
      <xdr:colOff>38100</xdr:colOff>
      <xdr:row>75</xdr:row>
      <xdr:rowOff>164936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22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156063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令和２年度は、舗装補修工事事業の減により維持補修費などが減少しているが、</a:t>
          </a:r>
        </a:p>
        <a:p>
          <a:r>
            <a:rPr kumimoji="1" lang="ja-JP" altLang="en-US" sz="1300">
              <a:latin typeface="ＭＳ Ｐゴシック" panose="020B0600070205080204" pitchFamily="50" charset="-128"/>
              <a:ea typeface="ＭＳ Ｐゴシック" panose="020B0600070205080204" pitchFamily="50" charset="-128"/>
            </a:rPr>
            <a:t>特別定額給付金事業や営業時間短縮等協力金事業により補助費等が大きく増加しており、歳出全体では前年度から増加している。</a:t>
          </a:r>
        </a:p>
        <a:p>
          <a:r>
            <a:rPr kumimoji="1" lang="ja-JP" altLang="en-US" sz="1300">
              <a:latin typeface="ＭＳ Ｐゴシック" panose="020B0600070205080204" pitchFamily="50" charset="-128"/>
              <a:ea typeface="ＭＳ Ｐゴシック" panose="020B0600070205080204" pitchFamily="50" charset="-128"/>
            </a:rPr>
            <a:t>なお、類似団体と比較すると、人件費や普通建設事業費は平均値を下回り、扶助費は例年平均値を上回っている。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509,483
505,937
429.35
251,344,193
247,067,740
2,888,551
108,402,910
174,733,888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100838</xdr:rowOff>
    </xdr:from>
    <xdr:to>
      <xdr:col>24</xdr:col>
      <xdr:colOff>63500</xdr:colOff>
      <xdr:row>36</xdr:row>
      <xdr:rowOff>130556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303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100838</xdr:rowOff>
    </xdr:from>
    <xdr:to>
      <xdr:col>19</xdr:col>
      <xdr:colOff>177800</xdr:colOff>
      <xdr:row>36</xdr:row>
      <xdr:rowOff>137414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7303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135128</xdr:rowOff>
    </xdr:from>
    <xdr:to>
      <xdr:col>15</xdr:col>
      <xdr:colOff>50800</xdr:colOff>
      <xdr:row>36</xdr:row>
      <xdr:rowOff>137414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073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97028</xdr:rowOff>
    </xdr:from>
    <xdr:to>
      <xdr:col>10</xdr:col>
      <xdr:colOff>114300</xdr:colOff>
      <xdr:row>36</xdr:row>
      <xdr:rowOff>135128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6922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79756</xdr:rowOff>
    </xdr:from>
    <xdr:to>
      <xdr:col>24</xdr:col>
      <xdr:colOff>114300</xdr:colOff>
      <xdr:row>37</xdr:row>
      <xdr:rowOff>9906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58183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50038</xdr:rowOff>
    </xdr:from>
    <xdr:to>
      <xdr:col>20</xdr:col>
      <xdr:colOff>38100</xdr:colOff>
      <xdr:row>36</xdr:row>
      <xdr:rowOff>151638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142765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86614</xdr:rowOff>
    </xdr:from>
    <xdr:to>
      <xdr:col>15</xdr:col>
      <xdr:colOff>101600</xdr:colOff>
      <xdr:row>37</xdr:row>
      <xdr:rowOff>16764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7891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84328</xdr:rowOff>
    </xdr:from>
    <xdr:to>
      <xdr:col>10</xdr:col>
      <xdr:colOff>165100</xdr:colOff>
      <xdr:row>37</xdr:row>
      <xdr:rowOff>14478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5605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4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46228</xdr:rowOff>
    </xdr:from>
    <xdr:to>
      <xdr:col>6</xdr:col>
      <xdr:colOff>38100</xdr:colOff>
      <xdr:row>36</xdr:row>
      <xdr:rowOff>147828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138955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31387</xdr:rowOff>
    </xdr:from>
    <xdr:to>
      <xdr:col>24</xdr:col>
      <xdr:colOff>63500</xdr:colOff>
      <xdr:row>59</xdr:row>
      <xdr:rowOff>116372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118237"/>
          <a:ext cx="838200" cy="111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116372</xdr:rowOff>
    </xdr:from>
    <xdr:to>
      <xdr:col>19</xdr:col>
      <xdr:colOff>177800</xdr:colOff>
      <xdr:row>59</xdr:row>
      <xdr:rowOff>116426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23192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106074</xdr:rowOff>
    </xdr:from>
    <xdr:to>
      <xdr:col>15</xdr:col>
      <xdr:colOff>50800</xdr:colOff>
      <xdr:row>59</xdr:row>
      <xdr:rowOff>116426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221624"/>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77924</xdr:rowOff>
    </xdr:from>
    <xdr:to>
      <xdr:col>10</xdr:col>
      <xdr:colOff>114300</xdr:colOff>
      <xdr:row>59</xdr:row>
      <xdr:rowOff>106074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93474"/>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152037</xdr:rowOff>
    </xdr:from>
    <xdr:to>
      <xdr:col>24</xdr:col>
      <xdr:colOff>114300</xdr:colOff>
      <xdr:row>53</xdr:row>
      <xdr:rowOff>82187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06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66964</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98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65572</xdr:rowOff>
    </xdr:from>
    <xdr:to>
      <xdr:col>20</xdr:col>
      <xdr:colOff>38100</xdr:colOff>
      <xdr:row>59</xdr:row>
      <xdr:rowOff>167172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8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158299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65626</xdr:rowOff>
    </xdr:from>
    <xdr:to>
      <xdr:col>15</xdr:col>
      <xdr:colOff>101600</xdr:colOff>
      <xdr:row>59</xdr:row>
      <xdr:rowOff>167226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158353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7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55274</xdr:rowOff>
    </xdr:from>
    <xdr:to>
      <xdr:col>10</xdr:col>
      <xdr:colOff>165100</xdr:colOff>
      <xdr:row>59</xdr:row>
      <xdr:rowOff>156874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7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148001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6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27124</xdr:rowOff>
    </xdr:from>
    <xdr:to>
      <xdr:col>6</xdr:col>
      <xdr:colOff>38100</xdr:colOff>
      <xdr:row>59</xdr:row>
      <xdr:rowOff>128724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119851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57197</xdr:rowOff>
    </xdr:from>
    <xdr:to>
      <xdr:col>24</xdr:col>
      <xdr:colOff>63500</xdr:colOff>
      <xdr:row>75</xdr:row>
      <xdr:rowOff>147189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915947"/>
          <a:ext cx="8382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147189</xdr:rowOff>
    </xdr:from>
    <xdr:to>
      <xdr:col>19</xdr:col>
      <xdr:colOff>177800</xdr:colOff>
      <xdr:row>76</xdr:row>
      <xdr:rowOff>34544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005939"/>
          <a:ext cx="889000" cy="5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12632</xdr:rowOff>
    </xdr:from>
    <xdr:to>
      <xdr:col>15</xdr:col>
      <xdr:colOff>50800</xdr:colOff>
      <xdr:row>76</xdr:row>
      <xdr:rowOff>34544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042832"/>
          <a:ext cx="889000" cy="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12632</xdr:rowOff>
    </xdr:from>
    <xdr:to>
      <xdr:col>10</xdr:col>
      <xdr:colOff>114300</xdr:colOff>
      <xdr:row>76</xdr:row>
      <xdr:rowOff>52701</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042832"/>
          <a:ext cx="889000" cy="4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6397</xdr:rowOff>
    </xdr:from>
    <xdr:to>
      <xdr:col>24</xdr:col>
      <xdr:colOff>114300</xdr:colOff>
      <xdr:row>75</xdr:row>
      <xdr:rowOff>107997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8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29274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71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96389</xdr:rowOff>
    </xdr:from>
    <xdr:to>
      <xdr:col>20</xdr:col>
      <xdr:colOff>38100</xdr:colOff>
      <xdr:row>76</xdr:row>
      <xdr:rowOff>26539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9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43066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73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155194</xdr:rowOff>
    </xdr:from>
    <xdr:to>
      <xdr:col>15</xdr:col>
      <xdr:colOff>101600</xdr:colOff>
      <xdr:row>76</xdr:row>
      <xdr:rowOff>85344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0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101871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8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133281</xdr:rowOff>
    </xdr:from>
    <xdr:to>
      <xdr:col>10</xdr:col>
      <xdr:colOff>165100</xdr:colOff>
      <xdr:row>76</xdr:row>
      <xdr:rowOff>63432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9920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79958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76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1901</xdr:rowOff>
    </xdr:from>
    <xdr:to>
      <xdr:col>6</xdr:col>
      <xdr:colOff>38100</xdr:colOff>
      <xdr:row>76</xdr:row>
      <xdr:rowOff>103501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03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120028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80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86109</xdr:rowOff>
    </xdr:from>
    <xdr:to>
      <xdr:col>24</xdr:col>
      <xdr:colOff>63500</xdr:colOff>
      <xdr:row>98</xdr:row>
      <xdr:rowOff>119486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888209"/>
          <a:ext cx="8382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104398</xdr:rowOff>
    </xdr:from>
    <xdr:to>
      <xdr:col>19</xdr:col>
      <xdr:colOff>177800</xdr:colOff>
      <xdr:row>98</xdr:row>
      <xdr:rowOff>119486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735048"/>
          <a:ext cx="889000" cy="18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104398</xdr:rowOff>
    </xdr:from>
    <xdr:to>
      <xdr:col>15</xdr:col>
      <xdr:colOff>50800</xdr:colOff>
      <xdr:row>97</xdr:row>
      <xdr:rowOff>123927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735048"/>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123927</xdr:rowOff>
    </xdr:from>
    <xdr:to>
      <xdr:col>10</xdr:col>
      <xdr:colOff>114300</xdr:colOff>
      <xdr:row>98</xdr:row>
      <xdr:rowOff>12010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754577"/>
          <a:ext cx="889000" cy="5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35309</xdr:rowOff>
    </xdr:from>
    <xdr:to>
      <xdr:col>24</xdr:col>
      <xdr:colOff>114300</xdr:colOff>
      <xdr:row>98</xdr:row>
      <xdr:rowOff>136909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83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121686</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75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68686</xdr:rowOff>
    </xdr:from>
    <xdr:to>
      <xdr:col>20</xdr:col>
      <xdr:colOff>38100</xdr:colOff>
      <xdr:row>98</xdr:row>
      <xdr:rowOff>170286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87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161413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53598</xdr:rowOff>
    </xdr:from>
    <xdr:to>
      <xdr:col>15</xdr:col>
      <xdr:colOff>101600</xdr:colOff>
      <xdr:row>97</xdr:row>
      <xdr:rowOff>155198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68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146325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77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73127</xdr:rowOff>
    </xdr:from>
    <xdr:to>
      <xdr:col>10</xdr:col>
      <xdr:colOff>165100</xdr:colOff>
      <xdr:row>98</xdr:row>
      <xdr:rowOff>3277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165854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7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132660</xdr:rowOff>
    </xdr:from>
    <xdr:to>
      <xdr:col>6</xdr:col>
      <xdr:colOff>38100</xdr:colOff>
      <xdr:row>98</xdr:row>
      <xdr:rowOff>62810</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7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53937</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8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122326</xdr:rowOff>
    </xdr:from>
    <xdr:to>
      <xdr:col>55</xdr:col>
      <xdr:colOff>0</xdr:colOff>
      <xdr:row>37</xdr:row>
      <xdr:rowOff>3912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294526"/>
          <a:ext cx="8382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3912</xdr:rowOff>
    </xdr:from>
    <xdr:to>
      <xdr:col>50</xdr:col>
      <xdr:colOff>114300</xdr:colOff>
      <xdr:row>37</xdr:row>
      <xdr:rowOff>8941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34756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8941</xdr:rowOff>
    </xdr:from>
    <xdr:to>
      <xdr:col>45</xdr:col>
      <xdr:colOff>177800</xdr:colOff>
      <xdr:row>37</xdr:row>
      <xdr:rowOff>9398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3525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9398</xdr:rowOff>
    </xdr:from>
    <xdr:to>
      <xdr:col>41</xdr:col>
      <xdr:colOff>50800</xdr:colOff>
      <xdr:row>37</xdr:row>
      <xdr:rowOff>12598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35304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71526</xdr:rowOff>
    </xdr:from>
    <xdr:to>
      <xdr:col>55</xdr:col>
      <xdr:colOff>50800</xdr:colOff>
      <xdr:row>37</xdr:row>
      <xdr:rowOff>1676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94403</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095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124562</xdr:rowOff>
    </xdr:from>
    <xdr:to>
      <xdr:col>50</xdr:col>
      <xdr:colOff>165100</xdr:colOff>
      <xdr:row>37</xdr:row>
      <xdr:rowOff>54712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45839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3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129591</xdr:rowOff>
    </xdr:from>
    <xdr:to>
      <xdr:col>46</xdr:col>
      <xdr:colOff>38100</xdr:colOff>
      <xdr:row>37</xdr:row>
      <xdr:rowOff>59741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76268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077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130048</xdr:rowOff>
    </xdr:from>
    <xdr:to>
      <xdr:col>41</xdr:col>
      <xdr:colOff>101600</xdr:colOff>
      <xdr:row>37</xdr:row>
      <xdr:rowOff>60198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51325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39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133248</xdr:rowOff>
    </xdr:from>
    <xdr:to>
      <xdr:col>36</xdr:col>
      <xdr:colOff>165100</xdr:colOff>
      <xdr:row>37</xdr:row>
      <xdr:rowOff>63398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54525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398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66319</xdr:rowOff>
    </xdr:from>
    <xdr:to>
      <xdr:col>55</xdr:col>
      <xdr:colOff>0</xdr:colOff>
      <xdr:row>56</xdr:row>
      <xdr:rowOff>84493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67519"/>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79749</xdr:rowOff>
    </xdr:from>
    <xdr:to>
      <xdr:col>50</xdr:col>
      <xdr:colOff>114300</xdr:colOff>
      <xdr:row>56</xdr:row>
      <xdr:rowOff>84493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80949"/>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70206</xdr:rowOff>
    </xdr:from>
    <xdr:to>
      <xdr:col>45</xdr:col>
      <xdr:colOff>177800</xdr:colOff>
      <xdr:row>56</xdr:row>
      <xdr:rowOff>79749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71406"/>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10027</xdr:rowOff>
    </xdr:from>
    <xdr:to>
      <xdr:col>41</xdr:col>
      <xdr:colOff>50800</xdr:colOff>
      <xdr:row>56</xdr:row>
      <xdr:rowOff>70206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11227"/>
          <a:ext cx="889000" cy="6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15519</xdr:rowOff>
    </xdr:from>
    <xdr:to>
      <xdr:col>55</xdr:col>
      <xdr:colOff>50800</xdr:colOff>
      <xdr:row>56</xdr:row>
      <xdr:rowOff>117119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165396</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9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33693</xdr:rowOff>
    </xdr:from>
    <xdr:to>
      <xdr:col>50</xdr:col>
      <xdr:colOff>165100</xdr:colOff>
      <xdr:row>56</xdr:row>
      <xdr:rowOff>135293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126420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72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28949</xdr:rowOff>
    </xdr:from>
    <xdr:to>
      <xdr:col>46</xdr:col>
      <xdr:colOff>38100</xdr:colOff>
      <xdr:row>56</xdr:row>
      <xdr:rowOff>130549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121676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72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19406</xdr:rowOff>
    </xdr:from>
    <xdr:to>
      <xdr:col>41</xdr:col>
      <xdr:colOff>101600</xdr:colOff>
      <xdr:row>56</xdr:row>
      <xdr:rowOff>121006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2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137533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39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130677</xdr:rowOff>
    </xdr:from>
    <xdr:to>
      <xdr:col>36</xdr:col>
      <xdr:colOff>165100</xdr:colOff>
      <xdr:row>56</xdr:row>
      <xdr:rowOff>60827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6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77354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3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56947</xdr:rowOff>
    </xdr:from>
    <xdr:to>
      <xdr:col>55</xdr:col>
      <xdr:colOff>0</xdr:colOff>
      <xdr:row>78</xdr:row>
      <xdr:rowOff>73583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58597"/>
          <a:ext cx="838200" cy="18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73583</xdr:rowOff>
    </xdr:from>
    <xdr:to>
      <xdr:col>50</xdr:col>
      <xdr:colOff>114300</xdr:colOff>
      <xdr:row>78</xdr:row>
      <xdr:rowOff>99440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46683"/>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99440</xdr:rowOff>
    </xdr:from>
    <xdr:to>
      <xdr:col>45</xdr:col>
      <xdr:colOff>177800</xdr:colOff>
      <xdr:row>78</xdr:row>
      <xdr:rowOff>110680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72540"/>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106198</xdr:rowOff>
    </xdr:from>
    <xdr:to>
      <xdr:col>41</xdr:col>
      <xdr:colOff>50800</xdr:colOff>
      <xdr:row>78</xdr:row>
      <xdr:rowOff>110680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79298"/>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6147</xdr:rowOff>
    </xdr:from>
    <xdr:to>
      <xdr:col>55</xdr:col>
      <xdr:colOff>50800</xdr:colOff>
      <xdr:row>77</xdr:row>
      <xdr:rowOff>107747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29024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22783</xdr:rowOff>
    </xdr:from>
    <xdr:to>
      <xdr:col>50</xdr:col>
      <xdr:colOff>165100</xdr:colOff>
      <xdr:row>78</xdr:row>
      <xdr:rowOff>124383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140910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7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48640</xdr:rowOff>
    </xdr:from>
    <xdr:to>
      <xdr:col>46</xdr:col>
      <xdr:colOff>38100</xdr:colOff>
      <xdr:row>78</xdr:row>
      <xdr:rowOff>150240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2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141367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1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59880</xdr:rowOff>
    </xdr:from>
    <xdr:to>
      <xdr:col>41</xdr:col>
      <xdr:colOff>101600</xdr:colOff>
      <xdr:row>78</xdr:row>
      <xdr:rowOff>161480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152607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2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55398</xdr:rowOff>
    </xdr:from>
    <xdr:to>
      <xdr:col>36</xdr:col>
      <xdr:colOff>165100</xdr:colOff>
      <xdr:row>78</xdr:row>
      <xdr:rowOff>156998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148125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2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87085</xdr:rowOff>
    </xdr:from>
    <xdr:to>
      <xdr:col>55</xdr:col>
      <xdr:colOff>0</xdr:colOff>
      <xdr:row>97</xdr:row>
      <xdr:rowOff>152578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17735"/>
          <a:ext cx="838200" cy="6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84055</xdr:rowOff>
    </xdr:from>
    <xdr:to>
      <xdr:col>50</xdr:col>
      <xdr:colOff>114300</xdr:colOff>
      <xdr:row>97</xdr:row>
      <xdr:rowOff>87085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14705"/>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57271</xdr:rowOff>
    </xdr:from>
    <xdr:to>
      <xdr:col>45</xdr:col>
      <xdr:colOff>177800</xdr:colOff>
      <xdr:row>97</xdr:row>
      <xdr:rowOff>84055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687921"/>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57271</xdr:rowOff>
    </xdr:from>
    <xdr:to>
      <xdr:col>41</xdr:col>
      <xdr:colOff>50800</xdr:colOff>
      <xdr:row>97</xdr:row>
      <xdr:rowOff>82245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87921"/>
          <a:ext cx="8890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101778</xdr:rowOff>
    </xdr:from>
    <xdr:to>
      <xdr:col>55</xdr:col>
      <xdr:colOff>50800</xdr:colOff>
      <xdr:row>98</xdr:row>
      <xdr:rowOff>31928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80205</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36285</xdr:rowOff>
    </xdr:from>
    <xdr:to>
      <xdr:col>50</xdr:col>
      <xdr:colOff>165100</xdr:colOff>
      <xdr:row>97</xdr:row>
      <xdr:rowOff>137885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129012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33255</xdr:rowOff>
    </xdr:from>
    <xdr:to>
      <xdr:col>46</xdr:col>
      <xdr:colOff>38100</xdr:colOff>
      <xdr:row>97</xdr:row>
      <xdr:rowOff>134855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125982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6471</xdr:rowOff>
    </xdr:from>
    <xdr:to>
      <xdr:col>41</xdr:col>
      <xdr:colOff>101600</xdr:colOff>
      <xdr:row>97</xdr:row>
      <xdr:rowOff>108071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99198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31445</xdr:rowOff>
    </xdr:from>
    <xdr:to>
      <xdr:col>36</xdr:col>
      <xdr:colOff>165100</xdr:colOff>
      <xdr:row>97</xdr:row>
      <xdr:rowOff>133045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124172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5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109111</xdr:rowOff>
    </xdr:from>
    <xdr:to>
      <xdr:col>85</xdr:col>
      <xdr:colOff>127000</xdr:colOff>
      <xdr:row>38</xdr:row>
      <xdr:rowOff>120650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624211"/>
          <a:ext cx="8382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109111</xdr:rowOff>
    </xdr:from>
    <xdr:to>
      <xdr:col>81</xdr:col>
      <xdr:colOff>50800</xdr:colOff>
      <xdr:row>39</xdr:row>
      <xdr:rowOff>57077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624211"/>
          <a:ext cx="889000" cy="1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8745</xdr:rowOff>
    </xdr:from>
    <xdr:to>
      <xdr:col>76</xdr:col>
      <xdr:colOff>114300</xdr:colOff>
      <xdr:row>39</xdr:row>
      <xdr:rowOff>57077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695295"/>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120106</xdr:rowOff>
    </xdr:from>
    <xdr:to>
      <xdr:col>71</xdr:col>
      <xdr:colOff>177800</xdr:colOff>
      <xdr:row>39</xdr:row>
      <xdr:rowOff>8745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635206"/>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69850</xdr:rowOff>
    </xdr:from>
    <xdr:to>
      <xdr:col>85</xdr:col>
      <xdr:colOff>177800</xdr:colOff>
      <xdr:row>39</xdr:row>
      <xdr:rowOff>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48277</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5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58311</xdr:rowOff>
    </xdr:from>
    <xdr:to>
      <xdr:col>81</xdr:col>
      <xdr:colOff>101600</xdr:colOff>
      <xdr:row>38</xdr:row>
      <xdr:rowOff>159911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57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151038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6277</xdr:rowOff>
    </xdr:from>
    <xdr:to>
      <xdr:col>76</xdr:col>
      <xdr:colOff>165100</xdr:colOff>
      <xdr:row>39</xdr:row>
      <xdr:rowOff>107877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6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99004</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57428" y="678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129395</xdr:rowOff>
    </xdr:from>
    <xdr:to>
      <xdr:col>72</xdr:col>
      <xdr:colOff>38100</xdr:colOff>
      <xdr:row>39</xdr:row>
      <xdr:rowOff>59545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6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50672</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68428" y="673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69306</xdr:rowOff>
    </xdr:from>
    <xdr:to>
      <xdr:col>67</xdr:col>
      <xdr:colOff>101600</xdr:colOff>
      <xdr:row>38</xdr:row>
      <xdr:rowOff>170906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162033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6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33172</xdr:rowOff>
    </xdr:from>
    <xdr:to>
      <xdr:col>85</xdr:col>
      <xdr:colOff>127000</xdr:colOff>
      <xdr:row>59</xdr:row>
      <xdr:rowOff>110096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10148722"/>
          <a:ext cx="8382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160731</xdr:rowOff>
    </xdr:from>
    <xdr:to>
      <xdr:col>81</xdr:col>
      <xdr:colOff>50800</xdr:colOff>
      <xdr:row>59</xdr:row>
      <xdr:rowOff>110096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10104831"/>
          <a:ext cx="889000" cy="1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58966</xdr:rowOff>
    </xdr:from>
    <xdr:to>
      <xdr:col>76</xdr:col>
      <xdr:colOff>114300</xdr:colOff>
      <xdr:row>58</xdr:row>
      <xdr:rowOff>160731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10003066"/>
          <a:ext cx="889000" cy="10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58966</xdr:rowOff>
    </xdr:from>
    <xdr:to>
      <xdr:col>71</xdr:col>
      <xdr:colOff>177800</xdr:colOff>
      <xdr:row>59</xdr:row>
      <xdr:rowOff>5702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003066"/>
          <a:ext cx="8890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153822</xdr:rowOff>
    </xdr:from>
    <xdr:to>
      <xdr:col>85</xdr:col>
      <xdr:colOff>177800</xdr:colOff>
      <xdr:row>59</xdr:row>
      <xdr:rowOff>83972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100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68749</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100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59296</xdr:rowOff>
    </xdr:from>
    <xdr:to>
      <xdr:col>81</xdr:col>
      <xdr:colOff>101600</xdr:colOff>
      <xdr:row>59</xdr:row>
      <xdr:rowOff>160896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101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152023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26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109931</xdr:rowOff>
    </xdr:from>
    <xdr:to>
      <xdr:col>76</xdr:col>
      <xdr:colOff>165100</xdr:colOff>
      <xdr:row>59</xdr:row>
      <xdr:rowOff>40081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1005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31208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14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8166</xdr:rowOff>
    </xdr:from>
    <xdr:to>
      <xdr:col>72</xdr:col>
      <xdr:colOff>38100</xdr:colOff>
      <xdr:row>58</xdr:row>
      <xdr:rowOff>109766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100893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126352</xdr:rowOff>
    </xdr:from>
    <xdr:to>
      <xdr:col>67</xdr:col>
      <xdr:colOff>101600</xdr:colOff>
      <xdr:row>59</xdr:row>
      <xdr:rowOff>56502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100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47629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1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145910</xdr:rowOff>
    </xdr:from>
    <xdr:to>
      <xdr:col>85</xdr:col>
      <xdr:colOff>127000</xdr:colOff>
      <xdr:row>78</xdr:row>
      <xdr:rowOff>148844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19010"/>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86416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59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145910</xdr:rowOff>
    </xdr:from>
    <xdr:to>
      <xdr:col>81</xdr:col>
      <xdr:colOff>50800</xdr:colOff>
      <xdr:row>78</xdr:row>
      <xdr:rowOff>148749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19010"/>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37247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5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148749</xdr:rowOff>
    </xdr:from>
    <xdr:to>
      <xdr:col>76</xdr:col>
      <xdr:colOff>114300</xdr:colOff>
      <xdr:row>79</xdr:row>
      <xdr:rowOff>41002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21849"/>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45535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41002</xdr:rowOff>
    </xdr:from>
    <xdr:to>
      <xdr:col>71</xdr:col>
      <xdr:colOff>177800</xdr:colOff>
      <xdr:row>79</xdr:row>
      <xdr:rowOff>41363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5552"/>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98044</xdr:rowOff>
    </xdr:from>
    <xdr:to>
      <xdr:col>85</xdr:col>
      <xdr:colOff>177800</xdr:colOff>
      <xdr:row>79</xdr:row>
      <xdr:rowOff>28194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57421</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95110</xdr:rowOff>
    </xdr:from>
    <xdr:to>
      <xdr:col>81</xdr:col>
      <xdr:colOff>101600</xdr:colOff>
      <xdr:row>79</xdr:row>
      <xdr:rowOff>25260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41787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24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97949</xdr:rowOff>
    </xdr:from>
    <xdr:to>
      <xdr:col>76</xdr:col>
      <xdr:colOff>165100</xdr:colOff>
      <xdr:row>79</xdr:row>
      <xdr:rowOff>28099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44626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24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161652</xdr:rowOff>
    </xdr:from>
    <xdr:to>
      <xdr:col>72</xdr:col>
      <xdr:colOff>38100</xdr:colOff>
      <xdr:row>79</xdr:row>
      <xdr:rowOff>91802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82929</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162013</xdr:rowOff>
    </xdr:from>
    <xdr:to>
      <xdr:col>67</xdr:col>
      <xdr:colOff>101600</xdr:colOff>
      <xdr:row>79</xdr:row>
      <xdr:rowOff>92163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83290</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2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103879</xdr:rowOff>
    </xdr:from>
    <xdr:to>
      <xdr:col>85</xdr:col>
      <xdr:colOff>127000</xdr:colOff>
      <xdr:row>94</xdr:row>
      <xdr:rowOff>106049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220179"/>
          <a:ext cx="8382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106049</xdr:rowOff>
    </xdr:from>
    <xdr:to>
      <xdr:col>81</xdr:col>
      <xdr:colOff>50800</xdr:colOff>
      <xdr:row>94</xdr:row>
      <xdr:rowOff>115926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222349"/>
          <a:ext cx="889000" cy="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97797</xdr:rowOff>
    </xdr:from>
    <xdr:to>
      <xdr:col>76</xdr:col>
      <xdr:colOff>114300</xdr:colOff>
      <xdr:row>94</xdr:row>
      <xdr:rowOff>115926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214097"/>
          <a:ext cx="889000" cy="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97797</xdr:rowOff>
    </xdr:from>
    <xdr:to>
      <xdr:col>71</xdr:col>
      <xdr:colOff>177800</xdr:colOff>
      <xdr:row>94</xdr:row>
      <xdr:rowOff>116680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214097"/>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53079</xdr:rowOff>
    </xdr:from>
    <xdr:to>
      <xdr:col>85</xdr:col>
      <xdr:colOff>177800</xdr:colOff>
      <xdr:row>94</xdr:row>
      <xdr:rowOff>154679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1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31506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1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55249</xdr:rowOff>
    </xdr:from>
    <xdr:to>
      <xdr:col>81</xdr:col>
      <xdr:colOff>101600</xdr:colOff>
      <xdr:row>94</xdr:row>
      <xdr:rowOff>156849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17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147976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26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65126</xdr:rowOff>
    </xdr:from>
    <xdr:to>
      <xdr:col>76</xdr:col>
      <xdr:colOff>165100</xdr:colOff>
      <xdr:row>94</xdr:row>
      <xdr:rowOff>166726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18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157853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46997</xdr:rowOff>
    </xdr:from>
    <xdr:to>
      <xdr:col>72</xdr:col>
      <xdr:colOff>38100</xdr:colOff>
      <xdr:row>94</xdr:row>
      <xdr:rowOff>148597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1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139724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25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65880</xdr:rowOff>
    </xdr:from>
    <xdr:to>
      <xdr:col>67</xdr:col>
      <xdr:colOff>101600</xdr:colOff>
      <xdr:row>94</xdr:row>
      <xdr:rowOff>167480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1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158607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2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50165</xdr:rowOff>
    </xdr:from>
    <xdr:to>
      <xdr:col>116</xdr:col>
      <xdr:colOff>63500</xdr:colOff>
      <xdr:row>39</xdr:row>
      <xdr:rowOff>31115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56526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50165</xdr:rowOff>
    </xdr:from>
    <xdr:to>
      <xdr:col>111</xdr:col>
      <xdr:colOff>177800</xdr:colOff>
      <xdr:row>39</xdr:row>
      <xdr:rowOff>31115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0434300" y="656526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2938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24638</xdr:rowOff>
    </xdr:from>
    <xdr:to>
      <xdr:col>107</xdr:col>
      <xdr:colOff>50800</xdr:colOff>
      <xdr:row>39</xdr:row>
      <xdr:rowOff>31115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1118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24638</xdr:rowOff>
    </xdr:from>
    <xdr:to>
      <xdr:col>102</xdr:col>
      <xdr:colOff>114300</xdr:colOff>
      <xdr:row>39</xdr:row>
      <xdr:rowOff>31115</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8656300" y="671118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151765</xdr:rowOff>
    </xdr:from>
    <xdr:to>
      <xdr:col>116</xdr:col>
      <xdr:colOff>114300</xdr:colOff>
      <xdr:row>39</xdr:row>
      <xdr:rowOff>81915</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66692</xdr:rowOff>
    </xdr:from>
    <xdr:ext cx="313932"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817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170815</xdr:rowOff>
    </xdr:from>
    <xdr:to>
      <xdr:col>112</xdr:col>
      <xdr:colOff>38100</xdr:colOff>
      <xdr:row>38</xdr:row>
      <xdr:rowOff>100965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117492</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4017" y="6289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151765</xdr:rowOff>
    </xdr:from>
    <xdr:to>
      <xdr:col>107</xdr:col>
      <xdr:colOff>101600</xdr:colOff>
      <xdr:row>39</xdr:row>
      <xdr:rowOff>81915</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73042</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77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145288</xdr:rowOff>
    </xdr:from>
    <xdr:to>
      <xdr:col>102</xdr:col>
      <xdr:colOff>165100</xdr:colOff>
      <xdr:row>39</xdr:row>
      <xdr:rowOff>75438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66565</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88333" y="6753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151765</xdr:rowOff>
    </xdr:from>
    <xdr:to>
      <xdr:col>98</xdr:col>
      <xdr:colOff>38100</xdr:colOff>
      <xdr:row>39</xdr:row>
      <xdr:rowOff>81915</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73042</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99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令和２年度は、松山駅周辺整備事業や特定建築物耐震改修等補助事業の減により土木費などが減少しているが、</a:t>
          </a:r>
        </a:p>
        <a:p>
          <a:r>
            <a:rPr kumimoji="1" lang="ja-JP" altLang="en-US" sz="1300">
              <a:latin typeface="ＭＳ Ｐゴシック" panose="020B0600070205080204" pitchFamily="50" charset="-128"/>
              <a:ea typeface="ＭＳ Ｐゴシック" panose="020B0600070205080204" pitchFamily="50" charset="-128"/>
            </a:rPr>
            <a:t>特別定額給付金事業により総務費が、営業時間短縮等協力金事業により商工費が大きく増加しており、歳出全体では前年度から増加している。</a:t>
          </a:r>
        </a:p>
        <a:p>
          <a:r>
            <a:rPr kumimoji="1" lang="ja-JP" altLang="en-US" sz="1300">
              <a:latin typeface="ＭＳ Ｐゴシック" panose="020B0600070205080204" pitchFamily="50" charset="-128"/>
              <a:ea typeface="ＭＳ Ｐゴシック" panose="020B0600070205080204" pitchFamily="50" charset="-128"/>
            </a:rPr>
            <a:t>なお、類似団体と比較すると、土木費、公債費などは例年平均値を下回っているが、民生費は例年平均値を上回っている。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新型コロナウイルス感染症対策や豪雨災害からの復旧の経費の一部に財政調整基金を活用したことや社会保障関係経費の増加などにより、令和２年度の実質単年度収支は赤字となっている。</a:t>
          </a:r>
        </a:p>
        <a:p>
          <a:r>
            <a:rPr kumimoji="1" lang="ja-JP" altLang="en-US" sz="1400">
              <a:latin typeface="ＭＳ ゴシック" pitchFamily="49" charset="-128"/>
              <a:ea typeface="ＭＳ ゴシック" pitchFamily="49" charset="-128"/>
            </a:rPr>
            <a:t>今後も予算決算の状況を分析しつつ、将来の財政需要も見極めながら、健全財政の確保に努める。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昨年度に引き続き、一般会計・特別会計・企業会計の全会計で黒字を達成している。今後も各会計において、黒字を継続できるよう健全財政の確保に努める。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6"/>
      <c r="AO4" s="486"/>
      <c r="AP4" s="486"/>
      <c r="AQ4" s="486"/>
      <c r="AR4" s="486"/>
      <c r="AS4" s="486"/>
      <c r="AT4" s="486"/>
      <c r="AU4" s="486"/>
      <c r="AV4" s="486"/>
      <c r="AW4" s="486"/>
      <c r="AX4" s="659"/>
      <c r="AY4" s="460" t="s">
        <v>91</v>
      </c>
      <c r="AZ4" s="461"/>
      <c r="BA4" s="461"/>
      <c r="BB4" s="461"/>
      <c r="BC4" s="461"/>
      <c r="BD4" s="461"/>
      <c r="BE4" s="461"/>
      <c r="BF4" s="461"/>
      <c r="BG4" s="461"/>
      <c r="BH4" s="461"/>
      <c r="BI4" s="461"/>
      <c r="BJ4" s="461"/>
      <c r="BK4" s="461"/>
      <c r="BL4" s="461"/>
      <c r="BM4" s="462"/>
      <c r="BN4" s="463">
        <v>251344193</v>
      </c>
      <c r="BO4" s="464"/>
      <c r="BP4" s="464"/>
      <c r="BQ4" s="464"/>
      <c r="BR4" s="464"/>
      <c r="BS4" s="464"/>
      <c r="BT4" s="464"/>
      <c r="BU4" s="465"/>
      <c r="BV4" s="463">
        <v>189126348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2.7</v>
      </c>
      <c r="CU4" s="648"/>
      <c r="CV4" s="648"/>
      <c r="CW4" s="648"/>
      <c r="CX4" s="648"/>
      <c r="CY4" s="648"/>
      <c r="CZ4" s="648"/>
      <c r="DA4" s="649"/>
      <c r="DB4" s="647">
        <v>2.8</v>
      </c>
      <c r="DC4" s="648"/>
      <c r="DD4" s="648"/>
      <c r="DE4" s="648"/>
      <c r="DF4" s="648"/>
      <c r="DG4" s="648"/>
      <c r="DH4" s="648"/>
      <c r="DI4" s="649"/>
      <c r="DJ4" s="186"/>
      <c r="DK4" s="186"/>
      <c r="DL4" s="186"/>
      <c r="DM4" s="186"/>
      <c r="DN4" s="186"/>
      <c r="DO4" s="186"/>
    </row>
    <row r="5" spans="1:119" ht="18.75" customHeight="1">
      <c r="A5" s="187"/>
      <c r="B5" s="654"/>
      <c r="C5" s="487"/>
      <c r="D5" s="487"/>
      <c r="E5" s="655"/>
      <c r="F5" s="655"/>
      <c r="G5" s="655"/>
      <c r="H5" s="655"/>
      <c r="I5" s="655"/>
      <c r="J5" s="655"/>
      <c r="K5" s="655"/>
      <c r="L5" s="655"/>
      <c r="M5" s="655"/>
      <c r="N5" s="655"/>
      <c r="O5" s="655"/>
      <c r="P5" s="655"/>
      <c r="Q5" s="655"/>
      <c r="R5" s="485"/>
      <c r="S5" s="485"/>
      <c r="T5" s="485"/>
      <c r="U5" s="485"/>
      <c r="V5" s="658"/>
      <c r="W5" s="574"/>
      <c r="X5" s="486"/>
      <c r="Y5" s="486"/>
      <c r="Z5" s="486"/>
      <c r="AA5" s="486"/>
      <c r="AB5" s="487"/>
      <c r="AC5" s="485"/>
      <c r="AD5" s="486"/>
      <c r="AE5" s="486"/>
      <c r="AF5" s="486"/>
      <c r="AG5" s="486"/>
      <c r="AH5" s="486"/>
      <c r="AI5" s="486"/>
      <c r="AJ5" s="486"/>
      <c r="AK5" s="486"/>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247067740</v>
      </c>
      <c r="BO5" s="469"/>
      <c r="BP5" s="469"/>
      <c r="BQ5" s="469"/>
      <c r="BR5" s="469"/>
      <c r="BS5" s="469"/>
      <c r="BT5" s="469"/>
      <c r="BU5" s="470"/>
      <c r="BV5" s="468">
        <v>184132428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89.9</v>
      </c>
      <c r="CU5" s="439"/>
      <c r="CV5" s="439"/>
      <c r="CW5" s="439"/>
      <c r="CX5" s="439"/>
      <c r="CY5" s="439"/>
      <c r="CZ5" s="439"/>
      <c r="DA5" s="440"/>
      <c r="DB5" s="438">
        <v>89.4</v>
      </c>
      <c r="DC5" s="439"/>
      <c r="DD5" s="439"/>
      <c r="DE5" s="439"/>
      <c r="DF5" s="439"/>
      <c r="DG5" s="439"/>
      <c r="DH5" s="439"/>
      <c r="DI5" s="440"/>
      <c r="DJ5" s="186"/>
      <c r="DK5" s="186"/>
      <c r="DL5" s="186"/>
      <c r="DM5" s="186"/>
      <c r="DN5" s="186"/>
      <c r="DO5" s="186"/>
    </row>
    <row r="6" spans="1:119" ht="18.75" customHeight="1">
      <c r="A6" s="187"/>
      <c r="B6" s="624" t="s">
        <v>97</v>
      </c>
      <c r="C6" s="484"/>
      <c r="D6" s="484"/>
      <c r="E6" s="625"/>
      <c r="F6" s="625"/>
      <c r="G6" s="625"/>
      <c r="H6" s="625"/>
      <c r="I6" s="625"/>
      <c r="J6" s="625"/>
      <c r="K6" s="625"/>
      <c r="L6" s="625" t="s">
        <v>98</v>
      </c>
      <c r="M6" s="625"/>
      <c r="N6" s="625"/>
      <c r="O6" s="625"/>
      <c r="P6" s="625"/>
      <c r="Q6" s="625"/>
      <c r="R6" s="508"/>
      <c r="S6" s="508"/>
      <c r="T6" s="508"/>
      <c r="U6" s="508"/>
      <c r="V6" s="631"/>
      <c r="W6" s="559" t="s">
        <v>99</v>
      </c>
      <c r="X6" s="483"/>
      <c r="Y6" s="483"/>
      <c r="Z6" s="483"/>
      <c r="AA6" s="483"/>
      <c r="AB6" s="484"/>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4276453</v>
      </c>
      <c r="BO6" s="469"/>
      <c r="BP6" s="469"/>
      <c r="BQ6" s="469"/>
      <c r="BR6" s="469"/>
      <c r="BS6" s="469"/>
      <c r="BT6" s="469"/>
      <c r="BU6" s="470"/>
      <c r="BV6" s="468">
        <v>4993920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96.5</v>
      </c>
      <c r="CU6" s="622"/>
      <c r="CV6" s="622"/>
      <c r="CW6" s="622"/>
      <c r="CX6" s="622"/>
      <c r="CY6" s="622"/>
      <c r="CZ6" s="622"/>
      <c r="DA6" s="623"/>
      <c r="DB6" s="621">
        <v>96</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1387902</v>
      </c>
      <c r="BO7" s="469"/>
      <c r="BP7" s="469"/>
      <c r="BQ7" s="469"/>
      <c r="BR7" s="469"/>
      <c r="BS7" s="469"/>
      <c r="BT7" s="469"/>
      <c r="BU7" s="470"/>
      <c r="BV7" s="468">
        <v>2022228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108402910</v>
      </c>
      <c r="CU7" s="469"/>
      <c r="CV7" s="469"/>
      <c r="CW7" s="469"/>
      <c r="CX7" s="469"/>
      <c r="CY7" s="469"/>
      <c r="CZ7" s="469"/>
      <c r="DA7" s="470"/>
      <c r="DB7" s="468">
        <v>106878973</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2888551</v>
      </c>
      <c r="BO8" s="469"/>
      <c r="BP8" s="469"/>
      <c r="BQ8" s="469"/>
      <c r="BR8" s="469"/>
      <c r="BS8" s="469"/>
      <c r="BT8" s="469"/>
      <c r="BU8" s="470"/>
      <c r="BV8" s="468">
        <v>2971692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0.77</v>
      </c>
      <c r="CU8" s="582"/>
      <c r="CV8" s="582"/>
      <c r="CW8" s="582"/>
      <c r="CX8" s="582"/>
      <c r="CY8" s="582"/>
      <c r="CZ8" s="582"/>
      <c r="DA8" s="583"/>
      <c r="DB8" s="581">
        <v>0.76</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511192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102</v>
      </c>
      <c r="AV9" s="526"/>
      <c r="AW9" s="526"/>
      <c r="AX9" s="526"/>
      <c r="AY9" s="448" t="s">
        <v>116</v>
      </c>
      <c r="AZ9" s="449"/>
      <c r="BA9" s="449"/>
      <c r="BB9" s="449"/>
      <c r="BC9" s="449"/>
      <c r="BD9" s="449"/>
      <c r="BE9" s="449"/>
      <c r="BF9" s="449"/>
      <c r="BG9" s="449"/>
      <c r="BH9" s="449"/>
      <c r="BI9" s="449"/>
      <c r="BJ9" s="449"/>
      <c r="BK9" s="449"/>
      <c r="BL9" s="449"/>
      <c r="BM9" s="450"/>
      <c r="BN9" s="468">
        <v>-83141</v>
      </c>
      <c r="BO9" s="469"/>
      <c r="BP9" s="469"/>
      <c r="BQ9" s="469"/>
      <c r="BR9" s="469"/>
      <c r="BS9" s="469"/>
      <c r="BT9" s="469"/>
      <c r="BU9" s="470"/>
      <c r="BV9" s="468">
        <v>-326968</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v>
      </c>
      <c r="CU9" s="439"/>
      <c r="CV9" s="439"/>
      <c r="CW9" s="439"/>
      <c r="CX9" s="439"/>
      <c r="CY9" s="439"/>
      <c r="CZ9" s="439"/>
      <c r="DA9" s="440"/>
      <c r="DB9" s="438">
        <v>13.4</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514865</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150000</v>
      </c>
      <c r="BO10" s="469"/>
      <c r="BP10" s="469"/>
      <c r="BQ10" s="469"/>
      <c r="BR10" s="469"/>
      <c r="BS10" s="469"/>
      <c r="BT10" s="469"/>
      <c r="BU10" s="470"/>
      <c r="BV10" s="468">
        <v>300000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6" t="s">
        <v>123</v>
      </c>
      <c r="M11" s="517"/>
      <c r="N11" s="517"/>
      <c r="O11" s="517"/>
      <c r="P11" s="517"/>
      <c r="Q11" s="518"/>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509483</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1500000</v>
      </c>
      <c r="BO12" s="469"/>
      <c r="BP12" s="469"/>
      <c r="BQ12" s="469"/>
      <c r="BR12" s="469"/>
      <c r="BS12" s="469"/>
      <c r="BT12" s="469"/>
      <c r="BU12" s="470"/>
      <c r="BV12" s="468">
        <v>1000000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505937</v>
      </c>
      <c r="S13" s="572"/>
      <c r="T13" s="572"/>
      <c r="U13" s="572"/>
      <c r="V13" s="573"/>
      <c r="W13" s="559" t="s">
        <v>140</v>
      </c>
      <c r="X13" s="483"/>
      <c r="Y13" s="483"/>
      <c r="Z13" s="483"/>
      <c r="AA13" s="483"/>
      <c r="AB13" s="484"/>
      <c r="AC13" s="444">
        <v>6957</v>
      </c>
      <c r="AD13" s="445"/>
      <c r="AE13" s="445"/>
      <c r="AF13" s="445"/>
      <c r="AG13" s="446"/>
      <c r="AH13" s="444">
        <v>8087</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-1433141</v>
      </c>
      <c r="BO13" s="469"/>
      <c r="BP13" s="469"/>
      <c r="BQ13" s="469"/>
      <c r="BR13" s="469"/>
      <c r="BS13" s="469"/>
      <c r="BT13" s="469"/>
      <c r="BU13" s="470"/>
      <c r="BV13" s="468">
        <v>-1026968</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7.9</v>
      </c>
      <c r="CU13" s="439"/>
      <c r="CV13" s="439"/>
      <c r="CW13" s="439"/>
      <c r="CX13" s="439"/>
      <c r="CY13" s="439"/>
      <c r="CZ13" s="439"/>
      <c r="DA13" s="440"/>
      <c r="DB13" s="438">
        <v>7.7</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145</v>
      </c>
      <c r="M14" s="605"/>
      <c r="N14" s="605"/>
      <c r="O14" s="605"/>
      <c r="P14" s="605"/>
      <c r="Q14" s="606"/>
      <c r="R14" s="571">
        <v>511310</v>
      </c>
      <c r="S14" s="572"/>
      <c r="T14" s="572"/>
      <c r="U14" s="572"/>
      <c r="V14" s="573"/>
      <c r="W14" s="574"/>
      <c r="X14" s="486"/>
      <c r="Y14" s="486"/>
      <c r="Z14" s="486"/>
      <c r="AA14" s="486"/>
      <c r="AB14" s="487"/>
      <c r="AC14" s="564">
        <v>3.2</v>
      </c>
      <c r="AD14" s="565"/>
      <c r="AE14" s="565"/>
      <c r="AF14" s="565"/>
      <c r="AG14" s="566"/>
      <c r="AH14" s="564">
        <v>3.6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43</v>
      </c>
      <c r="CU14" s="576"/>
      <c r="CV14" s="576"/>
      <c r="CW14" s="576"/>
      <c r="CX14" s="576"/>
      <c r="CY14" s="576"/>
      <c r="CZ14" s="576"/>
      <c r="DA14" s="577"/>
      <c r="DB14" s="575">
        <v>51.8</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147</v>
      </c>
      <c r="N15" s="569"/>
      <c r="O15" s="569"/>
      <c r="P15" s="569"/>
      <c r="Q15" s="570"/>
      <c r="R15" s="571">
        <v>507786</v>
      </c>
      <c r="S15" s="572"/>
      <c r="T15" s="572"/>
      <c r="U15" s="572"/>
      <c r="V15" s="573"/>
      <c r="W15" s="559" t="s">
        <v>148</v>
      </c>
      <c r="X15" s="483"/>
      <c r="Y15" s="483"/>
      <c r="Z15" s="483"/>
      <c r="AA15" s="483"/>
      <c r="AB15" s="484"/>
      <c r="AC15" s="444">
        <v>40668</v>
      </c>
      <c r="AD15" s="445"/>
      <c r="AE15" s="445"/>
      <c r="AF15" s="445"/>
      <c r="AG15" s="446"/>
      <c r="AH15" s="444">
        <v>42280</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65385222</v>
      </c>
      <c r="BO15" s="464"/>
      <c r="BP15" s="464"/>
      <c r="BQ15" s="464"/>
      <c r="BR15" s="464"/>
      <c r="BS15" s="464"/>
      <c r="BT15" s="464"/>
      <c r="BU15" s="465"/>
      <c r="BV15" s="463">
        <v>62278877</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6"/>
      <c r="Y16" s="486"/>
      <c r="Z16" s="486"/>
      <c r="AA16" s="486"/>
      <c r="AB16" s="487"/>
      <c r="AC16" s="564">
        <v>18.8</v>
      </c>
      <c r="AD16" s="565"/>
      <c r="AE16" s="565"/>
      <c r="AF16" s="565"/>
      <c r="AG16" s="566"/>
      <c r="AH16" s="564">
        <v>18.8</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83630138</v>
      </c>
      <c r="BO16" s="469"/>
      <c r="BP16" s="469"/>
      <c r="BQ16" s="469"/>
      <c r="BR16" s="469"/>
      <c r="BS16" s="469"/>
      <c r="BT16" s="469"/>
      <c r="BU16" s="470"/>
      <c r="BV16" s="468">
        <v>81667664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3"/>
      <c r="Y17" s="483"/>
      <c r="Z17" s="483"/>
      <c r="AA17" s="483"/>
      <c r="AB17" s="484"/>
      <c r="AC17" s="444">
        <v>169242</v>
      </c>
      <c r="AD17" s="445"/>
      <c r="AE17" s="445"/>
      <c r="AF17" s="445"/>
      <c r="AG17" s="446"/>
      <c r="AH17" s="444">
        <v>174203</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83399307</v>
      </c>
      <c r="BO17" s="469"/>
      <c r="BP17" s="469"/>
      <c r="BQ17" s="469"/>
      <c r="BR17" s="469"/>
      <c r="BS17" s="469"/>
      <c r="BT17" s="469"/>
      <c r="BU17" s="470"/>
      <c r="BV17" s="468">
        <v>79971475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158</v>
      </c>
      <c r="C18" s="531"/>
      <c r="D18" s="531"/>
      <c r="E18" s="532"/>
      <c r="F18" s="532"/>
      <c r="G18" s="532"/>
      <c r="H18" s="532"/>
      <c r="I18" s="532"/>
      <c r="J18" s="532"/>
      <c r="K18" s="532"/>
      <c r="L18" s="533">
        <v>429.35</v>
      </c>
      <c r="M18" s="533"/>
      <c r="N18" s="533"/>
      <c r="O18" s="533"/>
      <c r="P18" s="533"/>
      <c r="Q18" s="533"/>
      <c r="R18" s="534"/>
      <c r="S18" s="534"/>
      <c r="T18" s="534"/>
      <c r="U18" s="534"/>
      <c r="V18" s="535"/>
      <c r="W18" s="549"/>
      <c r="X18" s="550"/>
      <c r="Y18" s="550"/>
      <c r="Z18" s="550"/>
      <c r="AA18" s="550"/>
      <c r="AB18" s="560"/>
      <c r="AC18" s="432">
        <v>78</v>
      </c>
      <c r="AD18" s="433"/>
      <c r="AE18" s="433"/>
      <c r="AF18" s="433"/>
      <c r="AG18" s="536"/>
      <c r="AH18" s="432">
        <v>77.599999999999994</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98107428</v>
      </c>
      <c r="BO18" s="469"/>
      <c r="BP18" s="469"/>
      <c r="BQ18" s="469"/>
      <c r="BR18" s="469"/>
      <c r="BS18" s="469"/>
      <c r="BT18" s="469"/>
      <c r="BU18" s="470"/>
      <c r="BV18" s="468">
        <v>98167268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160</v>
      </c>
      <c r="C19" s="531"/>
      <c r="D19" s="531"/>
      <c r="E19" s="532"/>
      <c r="F19" s="532"/>
      <c r="G19" s="532"/>
      <c r="H19" s="532"/>
      <c r="I19" s="532"/>
      <c r="J19" s="532"/>
      <c r="K19" s="532"/>
      <c r="L19" s="538">
        <v>1191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121114702</v>
      </c>
      <c r="BO19" s="469"/>
      <c r="BP19" s="469"/>
      <c r="BQ19" s="469"/>
      <c r="BR19" s="469"/>
      <c r="BS19" s="469"/>
      <c r="BT19" s="469"/>
      <c r="BU19" s="470"/>
      <c r="BV19" s="468">
        <v>118183040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162</v>
      </c>
      <c r="C20" s="531"/>
      <c r="D20" s="531"/>
      <c r="E20" s="532"/>
      <c r="F20" s="532"/>
      <c r="G20" s="532"/>
      <c r="H20" s="532"/>
      <c r="I20" s="532"/>
      <c r="J20" s="532"/>
      <c r="K20" s="532"/>
      <c r="L20" s="538">
        <v>241234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7"/>
      <c r="AO20" s="517"/>
      <c r="AP20" s="517"/>
      <c r="AQ20" s="517"/>
      <c r="AR20" s="517"/>
      <c r="AS20" s="517"/>
      <c r="AT20" s="518"/>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9" t="s">
        <v>164</v>
      </c>
      <c r="C22" s="500"/>
      <c r="D22" s="501"/>
      <c r="E22" s="508" t="s">
        <v>1</v>
      </c>
      <c r="F22" s="483"/>
      <c r="G22" s="483"/>
      <c r="H22" s="483"/>
      <c r="I22" s="483"/>
      <c r="J22" s="483"/>
      <c r="K22" s="484"/>
      <c r="L22" s="508" t="s">
        <v>165</v>
      </c>
      <c r="M22" s="483"/>
      <c r="N22" s="483"/>
      <c r="O22" s="483"/>
      <c r="P22" s="484"/>
      <c r="Q22" s="493" t="s">
        <v>166</v>
      </c>
      <c r="R22" s="494"/>
      <c r="S22" s="494"/>
      <c r="T22" s="494"/>
      <c r="U22" s="494"/>
      <c r="V22" s="509"/>
      <c r="W22" s="511" t="s">
        <v>167</v>
      </c>
      <c r="X22" s="500"/>
      <c r="Y22" s="501"/>
      <c r="Z22" s="508" t="s">
        <v>1</v>
      </c>
      <c r="AA22" s="483"/>
      <c r="AB22" s="483"/>
      <c r="AC22" s="483"/>
      <c r="AD22" s="483"/>
      <c r="AE22" s="483"/>
      <c r="AF22" s="483"/>
      <c r="AG22" s="484"/>
      <c r="AH22" s="482" t="s">
        <v>168</v>
      </c>
      <c r="AI22" s="483"/>
      <c r="AJ22" s="483"/>
      <c r="AK22" s="483"/>
      <c r="AL22" s="484"/>
      <c r="AM22" s="482" t="s">
        <v>169</v>
      </c>
      <c r="AN22" s="488"/>
      <c r="AO22" s="488"/>
      <c r="AP22" s="488"/>
      <c r="AQ22" s="488"/>
      <c r="AR22" s="489"/>
      <c r="AS22" s="493" t="s">
        <v>166</v>
      </c>
      <c r="AT22" s="494"/>
      <c r="AU22" s="494"/>
      <c r="AV22" s="494"/>
      <c r="AW22" s="494"/>
      <c r="AX22" s="495"/>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2"/>
      <c r="C23" s="503"/>
      <c r="D23" s="504"/>
      <c r="E23" s="485"/>
      <c r="F23" s="486"/>
      <c r="G23" s="486"/>
      <c r="H23" s="486"/>
      <c r="I23" s="486"/>
      <c r="J23" s="486"/>
      <c r="K23" s="487"/>
      <c r="L23" s="485"/>
      <c r="M23" s="486"/>
      <c r="N23" s="486"/>
      <c r="O23" s="486"/>
      <c r="P23" s="487"/>
      <c r="Q23" s="496"/>
      <c r="R23" s="497"/>
      <c r="S23" s="497"/>
      <c r="T23" s="497"/>
      <c r="U23" s="497"/>
      <c r="V23" s="510"/>
      <c r="W23" s="512"/>
      <c r="X23" s="503"/>
      <c r="Y23" s="504"/>
      <c r="Z23" s="485"/>
      <c r="AA23" s="486"/>
      <c r="AB23" s="486"/>
      <c r="AC23" s="486"/>
      <c r="AD23" s="486"/>
      <c r="AE23" s="486"/>
      <c r="AF23" s="486"/>
      <c r="AG23" s="487"/>
      <c r="AH23" s="485"/>
      <c r="AI23" s="486"/>
      <c r="AJ23" s="486"/>
      <c r="AK23" s="486"/>
      <c r="AL23" s="487"/>
      <c r="AM23" s="490"/>
      <c r="AN23" s="491"/>
      <c r="AO23" s="491"/>
      <c r="AP23" s="491"/>
      <c r="AQ23" s="491"/>
      <c r="AR23" s="492"/>
      <c r="AS23" s="496"/>
      <c r="AT23" s="497"/>
      <c r="AU23" s="497"/>
      <c r="AV23" s="497"/>
      <c r="AW23" s="497"/>
      <c r="AX23" s="498"/>
      <c r="AY23" s="460" t="s">
        <v>170</v>
      </c>
      <c r="AZ23" s="461"/>
      <c r="BA23" s="461"/>
      <c r="BB23" s="461"/>
      <c r="BC23" s="461"/>
      <c r="BD23" s="461"/>
      <c r="BE23" s="461"/>
      <c r="BF23" s="461"/>
      <c r="BG23" s="461"/>
      <c r="BH23" s="461"/>
      <c r="BI23" s="461"/>
      <c r="BJ23" s="461"/>
      <c r="BK23" s="461"/>
      <c r="BL23" s="461"/>
      <c r="BM23" s="462"/>
      <c r="BN23" s="468">
        <v>174733888</v>
      </c>
      <c r="BO23" s="469"/>
      <c r="BP23" s="469"/>
      <c r="BQ23" s="469"/>
      <c r="BR23" s="469"/>
      <c r="BS23" s="469"/>
      <c r="BT23" s="469"/>
      <c r="BU23" s="470"/>
      <c r="BV23" s="468">
        <v>175291270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2"/>
      <c r="C24" s="503"/>
      <c r="D24" s="504"/>
      <c r="E24" s="441" t="s">
        <v>171</v>
      </c>
      <c r="F24" s="442"/>
      <c r="G24" s="442"/>
      <c r="H24" s="442"/>
      <c r="I24" s="442"/>
      <c r="J24" s="442"/>
      <c r="K24" s="443"/>
      <c r="L24" s="444">
        <v>1</v>
      </c>
      <c r="M24" s="445"/>
      <c r="N24" s="445"/>
      <c r="O24" s="445"/>
      <c r="P24" s="446"/>
      <c r="Q24" s="444">
        <v>10304</v>
      </c>
      <c r="R24" s="445"/>
      <c r="S24" s="445"/>
      <c r="T24" s="445"/>
      <c r="U24" s="445"/>
      <c r="V24" s="446"/>
      <c r="W24" s="512"/>
      <c r="X24" s="503"/>
      <c r="Y24" s="504"/>
      <c r="Z24" s="441" t="s">
        <v>172</v>
      </c>
      <c r="AA24" s="442"/>
      <c r="AB24" s="442"/>
      <c r="AC24" s="442"/>
      <c r="AD24" s="442"/>
      <c r="AE24" s="442"/>
      <c r="AF24" s="442"/>
      <c r="AG24" s="443"/>
      <c r="AH24" s="444">
        <v>2887</v>
      </c>
      <c r="AI24" s="445"/>
      <c r="AJ24" s="445"/>
      <c r="AK24" s="445"/>
      <c r="AL24" s="446"/>
      <c r="AM24" s="444">
        <v>9296140</v>
      </c>
      <c r="AN24" s="445"/>
      <c r="AO24" s="445"/>
      <c r="AP24" s="445"/>
      <c r="AQ24" s="445"/>
      <c r="AR24" s="446"/>
      <c r="AS24" s="444">
        <v>3220</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113038648</v>
      </c>
      <c r="BO24" s="469"/>
      <c r="BP24" s="469"/>
      <c r="BQ24" s="469"/>
      <c r="BR24" s="469"/>
      <c r="BS24" s="469"/>
      <c r="BT24" s="469"/>
      <c r="BU24" s="470"/>
      <c r="BV24" s="468">
        <v>113665941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2"/>
      <c r="C25" s="503"/>
      <c r="D25" s="504"/>
      <c r="E25" s="441" t="s">
        <v>174</v>
      </c>
      <c r="F25" s="442"/>
      <c r="G25" s="442"/>
      <c r="H25" s="442"/>
      <c r="I25" s="442"/>
      <c r="J25" s="442"/>
      <c r="K25" s="443"/>
      <c r="L25" s="444">
        <v>2</v>
      </c>
      <c r="M25" s="445"/>
      <c r="N25" s="445"/>
      <c r="O25" s="445"/>
      <c r="P25" s="446"/>
      <c r="Q25" s="444">
        <v>8451</v>
      </c>
      <c r="R25" s="445"/>
      <c r="S25" s="445"/>
      <c r="T25" s="445"/>
      <c r="U25" s="445"/>
      <c r="V25" s="446"/>
      <c r="W25" s="512"/>
      <c r="X25" s="503"/>
      <c r="Y25" s="504"/>
      <c r="Z25" s="441" t="s">
        <v>175</v>
      </c>
      <c r="AA25" s="442"/>
      <c r="AB25" s="442"/>
      <c r="AC25" s="442"/>
      <c r="AD25" s="442"/>
      <c r="AE25" s="442"/>
      <c r="AF25" s="442"/>
      <c r="AG25" s="443"/>
      <c r="AH25" s="444">
        <v>459</v>
      </c>
      <c r="AI25" s="445"/>
      <c r="AJ25" s="445"/>
      <c r="AK25" s="445"/>
      <c r="AL25" s="446"/>
      <c r="AM25" s="444">
        <v>1520208</v>
      </c>
      <c r="AN25" s="445"/>
      <c r="AO25" s="445"/>
      <c r="AP25" s="445"/>
      <c r="AQ25" s="445"/>
      <c r="AR25" s="446"/>
      <c r="AS25" s="444">
        <v>3312</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38336575</v>
      </c>
      <c r="BO25" s="464"/>
      <c r="BP25" s="464"/>
      <c r="BQ25" s="464"/>
      <c r="BR25" s="464"/>
      <c r="BS25" s="464"/>
      <c r="BT25" s="464"/>
      <c r="BU25" s="465"/>
      <c r="BV25" s="463">
        <v>42228216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2"/>
      <c r="C26" s="503"/>
      <c r="D26" s="504"/>
      <c r="E26" s="441" t="s">
        <v>177</v>
      </c>
      <c r="F26" s="442"/>
      <c r="G26" s="442"/>
      <c r="H26" s="442"/>
      <c r="I26" s="442"/>
      <c r="J26" s="442"/>
      <c r="K26" s="443"/>
      <c r="L26" s="444">
        <v>1</v>
      </c>
      <c r="M26" s="445"/>
      <c r="N26" s="445"/>
      <c r="O26" s="445"/>
      <c r="P26" s="446"/>
      <c r="Q26" s="444">
        <v>6928</v>
      </c>
      <c r="R26" s="445"/>
      <c r="S26" s="445"/>
      <c r="T26" s="445"/>
      <c r="U26" s="445"/>
      <c r="V26" s="446"/>
      <c r="W26" s="512"/>
      <c r="X26" s="503"/>
      <c r="Y26" s="504"/>
      <c r="Z26" s="441" t="s">
        <v>178</v>
      </c>
      <c r="AA26" s="480"/>
      <c r="AB26" s="480"/>
      <c r="AC26" s="480"/>
      <c r="AD26" s="480"/>
      <c r="AE26" s="480"/>
      <c r="AF26" s="480"/>
      <c r="AG26" s="481"/>
      <c r="AH26" s="444">
        <v>247</v>
      </c>
      <c r="AI26" s="445"/>
      <c r="AJ26" s="445"/>
      <c r="AK26" s="445"/>
      <c r="AL26" s="446"/>
      <c r="AM26" s="444">
        <v>833378</v>
      </c>
      <c r="AN26" s="445"/>
      <c r="AO26" s="445"/>
      <c r="AP26" s="445"/>
      <c r="AQ26" s="445"/>
      <c r="AR26" s="446"/>
      <c r="AS26" s="444">
        <v>3374</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180</v>
      </c>
      <c r="BO26" s="469"/>
      <c r="BP26" s="469"/>
      <c r="BQ26" s="469"/>
      <c r="BR26" s="469"/>
      <c r="BS26" s="469"/>
      <c r="BT26" s="469"/>
      <c r="BU26" s="470"/>
      <c r="BV26" s="468" t="s">
        <v>181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2"/>
      <c r="C27" s="503"/>
      <c r="D27" s="504"/>
      <c r="E27" s="441" t="s">
        <v>182</v>
      </c>
      <c r="F27" s="442"/>
      <c r="G27" s="442"/>
      <c r="H27" s="442"/>
      <c r="I27" s="442"/>
      <c r="J27" s="442"/>
      <c r="K27" s="443"/>
      <c r="L27" s="444">
        <v>1</v>
      </c>
      <c r="M27" s="445"/>
      <c r="N27" s="445"/>
      <c r="O27" s="445"/>
      <c r="P27" s="446"/>
      <c r="Q27" s="444">
        <v>7320</v>
      </c>
      <c r="R27" s="445"/>
      <c r="S27" s="445"/>
      <c r="T27" s="445"/>
      <c r="U27" s="445"/>
      <c r="V27" s="446"/>
      <c r="W27" s="512"/>
      <c r="X27" s="503"/>
      <c r="Y27" s="504"/>
      <c r="Z27" s="441" t="s">
        <v>183</v>
      </c>
      <c r="AA27" s="442"/>
      <c r="AB27" s="442"/>
      <c r="AC27" s="442"/>
      <c r="AD27" s="442"/>
      <c r="AE27" s="442"/>
      <c r="AF27" s="442"/>
      <c r="AG27" s="443"/>
      <c r="AH27" s="444">
        <v>59</v>
      </c>
      <c r="AI27" s="445"/>
      <c r="AJ27" s="445"/>
      <c r="AK27" s="445"/>
      <c r="AL27" s="446"/>
      <c r="AM27" s="444">
        <v>214806</v>
      </c>
      <c r="AN27" s="445"/>
      <c r="AO27" s="445"/>
      <c r="AP27" s="445"/>
      <c r="AQ27" s="445"/>
      <c r="AR27" s="446"/>
      <c r="AS27" s="444">
        <v>3641</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1000000</v>
      </c>
      <c r="BO27" s="472"/>
      <c r="BP27" s="472"/>
      <c r="BQ27" s="472"/>
      <c r="BR27" s="472"/>
      <c r="BS27" s="472"/>
      <c r="BT27" s="472"/>
      <c r="BU27" s="473"/>
      <c r="BV27" s="471">
        <v>1000000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2"/>
      <c r="C28" s="503"/>
      <c r="D28" s="504"/>
      <c r="E28" s="441" t="s">
        <v>185</v>
      </c>
      <c r="F28" s="442"/>
      <c r="G28" s="442"/>
      <c r="H28" s="442"/>
      <c r="I28" s="442"/>
      <c r="J28" s="442"/>
      <c r="K28" s="443"/>
      <c r="L28" s="444">
        <v>1</v>
      </c>
      <c r="M28" s="445"/>
      <c r="N28" s="445"/>
      <c r="O28" s="445"/>
      <c r="P28" s="446"/>
      <c r="Q28" s="444">
        <v>6540</v>
      </c>
      <c r="R28" s="445"/>
      <c r="S28" s="445"/>
      <c r="T28" s="445"/>
      <c r="U28" s="445"/>
      <c r="V28" s="446"/>
      <c r="W28" s="512"/>
      <c r="X28" s="503"/>
      <c r="Y28" s="504"/>
      <c r="Z28" s="441" t="s">
        <v>186</v>
      </c>
      <c r="AA28" s="442"/>
      <c r="AB28" s="442"/>
      <c r="AC28" s="442"/>
      <c r="AD28" s="442"/>
      <c r="AE28" s="442"/>
      <c r="AF28" s="442"/>
      <c r="AG28" s="443"/>
      <c r="AH28" s="444" t="s">
        <v>180</v>
      </c>
      <c r="AI28" s="445"/>
      <c r="AJ28" s="445"/>
      <c r="AK28" s="445"/>
      <c r="AL28" s="446"/>
      <c r="AM28" s="444" t="s">
        <v>138</v>
      </c>
      <c r="AN28" s="445"/>
      <c r="AO28" s="445"/>
      <c r="AP28" s="445"/>
      <c r="AQ28" s="445"/>
      <c r="AR28" s="446"/>
      <c r="AS28" s="444" t="s">
        <v>138</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18550000</v>
      </c>
      <c r="BO28" s="464"/>
      <c r="BP28" s="464"/>
      <c r="BQ28" s="464"/>
      <c r="BR28" s="464"/>
      <c r="BS28" s="464"/>
      <c r="BT28" s="464"/>
      <c r="BU28" s="465"/>
      <c r="BV28" s="463">
        <v>18600000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2"/>
      <c r="C29" s="503"/>
      <c r="D29" s="504"/>
      <c r="E29" s="441" t="s">
        <v>188</v>
      </c>
      <c r="F29" s="442"/>
      <c r="G29" s="442"/>
      <c r="H29" s="442"/>
      <c r="I29" s="442"/>
      <c r="J29" s="442"/>
      <c r="K29" s="443"/>
      <c r="L29" s="444">
        <v>41</v>
      </c>
      <c r="M29" s="445"/>
      <c r="N29" s="445"/>
      <c r="O29" s="445"/>
      <c r="P29" s="446"/>
      <c r="Q29" s="444">
        <v>6230</v>
      </c>
      <c r="R29" s="445"/>
      <c r="S29" s="445"/>
      <c r="T29" s="445"/>
      <c r="U29" s="445"/>
      <c r="V29" s="446"/>
      <c r="W29" s="513"/>
      <c r="X29" s="514"/>
      <c r="Y29" s="515"/>
      <c r="Z29" s="441" t="s">
        <v>189</v>
      </c>
      <c r="AA29" s="442"/>
      <c r="AB29" s="442"/>
      <c r="AC29" s="442"/>
      <c r="AD29" s="442"/>
      <c r="AE29" s="442"/>
      <c r="AF29" s="442"/>
      <c r="AG29" s="443"/>
      <c r="AH29" s="444">
        <v>2946</v>
      </c>
      <c r="AI29" s="445"/>
      <c r="AJ29" s="445"/>
      <c r="AK29" s="445"/>
      <c r="AL29" s="446"/>
      <c r="AM29" s="444">
        <v>9510946</v>
      </c>
      <c r="AN29" s="445"/>
      <c r="AO29" s="445"/>
      <c r="AP29" s="445"/>
      <c r="AQ29" s="445"/>
      <c r="AR29" s="446"/>
      <c r="AS29" s="444">
        <v>3228</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7150000</v>
      </c>
      <c r="BO29" s="469"/>
      <c r="BP29" s="469"/>
      <c r="BQ29" s="469"/>
      <c r="BR29" s="469"/>
      <c r="BS29" s="469"/>
      <c r="BT29" s="469"/>
      <c r="BU29" s="470"/>
      <c r="BV29" s="468">
        <v>6950000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5"/>
      <c r="C30" s="506"/>
      <c r="D30" s="507"/>
      <c r="E30" s="516"/>
      <c r="F30" s="517"/>
      <c r="G30" s="517"/>
      <c r="H30" s="517"/>
      <c r="I30" s="517"/>
      <c r="J30" s="517"/>
      <c r="K30" s="518"/>
      <c r="L30" s="519"/>
      <c r="M30" s="520"/>
      <c r="N30" s="520"/>
      <c r="O30" s="520"/>
      <c r="P30" s="521"/>
      <c r="Q30" s="519"/>
      <c r="R30" s="520"/>
      <c r="S30" s="520"/>
      <c r="T30" s="520"/>
      <c r="U30" s="520"/>
      <c r="V30" s="521"/>
      <c r="W30" s="522" t="s">
        <v>191</v>
      </c>
      <c r="X30" s="523"/>
      <c r="Y30" s="523"/>
      <c r="Z30" s="523"/>
      <c r="AA30" s="523"/>
      <c r="AB30" s="523"/>
      <c r="AC30" s="523"/>
      <c r="AD30" s="523"/>
      <c r="AE30" s="523"/>
      <c r="AF30" s="523"/>
      <c r="AG30" s="524"/>
      <c r="AH30" s="432">
        <v>98.9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23922296</v>
      </c>
      <c r="BO30" s="472"/>
      <c r="BP30" s="472"/>
      <c r="BQ30" s="472"/>
      <c r="BR30" s="472"/>
      <c r="BS30" s="472"/>
      <c r="BT30" s="472"/>
      <c r="BU30" s="473"/>
      <c r="BV30" s="471">
        <v>21872887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205</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国民健康保険事業勘定特別会計</v>
      </c>
      <c r="X34" s="426"/>
      <c r="Y34" s="426"/>
      <c r="Z34" s="426"/>
      <c r="AA34" s="426"/>
      <c r="AB34" s="426"/>
      <c r="AC34" s="426"/>
      <c r="AD34" s="426"/>
      <c r="AE34" s="426"/>
      <c r="AF34" s="426"/>
      <c r="AG34" s="426"/>
      <c r="AH34" s="426"/>
      <c r="AI34" s="426"/>
      <c r="AJ34" s="426"/>
      <c r="AK34" s="426"/>
      <c r="AL34" s="214"/>
      <c r="AM34" s="427">
        <f>IF(AO34="","",MAX(C34:D43,U34:V43)+1)</f>
        <v>10</v>
      </c>
      <c r="AN34" s="427"/>
      <c r="AO34" s="426" t="str">
        <f>IF('各会計、関係団体の財政状況及び健全化判断比率'!B33="","",'各会計、関係団体の財政状況及び健全化判断比率'!B33)</f>
        <v>水道事業会計</v>
      </c>
      <c r="AP34" s="426"/>
      <c r="AQ34" s="426"/>
      <c r="AR34" s="426"/>
      <c r="AS34" s="426"/>
      <c r="AT34" s="426"/>
      <c r="AU34" s="426"/>
      <c r="AV34" s="426"/>
      <c r="AW34" s="426"/>
      <c r="AX34" s="426"/>
      <c r="AY34" s="426"/>
      <c r="AZ34" s="426"/>
      <c r="BA34" s="426"/>
      <c r="BB34" s="426"/>
      <c r="BC34" s="426"/>
      <c r="BD34" s="214"/>
      <c r="BE34" s="427">
        <f>IF(BG34="","",MAX(C34:D43,U34:V43,AM34:AN43)+1)</f>
        <v>14</v>
      </c>
      <c r="BF34" s="427"/>
      <c r="BG34" s="426" t="str">
        <f>IF('各会計、関係団体の財政状況及び健全化判断比率'!B37="","",'各会計、関係団体の財政状況及び健全化判断比率'!B37)</f>
        <v>鹿島観光事業特別会計</v>
      </c>
      <c r="BH34" s="426"/>
      <c r="BI34" s="426"/>
      <c r="BJ34" s="426"/>
      <c r="BK34" s="426"/>
      <c r="BL34" s="426"/>
      <c r="BM34" s="426"/>
      <c r="BN34" s="426"/>
      <c r="BO34" s="426"/>
      <c r="BP34" s="426"/>
      <c r="BQ34" s="426"/>
      <c r="BR34" s="426"/>
      <c r="BS34" s="426"/>
      <c r="BT34" s="426"/>
      <c r="BU34" s="426"/>
      <c r="BV34" s="214"/>
      <c r="BW34" s="427">
        <f>IF(BY34="","",MAX(C34:D43,U34:V43,AM34:AN43,BE34:BF43)+1)</f>
        <v>19</v>
      </c>
      <c r="BX34" s="427"/>
      <c r="BY34" s="426" t="str">
        <f>IF('各会計、関係団体の財政状況及び健全化判断比率'!B68="","",'各会計、関係団体の財政状況及び健全化判断比率'!B68)</f>
        <v>松山養護老人ホーム事務組合（一般会計）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28</v>
      </c>
      <c r="CP34" s="427"/>
      <c r="CQ34" s="426" t="str">
        <f>IF('各会計、関係団体の財政状況及び健全化判断比率'!BS7="","",'各会計、関係団体の財政状況及び健全化判断比率'!BS7)</f>
        <v>松山市土地開発公社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母子父子寡婦福祉資金貸付事業特別会計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11</v>
      </c>
      <c r="AN35" s="427"/>
      <c r="AO35" s="426" t="str">
        <f>IF('各会計、関係団体の財政状況及び健全化判断比率'!B34="","",'各会計、関係団体の財政状況及び健全化判断比率'!B34)</f>
        <v>簡易水道事業会計</v>
      </c>
      <c r="AP35" s="426"/>
      <c r="AQ35" s="426"/>
      <c r="AR35" s="426"/>
      <c r="AS35" s="426"/>
      <c r="AT35" s="426"/>
      <c r="AU35" s="426"/>
      <c r="AV35" s="426"/>
      <c r="AW35" s="426"/>
      <c r="AX35" s="426"/>
      <c r="AY35" s="426"/>
      <c r="AZ35" s="426"/>
      <c r="BA35" s="426"/>
      <c r="BB35" s="426"/>
      <c r="BC35" s="426"/>
      <c r="BD35" s="214"/>
      <c r="BE35" s="427">
        <f t="shared" ref="BE35:BE43" si="1">IF(BG35="","",BE34+1)</f>
        <v>15</v>
      </c>
      <c r="BF35" s="427"/>
      <c r="BG35" s="426" t="str">
        <f>IF('各会計、関係団体の財政状況及び健全化判断比率'!B38="","",'各会計、関係団体の財政状況及び健全化判断比率'!B38)</f>
        <v>卸売市場事業特別会計</v>
      </c>
      <c r="BH35" s="426"/>
      <c r="BI35" s="426"/>
      <c r="BJ35" s="426"/>
      <c r="BK35" s="426"/>
      <c r="BL35" s="426"/>
      <c r="BM35" s="426"/>
      <c r="BN35" s="426"/>
      <c r="BO35" s="426"/>
      <c r="BP35" s="426"/>
      <c r="BQ35" s="426"/>
      <c r="BR35" s="426"/>
      <c r="BS35" s="426"/>
      <c r="BT35" s="426"/>
      <c r="BU35" s="426"/>
      <c r="BV35" s="214"/>
      <c r="BW35" s="427">
        <f t="shared" ref="BW35:BW43" si="2">IF(BY35="","",BW34+1)</f>
        <v>20</v>
      </c>
      <c r="BX35" s="427"/>
      <c r="BY35" s="426" t="str">
        <f>IF('各会計、関係団体の財政状況及び健全化判断比率'!B69="","",'各会計、関係団体の財政状況及び健全化判断比率'!B69)</f>
        <v>松山養護老人ホーム事務組合（診療所事業会計）</v>
      </c>
      <c r="BZ35" s="426"/>
      <c r="CA35" s="426"/>
      <c r="CB35" s="426"/>
      <c r="CC35" s="426"/>
      <c r="CD35" s="426"/>
      <c r="CE35" s="426"/>
      <c r="CF35" s="426"/>
      <c r="CG35" s="426"/>
      <c r="CH35" s="426"/>
      <c r="CI35" s="426"/>
      <c r="CJ35" s="426"/>
      <c r="CK35" s="426"/>
      <c r="CL35" s="426"/>
      <c r="CM35" s="426"/>
      <c r="CN35" s="214"/>
      <c r="CO35" s="427">
        <f t="shared" ref="CO35:CO43" si="3">IF(CQ35="","",CO34+1)</f>
        <v>29</v>
      </c>
      <c r="CP35" s="427"/>
      <c r="CQ35" s="426" t="str">
        <f>IF('各会計、関係団体の財政状況及び健全化判断比率'!BS8="","",'各会計、関係団体の財政状況及び健全化判断比率'!BS8)</f>
        <v>松山市スポーツ協会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勤労者福祉サービスセンター事業特別会計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12</v>
      </c>
      <c r="AN36" s="427"/>
      <c r="AO36" s="426" t="str">
        <f>IF('各会計、関係団体の財政状況及び健全化判断比率'!B35="","",'各会計、関係団体の財政状況及び健全化判断比率'!B35)</f>
        <v>工業用水道事業会計</v>
      </c>
      <c r="AP36" s="426"/>
      <c r="AQ36" s="426"/>
      <c r="AR36" s="426"/>
      <c r="AS36" s="426"/>
      <c r="AT36" s="426"/>
      <c r="AU36" s="426"/>
      <c r="AV36" s="426"/>
      <c r="AW36" s="426"/>
      <c r="AX36" s="426"/>
      <c r="AY36" s="426"/>
      <c r="AZ36" s="426"/>
      <c r="BA36" s="426"/>
      <c r="BB36" s="426"/>
      <c r="BC36" s="426"/>
      <c r="BD36" s="214"/>
      <c r="BE36" s="427">
        <f t="shared" si="1"/>
        <v>16</v>
      </c>
      <c r="BF36" s="427"/>
      <c r="BG36" s="426" t="str">
        <f>IF('各会計、関係団体の財政状況及び健全化判断比率'!B39="","",'各会計、関係団体の財政状況及び健全化判断比率'!B39)</f>
        <v>小規模下水道事業特別会計</v>
      </c>
      <c r="BH36" s="426"/>
      <c r="BI36" s="426"/>
      <c r="BJ36" s="426"/>
      <c r="BK36" s="426"/>
      <c r="BL36" s="426"/>
      <c r="BM36" s="426"/>
      <c r="BN36" s="426"/>
      <c r="BO36" s="426"/>
      <c r="BP36" s="426"/>
      <c r="BQ36" s="426"/>
      <c r="BR36" s="426"/>
      <c r="BS36" s="426"/>
      <c r="BT36" s="426"/>
      <c r="BU36" s="426"/>
      <c r="BV36" s="214"/>
      <c r="BW36" s="427">
        <f t="shared" si="2"/>
        <v>21</v>
      </c>
      <c r="BX36" s="427"/>
      <c r="BY36" s="426" t="str">
        <f>IF('各会計、関係団体の財政状況及び健全化判断比率'!B70="","",'各会計、関係団体の財政状況及び健全化判断比率'!B70)</f>
        <v>松山広域福祉施設事務組合（一般会計）</v>
      </c>
      <c r="BZ36" s="426"/>
      <c r="CA36" s="426"/>
      <c r="CB36" s="426"/>
      <c r="CC36" s="426"/>
      <c r="CD36" s="426"/>
      <c r="CE36" s="426"/>
      <c r="CF36" s="426"/>
      <c r="CG36" s="426"/>
      <c r="CH36" s="426"/>
      <c r="CI36" s="426"/>
      <c r="CJ36" s="426"/>
      <c r="CK36" s="426"/>
      <c r="CL36" s="426"/>
      <c r="CM36" s="426"/>
      <c r="CN36" s="214"/>
      <c r="CO36" s="427">
        <f t="shared" si="3"/>
        <v>30</v>
      </c>
      <c r="CP36" s="427"/>
      <c r="CQ36" s="426" t="str">
        <f>IF('各会計、関係団体の財政状況及び健全化判断比率'!BS9="","",'各会計、関係団体の財政状況及び健全化判断比率'!BS9)</f>
        <v>松山国際交流協会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f>IF(E37="","",C36+1)</f>
        <v>4</v>
      </c>
      <c r="D37" s="427"/>
      <c r="E37" s="426" t="str">
        <f>IF('各会計、関係団体の財政状況及び健全化判断比率'!B10="","",'各会計、関係団体の財政状況及び健全化判断比率'!B10)</f>
        <v>公債管理特別会計</v>
      </c>
      <c r="F37" s="426"/>
      <c r="G37" s="426"/>
      <c r="H37" s="426"/>
      <c r="I37" s="426"/>
      <c r="J37" s="426"/>
      <c r="K37" s="426"/>
      <c r="L37" s="426"/>
      <c r="M37" s="426"/>
      <c r="N37" s="426"/>
      <c r="O37" s="426"/>
      <c r="P37" s="426"/>
      <c r="Q37" s="426"/>
      <c r="R37" s="426"/>
      <c r="S37" s="426"/>
      <c r="T37" s="214"/>
      <c r="U37" s="427">
        <f t="shared" si="4"/>
        <v>8</v>
      </c>
      <c r="V37" s="427"/>
      <c r="W37" s="426" t="str">
        <f>IF('各会計、関係団体の財政状況及び健全化判断比率'!B31="","",'各会計、関係団体の財政状況及び健全化判断比率'!B31)</f>
        <v>駐車場事業特別会計</v>
      </c>
      <c r="X37" s="426"/>
      <c r="Y37" s="426"/>
      <c r="Z37" s="426"/>
      <c r="AA37" s="426"/>
      <c r="AB37" s="426"/>
      <c r="AC37" s="426"/>
      <c r="AD37" s="426"/>
      <c r="AE37" s="426"/>
      <c r="AF37" s="426"/>
      <c r="AG37" s="426"/>
      <c r="AH37" s="426"/>
      <c r="AI37" s="426"/>
      <c r="AJ37" s="426"/>
      <c r="AK37" s="426"/>
      <c r="AL37" s="214"/>
      <c r="AM37" s="427">
        <f t="shared" si="0"/>
        <v>13</v>
      </c>
      <c r="AN37" s="427"/>
      <c r="AO37" s="426" t="str">
        <f>IF('各会計、関係団体の財政状況及び健全化判断比率'!B36="","",'各会計、関係団体の財政状況及び健全化判断比率'!B36)</f>
        <v>公共下水道事業会計</v>
      </c>
      <c r="AP37" s="426"/>
      <c r="AQ37" s="426"/>
      <c r="AR37" s="426"/>
      <c r="AS37" s="426"/>
      <c r="AT37" s="426"/>
      <c r="AU37" s="426"/>
      <c r="AV37" s="426"/>
      <c r="AW37" s="426"/>
      <c r="AX37" s="426"/>
      <c r="AY37" s="426"/>
      <c r="AZ37" s="426"/>
      <c r="BA37" s="426"/>
      <c r="BB37" s="426"/>
      <c r="BC37" s="426"/>
      <c r="BD37" s="214"/>
      <c r="BE37" s="427">
        <f t="shared" si="1"/>
        <v>17</v>
      </c>
      <c r="BF37" s="427"/>
      <c r="BG37" s="426" t="str">
        <f>IF('各会計、関係団体の財政状況及び健全化判断比率'!B40="","",'各会計、関係団体の財政状況及び健全化判断比率'!B40)</f>
        <v>松山城観光事業特別会計</v>
      </c>
      <c r="BH37" s="426"/>
      <c r="BI37" s="426"/>
      <c r="BJ37" s="426"/>
      <c r="BK37" s="426"/>
      <c r="BL37" s="426"/>
      <c r="BM37" s="426"/>
      <c r="BN37" s="426"/>
      <c r="BO37" s="426"/>
      <c r="BP37" s="426"/>
      <c r="BQ37" s="426"/>
      <c r="BR37" s="426"/>
      <c r="BS37" s="426"/>
      <c r="BT37" s="426"/>
      <c r="BU37" s="426"/>
      <c r="BV37" s="214"/>
      <c r="BW37" s="427">
        <f t="shared" si="2"/>
        <v>22</v>
      </c>
      <c r="BX37" s="427"/>
      <c r="BY37" s="426" t="str">
        <f>IF('各会計、関係団体の財政状況及び健全化判断比率'!B71="","",'各会計、関係団体の財政状況及び健全化判断比率'!B71)</f>
        <v>松山広域福祉施設事務組合（公営企業会計）</v>
      </c>
      <c r="BZ37" s="426"/>
      <c r="CA37" s="426"/>
      <c r="CB37" s="426"/>
      <c r="CC37" s="426"/>
      <c r="CD37" s="426"/>
      <c r="CE37" s="426"/>
      <c r="CF37" s="426"/>
      <c r="CG37" s="426"/>
      <c r="CH37" s="426"/>
      <c r="CI37" s="426"/>
      <c r="CJ37" s="426"/>
      <c r="CK37" s="426"/>
      <c r="CL37" s="426"/>
      <c r="CM37" s="426"/>
      <c r="CN37" s="214"/>
      <c r="CO37" s="427">
        <f t="shared" si="3"/>
        <v>31</v>
      </c>
      <c r="CP37" s="427"/>
      <c r="CQ37" s="426" t="str">
        <f>IF('各会計、関係団体の財政状況及び健全化判断比率'!BS10="","",'各会計、関係団体の財政状況及び健全化判断比率'!BS10)</f>
        <v>松山市男女共同参画推進財団</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9</v>
      </c>
      <c r="V38" s="427"/>
      <c r="W38" s="426" t="str">
        <f>IF('各会計、関係団体の財政状況及び健全化判断比率'!B32="","",'各会計、関係団体の財政状況及び健全化判断比率'!B32)</f>
        <v>競輪事業特別会計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f t="shared" si="1"/>
        <v>18</v>
      </c>
      <c r="BF38" s="427"/>
      <c r="BG38" s="426" t="str">
        <f>IF('各会計、関係団体の財政状況及び健全化判断比率'!B41="","",'各会計、関係団体の財政状況及び健全化判断比率'!B41)</f>
        <v>道後温泉事業特別会計</v>
      </c>
      <c r="BH38" s="426"/>
      <c r="BI38" s="426"/>
      <c r="BJ38" s="426"/>
      <c r="BK38" s="426"/>
      <c r="BL38" s="426"/>
      <c r="BM38" s="426"/>
      <c r="BN38" s="426"/>
      <c r="BO38" s="426"/>
      <c r="BP38" s="426"/>
      <c r="BQ38" s="426"/>
      <c r="BR38" s="426"/>
      <c r="BS38" s="426"/>
      <c r="BT38" s="426"/>
      <c r="BU38" s="426"/>
      <c r="BV38" s="214"/>
      <c r="BW38" s="427">
        <f t="shared" si="2"/>
        <v>23</v>
      </c>
      <c r="BX38" s="427"/>
      <c r="BY38" s="426" t="str">
        <f>IF('各会計、関係団体の財政状況及び健全化判断比率'!B72="","",'各会計、関係団体の財政状況及び健全化判断比率'!B72)</f>
        <v>松山衛生事務組合</v>
      </c>
      <c r="BZ38" s="426"/>
      <c r="CA38" s="426"/>
      <c r="CB38" s="426"/>
      <c r="CC38" s="426"/>
      <c r="CD38" s="426"/>
      <c r="CE38" s="426"/>
      <c r="CF38" s="426"/>
      <c r="CG38" s="426"/>
      <c r="CH38" s="426"/>
      <c r="CI38" s="426"/>
      <c r="CJ38" s="426"/>
      <c r="CK38" s="426"/>
      <c r="CL38" s="426"/>
      <c r="CM38" s="426"/>
      <c r="CN38" s="214"/>
      <c r="CO38" s="427">
        <f t="shared" si="3"/>
        <v>32</v>
      </c>
      <c r="CP38" s="427"/>
      <c r="CQ38" s="426" t="str">
        <f>IF('各会計、関係団体の財政状況及び健全化判断比率'!BS11="","",'各会計、関係団体の財政状況及び健全化判断比率'!BS11)</f>
        <v>松山観光コンベンション協会</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24</v>
      </c>
      <c r="BX39" s="427"/>
      <c r="BY39" s="426" t="str">
        <f>IF('各会計、関係団体の財政状況及び健全化判断比率'!B73="","",'各会計、関係団体の財政状況及び健全化判断比率'!B73)</f>
        <v>松山市、東温市共有山林組合</v>
      </c>
      <c r="BZ39" s="426"/>
      <c r="CA39" s="426"/>
      <c r="CB39" s="426"/>
      <c r="CC39" s="426"/>
      <c r="CD39" s="426"/>
      <c r="CE39" s="426"/>
      <c r="CF39" s="426"/>
      <c r="CG39" s="426"/>
      <c r="CH39" s="426"/>
      <c r="CI39" s="426"/>
      <c r="CJ39" s="426"/>
      <c r="CK39" s="426"/>
      <c r="CL39" s="426"/>
      <c r="CM39" s="426"/>
      <c r="CN39" s="214"/>
      <c r="CO39" s="427">
        <f t="shared" si="3"/>
        <v>33</v>
      </c>
      <c r="CP39" s="427"/>
      <c r="CQ39" s="426" t="str">
        <f>IF('各会計、関係団体の財政状況及び健全化判断比率'!BS12="","",'各会計、関係団体の財政状況及び健全化判断比率'!BS12)</f>
        <v>松山市文化・スポーツ振興財団</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25</v>
      </c>
      <c r="BX40" s="427"/>
      <c r="BY40" s="426" t="str">
        <f>IF('各会計、関係団体の財政状況及び健全化判断比率'!B74="","",'各会計、関係団体の財政状況及び健全化判断比率'!B74)</f>
        <v>愛媛地方税滞納整理機構</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26</v>
      </c>
      <c r="BX41" s="427"/>
      <c r="BY41" s="426" t="str">
        <f>IF('各会計、関係団体の財政状況及び健全化判断比率'!B75="","",'各会計、関係団体の財政状況及び健全化判断比率'!B75)</f>
        <v>愛媛県後期高齢者医療広域連合（一般会計）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27</v>
      </c>
      <c r="BX42" s="427"/>
      <c r="BY42" s="426" t="str">
        <f>IF('各会計、関係団体の財政状況及び健全化判断比率'!B76="","",'各会計、関係団体の財政状況及び健全化判断比率'!B76)</f>
        <v>愛媛県後期高齢者医療広域連合（後期高齢者医療特別会計）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lM2fh1ZeDpba+qbX+a/BKofNh3r/BWYGr4gwRMebqGTeO4srjb0aB9y5JGjl2GCP/RekRXLbSz5jC22TAkZ2Eg==" saltValue="sExu0sgQBPUt+uqkVgkO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583</v>
      </c>
      <c r="G33" s="29" t="s">
        <v>584</v>
      </c>
      <c r="H33" s="29" t="s">
        <v>585</v>
      </c>
      <c r="I33" s="29" t="s">
        <v>586</v>
      </c>
      <c r="J33" s="30" t="s">
        <v>587</v>
      </c>
      <c r="K33" s="22"/>
      <c r="L33" s="22"/>
      <c r="M33" s="22"/>
      <c r="N33" s="22"/>
      <c r="O33" s="22"/>
      <c r="P33" s="22"/>
    </row>
    <row r="34" spans="1:16" ht="39" customHeight="1">
      <c r="A34" s="22"/>
      <c r="B34" s="31"/>
      <c r="C34" s="1250" t="s">
        <v>593</v>
      </c>
      <c r="D34" s="1250"/>
      <c r="E34" s="1251"/>
      <c r="F34" s="32">
        <v>11.98</v>
      </c>
      <c r="G34" s="33">
        <v>12.19</v>
      </c>
      <c r="H34" s="33">
        <v>10.78</v>
      </c>
      <c r="I34" s="33">
        <v>11.27</v>
      </c>
      <c r="J34" s="34">
        <v>10.82</v>
      </c>
      <c r="K34" s="22"/>
      <c r="L34" s="22"/>
      <c r="M34" s="22"/>
      <c r="N34" s="22"/>
      <c r="O34" s="22"/>
      <c r="P34" s="22"/>
    </row>
    <row r="35" spans="1:16" ht="39" customHeight="1">
      <c r="A35" s="22"/>
      <c r="B35" s="35"/>
      <c r="C35" s="1244" t="s">
        <v>594</v>
      </c>
      <c r="D35" s="1245"/>
      <c r="E35" s="1246"/>
      <c r="F35" s="36">
        <v>3.34</v>
      </c>
      <c r="G35" s="37">
        <v>4.2</v>
      </c>
      <c r="H35" s="37">
        <v>5.26</v>
      </c>
      <c r="I35" s="37">
        <v>6.33</v>
      </c>
      <c r="J35" s="38">
        <v>6.98</v>
      </c>
      <c r="K35" s="22"/>
      <c r="L35" s="22"/>
      <c r="M35" s="22"/>
      <c r="N35" s="22"/>
      <c r="O35" s="22"/>
      <c r="P35" s="22"/>
    </row>
    <row r="36" spans="1:16" ht="39" customHeight="1">
      <c r="A36" s="22"/>
      <c r="B36" s="35"/>
      <c r="C36" s="1244" t="s">
        <v>595</v>
      </c>
      <c r="D36" s="1245"/>
      <c r="E36" s="1246"/>
      <c r="F36" s="36">
        <v>0.63</v>
      </c>
      <c r="G36" s="37">
        <v>1.86</v>
      </c>
      <c r="H36" s="37">
        <v>2.38</v>
      </c>
      <c r="I36" s="37">
        <v>2.81</v>
      </c>
      <c r="J36" s="38">
        <v>3.35</v>
      </c>
      <c r="K36" s="22"/>
      <c r="L36" s="22"/>
      <c r="M36" s="22"/>
      <c r="N36" s="22"/>
      <c r="O36" s="22"/>
      <c r="P36" s="22"/>
    </row>
    <row r="37" spans="1:16" ht="39" customHeight="1">
      <c r="A37" s="22"/>
      <c r="B37" s="35"/>
      <c r="C37" s="1244" t="s">
        <v>596</v>
      </c>
      <c r="D37" s="1245"/>
      <c r="E37" s="1246"/>
      <c r="F37" s="36">
        <v>2.8</v>
      </c>
      <c r="G37" s="37">
        <v>2.62</v>
      </c>
      <c r="H37" s="37">
        <v>2.66</v>
      </c>
      <c r="I37" s="37">
        <v>2.71</v>
      </c>
      <c r="J37" s="38">
        <v>2.58</v>
      </c>
      <c r="K37" s="22"/>
      <c r="L37" s="22"/>
      <c r="M37" s="22"/>
      <c r="N37" s="22"/>
      <c r="O37" s="22"/>
      <c r="P37" s="22"/>
    </row>
    <row r="38" spans="1:16" ht="39" customHeight="1">
      <c r="A38" s="22"/>
      <c r="B38" s="35"/>
      <c r="C38" s="1244" t="s">
        <v>597</v>
      </c>
      <c r="D38" s="1245"/>
      <c r="E38" s="1246"/>
      <c r="F38" s="36">
        <v>2.15</v>
      </c>
      <c r="G38" s="37">
        <v>2.36</v>
      </c>
      <c r="H38" s="37">
        <v>2.64</v>
      </c>
      <c r="I38" s="37">
        <v>2.41</v>
      </c>
      <c r="J38" s="38">
        <v>2.37</v>
      </c>
      <c r="K38" s="22"/>
      <c r="L38" s="22"/>
      <c r="M38" s="22"/>
      <c r="N38" s="22"/>
      <c r="O38" s="22"/>
      <c r="P38" s="22"/>
    </row>
    <row r="39" spans="1:16" ht="39" customHeight="1">
      <c r="A39" s="22"/>
      <c r="B39" s="35"/>
      <c r="C39" s="1244" t="s">
        <v>598</v>
      </c>
      <c r="D39" s="1245"/>
      <c r="E39" s="1246"/>
      <c r="F39" s="36">
        <v>1.58</v>
      </c>
      <c r="G39" s="37">
        <v>1.83</v>
      </c>
      <c r="H39" s="37">
        <v>1.98</v>
      </c>
      <c r="I39" s="37">
        <v>2.0699999999999998</v>
      </c>
      <c r="J39" s="38">
        <v>1.83</v>
      </c>
      <c r="K39" s="22"/>
      <c r="L39" s="22"/>
      <c r="M39" s="22"/>
      <c r="N39" s="22"/>
      <c r="O39" s="22"/>
      <c r="P39" s="22"/>
    </row>
    <row r="40" spans="1:16" ht="39" customHeight="1">
      <c r="A40" s="22"/>
      <c r="B40" s="35"/>
      <c r="C40" s="1244" t="s">
        <v>599</v>
      </c>
      <c r="D40" s="1245"/>
      <c r="E40" s="1246"/>
      <c r="F40" s="36">
        <v>0.68</v>
      </c>
      <c r="G40" s="37">
        <v>0.6</v>
      </c>
      <c r="H40" s="37">
        <v>1.03</v>
      </c>
      <c r="I40" s="37">
        <v>0.48</v>
      </c>
      <c r="J40" s="38">
        <v>0.71</v>
      </c>
      <c r="K40" s="22"/>
      <c r="L40" s="22"/>
      <c r="M40" s="22"/>
      <c r="N40" s="22"/>
      <c r="O40" s="22"/>
      <c r="P40" s="22"/>
    </row>
    <row r="41" spans="1:16" ht="39" customHeight="1">
      <c r="A41" s="22"/>
      <c r="B41" s="35"/>
      <c r="C41" s="1244" t="s">
        <v>600</v>
      </c>
      <c r="D41" s="1245"/>
      <c r="E41" s="1246"/>
      <c r="F41" s="36">
        <v>0.44</v>
      </c>
      <c r="G41" s="37">
        <v>0.5</v>
      </c>
      <c r="H41" s="37">
        <v>0.54</v>
      </c>
      <c r="I41" s="37">
        <v>0.56000000000000005</v>
      </c>
      <c r="J41" s="38">
        <v>0.61</v>
      </c>
      <c r="K41" s="22"/>
      <c r="L41" s="22"/>
      <c r="M41" s="22"/>
      <c r="N41" s="22"/>
      <c r="O41" s="22"/>
      <c r="P41" s="22"/>
    </row>
    <row r="42" spans="1:16" ht="39" customHeight="1">
      <c r="A42" s="22"/>
      <c r="B42" s="39"/>
      <c r="C42" s="1244" t="s">
        <v>601</v>
      </c>
      <c r="D42" s="1245"/>
      <c r="E42" s="1246"/>
      <c r="F42" s="36" t="s">
        <v>541</v>
      </c>
      <c r="G42" s="37" t="s">
        <v>541</v>
      </c>
      <c r="H42" s="37" t="s">
        <v>541</v>
      </c>
      <c r="I42" s="37" t="s">
        <v>541</v>
      </c>
      <c r="J42" s="38" t="s">
        <v>541</v>
      </c>
      <c r="K42" s="22"/>
      <c r="L42" s="22"/>
      <c r="M42" s="22"/>
      <c r="N42" s="22"/>
      <c r="O42" s="22"/>
      <c r="P42" s="22"/>
    </row>
    <row r="43" spans="1:16" ht="39" customHeight="1" thickBot="1">
      <c r="A43" s="22"/>
      <c r="B43" s="40"/>
      <c r="C43" s="1247" t="s">
        <v>602</v>
      </c>
      <c r="D43" s="1248"/>
      <c r="E43" s="1249"/>
      <c r="F43" s="41">
        <v>1.44</v>
      </c>
      <c r="G43" s="42">
        <v>1.3</v>
      </c>
      <c r="H43" s="42">
        <v>1.18</v>
      </c>
      <c r="I43" s="42">
        <v>1.26</v>
      </c>
      <c r="J43" s="43">
        <v>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ec6f+bKPLpFUM5PUHMba8nYFc+Vg0uI+fdzbfscjALF0o4wZPiuwXD5xkoft9sIOs1CU/pxUwZ5pVXFMLAySQ==" saltValue="QXE7hg1faVvaPc05bPls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583</v>
      </c>
      <c r="L44" s="56" t="s">
        <v>584</v>
      </c>
      <c r="M44" s="56" t="s">
        <v>585</v>
      </c>
      <c r="N44" s="56" t="s">
        <v>586</v>
      </c>
      <c r="O44" s="57" t="s">
        <v>587</v>
      </c>
      <c r="P44" s="48"/>
      <c r="Q44" s="48"/>
      <c r="R44" s="48"/>
      <c r="S44" s="48"/>
      <c r="T44" s="48"/>
      <c r="U44" s="48"/>
    </row>
    <row r="45" spans="1:21" ht="30.75" customHeight="1">
      <c r="A45" s="48"/>
      <c r="B45" s="1270" t="s">
        <v>11</v>
      </c>
      <c r="C45" s="1271"/>
      <c r="D45" s="58"/>
      <c r="E45" s="1276" t="s">
        <v>12</v>
      </c>
      <c r="F45" s="1276"/>
      <c r="G45" s="1276"/>
      <c r="H45" s="1276"/>
      <c r="I45" s="1276"/>
      <c r="J45" s="1277"/>
      <c r="K45" s="59">
        <v>15273</v>
      </c>
      <c r="L45" s="60">
        <v>15805</v>
      </c>
      <c r="M45" s="60">
        <v>15485</v>
      </c>
      <c r="N45" s="60">
        <v>15789</v>
      </c>
      <c r="O45" s="61">
        <v>15770</v>
      </c>
      <c r="P45" s="48"/>
      <c r="Q45" s="48"/>
      <c r="R45" s="48"/>
      <c r="S45" s="48"/>
      <c r="T45" s="48"/>
      <c r="U45" s="48"/>
    </row>
    <row r="46" spans="1:21" ht="30.75" customHeight="1">
      <c r="A46" s="48"/>
      <c r="B46" s="1272"/>
      <c r="C46" s="1273"/>
      <c r="D46" s="62"/>
      <c r="E46" s="1254" t="s">
        <v>13</v>
      </c>
      <c r="F46" s="1254"/>
      <c r="G46" s="1254"/>
      <c r="H46" s="1254"/>
      <c r="I46" s="1254"/>
      <c r="J46" s="1255"/>
      <c r="K46" s="63" t="s">
        <v>541</v>
      </c>
      <c r="L46" s="64" t="s">
        <v>541</v>
      </c>
      <c r="M46" s="64" t="s">
        <v>541</v>
      </c>
      <c r="N46" s="64" t="s">
        <v>541</v>
      </c>
      <c r="O46" s="65" t="s">
        <v>541</v>
      </c>
      <c r="P46" s="48"/>
      <c r="Q46" s="48"/>
      <c r="R46" s="48"/>
      <c r="S46" s="48"/>
      <c r="T46" s="48"/>
      <c r="U46" s="48"/>
    </row>
    <row r="47" spans="1:21" ht="30.75" customHeight="1">
      <c r="A47" s="48"/>
      <c r="B47" s="1272"/>
      <c r="C47" s="1273"/>
      <c r="D47" s="62"/>
      <c r="E47" s="1254" t="s">
        <v>14</v>
      </c>
      <c r="F47" s="1254"/>
      <c r="G47" s="1254"/>
      <c r="H47" s="1254"/>
      <c r="I47" s="1254"/>
      <c r="J47" s="1255"/>
      <c r="K47" s="63">
        <v>433</v>
      </c>
      <c r="L47" s="64">
        <v>433</v>
      </c>
      <c r="M47" s="64">
        <v>433</v>
      </c>
      <c r="N47" s="64">
        <v>433</v>
      </c>
      <c r="O47" s="65">
        <v>433</v>
      </c>
      <c r="P47" s="48"/>
      <c r="Q47" s="48"/>
      <c r="R47" s="48"/>
      <c r="S47" s="48"/>
      <c r="T47" s="48"/>
      <c r="U47" s="48"/>
    </row>
    <row r="48" spans="1:21" ht="30.75" customHeight="1">
      <c r="A48" s="48"/>
      <c r="B48" s="1272"/>
      <c r="C48" s="1273"/>
      <c r="D48" s="62"/>
      <c r="E48" s="1254" t="s">
        <v>15</v>
      </c>
      <c r="F48" s="1254"/>
      <c r="G48" s="1254"/>
      <c r="H48" s="1254"/>
      <c r="I48" s="1254"/>
      <c r="J48" s="1255"/>
      <c r="K48" s="63">
        <v>5632</v>
      </c>
      <c r="L48" s="64">
        <v>5313</v>
      </c>
      <c r="M48" s="64">
        <v>5296</v>
      </c>
      <c r="N48" s="64">
        <v>5453</v>
      </c>
      <c r="O48" s="65">
        <v>5411</v>
      </c>
      <c r="P48" s="48"/>
      <c r="Q48" s="48"/>
      <c r="R48" s="48"/>
      <c r="S48" s="48"/>
      <c r="T48" s="48"/>
      <c r="U48" s="48"/>
    </row>
    <row r="49" spans="1:21" ht="30.75" customHeight="1">
      <c r="A49" s="48"/>
      <c r="B49" s="1272"/>
      <c r="C49" s="1273"/>
      <c r="D49" s="62"/>
      <c r="E49" s="1254" t="s">
        <v>16</v>
      </c>
      <c r="F49" s="1254"/>
      <c r="G49" s="1254"/>
      <c r="H49" s="1254"/>
      <c r="I49" s="1254"/>
      <c r="J49" s="1255"/>
      <c r="K49" s="63" t="s">
        <v>541</v>
      </c>
      <c r="L49" s="64" t="s">
        <v>541</v>
      </c>
      <c r="M49" s="64">
        <v>2</v>
      </c>
      <c r="N49" s="64">
        <v>3</v>
      </c>
      <c r="O49" s="65">
        <v>3</v>
      </c>
      <c r="P49" s="48"/>
      <c r="Q49" s="48"/>
      <c r="R49" s="48"/>
      <c r="S49" s="48"/>
      <c r="T49" s="48"/>
      <c r="U49" s="48"/>
    </row>
    <row r="50" spans="1:21" ht="30.75" customHeight="1">
      <c r="A50" s="48"/>
      <c r="B50" s="1272"/>
      <c r="C50" s="1273"/>
      <c r="D50" s="62"/>
      <c r="E50" s="1254" t="s">
        <v>17</v>
      </c>
      <c r="F50" s="1254"/>
      <c r="G50" s="1254"/>
      <c r="H50" s="1254"/>
      <c r="I50" s="1254"/>
      <c r="J50" s="1255"/>
      <c r="K50" s="63">
        <v>0</v>
      </c>
      <c r="L50" s="64" t="s">
        <v>541</v>
      </c>
      <c r="M50" s="64" t="s">
        <v>541</v>
      </c>
      <c r="N50" s="64">
        <v>0</v>
      </c>
      <c r="O50" s="65" t="s">
        <v>541</v>
      </c>
      <c r="P50" s="48"/>
      <c r="Q50" s="48"/>
      <c r="R50" s="48"/>
      <c r="S50" s="48"/>
      <c r="T50" s="48"/>
      <c r="U50" s="48"/>
    </row>
    <row r="51" spans="1:21" ht="30.75" customHeight="1">
      <c r="A51" s="48"/>
      <c r="B51" s="1274"/>
      <c r="C51" s="1275"/>
      <c r="D51" s="66"/>
      <c r="E51" s="1254" t="s">
        <v>18</v>
      </c>
      <c r="F51" s="1254"/>
      <c r="G51" s="1254"/>
      <c r="H51" s="1254"/>
      <c r="I51" s="1254"/>
      <c r="J51" s="1255"/>
      <c r="K51" s="63">
        <v>1</v>
      </c>
      <c r="L51" s="64">
        <v>3</v>
      </c>
      <c r="M51" s="64">
        <v>3</v>
      </c>
      <c r="N51" s="64">
        <v>1</v>
      </c>
      <c r="O51" s="65">
        <v>1</v>
      </c>
      <c r="P51" s="48"/>
      <c r="Q51" s="48"/>
      <c r="R51" s="48"/>
      <c r="S51" s="48"/>
      <c r="T51" s="48"/>
      <c r="U51" s="48"/>
    </row>
    <row r="52" spans="1:21" ht="30.75" customHeight="1">
      <c r="A52" s="48"/>
      <c r="B52" s="1252" t="s">
        <v>19</v>
      </c>
      <c r="C52" s="1253"/>
      <c r="D52" s="66"/>
      <c r="E52" s="1254" t="s">
        <v>20</v>
      </c>
      <c r="F52" s="1254"/>
      <c r="G52" s="1254"/>
      <c r="H52" s="1254"/>
      <c r="I52" s="1254"/>
      <c r="J52" s="1255"/>
      <c r="K52" s="63">
        <v>14428</v>
      </c>
      <c r="L52" s="64">
        <v>14465</v>
      </c>
      <c r="M52" s="64">
        <v>14335</v>
      </c>
      <c r="N52" s="64">
        <v>14229</v>
      </c>
      <c r="O52" s="65">
        <v>13770</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6911</v>
      </c>
      <c r="L53" s="69">
        <v>7089</v>
      </c>
      <c r="M53" s="69">
        <v>6884</v>
      </c>
      <c r="N53" s="69">
        <v>7450</v>
      </c>
      <c r="O53" s="70">
        <v>7848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603</v>
      </c>
      <c r="P55" s="48"/>
      <c r="Q55" s="48"/>
      <c r="R55" s="48"/>
      <c r="S55" s="48"/>
      <c r="T55" s="48"/>
      <c r="U55" s="48"/>
    </row>
    <row r="56" spans="1:21" ht="31.5" customHeight="1" thickBot="1">
      <c r="A56" s="48"/>
      <c r="B56" s="76"/>
      <c r="C56" s="77"/>
      <c r="D56" s="77"/>
      <c r="E56" s="78"/>
      <c r="F56" s="78"/>
      <c r="G56" s="78"/>
      <c r="H56" s="78"/>
      <c r="I56" s="78"/>
      <c r="J56" s="79" t="s">
        <v>2</v>
      </c>
      <c r="K56" s="80" t="s">
        <v>604</v>
      </c>
      <c r="L56" s="81" t="s">
        <v>605</v>
      </c>
      <c r="M56" s="81" t="s">
        <v>606</v>
      </c>
      <c r="N56" s="81" t="s">
        <v>607</v>
      </c>
      <c r="O56" s="82" t="s">
        <v>608</v>
      </c>
      <c r="P56" s="48"/>
      <c r="Q56" s="48"/>
      <c r="R56" s="48"/>
      <c r="S56" s="48"/>
      <c r="T56" s="48"/>
      <c r="U56" s="48"/>
    </row>
    <row r="57" spans="1:21" ht="31.5" customHeight="1">
      <c r="B57" s="1260" t="s">
        <v>25</v>
      </c>
      <c r="C57" s="1261"/>
      <c r="D57" s="1264" t="s">
        <v>26</v>
      </c>
      <c r="E57" s="1265"/>
      <c r="F57" s="1265"/>
      <c r="G57" s="1265"/>
      <c r="H57" s="1265"/>
      <c r="I57" s="1265"/>
      <c r="J57" s="1266"/>
      <c r="K57" s="83">
        <v>10330</v>
      </c>
      <c r="L57" s="84">
        <v>10350</v>
      </c>
      <c r="M57" s="84">
        <v>9930</v>
      </c>
      <c r="N57" s="84">
        <v>9970</v>
      </c>
      <c r="O57" s="85">
        <v>8870</v>
      </c>
    </row>
    <row r="58" spans="1:21" ht="31.5" customHeight="1" thickBot="1">
      <c r="B58" s="1262"/>
      <c r="C58" s="1263"/>
      <c r="D58" s="1267" t="s">
        <v>27</v>
      </c>
      <c r="E58" s="1268"/>
      <c r="F58" s="1268"/>
      <c r="G58" s="1268"/>
      <c r="H58" s="1268"/>
      <c r="I58" s="1268"/>
      <c r="J58" s="1269"/>
      <c r="K58" s="86">
        <v>3022</v>
      </c>
      <c r="L58" s="87">
        <v>3455</v>
      </c>
      <c r="M58" s="87">
        <v>3888</v>
      </c>
      <c r="N58" s="87">
        <v>4322</v>
      </c>
      <c r="O58" s="88">
        <v>4755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8bRFtCbR9BtJutEf/kqpiZrUBmW3Ri2FT7k6YszNLC4VIlGgaN5iVkeBIz0SNscZ/EvaaTi7tD9POAULtxBxQ==" saltValue="kPUZVF5EZC++hQv6J3B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583</v>
      </c>
      <c r="J40" s="100" t="s">
        <v>584</v>
      </c>
      <c r="K40" s="100" t="s">
        <v>585</v>
      </c>
      <c r="L40" s="100" t="s">
        <v>586</v>
      </c>
      <c r="M40" s="101" t="s">
        <v>587</v>
      </c>
    </row>
    <row r="41" spans="2:13" ht="27.75" customHeight="1">
      <c r="B41" s="1290" t="s">
        <v>30</v>
      </c>
      <c r="C41" s="1291"/>
      <c r="D41" s="102"/>
      <c r="E41" s="1292" t="s">
        <v>31</v>
      </c>
      <c r="F41" s="1292"/>
      <c r="G41" s="1292"/>
      <c r="H41" s="1293"/>
      <c r="I41" s="103">
        <v>178284</v>
      </c>
      <c r="J41" s="104">
        <v>178970</v>
      </c>
      <c r="K41" s="104">
        <v>182161</v>
      </c>
      <c r="L41" s="104">
        <v>178856</v>
      </c>
      <c r="M41" s="105">
        <v>178299</v>
      </c>
    </row>
    <row r="42" spans="2:13" ht="27.75" customHeight="1">
      <c r="B42" s="1280"/>
      <c r="C42" s="1281"/>
      <c r="D42" s="106"/>
      <c r="E42" s="1284" t="s">
        <v>32</v>
      </c>
      <c r="F42" s="1284"/>
      <c r="G42" s="1284"/>
      <c r="H42" s="1285"/>
      <c r="I42" s="107" t="s">
        <v>541</v>
      </c>
      <c r="J42" s="108" t="s">
        <v>541</v>
      </c>
      <c r="K42" s="108" t="s">
        <v>541</v>
      </c>
      <c r="L42" s="108" t="s">
        <v>541</v>
      </c>
      <c r="M42" s="109" t="s">
        <v>541</v>
      </c>
    </row>
    <row r="43" spans="2:13" ht="27.75" customHeight="1">
      <c r="B43" s="1280"/>
      <c r="C43" s="1281"/>
      <c r="D43" s="106"/>
      <c r="E43" s="1284" t="s">
        <v>33</v>
      </c>
      <c r="F43" s="1284"/>
      <c r="G43" s="1284"/>
      <c r="H43" s="1285"/>
      <c r="I43" s="107">
        <v>89585</v>
      </c>
      <c r="J43" s="108">
        <v>88919</v>
      </c>
      <c r="K43" s="108">
        <v>85392</v>
      </c>
      <c r="L43" s="108">
        <v>81453</v>
      </c>
      <c r="M43" s="109">
        <v>78485</v>
      </c>
    </row>
    <row r="44" spans="2:13" ht="27.75" customHeight="1">
      <c r="B44" s="1280"/>
      <c r="C44" s="1281"/>
      <c r="D44" s="106"/>
      <c r="E44" s="1284" t="s">
        <v>34</v>
      </c>
      <c r="F44" s="1284"/>
      <c r="G44" s="1284"/>
      <c r="H44" s="1285"/>
      <c r="I44" s="107" t="s">
        <v>541</v>
      </c>
      <c r="J44" s="108">
        <v>1143</v>
      </c>
      <c r="K44" s="108">
        <v>2151</v>
      </c>
      <c r="L44" s="108">
        <v>2151</v>
      </c>
      <c r="M44" s="109">
        <v>2151</v>
      </c>
    </row>
    <row r="45" spans="2:13" ht="27.75" customHeight="1">
      <c r="B45" s="1280"/>
      <c r="C45" s="1281"/>
      <c r="D45" s="106"/>
      <c r="E45" s="1284" t="s">
        <v>35</v>
      </c>
      <c r="F45" s="1284"/>
      <c r="G45" s="1284"/>
      <c r="H45" s="1285"/>
      <c r="I45" s="107">
        <v>22131</v>
      </c>
      <c r="J45" s="108">
        <v>21640</v>
      </c>
      <c r="K45" s="108">
        <v>21688</v>
      </c>
      <c r="L45" s="108">
        <v>23189</v>
      </c>
      <c r="M45" s="109">
        <v>21187</v>
      </c>
    </row>
    <row r="46" spans="2:13" ht="27.75" customHeight="1">
      <c r="B46" s="1280"/>
      <c r="C46" s="1281"/>
      <c r="D46" s="110"/>
      <c r="E46" s="1284" t="s">
        <v>36</v>
      </c>
      <c r="F46" s="1284"/>
      <c r="G46" s="1284"/>
      <c r="H46" s="1285"/>
      <c r="I46" s="107">
        <v>0</v>
      </c>
      <c r="J46" s="108" t="s">
        <v>541</v>
      </c>
      <c r="K46" s="108" t="s">
        <v>541</v>
      </c>
      <c r="L46" s="108" t="s">
        <v>541</v>
      </c>
      <c r="M46" s="109" t="s">
        <v>541</v>
      </c>
    </row>
    <row r="47" spans="2:13" ht="27.75" customHeight="1">
      <c r="B47" s="1280"/>
      <c r="C47" s="1281"/>
      <c r="D47" s="111"/>
      <c r="E47" s="1294" t="s">
        <v>37</v>
      </c>
      <c r="F47" s="1295"/>
      <c r="G47" s="1295"/>
      <c r="H47" s="1296"/>
      <c r="I47" s="107" t="s">
        <v>541</v>
      </c>
      <c r="J47" s="108" t="s">
        <v>541</v>
      </c>
      <c r="K47" s="108" t="s">
        <v>541</v>
      </c>
      <c r="L47" s="108" t="s">
        <v>541</v>
      </c>
      <c r="M47" s="109" t="s">
        <v>541</v>
      </c>
    </row>
    <row r="48" spans="2:13" ht="27.75" customHeight="1">
      <c r="B48" s="1280"/>
      <c r="C48" s="1281"/>
      <c r="D48" s="106"/>
      <c r="E48" s="1284" t="s">
        <v>38</v>
      </c>
      <c r="F48" s="1284"/>
      <c r="G48" s="1284"/>
      <c r="H48" s="1285"/>
      <c r="I48" s="107" t="s">
        <v>541</v>
      </c>
      <c r="J48" s="108" t="s">
        <v>541</v>
      </c>
      <c r="K48" s="108" t="s">
        <v>541</v>
      </c>
      <c r="L48" s="108" t="s">
        <v>541</v>
      </c>
      <c r="M48" s="109" t="s">
        <v>541</v>
      </c>
    </row>
    <row r="49" spans="2:13" ht="27.75" customHeight="1">
      <c r="B49" s="1282"/>
      <c r="C49" s="1283"/>
      <c r="D49" s="106"/>
      <c r="E49" s="1284" t="s">
        <v>39</v>
      </c>
      <c r="F49" s="1284"/>
      <c r="G49" s="1284"/>
      <c r="H49" s="1285"/>
      <c r="I49" s="107" t="s">
        <v>541</v>
      </c>
      <c r="J49" s="108" t="s">
        <v>541</v>
      </c>
      <c r="K49" s="108" t="s">
        <v>541</v>
      </c>
      <c r="L49" s="108" t="s">
        <v>541</v>
      </c>
      <c r="M49" s="109" t="s">
        <v>541</v>
      </c>
    </row>
    <row r="50" spans="2:13" ht="27.75" customHeight="1">
      <c r="B50" s="1278" t="s">
        <v>40</v>
      </c>
      <c r="C50" s="1279"/>
      <c r="D50" s="112"/>
      <c r="E50" s="1284" t="s">
        <v>41</v>
      </c>
      <c r="F50" s="1284"/>
      <c r="G50" s="1284"/>
      <c r="H50" s="1285"/>
      <c r="I50" s="107">
        <v>48601</v>
      </c>
      <c r="J50" s="108">
        <v>48310</v>
      </c>
      <c r="K50" s="108">
        <v>49541</v>
      </c>
      <c r="L50" s="108">
        <v>50537</v>
      </c>
      <c r="M50" s="109">
        <v>52897</v>
      </c>
    </row>
    <row r="51" spans="2:13" ht="27.75" customHeight="1">
      <c r="B51" s="1280"/>
      <c r="C51" s="1281"/>
      <c r="D51" s="106"/>
      <c r="E51" s="1284" t="s">
        <v>42</v>
      </c>
      <c r="F51" s="1284"/>
      <c r="G51" s="1284"/>
      <c r="H51" s="1285"/>
      <c r="I51" s="107">
        <v>2176</v>
      </c>
      <c r="J51" s="108">
        <v>2393</v>
      </c>
      <c r="K51" s="108">
        <v>3595</v>
      </c>
      <c r="L51" s="108">
        <v>3474</v>
      </c>
      <c r="M51" s="109">
        <v>3785</v>
      </c>
    </row>
    <row r="52" spans="2:13" ht="27.75" customHeight="1">
      <c r="B52" s="1282"/>
      <c r="C52" s="1283"/>
      <c r="D52" s="106"/>
      <c r="E52" s="1284" t="s">
        <v>43</v>
      </c>
      <c r="F52" s="1284"/>
      <c r="G52" s="1284"/>
      <c r="H52" s="1285"/>
      <c r="I52" s="107">
        <v>184495</v>
      </c>
      <c r="J52" s="108">
        <v>183680</v>
      </c>
      <c r="K52" s="108">
        <v>184381</v>
      </c>
      <c r="L52" s="108">
        <v>183440</v>
      </c>
      <c r="M52" s="109">
        <v>182508</v>
      </c>
    </row>
    <row r="53" spans="2:13" ht="27.75" customHeight="1" thickBot="1">
      <c r="B53" s="1286" t="s">
        <v>44</v>
      </c>
      <c r="C53" s="1287"/>
      <c r="D53" s="113"/>
      <c r="E53" s="1288" t="s">
        <v>45</v>
      </c>
      <c r="F53" s="1288"/>
      <c r="G53" s="1288"/>
      <c r="H53" s="1289"/>
      <c r="I53" s="114">
        <v>54728</v>
      </c>
      <c r="J53" s="115">
        <v>56288</v>
      </c>
      <c r="K53" s="115">
        <v>53875</v>
      </c>
      <c r="L53" s="115">
        <v>48198</v>
      </c>
      <c r="M53" s="116">
        <v>40931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3yV9eR9JnAz81XrHQ6pY65r2H1EFN2X7pog47Y1dZQAQZVWgOsIYokAqBGzikRd4wDa+AC7w99+jpbkHxxHQQ==" saltValue="wExR6glChqE1D2uJ/+N2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585</v>
      </c>
      <c r="G54" s="125" t="s">
        <v>586</v>
      </c>
      <c r="H54" s="126" t="s">
        <v>587</v>
      </c>
    </row>
    <row r="55" spans="2:8" ht="52.5" customHeight="1">
      <c r="B55" s="127"/>
      <c r="C55" s="1305" t="s">
        <v>48</v>
      </c>
      <c r="D55" s="1305"/>
      <c r="E55" s="1306"/>
      <c r="F55" s="128">
        <v>17800</v>
      </c>
      <c r="G55" s="128">
        <v>18600</v>
      </c>
      <c r="H55" s="129">
        <v>18550</v>
      </c>
    </row>
    <row r="56" spans="2:8" ht="52.5" customHeight="1">
      <c r="B56" s="130"/>
      <c r="C56" s="1307" t="s">
        <v>49</v>
      </c>
      <c r="D56" s="1307"/>
      <c r="E56" s="1308"/>
      <c r="F56" s="131">
        <v>7650</v>
      </c>
      <c r="G56" s="131">
        <v>6950</v>
      </c>
      <c r="H56" s="132">
        <v>7150</v>
      </c>
    </row>
    <row r="57" spans="2:8" ht="53.25" customHeight="1">
      <c r="B57" s="130"/>
      <c r="C57" s="1309" t="s">
        <v>50</v>
      </c>
      <c r="D57" s="1309"/>
      <c r="E57" s="1310"/>
      <c r="F57" s="133">
        <v>21041</v>
      </c>
      <c r="G57" s="133">
        <v>21873</v>
      </c>
      <c r="H57" s="134">
        <v>23922</v>
      </c>
    </row>
    <row r="58" spans="2:8" ht="45.75" customHeight="1">
      <c r="B58" s="135"/>
      <c r="C58" s="1297" t="s">
        <v>624</v>
      </c>
      <c r="D58" s="1298"/>
      <c r="E58" s="1299"/>
      <c r="F58" s="136">
        <v>10903</v>
      </c>
      <c r="G58" s="136">
        <v>11404</v>
      </c>
      <c r="H58" s="137">
        <v>11809</v>
      </c>
    </row>
    <row r="59" spans="2:8" ht="45.75" customHeight="1">
      <c r="B59" s="135"/>
      <c r="C59" s="1297" t="s">
        <v>625</v>
      </c>
      <c r="D59" s="1298"/>
      <c r="E59" s="1299"/>
      <c r="F59" s="136">
        <v>4000</v>
      </c>
      <c r="G59" s="136">
        <v>4000</v>
      </c>
      <c r="H59" s="137">
        <v>4000</v>
      </c>
    </row>
    <row r="60" spans="2:8" ht="45.75" customHeight="1">
      <c r="B60" s="135"/>
      <c r="C60" s="1297" t="s">
        <v>626</v>
      </c>
      <c r="D60" s="1298"/>
      <c r="E60" s="1299"/>
      <c r="F60" s="136">
        <v>2719</v>
      </c>
      <c r="G60" s="136">
        <v>2646</v>
      </c>
      <c r="H60" s="137">
        <v>2851</v>
      </c>
    </row>
    <row r="61" spans="2:8" ht="45.75" customHeight="1">
      <c r="B61" s="135"/>
      <c r="C61" s="1297" t="s">
        <v>627</v>
      </c>
      <c r="D61" s="1298"/>
      <c r="E61" s="1299"/>
      <c r="F61" s="136">
        <v>428</v>
      </c>
      <c r="G61" s="136">
        <v>928</v>
      </c>
      <c r="H61" s="137">
        <v>1326</v>
      </c>
    </row>
    <row r="62" spans="2:8" ht="45.75" customHeight="1" thickBot="1">
      <c r="B62" s="138"/>
      <c r="C62" s="1300" t="s">
        <v>628</v>
      </c>
      <c r="D62" s="1301"/>
      <c r="E62" s="1302"/>
      <c r="F62" s="139">
        <v>1037</v>
      </c>
      <c r="G62" s="139">
        <v>1026</v>
      </c>
      <c r="H62" s="140">
        <v>1026</v>
      </c>
    </row>
    <row r="63" spans="2:8" ht="52.5" customHeight="1" thickBot="1">
      <c r="B63" s="141"/>
      <c r="C63" s="1303" t="s">
        <v>51</v>
      </c>
      <c r="D63" s="1303"/>
      <c r="E63" s="1304"/>
      <c r="F63" s="142">
        <v>46491</v>
      </c>
      <c r="G63" s="142">
        <v>47423</v>
      </c>
      <c r="H63" s="143">
        <v>49622</v>
      </c>
    </row>
    <row r="64" spans="2:8" ht="15" customHeight="1"/>
  </sheetData>
  <sheetProtection algorithmName="SHA-512" hashValue="hKlbI4EHqJntSbCe8p0YrSyfTE3ibl/+Ihr/m2+NKLK1r7jcfXuywDzL8wup3wMRvqiWE53NHycnXBob/VZaYw==" saltValue="VZml1JEl8h1qKQ27Bbuy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BF83" sqref="BF83"/>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640</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640</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639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635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13" t="s">
        <v>638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c r="B44" s="389"/>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c r="B45" s="389"/>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c r="B46" s="389"/>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c r="B47" s="389"/>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633</v>
      </c>
    </row>
    <row r="50" spans="1:109" ht="13.5">
      <c r="B50" s="389"/>
      <c r="G50" s="1322"/>
      <c r="H50" s="1322"/>
      <c r="I50" s="1322"/>
      <c r="J50" s="1322"/>
      <c r="K50" s="398"/>
      <c r="L50" s="398"/>
      <c r="M50" s="397"/>
      <c r="N50" s="397"/>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583</v>
      </c>
      <c r="BQ50" s="1326"/>
      <c r="BR50" s="1326"/>
      <c r="BS50" s="1326"/>
      <c r="BT50" s="1326"/>
      <c r="BU50" s="1326"/>
      <c r="BV50" s="1326"/>
      <c r="BW50" s="1326"/>
      <c r="BX50" s="1326" t="s">
        <v>584</v>
      </c>
      <c r="BY50" s="1326"/>
      <c r="BZ50" s="1326"/>
      <c r="CA50" s="1326"/>
      <c r="CB50" s="1326"/>
      <c r="CC50" s="1326"/>
      <c r="CD50" s="1326"/>
      <c r="CE50" s="1326"/>
      <c r="CF50" s="1326" t="s">
        <v>585</v>
      </c>
      <c r="CG50" s="1326"/>
      <c r="CH50" s="1326"/>
      <c r="CI50" s="1326"/>
      <c r="CJ50" s="1326"/>
      <c r="CK50" s="1326"/>
      <c r="CL50" s="1326"/>
      <c r="CM50" s="1326"/>
      <c r="CN50" s="1326" t="s">
        <v>586</v>
      </c>
      <c r="CO50" s="1326"/>
      <c r="CP50" s="1326"/>
      <c r="CQ50" s="1326"/>
      <c r="CR50" s="1326"/>
      <c r="CS50" s="1326"/>
      <c r="CT50" s="1326"/>
      <c r="CU50" s="1326"/>
      <c r="CV50" s="1326" t="s">
        <v>587</v>
      </c>
      <c r="CW50" s="1326"/>
      <c r="CX50" s="1326"/>
      <c r="CY50" s="1326"/>
      <c r="CZ50" s="1326"/>
      <c r="DA50" s="1326"/>
      <c r="DB50" s="1326"/>
      <c r="DC50" s="1326"/>
    </row>
    <row r="51" spans="1:109" ht="13.5" customHeight="1">
      <c r="B51" s="389"/>
      <c r="G51" s="1312"/>
      <c r="H51" s="1312"/>
      <c r="I51" s="1330"/>
      <c r="J51" s="1330"/>
      <c r="K51" s="1327"/>
      <c r="L51" s="1327"/>
      <c r="M51" s="1327"/>
      <c r="N51" s="1327"/>
      <c r="AM51" s="396"/>
      <c r="AN51" s="1328" t="s">
        <v>632</v>
      </c>
      <c r="AO51" s="1328"/>
      <c r="AP51" s="1328"/>
      <c r="AQ51" s="1328"/>
      <c r="AR51" s="1328"/>
      <c r="AS51" s="1328"/>
      <c r="AT51" s="1328"/>
      <c r="AU51" s="1328"/>
      <c r="AV51" s="1328"/>
      <c r="AW51" s="1328"/>
      <c r="AX51" s="1328"/>
      <c r="AY51" s="1328"/>
      <c r="AZ51" s="1328"/>
      <c r="BA51" s="1328"/>
      <c r="BB51" s="1328" t="s">
        <v>630</v>
      </c>
      <c r="BC51" s="1328"/>
      <c r="BD51" s="1328"/>
      <c r="BE51" s="1328"/>
      <c r="BF51" s="1328"/>
      <c r="BG51" s="1328"/>
      <c r="BH51" s="1328"/>
      <c r="BI51" s="1328"/>
      <c r="BJ51" s="1328"/>
      <c r="BK51" s="1328"/>
      <c r="BL51" s="1328"/>
      <c r="BM51" s="1328"/>
      <c r="BN51" s="1328"/>
      <c r="BO51" s="1328"/>
      <c r="BP51" s="1311">
        <v>59.5</v>
      </c>
      <c r="BQ51" s="1311"/>
      <c r="BR51" s="1311"/>
      <c r="BS51" s="1311"/>
      <c r="BT51" s="1311"/>
      <c r="BU51" s="1311"/>
      <c r="BV51" s="1311"/>
      <c r="BW51" s="1311"/>
      <c r="BX51" s="1311">
        <v>61.2</v>
      </c>
      <c r="BY51" s="1311"/>
      <c r="BZ51" s="1311"/>
      <c r="CA51" s="1311"/>
      <c r="CB51" s="1311"/>
      <c r="CC51" s="1311"/>
      <c r="CD51" s="1311"/>
      <c r="CE51" s="1311"/>
      <c r="CF51" s="1311">
        <v>58.2</v>
      </c>
      <c r="CG51" s="1311"/>
      <c r="CH51" s="1311"/>
      <c r="CI51" s="1311"/>
      <c r="CJ51" s="1311"/>
      <c r="CK51" s="1311"/>
      <c r="CL51" s="1311"/>
      <c r="CM51" s="1311"/>
      <c r="CN51" s="1311">
        <v>51.8</v>
      </c>
      <c r="CO51" s="1311"/>
      <c r="CP51" s="1311"/>
      <c r="CQ51" s="1311"/>
      <c r="CR51" s="1311"/>
      <c r="CS51" s="1311"/>
      <c r="CT51" s="1311"/>
      <c r="CU51" s="1311"/>
      <c r="CV51" s="1311">
        <v>43</v>
      </c>
      <c r="CW51" s="1311"/>
      <c r="CX51" s="1311"/>
      <c r="CY51" s="1311"/>
      <c r="CZ51" s="1311"/>
      <c r="DA51" s="1311"/>
      <c r="DB51" s="1311"/>
      <c r="DC51" s="1311"/>
    </row>
    <row r="52" spans="1:109" ht="13.5">
      <c r="B52" s="389"/>
      <c r="G52" s="1312"/>
      <c r="H52" s="1312"/>
      <c r="I52" s="1330"/>
      <c r="J52" s="1330"/>
      <c r="K52" s="1327"/>
      <c r="L52" s="1327"/>
      <c r="M52" s="1327"/>
      <c r="N52" s="1327"/>
      <c r="AM52" s="39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c r="A53" s="404"/>
      <c r="B53" s="389"/>
      <c r="G53" s="1312"/>
      <c r="H53" s="1312"/>
      <c r="I53" s="1322"/>
      <c r="J53" s="1322"/>
      <c r="K53" s="1327"/>
      <c r="L53" s="1327"/>
      <c r="M53" s="1327"/>
      <c r="N53" s="1327"/>
      <c r="AM53" s="396"/>
      <c r="AN53" s="1328"/>
      <c r="AO53" s="1328"/>
      <c r="AP53" s="1328"/>
      <c r="AQ53" s="1328"/>
      <c r="AR53" s="1328"/>
      <c r="AS53" s="1328"/>
      <c r="AT53" s="1328"/>
      <c r="AU53" s="1328"/>
      <c r="AV53" s="1328"/>
      <c r="AW53" s="1328"/>
      <c r="AX53" s="1328"/>
      <c r="AY53" s="1328"/>
      <c r="AZ53" s="1328"/>
      <c r="BA53" s="1328"/>
      <c r="BB53" s="1328" t="s">
        <v>637</v>
      </c>
      <c r="BC53" s="1328"/>
      <c r="BD53" s="1328"/>
      <c r="BE53" s="1328"/>
      <c r="BF53" s="1328"/>
      <c r="BG53" s="1328"/>
      <c r="BH53" s="1328"/>
      <c r="BI53" s="1328"/>
      <c r="BJ53" s="1328"/>
      <c r="BK53" s="1328"/>
      <c r="BL53" s="1328"/>
      <c r="BM53" s="1328"/>
      <c r="BN53" s="1328"/>
      <c r="BO53" s="1328"/>
      <c r="BP53" s="1311">
        <v>55.4</v>
      </c>
      <c r="BQ53" s="1311"/>
      <c r="BR53" s="1311"/>
      <c r="BS53" s="1311"/>
      <c r="BT53" s="1311"/>
      <c r="BU53" s="1311"/>
      <c r="BV53" s="1311"/>
      <c r="BW53" s="1311"/>
      <c r="BX53" s="1311">
        <v>56.2</v>
      </c>
      <c r="BY53" s="1311"/>
      <c r="BZ53" s="1311"/>
      <c r="CA53" s="1311"/>
      <c r="CB53" s="1311"/>
      <c r="CC53" s="1311"/>
      <c r="CD53" s="1311"/>
      <c r="CE53" s="1311"/>
      <c r="CF53" s="1311">
        <v>56.3</v>
      </c>
      <c r="CG53" s="1311"/>
      <c r="CH53" s="1311"/>
      <c r="CI53" s="1311"/>
      <c r="CJ53" s="1311"/>
      <c r="CK53" s="1311"/>
      <c r="CL53" s="1311"/>
      <c r="CM53" s="1311"/>
      <c r="CN53" s="1311">
        <v>58.1</v>
      </c>
      <c r="CO53" s="1311"/>
      <c r="CP53" s="1311"/>
      <c r="CQ53" s="1311"/>
      <c r="CR53" s="1311"/>
      <c r="CS53" s="1311"/>
      <c r="CT53" s="1311"/>
      <c r="CU53" s="1311"/>
      <c r="CV53" s="1311">
        <v>59.6</v>
      </c>
      <c r="CW53" s="1311"/>
      <c r="CX53" s="1311"/>
      <c r="CY53" s="1311"/>
      <c r="CZ53" s="1311"/>
      <c r="DA53" s="1311"/>
      <c r="DB53" s="1311"/>
      <c r="DC53" s="1311"/>
    </row>
    <row r="54" spans="1:109" ht="13.5">
      <c r="A54" s="404"/>
      <c r="B54" s="389"/>
      <c r="G54" s="1312"/>
      <c r="H54" s="1312"/>
      <c r="I54" s="1322"/>
      <c r="J54" s="1322"/>
      <c r="K54" s="1327"/>
      <c r="L54" s="1327"/>
      <c r="M54" s="1327"/>
      <c r="N54" s="1327"/>
      <c r="AM54" s="39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c r="A55" s="404"/>
      <c r="B55" s="389"/>
      <c r="G55" s="1322"/>
      <c r="H55" s="1322"/>
      <c r="I55" s="1322"/>
      <c r="J55" s="1322"/>
      <c r="K55" s="1327"/>
      <c r="L55" s="1327"/>
      <c r="M55" s="1327"/>
      <c r="N55" s="1327"/>
      <c r="AN55" s="1326" t="s">
        <v>631</v>
      </c>
      <c r="AO55" s="1326"/>
      <c r="AP55" s="1326"/>
      <c r="AQ55" s="1326"/>
      <c r="AR55" s="1326"/>
      <c r="AS55" s="1326"/>
      <c r="AT55" s="1326"/>
      <c r="AU55" s="1326"/>
      <c r="AV55" s="1326"/>
      <c r="AW55" s="1326"/>
      <c r="AX55" s="1326"/>
      <c r="AY55" s="1326"/>
      <c r="AZ55" s="1326"/>
      <c r="BA55" s="1326"/>
      <c r="BB55" s="1328" t="s">
        <v>630</v>
      </c>
      <c r="BC55" s="1328"/>
      <c r="BD55" s="1328"/>
      <c r="BE55" s="1328"/>
      <c r="BF55" s="1328"/>
      <c r="BG55" s="1328"/>
      <c r="BH55" s="1328"/>
      <c r="BI55" s="1328"/>
      <c r="BJ55" s="1328"/>
      <c r="BK55" s="1328"/>
      <c r="BL55" s="1328"/>
      <c r="BM55" s="1328"/>
      <c r="BN55" s="1328"/>
      <c r="BO55" s="1328"/>
      <c r="BP55" s="1311">
        <v>38.9</v>
      </c>
      <c r="BQ55" s="1311"/>
      <c r="BR55" s="1311"/>
      <c r="BS55" s="1311"/>
      <c r="BT55" s="1311"/>
      <c r="BU55" s="1311"/>
      <c r="BV55" s="1311"/>
      <c r="BW55" s="1311"/>
      <c r="BX55" s="1311">
        <v>37.6</v>
      </c>
      <c r="BY55" s="1311"/>
      <c r="BZ55" s="1311"/>
      <c r="CA55" s="1311"/>
      <c r="CB55" s="1311"/>
      <c r="CC55" s="1311"/>
      <c r="CD55" s="1311"/>
      <c r="CE55" s="1311"/>
      <c r="CF55" s="1311">
        <v>34</v>
      </c>
      <c r="CG55" s="1311"/>
      <c r="CH55" s="1311"/>
      <c r="CI55" s="1311"/>
      <c r="CJ55" s="1311"/>
      <c r="CK55" s="1311"/>
      <c r="CL55" s="1311"/>
      <c r="CM55" s="1311"/>
      <c r="CN55" s="1311">
        <v>33.9</v>
      </c>
      <c r="CO55" s="1311"/>
      <c r="CP55" s="1311"/>
      <c r="CQ55" s="1311"/>
      <c r="CR55" s="1311"/>
      <c r="CS55" s="1311"/>
      <c r="CT55" s="1311"/>
      <c r="CU55" s="1311"/>
      <c r="CV55" s="1311">
        <v>31.5</v>
      </c>
      <c r="CW55" s="1311"/>
      <c r="CX55" s="1311"/>
      <c r="CY55" s="1311"/>
      <c r="CZ55" s="1311"/>
      <c r="DA55" s="1311"/>
      <c r="DB55" s="1311"/>
      <c r="DC55" s="1311"/>
    </row>
    <row r="56" spans="1:109" ht="13.5">
      <c r="A56" s="404"/>
      <c r="B56" s="389"/>
      <c r="G56" s="1322"/>
      <c r="H56" s="1322"/>
      <c r="I56" s="1322"/>
      <c r="J56" s="1322"/>
      <c r="K56" s="1327"/>
      <c r="L56" s="1327"/>
      <c r="M56" s="1327"/>
      <c r="N56" s="1327"/>
      <c r="AN56" s="1326"/>
      <c r="AO56" s="1326"/>
      <c r="AP56" s="1326"/>
      <c r="AQ56" s="1326"/>
      <c r="AR56" s="1326"/>
      <c r="AS56" s="1326"/>
      <c r="AT56" s="1326"/>
      <c r="AU56" s="1326"/>
      <c r="AV56" s="1326"/>
      <c r="AW56" s="1326"/>
      <c r="AX56" s="1326"/>
      <c r="AY56" s="1326"/>
      <c r="AZ56" s="1326"/>
      <c r="BA56" s="1326"/>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c r="B57" s="410"/>
      <c r="G57" s="1322"/>
      <c r="H57" s="1322"/>
      <c r="I57" s="1329"/>
      <c r="J57" s="1329"/>
      <c r="K57" s="1327"/>
      <c r="L57" s="1327"/>
      <c r="M57" s="1327"/>
      <c r="N57" s="1327"/>
      <c r="AM57" s="388"/>
      <c r="AN57" s="1326"/>
      <c r="AO57" s="1326"/>
      <c r="AP57" s="1326"/>
      <c r="AQ57" s="1326"/>
      <c r="AR57" s="1326"/>
      <c r="AS57" s="1326"/>
      <c r="AT57" s="1326"/>
      <c r="AU57" s="1326"/>
      <c r="AV57" s="1326"/>
      <c r="AW57" s="1326"/>
      <c r="AX57" s="1326"/>
      <c r="AY57" s="1326"/>
      <c r="AZ57" s="1326"/>
      <c r="BA57" s="1326"/>
      <c r="BB57" s="1328" t="s">
        <v>637</v>
      </c>
      <c r="BC57" s="1328"/>
      <c r="BD57" s="1328"/>
      <c r="BE57" s="1328"/>
      <c r="BF57" s="1328"/>
      <c r="BG57" s="1328"/>
      <c r="BH57" s="1328"/>
      <c r="BI57" s="1328"/>
      <c r="BJ57" s="1328"/>
      <c r="BK57" s="1328"/>
      <c r="BL57" s="1328"/>
      <c r="BM57" s="1328"/>
      <c r="BN57" s="1328"/>
      <c r="BO57" s="1328"/>
      <c r="BP57" s="1311">
        <v>59.3</v>
      </c>
      <c r="BQ57" s="1311"/>
      <c r="BR57" s="1311"/>
      <c r="BS57" s="1311"/>
      <c r="BT57" s="1311"/>
      <c r="BU57" s="1311"/>
      <c r="BV57" s="1311"/>
      <c r="BW57" s="1311"/>
      <c r="BX57" s="1311">
        <v>60</v>
      </c>
      <c r="BY57" s="1311"/>
      <c r="BZ57" s="1311"/>
      <c r="CA57" s="1311"/>
      <c r="CB57" s="1311"/>
      <c r="CC57" s="1311"/>
      <c r="CD57" s="1311"/>
      <c r="CE57" s="1311"/>
      <c r="CF57" s="1311">
        <v>61.1</v>
      </c>
      <c r="CG57" s="1311"/>
      <c r="CH57" s="1311"/>
      <c r="CI57" s="1311"/>
      <c r="CJ57" s="1311"/>
      <c r="CK57" s="1311"/>
      <c r="CL57" s="1311"/>
      <c r="CM57" s="1311"/>
      <c r="CN57" s="1311">
        <v>61.9</v>
      </c>
      <c r="CO57" s="1311"/>
      <c r="CP57" s="1311"/>
      <c r="CQ57" s="1311"/>
      <c r="CR57" s="1311"/>
      <c r="CS57" s="1311"/>
      <c r="CT57" s="1311"/>
      <c r="CU57" s="1311"/>
      <c r="CV57" s="1311">
        <v>62.6</v>
      </c>
      <c r="CW57" s="1311"/>
      <c r="CX57" s="1311"/>
      <c r="CY57" s="1311"/>
      <c r="CZ57" s="1311"/>
      <c r="DA57" s="1311"/>
      <c r="DB57" s="1311"/>
      <c r="DC57" s="1311"/>
      <c r="DD57" s="415"/>
      <c r="DE57" s="410"/>
    </row>
    <row r="58" spans="1:109" s="404" customFormat="1" ht="13.5">
      <c r="A58" s="388"/>
      <c r="B58" s="410"/>
      <c r="G58" s="1322"/>
      <c r="H58" s="1322"/>
      <c r="I58" s="1329"/>
      <c r="J58" s="1329"/>
      <c r="K58" s="1327"/>
      <c r="L58" s="1327"/>
      <c r="M58" s="1327"/>
      <c r="N58" s="1327"/>
      <c r="AM58" s="388"/>
      <c r="AN58" s="1326"/>
      <c r="AO58" s="1326"/>
      <c r="AP58" s="1326"/>
      <c r="AQ58" s="1326"/>
      <c r="AR58" s="1326"/>
      <c r="AS58" s="1326"/>
      <c r="AT58" s="1326"/>
      <c r="AU58" s="1326"/>
      <c r="AV58" s="1326"/>
      <c r="AW58" s="1326"/>
      <c r="AX58" s="1326"/>
      <c r="AY58" s="1326"/>
      <c r="AZ58" s="1326"/>
      <c r="BA58" s="1326"/>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636</v>
      </c>
    </row>
    <row r="64" spans="1:109" ht="13.5">
      <c r="B64" s="389"/>
      <c r="G64" s="405"/>
      <c r="I64" s="407"/>
      <c r="J64" s="407"/>
      <c r="K64" s="407"/>
      <c r="L64" s="407"/>
      <c r="M64" s="407"/>
      <c r="N64" s="406"/>
      <c r="AM64" s="405"/>
      <c r="AN64" s="405" t="s">
        <v>635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32" t="s">
        <v>634</v>
      </c>
      <c r="AO65" s="1333"/>
      <c r="AP65" s="1333"/>
      <c r="AQ65" s="1333"/>
      <c r="AR65" s="1333"/>
      <c r="AS65" s="1333"/>
      <c r="AT65" s="1333"/>
      <c r="AU65" s="1333"/>
      <c r="AV65" s="1333"/>
      <c r="AW65" s="1333"/>
      <c r="AX65" s="1333"/>
      <c r="AY65" s="1333"/>
      <c r="AZ65" s="1333"/>
      <c r="BA65" s="1333"/>
      <c r="BB65" s="1333"/>
      <c r="BC65" s="1333"/>
      <c r="BD65" s="1333"/>
      <c r="BE65" s="1333"/>
      <c r="BF65" s="1333"/>
      <c r="BG65" s="1333"/>
      <c r="BH65" s="1333"/>
      <c r="BI65" s="1333"/>
      <c r="BJ65" s="1333"/>
      <c r="BK65" s="1333"/>
      <c r="BL65" s="1333"/>
      <c r="BM65" s="1333"/>
      <c r="BN65" s="1333"/>
      <c r="BO65" s="1333"/>
      <c r="BP65" s="1333"/>
      <c r="BQ65" s="1333"/>
      <c r="BR65" s="1333"/>
      <c r="BS65" s="1333"/>
      <c r="BT65" s="1333"/>
      <c r="BU65" s="1333"/>
      <c r="BV65" s="1333"/>
      <c r="BW65" s="1333"/>
      <c r="BX65" s="1333"/>
      <c r="BY65" s="1333"/>
      <c r="BZ65" s="1333"/>
      <c r="CA65" s="1333"/>
      <c r="CB65" s="1333"/>
      <c r="CC65" s="1333"/>
      <c r="CD65" s="1333"/>
      <c r="CE65" s="1333"/>
      <c r="CF65" s="1333"/>
      <c r="CG65" s="1333"/>
      <c r="CH65" s="1333"/>
      <c r="CI65" s="1333"/>
      <c r="CJ65" s="1333"/>
      <c r="CK65" s="1333"/>
      <c r="CL65" s="1333"/>
      <c r="CM65" s="1333"/>
      <c r="CN65" s="1333"/>
      <c r="CO65" s="1333"/>
      <c r="CP65" s="1333"/>
      <c r="CQ65" s="1333"/>
      <c r="CR65" s="1333"/>
      <c r="CS65" s="1333"/>
      <c r="CT65" s="1333"/>
      <c r="CU65" s="1333"/>
      <c r="CV65" s="1333"/>
      <c r="CW65" s="1333"/>
      <c r="CX65" s="1333"/>
      <c r="CY65" s="1333"/>
      <c r="CZ65" s="1333"/>
      <c r="DA65" s="1333"/>
      <c r="DB65" s="1333"/>
      <c r="DC65" s="1334"/>
    </row>
    <row r="66" spans="2:107" ht="13.5">
      <c r="B66" s="389"/>
      <c r="AN66" s="1335"/>
      <c r="AO66" s="1336"/>
      <c r="AP66" s="1336"/>
      <c r="AQ66" s="1336"/>
      <c r="AR66" s="1336"/>
      <c r="AS66" s="1336"/>
      <c r="AT66" s="1336"/>
      <c r="AU66" s="1336"/>
      <c r="AV66" s="1336"/>
      <c r="AW66" s="1336"/>
      <c r="AX66" s="1336"/>
      <c r="AY66" s="1336"/>
      <c r="AZ66" s="1336"/>
      <c r="BA66" s="1336"/>
      <c r="BB66" s="1336"/>
      <c r="BC66" s="1336"/>
      <c r="BD66" s="1336"/>
      <c r="BE66" s="1336"/>
      <c r="BF66" s="1336"/>
      <c r="BG66" s="1336"/>
      <c r="BH66" s="1336"/>
      <c r="BI66" s="1336"/>
      <c r="BJ66" s="1336"/>
      <c r="BK66" s="1336"/>
      <c r="BL66" s="1336"/>
      <c r="BM66" s="1336"/>
      <c r="BN66" s="1336"/>
      <c r="BO66" s="1336"/>
      <c r="BP66" s="1336"/>
      <c r="BQ66" s="1336"/>
      <c r="BR66" s="1336"/>
      <c r="BS66" s="1336"/>
      <c r="BT66" s="1336"/>
      <c r="BU66" s="1336"/>
      <c r="BV66" s="1336"/>
      <c r="BW66" s="1336"/>
      <c r="BX66" s="1336"/>
      <c r="BY66" s="1336"/>
      <c r="BZ66" s="1336"/>
      <c r="CA66" s="1336"/>
      <c r="CB66" s="1336"/>
      <c r="CC66" s="1336"/>
      <c r="CD66" s="1336"/>
      <c r="CE66" s="1336"/>
      <c r="CF66" s="1336"/>
      <c r="CG66" s="1336"/>
      <c r="CH66" s="1336"/>
      <c r="CI66" s="1336"/>
      <c r="CJ66" s="1336"/>
      <c r="CK66" s="1336"/>
      <c r="CL66" s="1336"/>
      <c r="CM66" s="1336"/>
      <c r="CN66" s="1336"/>
      <c r="CO66" s="1336"/>
      <c r="CP66" s="1336"/>
      <c r="CQ66" s="1336"/>
      <c r="CR66" s="1336"/>
      <c r="CS66" s="1336"/>
      <c r="CT66" s="1336"/>
      <c r="CU66" s="1336"/>
      <c r="CV66" s="1336"/>
      <c r="CW66" s="1336"/>
      <c r="CX66" s="1336"/>
      <c r="CY66" s="1336"/>
      <c r="CZ66" s="1336"/>
      <c r="DA66" s="1336"/>
      <c r="DB66" s="1336"/>
      <c r="DC66" s="1337"/>
    </row>
    <row r="67" spans="2:107" ht="13.5">
      <c r="B67" s="389"/>
      <c r="AN67" s="1335"/>
      <c r="AO67" s="1336"/>
      <c r="AP67" s="1336"/>
      <c r="AQ67" s="1336"/>
      <c r="AR67" s="1336"/>
      <c r="AS67" s="1336"/>
      <c r="AT67" s="1336"/>
      <c r="AU67" s="1336"/>
      <c r="AV67" s="1336"/>
      <c r="AW67" s="1336"/>
      <c r="AX67" s="1336"/>
      <c r="AY67" s="1336"/>
      <c r="AZ67" s="1336"/>
      <c r="BA67" s="1336"/>
      <c r="BB67" s="1336"/>
      <c r="BC67" s="1336"/>
      <c r="BD67" s="1336"/>
      <c r="BE67" s="1336"/>
      <c r="BF67" s="1336"/>
      <c r="BG67" s="1336"/>
      <c r="BH67" s="1336"/>
      <c r="BI67" s="1336"/>
      <c r="BJ67" s="1336"/>
      <c r="BK67" s="1336"/>
      <c r="BL67" s="1336"/>
      <c r="BM67" s="1336"/>
      <c r="BN67" s="1336"/>
      <c r="BO67" s="1336"/>
      <c r="BP67" s="1336"/>
      <c r="BQ67" s="1336"/>
      <c r="BR67" s="1336"/>
      <c r="BS67" s="1336"/>
      <c r="BT67" s="1336"/>
      <c r="BU67" s="1336"/>
      <c r="BV67" s="1336"/>
      <c r="BW67" s="1336"/>
      <c r="BX67" s="1336"/>
      <c r="BY67" s="1336"/>
      <c r="BZ67" s="1336"/>
      <c r="CA67" s="1336"/>
      <c r="CB67" s="1336"/>
      <c r="CC67" s="1336"/>
      <c r="CD67" s="1336"/>
      <c r="CE67" s="1336"/>
      <c r="CF67" s="1336"/>
      <c r="CG67" s="1336"/>
      <c r="CH67" s="1336"/>
      <c r="CI67" s="1336"/>
      <c r="CJ67" s="1336"/>
      <c r="CK67" s="1336"/>
      <c r="CL67" s="1336"/>
      <c r="CM67" s="1336"/>
      <c r="CN67" s="1336"/>
      <c r="CO67" s="1336"/>
      <c r="CP67" s="1336"/>
      <c r="CQ67" s="1336"/>
      <c r="CR67" s="1336"/>
      <c r="CS67" s="1336"/>
      <c r="CT67" s="1336"/>
      <c r="CU67" s="1336"/>
      <c r="CV67" s="1336"/>
      <c r="CW67" s="1336"/>
      <c r="CX67" s="1336"/>
      <c r="CY67" s="1336"/>
      <c r="CZ67" s="1336"/>
      <c r="DA67" s="1336"/>
      <c r="DB67" s="1336"/>
      <c r="DC67" s="1337"/>
    </row>
    <row r="68" spans="2:107" ht="13.5">
      <c r="B68" s="389"/>
      <c r="AN68" s="1335"/>
      <c r="AO68" s="1336"/>
      <c r="AP68" s="1336"/>
      <c r="AQ68" s="1336"/>
      <c r="AR68" s="1336"/>
      <c r="AS68" s="1336"/>
      <c r="AT68" s="1336"/>
      <c r="AU68" s="1336"/>
      <c r="AV68" s="1336"/>
      <c r="AW68" s="1336"/>
      <c r="AX68" s="1336"/>
      <c r="AY68" s="1336"/>
      <c r="AZ68" s="1336"/>
      <c r="BA68" s="1336"/>
      <c r="BB68" s="1336"/>
      <c r="BC68" s="1336"/>
      <c r="BD68" s="1336"/>
      <c r="BE68" s="1336"/>
      <c r="BF68" s="1336"/>
      <c r="BG68" s="1336"/>
      <c r="BH68" s="1336"/>
      <c r="BI68" s="1336"/>
      <c r="BJ68" s="1336"/>
      <c r="BK68" s="1336"/>
      <c r="BL68" s="1336"/>
      <c r="BM68" s="1336"/>
      <c r="BN68" s="1336"/>
      <c r="BO68" s="1336"/>
      <c r="BP68" s="1336"/>
      <c r="BQ68" s="1336"/>
      <c r="BR68" s="1336"/>
      <c r="BS68" s="1336"/>
      <c r="BT68" s="1336"/>
      <c r="BU68" s="1336"/>
      <c r="BV68" s="1336"/>
      <c r="BW68" s="1336"/>
      <c r="BX68" s="1336"/>
      <c r="BY68" s="1336"/>
      <c r="BZ68" s="1336"/>
      <c r="CA68" s="1336"/>
      <c r="CB68" s="1336"/>
      <c r="CC68" s="1336"/>
      <c r="CD68" s="1336"/>
      <c r="CE68" s="1336"/>
      <c r="CF68" s="1336"/>
      <c r="CG68" s="1336"/>
      <c r="CH68" s="1336"/>
      <c r="CI68" s="1336"/>
      <c r="CJ68" s="1336"/>
      <c r="CK68" s="1336"/>
      <c r="CL68" s="1336"/>
      <c r="CM68" s="1336"/>
      <c r="CN68" s="1336"/>
      <c r="CO68" s="1336"/>
      <c r="CP68" s="1336"/>
      <c r="CQ68" s="1336"/>
      <c r="CR68" s="1336"/>
      <c r="CS68" s="1336"/>
      <c r="CT68" s="1336"/>
      <c r="CU68" s="1336"/>
      <c r="CV68" s="1336"/>
      <c r="CW68" s="1336"/>
      <c r="CX68" s="1336"/>
      <c r="CY68" s="1336"/>
      <c r="CZ68" s="1336"/>
      <c r="DA68" s="1336"/>
      <c r="DB68" s="1336"/>
      <c r="DC68" s="1337"/>
    </row>
    <row r="69" spans="2:107" ht="13.5">
      <c r="B69" s="389"/>
      <c r="AN69" s="1338"/>
      <c r="AO69" s="1339"/>
      <c r="AP69" s="1339"/>
      <c r="AQ69" s="1339"/>
      <c r="AR69" s="1339"/>
      <c r="AS69" s="1339"/>
      <c r="AT69" s="1339"/>
      <c r="AU69" s="1339"/>
      <c r="AV69" s="1339"/>
      <c r="AW69" s="1339"/>
      <c r="AX69" s="1339"/>
      <c r="AY69" s="1339"/>
      <c r="AZ69" s="1339"/>
      <c r="BA69" s="1339"/>
      <c r="BB69" s="1339"/>
      <c r="BC69" s="1339"/>
      <c r="BD69" s="1339"/>
      <c r="BE69" s="1339"/>
      <c r="BF69" s="1339"/>
      <c r="BG69" s="1339"/>
      <c r="BH69" s="1339"/>
      <c r="BI69" s="1339"/>
      <c r="BJ69" s="1339"/>
      <c r="BK69" s="1339"/>
      <c r="BL69" s="1339"/>
      <c r="BM69" s="1339"/>
      <c r="BN69" s="1339"/>
      <c r="BO69" s="1339"/>
      <c r="BP69" s="1339"/>
      <c r="BQ69" s="1339"/>
      <c r="BR69" s="1339"/>
      <c r="BS69" s="1339"/>
      <c r="BT69" s="1339"/>
      <c r="BU69" s="1339"/>
      <c r="BV69" s="1339"/>
      <c r="BW69" s="1339"/>
      <c r="BX69" s="1339"/>
      <c r="BY69" s="1339"/>
      <c r="BZ69" s="1339"/>
      <c r="CA69" s="1339"/>
      <c r="CB69" s="1339"/>
      <c r="CC69" s="1339"/>
      <c r="CD69" s="1339"/>
      <c r="CE69" s="1339"/>
      <c r="CF69" s="1339"/>
      <c r="CG69" s="1339"/>
      <c r="CH69" s="1339"/>
      <c r="CI69" s="1339"/>
      <c r="CJ69" s="1339"/>
      <c r="CK69" s="1339"/>
      <c r="CL69" s="1339"/>
      <c r="CM69" s="1339"/>
      <c r="CN69" s="1339"/>
      <c r="CO69" s="1339"/>
      <c r="CP69" s="1339"/>
      <c r="CQ69" s="1339"/>
      <c r="CR69" s="1339"/>
      <c r="CS69" s="1339"/>
      <c r="CT69" s="1339"/>
      <c r="CU69" s="1339"/>
      <c r="CV69" s="1339"/>
      <c r="CW69" s="1339"/>
      <c r="CX69" s="1339"/>
      <c r="CY69" s="1339"/>
      <c r="CZ69" s="1339"/>
      <c r="DA69" s="1339"/>
      <c r="DB69" s="1339"/>
      <c r="DC69" s="1340"/>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633</v>
      </c>
    </row>
    <row r="72" spans="2:107" ht="13.5">
      <c r="B72" s="389"/>
      <c r="G72" s="1322"/>
      <c r="H72" s="1322"/>
      <c r="I72" s="1322"/>
      <c r="J72" s="1322"/>
      <c r="K72" s="398"/>
      <c r="L72" s="398"/>
      <c r="M72" s="397"/>
      <c r="N72" s="397"/>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583</v>
      </c>
      <c r="BQ72" s="1326"/>
      <c r="BR72" s="1326"/>
      <c r="BS72" s="1326"/>
      <c r="BT72" s="1326"/>
      <c r="BU72" s="1326"/>
      <c r="BV72" s="1326"/>
      <c r="BW72" s="1326"/>
      <c r="BX72" s="1326" t="s">
        <v>584</v>
      </c>
      <c r="BY72" s="1326"/>
      <c r="BZ72" s="1326"/>
      <c r="CA72" s="1326"/>
      <c r="CB72" s="1326"/>
      <c r="CC72" s="1326"/>
      <c r="CD72" s="1326"/>
      <c r="CE72" s="1326"/>
      <c r="CF72" s="1326" t="s">
        <v>585</v>
      </c>
      <c r="CG72" s="1326"/>
      <c r="CH72" s="1326"/>
      <c r="CI72" s="1326"/>
      <c r="CJ72" s="1326"/>
      <c r="CK72" s="1326"/>
      <c r="CL72" s="1326"/>
      <c r="CM72" s="1326"/>
      <c r="CN72" s="1326" t="s">
        <v>586</v>
      </c>
      <c r="CO72" s="1326"/>
      <c r="CP72" s="1326"/>
      <c r="CQ72" s="1326"/>
      <c r="CR72" s="1326"/>
      <c r="CS72" s="1326"/>
      <c r="CT72" s="1326"/>
      <c r="CU72" s="1326"/>
      <c r="CV72" s="1326" t="s">
        <v>587</v>
      </c>
      <c r="CW72" s="1326"/>
      <c r="CX72" s="1326"/>
      <c r="CY72" s="1326"/>
      <c r="CZ72" s="1326"/>
      <c r="DA72" s="1326"/>
      <c r="DB72" s="1326"/>
      <c r="DC72" s="1326"/>
    </row>
    <row r="73" spans="2:107" ht="13.5">
      <c r="B73" s="389"/>
      <c r="G73" s="1312"/>
      <c r="H73" s="1312"/>
      <c r="I73" s="1312"/>
      <c r="J73" s="1312"/>
      <c r="K73" s="1331"/>
      <c r="L73" s="1331"/>
      <c r="M73" s="1331"/>
      <c r="N73" s="1331"/>
      <c r="AM73" s="396"/>
      <c r="AN73" s="1328" t="s">
        <v>632</v>
      </c>
      <c r="AO73" s="1328"/>
      <c r="AP73" s="1328"/>
      <c r="AQ73" s="1328"/>
      <c r="AR73" s="1328"/>
      <c r="AS73" s="1328"/>
      <c r="AT73" s="1328"/>
      <c r="AU73" s="1328"/>
      <c r="AV73" s="1328"/>
      <c r="AW73" s="1328"/>
      <c r="AX73" s="1328"/>
      <c r="AY73" s="1328"/>
      <c r="AZ73" s="1328"/>
      <c r="BA73" s="1328"/>
      <c r="BB73" s="1328" t="s">
        <v>630</v>
      </c>
      <c r="BC73" s="1328"/>
      <c r="BD73" s="1328"/>
      <c r="BE73" s="1328"/>
      <c r="BF73" s="1328"/>
      <c r="BG73" s="1328"/>
      <c r="BH73" s="1328"/>
      <c r="BI73" s="1328"/>
      <c r="BJ73" s="1328"/>
      <c r="BK73" s="1328"/>
      <c r="BL73" s="1328"/>
      <c r="BM73" s="1328"/>
      <c r="BN73" s="1328"/>
      <c r="BO73" s="1328"/>
      <c r="BP73" s="1311">
        <v>59.5</v>
      </c>
      <c r="BQ73" s="1311"/>
      <c r="BR73" s="1311"/>
      <c r="BS73" s="1311"/>
      <c r="BT73" s="1311"/>
      <c r="BU73" s="1311"/>
      <c r="BV73" s="1311"/>
      <c r="BW73" s="1311"/>
      <c r="BX73" s="1311">
        <v>61.2</v>
      </c>
      <c r="BY73" s="1311"/>
      <c r="BZ73" s="1311"/>
      <c r="CA73" s="1311"/>
      <c r="CB73" s="1311"/>
      <c r="CC73" s="1311"/>
      <c r="CD73" s="1311"/>
      <c r="CE73" s="1311"/>
      <c r="CF73" s="1311">
        <v>58.2</v>
      </c>
      <c r="CG73" s="1311"/>
      <c r="CH73" s="1311"/>
      <c r="CI73" s="1311"/>
      <c r="CJ73" s="1311"/>
      <c r="CK73" s="1311"/>
      <c r="CL73" s="1311"/>
      <c r="CM73" s="1311"/>
      <c r="CN73" s="1311">
        <v>51.8</v>
      </c>
      <c r="CO73" s="1311"/>
      <c r="CP73" s="1311"/>
      <c r="CQ73" s="1311"/>
      <c r="CR73" s="1311"/>
      <c r="CS73" s="1311"/>
      <c r="CT73" s="1311"/>
      <c r="CU73" s="1311"/>
      <c r="CV73" s="1311">
        <v>43</v>
      </c>
      <c r="CW73" s="1311"/>
      <c r="CX73" s="1311"/>
      <c r="CY73" s="1311"/>
      <c r="CZ73" s="1311"/>
      <c r="DA73" s="1311"/>
      <c r="DB73" s="1311"/>
      <c r="DC73" s="1311"/>
    </row>
    <row r="74" spans="2:107" ht="13.5">
      <c r="B74" s="389"/>
      <c r="G74" s="1312"/>
      <c r="H74" s="1312"/>
      <c r="I74" s="1312"/>
      <c r="J74" s="1312"/>
      <c r="K74" s="1331"/>
      <c r="L74" s="1331"/>
      <c r="M74" s="1331"/>
      <c r="N74" s="1331"/>
      <c r="AM74" s="39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c r="B75" s="389"/>
      <c r="G75" s="1312"/>
      <c r="H75" s="1312"/>
      <c r="I75" s="1322"/>
      <c r="J75" s="1322"/>
      <c r="K75" s="1327"/>
      <c r="L75" s="1327"/>
      <c r="M75" s="1327"/>
      <c r="N75" s="1327"/>
      <c r="AM75" s="396"/>
      <c r="AN75" s="1328"/>
      <c r="AO75" s="1328"/>
      <c r="AP75" s="1328"/>
      <c r="AQ75" s="1328"/>
      <c r="AR75" s="1328"/>
      <c r="AS75" s="1328"/>
      <c r="AT75" s="1328"/>
      <c r="AU75" s="1328"/>
      <c r="AV75" s="1328"/>
      <c r="AW75" s="1328"/>
      <c r="AX75" s="1328"/>
      <c r="AY75" s="1328"/>
      <c r="AZ75" s="1328"/>
      <c r="BA75" s="1328"/>
      <c r="BB75" s="1328" t="s">
        <v>629</v>
      </c>
      <c r="BC75" s="1328"/>
      <c r="BD75" s="1328"/>
      <c r="BE75" s="1328"/>
      <c r="BF75" s="1328"/>
      <c r="BG75" s="1328"/>
      <c r="BH75" s="1328"/>
      <c r="BI75" s="1328"/>
      <c r="BJ75" s="1328"/>
      <c r="BK75" s="1328"/>
      <c r="BL75" s="1328"/>
      <c r="BM75" s="1328"/>
      <c r="BN75" s="1328"/>
      <c r="BO75" s="1328"/>
      <c r="BP75" s="1311">
        <v>6.7</v>
      </c>
      <c r="BQ75" s="1311"/>
      <c r="BR75" s="1311"/>
      <c r="BS75" s="1311"/>
      <c r="BT75" s="1311"/>
      <c r="BU75" s="1311"/>
      <c r="BV75" s="1311"/>
      <c r="BW75" s="1311"/>
      <c r="BX75" s="1311">
        <v>7.4</v>
      </c>
      <c r="BY75" s="1311"/>
      <c r="BZ75" s="1311"/>
      <c r="CA75" s="1311"/>
      <c r="CB75" s="1311"/>
      <c r="CC75" s="1311"/>
      <c r="CD75" s="1311"/>
      <c r="CE75" s="1311"/>
      <c r="CF75" s="1311">
        <v>7.5</v>
      </c>
      <c r="CG75" s="1311"/>
      <c r="CH75" s="1311"/>
      <c r="CI75" s="1311"/>
      <c r="CJ75" s="1311"/>
      <c r="CK75" s="1311"/>
      <c r="CL75" s="1311"/>
      <c r="CM75" s="1311"/>
      <c r="CN75" s="1311">
        <v>7.7</v>
      </c>
      <c r="CO75" s="1311"/>
      <c r="CP75" s="1311"/>
      <c r="CQ75" s="1311"/>
      <c r="CR75" s="1311"/>
      <c r="CS75" s="1311"/>
      <c r="CT75" s="1311"/>
      <c r="CU75" s="1311"/>
      <c r="CV75" s="1311">
        <v>7.9</v>
      </c>
      <c r="CW75" s="1311"/>
      <c r="CX75" s="1311"/>
      <c r="CY75" s="1311"/>
      <c r="CZ75" s="1311"/>
      <c r="DA75" s="1311"/>
      <c r="DB75" s="1311"/>
      <c r="DC75" s="1311"/>
    </row>
    <row r="76" spans="2:107" ht="13.5">
      <c r="B76" s="389"/>
      <c r="G76" s="1312"/>
      <c r="H76" s="1312"/>
      <c r="I76" s="1322"/>
      <c r="J76" s="1322"/>
      <c r="K76" s="1327"/>
      <c r="L76" s="1327"/>
      <c r="M76" s="1327"/>
      <c r="N76" s="1327"/>
      <c r="AM76" s="39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c r="B77" s="389"/>
      <c r="G77" s="1322"/>
      <c r="H77" s="1322"/>
      <c r="I77" s="1322"/>
      <c r="J77" s="1322"/>
      <c r="K77" s="1331"/>
      <c r="L77" s="1331"/>
      <c r="M77" s="1331"/>
      <c r="N77" s="1331"/>
      <c r="AN77" s="1326" t="s">
        <v>631</v>
      </c>
      <c r="AO77" s="1326"/>
      <c r="AP77" s="1326"/>
      <c r="AQ77" s="1326"/>
      <c r="AR77" s="1326"/>
      <c r="AS77" s="1326"/>
      <c r="AT77" s="1326"/>
      <c r="AU77" s="1326"/>
      <c r="AV77" s="1326"/>
      <c r="AW77" s="1326"/>
      <c r="AX77" s="1326"/>
      <c r="AY77" s="1326"/>
      <c r="AZ77" s="1326"/>
      <c r="BA77" s="1326"/>
      <c r="BB77" s="1328" t="s">
        <v>630</v>
      </c>
      <c r="BC77" s="1328"/>
      <c r="BD77" s="1328"/>
      <c r="BE77" s="1328"/>
      <c r="BF77" s="1328"/>
      <c r="BG77" s="1328"/>
      <c r="BH77" s="1328"/>
      <c r="BI77" s="1328"/>
      <c r="BJ77" s="1328"/>
      <c r="BK77" s="1328"/>
      <c r="BL77" s="1328"/>
      <c r="BM77" s="1328"/>
      <c r="BN77" s="1328"/>
      <c r="BO77" s="1328"/>
      <c r="BP77" s="1311">
        <v>38.9</v>
      </c>
      <c r="BQ77" s="1311"/>
      <c r="BR77" s="1311"/>
      <c r="BS77" s="1311"/>
      <c r="BT77" s="1311"/>
      <c r="BU77" s="1311"/>
      <c r="BV77" s="1311"/>
      <c r="BW77" s="1311"/>
      <c r="BX77" s="1311">
        <v>37.6</v>
      </c>
      <c r="BY77" s="1311"/>
      <c r="BZ77" s="1311"/>
      <c r="CA77" s="1311"/>
      <c r="CB77" s="1311"/>
      <c r="CC77" s="1311"/>
      <c r="CD77" s="1311"/>
      <c r="CE77" s="1311"/>
      <c r="CF77" s="1311">
        <v>34</v>
      </c>
      <c r="CG77" s="1311"/>
      <c r="CH77" s="1311"/>
      <c r="CI77" s="1311"/>
      <c r="CJ77" s="1311"/>
      <c r="CK77" s="1311"/>
      <c r="CL77" s="1311"/>
      <c r="CM77" s="1311"/>
      <c r="CN77" s="1311">
        <v>33.9</v>
      </c>
      <c r="CO77" s="1311"/>
      <c r="CP77" s="1311"/>
      <c r="CQ77" s="1311"/>
      <c r="CR77" s="1311"/>
      <c r="CS77" s="1311"/>
      <c r="CT77" s="1311"/>
      <c r="CU77" s="1311"/>
      <c r="CV77" s="1311">
        <v>31.5</v>
      </c>
      <c r="CW77" s="1311"/>
      <c r="CX77" s="1311"/>
      <c r="CY77" s="1311"/>
      <c r="CZ77" s="1311"/>
      <c r="DA77" s="1311"/>
      <c r="DB77" s="1311"/>
      <c r="DC77" s="1311"/>
    </row>
    <row r="78" spans="2:107" ht="13.5">
      <c r="B78" s="389"/>
      <c r="G78" s="1322"/>
      <c r="H78" s="1322"/>
      <c r="I78" s="1322"/>
      <c r="J78" s="1322"/>
      <c r="K78" s="1331"/>
      <c r="L78" s="1331"/>
      <c r="M78" s="1331"/>
      <c r="N78" s="1331"/>
      <c r="AN78" s="1326"/>
      <c r="AO78" s="1326"/>
      <c r="AP78" s="1326"/>
      <c r="AQ78" s="1326"/>
      <c r="AR78" s="1326"/>
      <c r="AS78" s="1326"/>
      <c r="AT78" s="1326"/>
      <c r="AU78" s="1326"/>
      <c r="AV78" s="1326"/>
      <c r="AW78" s="1326"/>
      <c r="AX78" s="1326"/>
      <c r="AY78" s="1326"/>
      <c r="AZ78" s="1326"/>
      <c r="BA78" s="1326"/>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c r="B79" s="389"/>
      <c r="G79" s="1322"/>
      <c r="H79" s="1322"/>
      <c r="I79" s="1329"/>
      <c r="J79" s="1329"/>
      <c r="K79" s="1341"/>
      <c r="L79" s="1341"/>
      <c r="M79" s="1341"/>
      <c r="N79" s="1341"/>
      <c r="AN79" s="1326"/>
      <c r="AO79" s="1326"/>
      <c r="AP79" s="1326"/>
      <c r="AQ79" s="1326"/>
      <c r="AR79" s="1326"/>
      <c r="AS79" s="1326"/>
      <c r="AT79" s="1326"/>
      <c r="AU79" s="1326"/>
      <c r="AV79" s="1326"/>
      <c r="AW79" s="1326"/>
      <c r="AX79" s="1326"/>
      <c r="AY79" s="1326"/>
      <c r="AZ79" s="1326"/>
      <c r="BA79" s="1326"/>
      <c r="BB79" s="1328" t="s">
        <v>629</v>
      </c>
      <c r="BC79" s="1328"/>
      <c r="BD79" s="1328"/>
      <c r="BE79" s="1328"/>
      <c r="BF79" s="1328"/>
      <c r="BG79" s="1328"/>
      <c r="BH79" s="1328"/>
      <c r="BI79" s="1328"/>
      <c r="BJ79" s="1328"/>
      <c r="BK79" s="1328"/>
      <c r="BL79" s="1328"/>
      <c r="BM79" s="1328"/>
      <c r="BN79" s="1328"/>
      <c r="BO79" s="1328"/>
      <c r="BP79" s="1311">
        <v>6.4</v>
      </c>
      <c r="BQ79" s="1311"/>
      <c r="BR79" s="1311"/>
      <c r="BS79" s="1311"/>
      <c r="BT79" s="1311"/>
      <c r="BU79" s="1311"/>
      <c r="BV79" s="1311"/>
      <c r="BW79" s="1311"/>
      <c r="BX79" s="1311">
        <v>6.1</v>
      </c>
      <c r="BY79" s="1311"/>
      <c r="BZ79" s="1311"/>
      <c r="CA79" s="1311"/>
      <c r="CB79" s="1311"/>
      <c r="CC79" s="1311"/>
      <c r="CD79" s="1311"/>
      <c r="CE79" s="1311"/>
      <c r="CF79" s="1311">
        <v>5.9</v>
      </c>
      <c r="CG79" s="1311"/>
      <c r="CH79" s="1311"/>
      <c r="CI79" s="1311"/>
      <c r="CJ79" s="1311"/>
      <c r="CK79" s="1311"/>
      <c r="CL79" s="1311"/>
      <c r="CM79" s="1311"/>
      <c r="CN79" s="1311">
        <v>5.7</v>
      </c>
      <c r="CO79" s="1311"/>
      <c r="CP79" s="1311"/>
      <c r="CQ79" s="1311"/>
      <c r="CR79" s="1311"/>
      <c r="CS79" s="1311"/>
      <c r="CT79" s="1311"/>
      <c r="CU79" s="1311"/>
      <c r="CV79" s="1311">
        <v>5.4</v>
      </c>
      <c r="CW79" s="1311"/>
      <c r="CX79" s="1311"/>
      <c r="CY79" s="1311"/>
      <c r="CZ79" s="1311"/>
      <c r="DA79" s="1311"/>
      <c r="DB79" s="1311"/>
      <c r="DC79" s="1311"/>
    </row>
    <row r="80" spans="2:107" ht="13.5">
      <c r="B80" s="389"/>
      <c r="G80" s="1322"/>
      <c r="H80" s="1322"/>
      <c r="I80" s="1329"/>
      <c r="J80" s="1329"/>
      <c r="K80" s="1341"/>
      <c r="L80" s="1341"/>
      <c r="M80" s="1341"/>
      <c r="N80" s="1341"/>
      <c r="AN80" s="1326"/>
      <c r="AO80" s="1326"/>
      <c r="AP80" s="1326"/>
      <c r="AQ80" s="1326"/>
      <c r="AR80" s="1326"/>
      <c r="AS80" s="1326"/>
      <c r="AT80" s="1326"/>
      <c r="AU80" s="1326"/>
      <c r="AV80" s="1326"/>
      <c r="AW80" s="1326"/>
      <c r="AX80" s="1326"/>
      <c r="AY80" s="1326"/>
      <c r="AZ80" s="1326"/>
      <c r="BA80" s="1326"/>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Dl54VzIQXZAhd3IErmvBnpSeSqCFNER8RPAHXFPQK23TIPC3a1n7exGI3v7ksxcQpZvekBHLDWlBRxWWaRHfg==" saltValue="6CEUV0bk8wAeCCXZTt/a2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81" zoomScale="85" zoomScaleNormal="85"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530</v>
      </c>
    </row>
  </sheetData>
  <sheetProtection algorithmName="SHA-512" hashValue="v9nO3I1Nnm2DLHWTwY3C0R5tGno6VnRUdzJrLFRsdn83YofqZIp1DJTUWjeaoAPM5mQeTWRl6PzCEbsTgeq2EA==" saltValue="vFzQ+RYwvqsFo7dbm8mUl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530</v>
      </c>
    </row>
  </sheetData>
  <sheetProtection algorithmName="SHA-512" hashValue="pvM1Twiir7DIWM6u4pMXGSymtuTxo6QX4qMYyetYdjfX443QVqCgD6V3UgR0KjLILxY1U1lREKsisfGIEfsxQw==" saltValue="wei6c8Rm0S6aIUT6QYMJw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580</v>
      </c>
      <c r="G2" s="157"/>
      <c r="H2" s="158"/>
    </row>
    <row r="3" spans="1:8">
      <c r="A3" s="154" t="s">
        <v>573</v>
      </c>
      <c r="B3" s="159"/>
      <c r="C3" s="160"/>
      <c r="D3" s="161">
        <v>36141</v>
      </c>
      <c r="E3" s="162"/>
      <c r="F3" s="163">
        <v>46395</v>
      </c>
      <c r="G3" s="164"/>
      <c r="H3" s="165"/>
    </row>
    <row r="4" spans="1:8">
      <c r="A4" s="166"/>
      <c r="B4" s="167"/>
      <c r="C4" s="168"/>
      <c r="D4" s="169">
        <v>15539</v>
      </c>
      <c r="E4" s="170"/>
      <c r="F4" s="171">
        <v>26304</v>
      </c>
      <c r="G4" s="172"/>
      <c r="H4" s="173"/>
    </row>
    <row r="5" spans="1:8">
      <c r="A5" s="154" t="s">
        <v>575</v>
      </c>
      <c r="B5" s="159"/>
      <c r="C5" s="160"/>
      <c r="D5" s="161">
        <v>34692</v>
      </c>
      <c r="E5" s="162"/>
      <c r="F5" s="163">
        <v>48088</v>
      </c>
      <c r="G5" s="164"/>
      <c r="H5" s="165"/>
    </row>
    <row r="6" spans="1:8">
      <c r="A6" s="166"/>
      <c r="B6" s="167"/>
      <c r="C6" s="168"/>
      <c r="D6" s="169">
        <v>10199</v>
      </c>
      <c r="E6" s="170"/>
      <c r="F6" s="171">
        <v>25183</v>
      </c>
      <c r="G6" s="172"/>
      <c r="H6" s="173"/>
    </row>
    <row r="7" spans="1:8">
      <c r="A7" s="154" t="s">
        <v>576</v>
      </c>
      <c r="B7" s="159"/>
      <c r="C7" s="160"/>
      <c r="D7" s="161">
        <v>30281</v>
      </c>
      <c r="E7" s="162"/>
      <c r="F7" s="163">
        <v>46457</v>
      </c>
      <c r="G7" s="164"/>
      <c r="H7" s="165"/>
    </row>
    <row r="8" spans="1:8">
      <c r="A8" s="166"/>
      <c r="B8" s="167"/>
      <c r="C8" s="168"/>
      <c r="D8" s="169">
        <v>10811</v>
      </c>
      <c r="E8" s="170"/>
      <c r="F8" s="171">
        <v>24020</v>
      </c>
      <c r="G8" s="172"/>
      <c r="H8" s="173"/>
    </row>
    <row r="9" spans="1:8">
      <c r="A9" s="154" t="s">
        <v>577</v>
      </c>
      <c r="B9" s="159"/>
      <c r="C9" s="160"/>
      <c r="D9" s="161">
        <v>22851</v>
      </c>
      <c r="E9" s="162"/>
      <c r="F9" s="163">
        <v>51849</v>
      </c>
      <c r="G9" s="164"/>
      <c r="H9" s="165"/>
    </row>
    <row r="10" spans="1:8">
      <c r="A10" s="166"/>
      <c r="B10" s="167"/>
      <c r="C10" s="168"/>
      <c r="D10" s="169">
        <v>9709</v>
      </c>
      <c r="E10" s="170"/>
      <c r="F10" s="171">
        <v>26326</v>
      </c>
      <c r="G10" s="172"/>
      <c r="H10" s="173"/>
    </row>
    <row r="11" spans="1:8">
      <c r="A11" s="154" t="s">
        <v>578</v>
      </c>
      <c r="B11" s="159"/>
      <c r="C11" s="160"/>
      <c r="D11" s="161">
        <v>25257</v>
      </c>
      <c r="E11" s="162"/>
      <c r="F11" s="163">
        <v>52191</v>
      </c>
      <c r="G11" s="164"/>
      <c r="H11" s="165"/>
    </row>
    <row r="12" spans="1:8">
      <c r="A12" s="166"/>
      <c r="B12" s="167"/>
      <c r="C12" s="174"/>
      <c r="D12" s="169">
        <v>13576</v>
      </c>
      <c r="E12" s="170"/>
      <c r="F12" s="171">
        <v>26807</v>
      </c>
      <c r="G12" s="172"/>
      <c r="H12" s="173"/>
    </row>
    <row r="13" spans="1:8">
      <c r="A13" s="154"/>
      <c r="B13" s="159"/>
      <c r="C13" s="175"/>
      <c r="D13" s="176">
        <v>29844</v>
      </c>
      <c r="E13" s="177"/>
      <c r="F13" s="178">
        <v>48996</v>
      </c>
      <c r="G13" s="179"/>
      <c r="H13" s="165"/>
    </row>
    <row r="14" spans="1:8">
      <c r="A14" s="166"/>
      <c r="B14" s="167"/>
      <c r="C14" s="168"/>
      <c r="D14" s="169">
        <v>11967</v>
      </c>
      <c r="E14" s="170"/>
      <c r="F14" s="171">
        <v>25728</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2.6</v>
      </c>
      <c r="C19" s="180">
        <f>ROUND(VALUE(SUBSTITUTE(実質収支比率等に係る経年分析!G$48,"▲","-")),2)</f>
        <v>2.85</v>
      </c>
      <c r="D19" s="180">
        <f>ROUND(VALUE(SUBSTITUTE(実質収支比率等に係る経年分析!H$48,"▲","-")),2)</f>
        <v>3.1</v>
      </c>
      <c r="E19" s="180">
        <f>ROUND(VALUE(SUBSTITUTE(実質収支比率等に係る経年分析!I$48,"▲","-")),2)</f>
        <v>2.78</v>
      </c>
      <c r="F19" s="180">
        <f>ROUND(VALUE(SUBSTITUTE(実質収支比率等に係る経年分析!J$48,"▲","-")),2)</f>
        <v>2.66</v>
      </c>
    </row>
    <row r="20" spans="1:11">
      <c r="A20" s="180" t="s">
        <v>55</v>
      </c>
      <c r="B20" s="180">
        <f>ROUND(VALUE(SUBSTITUTE(実質収支比率等に係る経年分析!F$47,"▲","-")),2)</f>
        <v>16.8</v>
      </c>
      <c r="C20" s="180">
        <f>ROUND(VALUE(SUBSTITUTE(実質収支比率等に係る経年分析!G$47,"▲","-")),2)</f>
        <v>16.32</v>
      </c>
      <c r="D20" s="180">
        <f>ROUND(VALUE(SUBSTITUTE(実質収支比率等に係る経年分析!H$47,"▲","-")),2)</f>
        <v>16.7</v>
      </c>
      <c r="E20" s="180">
        <f>ROUND(VALUE(SUBSTITUTE(実質収支比率等に係る経年分析!I$47,"▲","-")),2)</f>
        <v>17.399999999999999</v>
      </c>
      <c r="F20" s="180">
        <f>ROUND(VALUE(SUBSTITUTE(実質収支比率等に係る経年分析!J$47,"▲","-")),2)</f>
        <v>17.11</v>
      </c>
    </row>
    <row r="21" spans="1:11">
      <c r="A21" s="180" t="s">
        <v>56</v>
      </c>
      <c r="B21" s="180">
        <f>IF(ISNUMBER(VALUE(SUBSTITUTE(実質収支比率等に係る経年分析!F$49,"▲","-"))),ROUND(VALUE(SUBSTITUTE(実質収支比率等に係る経年分析!F$49,"▲","-")),2),NA())</f>
        <v>-1.55</v>
      </c>
      <c r="C21" s="180">
        <f>IF(ISNUMBER(VALUE(SUBSTITUTE(実質収支比率等に係る経年分析!G$49,"▲","-"))),ROUND(VALUE(SUBSTITUTE(実質収支比率等に係る経年分析!G$49,"▲","-")),2),NA())</f>
        <v>-1.35</v>
      </c>
      <c r="D21" s="180">
        <f>IF(ISNUMBER(VALUE(SUBSTITUTE(実質収支比率等に係る経年分析!H$49,"▲","-"))),ROUND(VALUE(SUBSTITUTE(実質収支比率等に係る経年分析!H$49,"▲","-")),2),NA())</f>
        <v>-0.49</v>
      </c>
      <c r="E21" s="180">
        <f>IF(ISNUMBER(VALUE(SUBSTITUTE(実質収支比率等に係る経年分析!I$49,"▲","-"))),ROUND(VALUE(SUBSTITUTE(実質収支比率等に係る経年分析!I$49,"▲","-")),2),NA())</f>
        <v>-0.96</v>
      </c>
      <c r="F21" s="180">
        <f>IF(ISNUMBER(VALUE(SUBSTITUTE(実質収支比率等に係る経年分析!J$49,"▲","-"))),ROUND(VALUE(SUBSTITUTE(実質収支比率等に係る経年分析!J$49,"▲","-")),2),NA())</f>
        <v>-1.32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1.26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1.2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簡易水道事業会計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0.44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0.54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0.56000000000000005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0.61</v>
      </c>
    </row>
    <row r="30" spans="1:11">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0.68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0.71</v>
      </c>
    </row>
    <row r="31" spans="1:11">
      <c r="A31" s="181" t="str">
        <f>IF(連結実質赤字比率に係る赤字・黒字の構成分析!C$39="",NA(),連結実質赤字比率に係る赤字・黒字の構成分析!C$39)</f>
        <v>松山城観光事業特別会計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1.83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2.0699999999999998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1.83</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2.64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2.37</v>
      </c>
    </row>
    <row r="33" spans="1:16">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2.58</v>
      </c>
    </row>
    <row r="34" spans="1:16">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3.35</v>
      </c>
    </row>
    <row r="35" spans="1:16">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10.82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14428</v>
      </c>
      <c r="E42" s="182"/>
      <c r="F42" s="182"/>
      <c r="G42" s="182">
        <f>'実質公債費比率（分子）の構造'!L$52</f>
        <v>14465</v>
      </c>
      <c r="H42" s="182"/>
      <c r="I42" s="182"/>
      <c r="J42" s="182">
        <f>'実質公債費比率（分子）の構造'!M$52</f>
        <v>14335</v>
      </c>
      <c r="K42" s="182"/>
      <c r="L42" s="182"/>
      <c r="M42" s="182">
        <f>'実質公債費比率（分子）の構造'!N$52</f>
        <v>14229</v>
      </c>
      <c r="N42" s="182"/>
      <c r="O42" s="182"/>
      <c r="P42" s="182">
        <f>'実質公債費比率（分子）の構造'!O$52</f>
        <v>13770</v>
      </c>
    </row>
    <row r="43" spans="1:16">
      <c r="A43" s="182" t="s">
        <v>64</v>
      </c>
      <c r="B43" s="182">
        <f>'実質公債費比率（分子）の構造'!K$51</f>
        <v>1</v>
      </c>
      <c r="C43" s="182"/>
      <c r="D43" s="182"/>
      <c r="E43" s="182">
        <f>'実質公債費比率（分子）の構造'!L$51</f>
        <v>3</v>
      </c>
      <c r="F43" s="182"/>
      <c r="G43" s="182"/>
      <c r="H43" s="182">
        <f>'実質公債費比率（分子）の構造'!M$51</f>
        <v>3</v>
      </c>
      <c r="I43" s="182"/>
      <c r="J43" s="182"/>
      <c r="K43" s="182">
        <f>'実質公債費比率（分子）の構造'!N$51</f>
        <v>1</v>
      </c>
      <c r="L43" s="182"/>
      <c r="M43" s="182"/>
      <c r="N43" s="182">
        <f>'実質公債費比率（分子）の構造'!O$51</f>
        <v>1</v>
      </c>
      <c r="O43" s="182"/>
      <c r="P43" s="182"/>
    </row>
    <row r="44" spans="1:16">
      <c r="A44" s="182" t="s">
        <v>65</v>
      </c>
      <c r="B44" s="182">
        <f>'実質公債費比率（分子）の構造'!K$50</f>
        <v>0</v>
      </c>
      <c r="C44" s="182"/>
      <c r="D44" s="182"/>
      <c r="E44" s="182" t="str">
        <f>'実質公債費比率（分子）の構造'!L$50</f>
        <v>-</v>
      </c>
      <c r="F44" s="182"/>
      <c r="G44" s="182"/>
      <c r="H44" s="182" t="str">
        <f>'実質公債費比率（分子）の構造'!M$50</f>
        <v>-</v>
      </c>
      <c r="I44" s="182"/>
      <c r="J44" s="182"/>
      <c r="K44" s="182">
        <f>'実質公債費比率（分子）の構造'!N$50</f>
        <v>0</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f>'実質公債費比率（分子）の構造'!M$49</f>
        <v>2</v>
      </c>
      <c r="I45" s="182"/>
      <c r="J45" s="182"/>
      <c r="K45" s="182">
        <f>'実質公債費比率（分子）の構造'!N$49</f>
        <v>3</v>
      </c>
      <c r="L45" s="182"/>
      <c r="M45" s="182"/>
      <c r="N45" s="182">
        <f>'実質公債費比率（分子）の構造'!O$49</f>
        <v>3</v>
      </c>
      <c r="O45" s="182"/>
      <c r="P45" s="182"/>
    </row>
    <row r="46" spans="1:16">
      <c r="A46" s="182" t="s">
        <v>67</v>
      </c>
      <c r="B46" s="182">
        <f>'実質公債費比率（分子）の構造'!K$48</f>
        <v>5632</v>
      </c>
      <c r="C46" s="182"/>
      <c r="D46" s="182"/>
      <c r="E46" s="182">
        <f>'実質公債費比率（分子）の構造'!L$48</f>
        <v>5313</v>
      </c>
      <c r="F46" s="182"/>
      <c r="G46" s="182"/>
      <c r="H46" s="182">
        <f>'実質公債費比率（分子）の構造'!M$48</f>
        <v>5296</v>
      </c>
      <c r="I46" s="182"/>
      <c r="J46" s="182"/>
      <c r="K46" s="182">
        <f>'実質公債費比率（分子）の構造'!N$48</f>
        <v>5453</v>
      </c>
      <c r="L46" s="182"/>
      <c r="M46" s="182"/>
      <c r="N46" s="182">
        <f>'実質公債費比率（分子）の構造'!O$48</f>
        <v>5411</v>
      </c>
      <c r="O46" s="182"/>
      <c r="P46" s="182"/>
    </row>
    <row r="47" spans="1:16">
      <c r="A47" s="182" t="s">
        <v>68</v>
      </c>
      <c r="B47" s="182">
        <f>'実質公債費比率（分子）の構造'!K$47</f>
        <v>433</v>
      </c>
      <c r="C47" s="182"/>
      <c r="D47" s="182"/>
      <c r="E47" s="182">
        <f>'実質公債費比率（分子）の構造'!L$47</f>
        <v>433</v>
      </c>
      <c r="F47" s="182"/>
      <c r="G47" s="182"/>
      <c r="H47" s="182">
        <f>'実質公債費比率（分子）の構造'!M$47</f>
        <v>433</v>
      </c>
      <c r="I47" s="182"/>
      <c r="J47" s="182"/>
      <c r="K47" s="182">
        <f>'実質公債費比率（分子）の構造'!N$47</f>
        <v>433</v>
      </c>
      <c r="L47" s="182"/>
      <c r="M47" s="182"/>
      <c r="N47" s="182">
        <f>'実質公債費比率（分子）の構造'!O$47</f>
        <v>433</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15273</v>
      </c>
      <c r="C49" s="182"/>
      <c r="D49" s="182"/>
      <c r="E49" s="182">
        <f>'実質公債費比率（分子）の構造'!L$45</f>
        <v>15805</v>
      </c>
      <c r="F49" s="182"/>
      <c r="G49" s="182"/>
      <c r="H49" s="182">
        <f>'実質公債費比率（分子）の構造'!M$45</f>
        <v>15485</v>
      </c>
      <c r="I49" s="182"/>
      <c r="J49" s="182"/>
      <c r="K49" s="182">
        <f>'実質公債費比率（分子）の構造'!N$45</f>
        <v>15789</v>
      </c>
      <c r="L49" s="182"/>
      <c r="M49" s="182"/>
      <c r="N49" s="182">
        <f>'実質公債費比率（分子）の構造'!O$45</f>
        <v>15770</v>
      </c>
      <c r="O49" s="182"/>
      <c r="P49" s="182"/>
    </row>
    <row r="50" spans="1:16">
      <c r="A50" s="182" t="s">
        <v>71</v>
      </c>
      <c r="B50" s="182" t="e">
        <f>NA()</f>
        <v>#N/A</v>
      </c>
      <c r="C50" s="182">
        <f>IF(ISNUMBER('実質公債費比率（分子）の構造'!K$53),'実質公債費比率（分子）の構造'!K$53,NA())</f>
        <v>6911</v>
      </c>
      <c r="D50" s="182" t="e">
        <f>NA()</f>
        <v>#N/A</v>
      </c>
      <c r="E50" s="182" t="e">
        <f>NA()</f>
        <v>#N/A</v>
      </c>
      <c r="F50" s="182">
        <f>IF(ISNUMBER('実質公債費比率（分子）の構造'!L$53),'実質公債費比率（分子）の構造'!L$53,NA())</f>
        <v>7089</v>
      </c>
      <c r="G50" s="182" t="e">
        <f>NA()</f>
        <v>#N/A</v>
      </c>
      <c r="H50" s="182" t="e">
        <f>NA()</f>
        <v>#N/A</v>
      </c>
      <c r="I50" s="182">
        <f>IF(ISNUMBER('実質公債費比率（分子）の構造'!M$53),'実質公債費比率（分子）の構造'!M$53,NA())</f>
        <v>6884</v>
      </c>
      <c r="J50" s="182" t="e">
        <f>NA()</f>
        <v>#N/A</v>
      </c>
      <c r="K50" s="182" t="e">
        <f>NA()</f>
        <v>#N/A</v>
      </c>
      <c r="L50" s="182">
        <f>IF(ISNUMBER('実質公債費比率（分子）の構造'!N$53),'実質公債費比率（分子）の構造'!N$53,NA())</f>
        <v>7450</v>
      </c>
      <c r="M50" s="182" t="e">
        <f>NA()</f>
        <v>#N/A</v>
      </c>
      <c r="N50" s="182" t="e">
        <f>NA()</f>
        <v>#N/A</v>
      </c>
      <c r="O50" s="182">
        <f>IF(ISNUMBER('実質公債費比率（分子）の構造'!O$53),'実質公債費比率（分子）の構造'!O$53,NA())</f>
        <v>7848</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184495</v>
      </c>
      <c r="E56" s="181"/>
      <c r="F56" s="181"/>
      <c r="G56" s="181">
        <f>'将来負担比率（分子）の構造'!J$52</f>
        <v>183680</v>
      </c>
      <c r="H56" s="181"/>
      <c r="I56" s="181"/>
      <c r="J56" s="181">
        <f>'将来負担比率（分子）の構造'!K$52</f>
        <v>184381</v>
      </c>
      <c r="K56" s="181"/>
      <c r="L56" s="181"/>
      <c r="M56" s="181">
        <f>'将来負担比率（分子）の構造'!L$52</f>
        <v>183440</v>
      </c>
      <c r="N56" s="181"/>
      <c r="O56" s="181"/>
      <c r="P56" s="181">
        <f>'将来負担比率（分子）の構造'!M$52</f>
        <v>182508</v>
      </c>
    </row>
    <row r="57" spans="1:16">
      <c r="A57" s="181" t="s">
        <v>42</v>
      </c>
      <c r="B57" s="181"/>
      <c r="C57" s="181"/>
      <c r="D57" s="181">
        <f>'将来負担比率（分子）の構造'!I$51</f>
        <v>2176</v>
      </c>
      <c r="E57" s="181"/>
      <c r="F57" s="181"/>
      <c r="G57" s="181">
        <f>'将来負担比率（分子）の構造'!J$51</f>
        <v>2393</v>
      </c>
      <c r="H57" s="181"/>
      <c r="I57" s="181"/>
      <c r="J57" s="181">
        <f>'将来負担比率（分子）の構造'!K$51</f>
        <v>3595</v>
      </c>
      <c r="K57" s="181"/>
      <c r="L57" s="181"/>
      <c r="M57" s="181">
        <f>'将来負担比率（分子）の構造'!L$51</f>
        <v>3474</v>
      </c>
      <c r="N57" s="181"/>
      <c r="O57" s="181"/>
      <c r="P57" s="181">
        <f>'将来負担比率（分子）の構造'!M$51</f>
        <v>3785</v>
      </c>
    </row>
    <row r="58" spans="1:16">
      <c r="A58" s="181" t="s">
        <v>41</v>
      </c>
      <c r="B58" s="181"/>
      <c r="C58" s="181"/>
      <c r="D58" s="181">
        <f>'将来負担比率（分子）の構造'!I$50</f>
        <v>48601</v>
      </c>
      <c r="E58" s="181"/>
      <c r="F58" s="181"/>
      <c r="G58" s="181">
        <f>'将来負担比率（分子）の構造'!J$50</f>
        <v>48310</v>
      </c>
      <c r="H58" s="181"/>
      <c r="I58" s="181"/>
      <c r="J58" s="181">
        <f>'将来負担比率（分子）の構造'!K$50</f>
        <v>49541</v>
      </c>
      <c r="K58" s="181"/>
      <c r="L58" s="181"/>
      <c r="M58" s="181">
        <f>'将来負担比率（分子）の構造'!L$50</f>
        <v>50537</v>
      </c>
      <c r="N58" s="181"/>
      <c r="O58" s="181"/>
      <c r="P58" s="181">
        <f>'将来負担比率（分子）の構造'!M$50</f>
        <v>52897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22131</v>
      </c>
      <c r="C62" s="181"/>
      <c r="D62" s="181"/>
      <c r="E62" s="181">
        <f>'将来負担比率（分子）の構造'!J$45</f>
        <v>21640</v>
      </c>
      <c r="F62" s="181"/>
      <c r="G62" s="181"/>
      <c r="H62" s="181">
        <f>'将来負担比率（分子）の構造'!K$45</f>
        <v>21688</v>
      </c>
      <c r="I62" s="181"/>
      <c r="J62" s="181"/>
      <c r="K62" s="181">
        <f>'将来負担比率（分子）の構造'!L$45</f>
        <v>23189</v>
      </c>
      <c r="L62" s="181"/>
      <c r="M62" s="181"/>
      <c r="N62" s="181">
        <f>'将来負担比率（分子）の構造'!M$45</f>
        <v>21187</v>
      </c>
      <c r="O62" s="181"/>
      <c r="P62" s="181"/>
    </row>
    <row r="63" spans="1:16">
      <c r="A63" s="181" t="s">
        <v>34</v>
      </c>
      <c r="B63" s="181" t="str">
        <f>'将来負担比率（分子）の構造'!I$44</f>
        <v>-</v>
      </c>
      <c r="C63" s="181"/>
      <c r="D63" s="181"/>
      <c r="E63" s="181">
        <f>'将来負担比率（分子）の構造'!J$44</f>
        <v>1143</v>
      </c>
      <c r="F63" s="181"/>
      <c r="G63" s="181"/>
      <c r="H63" s="181">
        <f>'将来負担比率（分子）の構造'!K$44</f>
        <v>2151</v>
      </c>
      <c r="I63" s="181"/>
      <c r="J63" s="181"/>
      <c r="K63" s="181">
        <f>'将来負担比率（分子）の構造'!L$44</f>
        <v>2151</v>
      </c>
      <c r="L63" s="181"/>
      <c r="M63" s="181"/>
      <c r="N63" s="181">
        <f>'将来負担比率（分子）の構造'!M$44</f>
        <v>2151</v>
      </c>
      <c r="O63" s="181"/>
      <c r="P63" s="181"/>
    </row>
    <row r="64" spans="1:16">
      <c r="A64" s="181" t="s">
        <v>33</v>
      </c>
      <c r="B64" s="181">
        <f>'将来負担比率（分子）の構造'!I$43</f>
        <v>89585</v>
      </c>
      <c r="C64" s="181"/>
      <c r="D64" s="181"/>
      <c r="E64" s="181">
        <f>'将来負担比率（分子）の構造'!J$43</f>
        <v>88919</v>
      </c>
      <c r="F64" s="181"/>
      <c r="G64" s="181"/>
      <c r="H64" s="181">
        <f>'将来負担比率（分子）の構造'!K$43</f>
        <v>85392</v>
      </c>
      <c r="I64" s="181"/>
      <c r="J64" s="181"/>
      <c r="K64" s="181">
        <f>'将来負担比率（分子）の構造'!L$43</f>
        <v>81453</v>
      </c>
      <c r="L64" s="181"/>
      <c r="M64" s="181"/>
      <c r="N64" s="181">
        <f>'将来負担比率（分子）の構造'!M$43</f>
        <v>78485</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178284</v>
      </c>
      <c r="C66" s="181"/>
      <c r="D66" s="181"/>
      <c r="E66" s="181">
        <f>'将来負担比率（分子）の構造'!J$41</f>
        <v>178970</v>
      </c>
      <c r="F66" s="181"/>
      <c r="G66" s="181"/>
      <c r="H66" s="181">
        <f>'将来負担比率（分子）の構造'!K$41</f>
        <v>182161</v>
      </c>
      <c r="I66" s="181"/>
      <c r="J66" s="181"/>
      <c r="K66" s="181">
        <f>'将来負担比率（分子）の構造'!L$41</f>
        <v>178856</v>
      </c>
      <c r="L66" s="181"/>
      <c r="M66" s="181"/>
      <c r="N66" s="181">
        <f>'将来負担比率（分子）の構造'!M$41</f>
        <v>178299</v>
      </c>
      <c r="O66" s="181"/>
      <c r="P66" s="181"/>
    </row>
    <row r="67" spans="1:16">
      <c r="A67" s="181" t="s">
        <v>75</v>
      </c>
      <c r="B67" s="181" t="e">
        <f>NA()</f>
        <v>#N/A</v>
      </c>
      <c r="C67" s="181">
        <f>IF(ISNUMBER('将来負担比率（分子）の構造'!I$53), IF('将来負担比率（分子）の構造'!I$53 &lt; 0, 0, '将来負担比率（分子）の構造'!I$53), NA())</f>
        <v>54728</v>
      </c>
      <c r="D67" s="181" t="e">
        <f>NA()</f>
        <v>#N/A</v>
      </c>
      <c r="E67" s="181" t="e">
        <f>NA()</f>
        <v>#N/A</v>
      </c>
      <c r="F67" s="181">
        <f>IF(ISNUMBER('将来負担比率（分子）の構造'!J$53), IF('将来負担比率（分子）の構造'!J$53 &lt; 0, 0, '将来負担比率（分子）の構造'!J$53), NA())</f>
        <v>56288</v>
      </c>
      <c r="G67" s="181" t="e">
        <f>NA()</f>
        <v>#N/A</v>
      </c>
      <c r="H67" s="181" t="e">
        <f>NA()</f>
        <v>#N/A</v>
      </c>
      <c r="I67" s="181">
        <f>IF(ISNUMBER('将来負担比率（分子）の構造'!K$53), IF('将来負担比率（分子）の構造'!K$53 &lt; 0, 0, '将来負担比率（分子）の構造'!K$53), NA())</f>
        <v>53875</v>
      </c>
      <c r="J67" s="181" t="e">
        <f>NA()</f>
        <v>#N/A</v>
      </c>
      <c r="K67" s="181" t="e">
        <f>NA()</f>
        <v>#N/A</v>
      </c>
      <c r="L67" s="181">
        <f>IF(ISNUMBER('将来負担比率（分子）の構造'!L$53), IF('将来負担比率（分子）の構造'!L$53 &lt; 0, 0, '将来負担比率（分子）の構造'!L$53), NA())</f>
        <v>48198</v>
      </c>
      <c r="M67" s="181" t="e">
        <f>NA()</f>
        <v>#N/A</v>
      </c>
      <c r="N67" s="181" t="e">
        <f>NA()</f>
        <v>#N/A</v>
      </c>
      <c r="O67" s="181">
        <f>IF(ISNUMBER('将来負担比率（分子）の構造'!M$53), IF('将来負担比率（分子）の構造'!M$53 &lt; 0, 0, '将来負担比率（分子）の構造'!M$53), NA())</f>
        <v>40931</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17800</v>
      </c>
      <c r="C72" s="185">
        <f>基金残高に係る経年分析!G55</f>
        <v>18600</v>
      </c>
      <c r="D72" s="185">
        <f>基金残高に係る経年分析!H55</f>
        <v>18550</v>
      </c>
    </row>
    <row r="73" spans="1:16">
      <c r="A73" s="184" t="s">
        <v>78</v>
      </c>
      <c r="B73" s="185">
        <f>基金残高に係る経年分析!F56</f>
        <v>7650</v>
      </c>
      <c r="C73" s="185">
        <f>基金残高に係る経年分析!G56</f>
        <v>6950</v>
      </c>
      <c r="D73" s="185">
        <f>基金残高に係る経年分析!H56</f>
        <v>7150</v>
      </c>
    </row>
    <row r="74" spans="1:16">
      <c r="A74" s="184" t="s">
        <v>79</v>
      </c>
      <c r="B74" s="185">
        <f>基金残高に係る経年分析!F57</f>
        <v>21041</v>
      </c>
      <c r="C74" s="185">
        <f>基金残高に係る経年分析!G57</f>
        <v>21873</v>
      </c>
      <c r="D74" s="185">
        <f>基金残高に係る経年分析!H57</f>
        <v>23922</v>
      </c>
    </row>
  </sheetData>
  <sheetProtection algorithmName="SHA-512" hashValue="HEw/dr66+S/EUc/ppJT9iWa270pvOvNuu5oSfBgR99phfhbFzcOrBhFJmZtP7VieKabT8pY1RsOoiBpirntgSw==" saltValue="+j2ltxR+Uz9AEv6dDkZt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50" t="s">
        <v>229</v>
      </c>
      <c r="C5" s="751"/>
      <c r="D5" s="751"/>
      <c r="E5" s="751"/>
      <c r="F5" s="751"/>
      <c r="G5" s="751"/>
      <c r="H5" s="751"/>
      <c r="I5" s="751"/>
      <c r="J5" s="751"/>
      <c r="K5" s="751"/>
      <c r="L5" s="751"/>
      <c r="M5" s="751"/>
      <c r="N5" s="751"/>
      <c r="O5" s="751"/>
      <c r="P5" s="751"/>
      <c r="Q5" s="752"/>
      <c r="R5" s="735">
        <v>69252296</v>
      </c>
      <c r="S5" s="736"/>
      <c r="T5" s="736"/>
      <c r="U5" s="736"/>
      <c r="V5" s="736"/>
      <c r="W5" s="736"/>
      <c r="X5" s="736"/>
      <c r="Y5" s="779"/>
      <c r="Z5" s="797">
        <v>27.6</v>
      </c>
      <c r="AA5" s="797"/>
      <c r="AB5" s="797"/>
      <c r="AC5" s="797"/>
      <c r="AD5" s="798">
        <v>69252296</v>
      </c>
      <c r="AE5" s="798"/>
      <c r="AF5" s="798"/>
      <c r="AG5" s="798"/>
      <c r="AH5" s="798"/>
      <c r="AI5" s="798"/>
      <c r="AJ5" s="798"/>
      <c r="AK5" s="798"/>
      <c r="AL5" s="780">
        <v>68.099999999999994</v>
      </c>
      <c r="AM5" s="755"/>
      <c r="AN5" s="755"/>
      <c r="AO5" s="781"/>
      <c r="AP5" s="750" t="s">
        <v>230</v>
      </c>
      <c r="AQ5" s="751"/>
      <c r="AR5" s="751"/>
      <c r="AS5" s="751"/>
      <c r="AT5" s="751"/>
      <c r="AU5" s="751"/>
      <c r="AV5" s="751"/>
      <c r="AW5" s="751"/>
      <c r="AX5" s="751"/>
      <c r="AY5" s="751"/>
      <c r="AZ5" s="751"/>
      <c r="BA5" s="751"/>
      <c r="BB5" s="751"/>
      <c r="BC5" s="751"/>
      <c r="BD5" s="751"/>
      <c r="BE5" s="751"/>
      <c r="BF5" s="752"/>
      <c r="BG5" s="680">
        <v>67243393</v>
      </c>
      <c r="BH5" s="681"/>
      <c r="BI5" s="681"/>
      <c r="BJ5" s="681"/>
      <c r="BK5" s="681"/>
      <c r="BL5" s="681"/>
      <c r="BM5" s="681"/>
      <c r="BN5" s="682"/>
      <c r="BO5" s="713">
        <v>97.1</v>
      </c>
      <c r="BP5" s="713"/>
      <c r="BQ5" s="713"/>
      <c r="BR5" s="713"/>
      <c r="BS5" s="714">
        <v>1210073</v>
      </c>
      <c r="BT5" s="714"/>
      <c r="BU5" s="714"/>
      <c r="BV5" s="714"/>
      <c r="BW5" s="714"/>
      <c r="BX5" s="714"/>
      <c r="BY5" s="714"/>
      <c r="BZ5" s="714"/>
      <c r="CA5" s="714"/>
      <c r="CB5" s="768"/>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c r="B6" s="677" t="s">
        <v>234</v>
      </c>
      <c r="C6" s="678"/>
      <c r="D6" s="678"/>
      <c r="E6" s="678"/>
      <c r="F6" s="678"/>
      <c r="G6" s="678"/>
      <c r="H6" s="678"/>
      <c r="I6" s="678"/>
      <c r="J6" s="678"/>
      <c r="K6" s="678"/>
      <c r="L6" s="678"/>
      <c r="M6" s="678"/>
      <c r="N6" s="678"/>
      <c r="O6" s="678"/>
      <c r="P6" s="678"/>
      <c r="Q6" s="679"/>
      <c r="R6" s="680">
        <v>1133029</v>
      </c>
      <c r="S6" s="681"/>
      <c r="T6" s="681"/>
      <c r="U6" s="681"/>
      <c r="V6" s="681"/>
      <c r="W6" s="681"/>
      <c r="X6" s="681"/>
      <c r="Y6" s="682"/>
      <c r="Z6" s="713">
        <v>0.5</v>
      </c>
      <c r="AA6" s="713"/>
      <c r="AB6" s="713"/>
      <c r="AC6" s="713"/>
      <c r="AD6" s="714">
        <v>1133029</v>
      </c>
      <c r="AE6" s="714"/>
      <c r="AF6" s="714"/>
      <c r="AG6" s="714"/>
      <c r="AH6" s="714"/>
      <c r="AI6" s="714"/>
      <c r="AJ6" s="714"/>
      <c r="AK6" s="714"/>
      <c r="AL6" s="683">
        <v>1.1000000000000001</v>
      </c>
      <c r="AM6" s="684"/>
      <c r="AN6" s="684"/>
      <c r="AO6" s="715"/>
      <c r="AP6" s="677" t="s">
        <v>235</v>
      </c>
      <c r="AQ6" s="678"/>
      <c r="AR6" s="678"/>
      <c r="AS6" s="678"/>
      <c r="AT6" s="678"/>
      <c r="AU6" s="678"/>
      <c r="AV6" s="678"/>
      <c r="AW6" s="678"/>
      <c r="AX6" s="678"/>
      <c r="AY6" s="678"/>
      <c r="AZ6" s="678"/>
      <c r="BA6" s="678"/>
      <c r="BB6" s="678"/>
      <c r="BC6" s="678"/>
      <c r="BD6" s="678"/>
      <c r="BE6" s="678"/>
      <c r="BF6" s="679"/>
      <c r="BG6" s="680">
        <v>67243393</v>
      </c>
      <c r="BH6" s="681"/>
      <c r="BI6" s="681"/>
      <c r="BJ6" s="681"/>
      <c r="BK6" s="681"/>
      <c r="BL6" s="681"/>
      <c r="BM6" s="681"/>
      <c r="BN6" s="682"/>
      <c r="BO6" s="713">
        <v>97.1</v>
      </c>
      <c r="BP6" s="713"/>
      <c r="BQ6" s="713"/>
      <c r="BR6" s="713"/>
      <c r="BS6" s="714">
        <v>1210073</v>
      </c>
      <c r="BT6" s="714"/>
      <c r="BU6" s="714"/>
      <c r="BV6" s="714"/>
      <c r="BW6" s="714"/>
      <c r="BX6" s="714"/>
      <c r="BY6" s="714"/>
      <c r="BZ6" s="714"/>
      <c r="CA6" s="714"/>
      <c r="CB6" s="768"/>
      <c r="CD6" s="738" t="s">
        <v>236</v>
      </c>
      <c r="CE6" s="739"/>
      <c r="CF6" s="739"/>
      <c r="CG6" s="739"/>
      <c r="CH6" s="739"/>
      <c r="CI6" s="739"/>
      <c r="CJ6" s="739"/>
      <c r="CK6" s="739"/>
      <c r="CL6" s="739"/>
      <c r="CM6" s="739"/>
      <c r="CN6" s="739"/>
      <c r="CO6" s="739"/>
      <c r="CP6" s="739"/>
      <c r="CQ6" s="740"/>
      <c r="CR6" s="680">
        <v>795935</v>
      </c>
      <c r="CS6" s="681"/>
      <c r="CT6" s="681"/>
      <c r="CU6" s="681"/>
      <c r="CV6" s="681"/>
      <c r="CW6" s="681"/>
      <c r="CX6" s="681"/>
      <c r="CY6" s="682"/>
      <c r="CZ6" s="780">
        <v>0.3</v>
      </c>
      <c r="DA6" s="755"/>
      <c r="DB6" s="755"/>
      <c r="DC6" s="783"/>
      <c r="DD6" s="686" t="s">
        <v>237</v>
      </c>
      <c r="DE6" s="681"/>
      <c r="DF6" s="681"/>
      <c r="DG6" s="681"/>
      <c r="DH6" s="681"/>
      <c r="DI6" s="681"/>
      <c r="DJ6" s="681"/>
      <c r="DK6" s="681"/>
      <c r="DL6" s="681"/>
      <c r="DM6" s="681"/>
      <c r="DN6" s="681"/>
      <c r="DO6" s="681"/>
      <c r="DP6" s="682"/>
      <c r="DQ6" s="686">
        <v>795647</v>
      </c>
      <c r="DR6" s="681"/>
      <c r="DS6" s="681"/>
      <c r="DT6" s="681"/>
      <c r="DU6" s="681"/>
      <c r="DV6" s="681"/>
      <c r="DW6" s="681"/>
      <c r="DX6" s="681"/>
      <c r="DY6" s="681"/>
      <c r="DZ6" s="681"/>
      <c r="EA6" s="681"/>
      <c r="EB6" s="681"/>
      <c r="EC6" s="726"/>
    </row>
    <row r="7" spans="2:143" ht="11.25" customHeight="1">
      <c r="B7" s="677" t="s">
        <v>238</v>
      </c>
      <c r="C7" s="678"/>
      <c r="D7" s="678"/>
      <c r="E7" s="678"/>
      <c r="F7" s="678"/>
      <c r="G7" s="678"/>
      <c r="H7" s="678"/>
      <c r="I7" s="678"/>
      <c r="J7" s="678"/>
      <c r="K7" s="678"/>
      <c r="L7" s="678"/>
      <c r="M7" s="678"/>
      <c r="N7" s="678"/>
      <c r="O7" s="678"/>
      <c r="P7" s="678"/>
      <c r="Q7" s="679"/>
      <c r="R7" s="680">
        <v>95628</v>
      </c>
      <c r="S7" s="681"/>
      <c r="T7" s="681"/>
      <c r="U7" s="681"/>
      <c r="V7" s="681"/>
      <c r="W7" s="681"/>
      <c r="X7" s="681"/>
      <c r="Y7" s="682"/>
      <c r="Z7" s="713">
        <v>0</v>
      </c>
      <c r="AA7" s="713"/>
      <c r="AB7" s="713"/>
      <c r="AC7" s="713"/>
      <c r="AD7" s="714">
        <v>95628</v>
      </c>
      <c r="AE7" s="714"/>
      <c r="AF7" s="714"/>
      <c r="AG7" s="714"/>
      <c r="AH7" s="714"/>
      <c r="AI7" s="714"/>
      <c r="AJ7" s="714"/>
      <c r="AK7" s="714"/>
      <c r="AL7" s="683">
        <v>0.1</v>
      </c>
      <c r="AM7" s="684"/>
      <c r="AN7" s="684"/>
      <c r="AO7" s="715"/>
      <c r="AP7" s="677" t="s">
        <v>239</v>
      </c>
      <c r="AQ7" s="678"/>
      <c r="AR7" s="678"/>
      <c r="AS7" s="678"/>
      <c r="AT7" s="678"/>
      <c r="AU7" s="678"/>
      <c r="AV7" s="678"/>
      <c r="AW7" s="678"/>
      <c r="AX7" s="678"/>
      <c r="AY7" s="678"/>
      <c r="AZ7" s="678"/>
      <c r="BA7" s="678"/>
      <c r="BB7" s="678"/>
      <c r="BC7" s="678"/>
      <c r="BD7" s="678"/>
      <c r="BE7" s="678"/>
      <c r="BF7" s="679"/>
      <c r="BG7" s="680">
        <v>31301748</v>
      </c>
      <c r="BH7" s="681"/>
      <c r="BI7" s="681"/>
      <c r="BJ7" s="681"/>
      <c r="BK7" s="681"/>
      <c r="BL7" s="681"/>
      <c r="BM7" s="681"/>
      <c r="BN7" s="682"/>
      <c r="BO7" s="713">
        <v>45.2</v>
      </c>
      <c r="BP7" s="713"/>
      <c r="BQ7" s="713"/>
      <c r="BR7" s="713"/>
      <c r="BS7" s="714">
        <v>1210073</v>
      </c>
      <c r="BT7" s="714"/>
      <c r="BU7" s="714"/>
      <c r="BV7" s="714"/>
      <c r="BW7" s="714"/>
      <c r="BX7" s="714"/>
      <c r="BY7" s="714"/>
      <c r="BZ7" s="714"/>
      <c r="CA7" s="714"/>
      <c r="CB7" s="768"/>
      <c r="CD7" s="727" t="s">
        <v>240</v>
      </c>
      <c r="CE7" s="724"/>
      <c r="CF7" s="724"/>
      <c r="CG7" s="724"/>
      <c r="CH7" s="724"/>
      <c r="CI7" s="724"/>
      <c r="CJ7" s="724"/>
      <c r="CK7" s="724"/>
      <c r="CL7" s="724"/>
      <c r="CM7" s="724"/>
      <c r="CN7" s="724"/>
      <c r="CO7" s="724"/>
      <c r="CP7" s="724"/>
      <c r="CQ7" s="725"/>
      <c r="CR7" s="680">
        <v>66589442</v>
      </c>
      <c r="CS7" s="681"/>
      <c r="CT7" s="681"/>
      <c r="CU7" s="681"/>
      <c r="CV7" s="681"/>
      <c r="CW7" s="681"/>
      <c r="CX7" s="681"/>
      <c r="CY7" s="682"/>
      <c r="CZ7" s="713">
        <v>27</v>
      </c>
      <c r="DA7" s="713"/>
      <c r="DB7" s="713"/>
      <c r="DC7" s="713"/>
      <c r="DD7" s="686">
        <v>678732</v>
      </c>
      <c r="DE7" s="681"/>
      <c r="DF7" s="681"/>
      <c r="DG7" s="681"/>
      <c r="DH7" s="681"/>
      <c r="DI7" s="681"/>
      <c r="DJ7" s="681"/>
      <c r="DK7" s="681"/>
      <c r="DL7" s="681"/>
      <c r="DM7" s="681"/>
      <c r="DN7" s="681"/>
      <c r="DO7" s="681"/>
      <c r="DP7" s="682"/>
      <c r="DQ7" s="686">
        <v>12719968</v>
      </c>
      <c r="DR7" s="681"/>
      <c r="DS7" s="681"/>
      <c r="DT7" s="681"/>
      <c r="DU7" s="681"/>
      <c r="DV7" s="681"/>
      <c r="DW7" s="681"/>
      <c r="DX7" s="681"/>
      <c r="DY7" s="681"/>
      <c r="DZ7" s="681"/>
      <c r="EA7" s="681"/>
      <c r="EB7" s="681"/>
      <c r="EC7" s="726"/>
    </row>
    <row r="8" spans="2:143" ht="11.25" customHeight="1">
      <c r="B8" s="677" t="s">
        <v>241</v>
      </c>
      <c r="C8" s="678"/>
      <c r="D8" s="678"/>
      <c r="E8" s="678"/>
      <c r="F8" s="678"/>
      <c r="G8" s="678"/>
      <c r="H8" s="678"/>
      <c r="I8" s="678"/>
      <c r="J8" s="678"/>
      <c r="K8" s="678"/>
      <c r="L8" s="678"/>
      <c r="M8" s="678"/>
      <c r="N8" s="678"/>
      <c r="O8" s="678"/>
      <c r="P8" s="678"/>
      <c r="Q8" s="679"/>
      <c r="R8" s="680">
        <v>250665</v>
      </c>
      <c r="S8" s="681"/>
      <c r="T8" s="681"/>
      <c r="U8" s="681"/>
      <c r="V8" s="681"/>
      <c r="W8" s="681"/>
      <c r="X8" s="681"/>
      <c r="Y8" s="682"/>
      <c r="Z8" s="713">
        <v>0.1</v>
      </c>
      <c r="AA8" s="713"/>
      <c r="AB8" s="713"/>
      <c r="AC8" s="713"/>
      <c r="AD8" s="714">
        <v>250665</v>
      </c>
      <c r="AE8" s="714"/>
      <c r="AF8" s="714"/>
      <c r="AG8" s="714"/>
      <c r="AH8" s="714"/>
      <c r="AI8" s="714"/>
      <c r="AJ8" s="714"/>
      <c r="AK8" s="714"/>
      <c r="AL8" s="683">
        <v>0.2</v>
      </c>
      <c r="AM8" s="684"/>
      <c r="AN8" s="684"/>
      <c r="AO8" s="715"/>
      <c r="AP8" s="677" t="s">
        <v>242</v>
      </c>
      <c r="AQ8" s="678"/>
      <c r="AR8" s="678"/>
      <c r="AS8" s="678"/>
      <c r="AT8" s="678"/>
      <c r="AU8" s="678"/>
      <c r="AV8" s="678"/>
      <c r="AW8" s="678"/>
      <c r="AX8" s="678"/>
      <c r="AY8" s="678"/>
      <c r="AZ8" s="678"/>
      <c r="BA8" s="678"/>
      <c r="BB8" s="678"/>
      <c r="BC8" s="678"/>
      <c r="BD8" s="678"/>
      <c r="BE8" s="678"/>
      <c r="BF8" s="679"/>
      <c r="BG8" s="680">
        <v>842825</v>
      </c>
      <c r="BH8" s="681"/>
      <c r="BI8" s="681"/>
      <c r="BJ8" s="681"/>
      <c r="BK8" s="681"/>
      <c r="BL8" s="681"/>
      <c r="BM8" s="681"/>
      <c r="BN8" s="682"/>
      <c r="BO8" s="713">
        <v>1.2</v>
      </c>
      <c r="BP8" s="713"/>
      <c r="BQ8" s="713"/>
      <c r="BR8" s="713"/>
      <c r="BS8" s="686" t="s">
        <v>237</v>
      </c>
      <c r="BT8" s="681"/>
      <c r="BU8" s="681"/>
      <c r="BV8" s="681"/>
      <c r="BW8" s="681"/>
      <c r="BX8" s="681"/>
      <c r="BY8" s="681"/>
      <c r="BZ8" s="681"/>
      <c r="CA8" s="681"/>
      <c r="CB8" s="726"/>
      <c r="CD8" s="727" t="s">
        <v>243</v>
      </c>
      <c r="CE8" s="724"/>
      <c r="CF8" s="724"/>
      <c r="CG8" s="724"/>
      <c r="CH8" s="724"/>
      <c r="CI8" s="724"/>
      <c r="CJ8" s="724"/>
      <c r="CK8" s="724"/>
      <c r="CL8" s="724"/>
      <c r="CM8" s="724"/>
      <c r="CN8" s="724"/>
      <c r="CO8" s="724"/>
      <c r="CP8" s="724"/>
      <c r="CQ8" s="725"/>
      <c r="CR8" s="680">
        <v>95186066</v>
      </c>
      <c r="CS8" s="681"/>
      <c r="CT8" s="681"/>
      <c r="CU8" s="681"/>
      <c r="CV8" s="681"/>
      <c r="CW8" s="681"/>
      <c r="CX8" s="681"/>
      <c r="CY8" s="682"/>
      <c r="CZ8" s="713">
        <v>38.5</v>
      </c>
      <c r="DA8" s="713"/>
      <c r="DB8" s="713"/>
      <c r="DC8" s="713"/>
      <c r="DD8" s="686">
        <v>1386851</v>
      </c>
      <c r="DE8" s="681"/>
      <c r="DF8" s="681"/>
      <c r="DG8" s="681"/>
      <c r="DH8" s="681"/>
      <c r="DI8" s="681"/>
      <c r="DJ8" s="681"/>
      <c r="DK8" s="681"/>
      <c r="DL8" s="681"/>
      <c r="DM8" s="681"/>
      <c r="DN8" s="681"/>
      <c r="DO8" s="681"/>
      <c r="DP8" s="682"/>
      <c r="DQ8" s="686">
        <v>43534982</v>
      </c>
      <c r="DR8" s="681"/>
      <c r="DS8" s="681"/>
      <c r="DT8" s="681"/>
      <c r="DU8" s="681"/>
      <c r="DV8" s="681"/>
      <c r="DW8" s="681"/>
      <c r="DX8" s="681"/>
      <c r="DY8" s="681"/>
      <c r="DZ8" s="681"/>
      <c r="EA8" s="681"/>
      <c r="EB8" s="681"/>
      <c r="EC8" s="726"/>
    </row>
    <row r="9" spans="2:143" ht="11.25" customHeight="1">
      <c r="B9" s="677" t="s">
        <v>244</v>
      </c>
      <c r="C9" s="678"/>
      <c r="D9" s="678"/>
      <c r="E9" s="678"/>
      <c r="F9" s="678"/>
      <c r="G9" s="678"/>
      <c r="H9" s="678"/>
      <c r="I9" s="678"/>
      <c r="J9" s="678"/>
      <c r="K9" s="678"/>
      <c r="L9" s="678"/>
      <c r="M9" s="678"/>
      <c r="N9" s="678"/>
      <c r="O9" s="678"/>
      <c r="P9" s="678"/>
      <c r="Q9" s="679"/>
      <c r="R9" s="680">
        <v>339075</v>
      </c>
      <c r="S9" s="681"/>
      <c r="T9" s="681"/>
      <c r="U9" s="681"/>
      <c r="V9" s="681"/>
      <c r="W9" s="681"/>
      <c r="X9" s="681"/>
      <c r="Y9" s="682"/>
      <c r="Z9" s="713">
        <v>0.1</v>
      </c>
      <c r="AA9" s="713"/>
      <c r="AB9" s="713"/>
      <c r="AC9" s="713"/>
      <c r="AD9" s="714">
        <v>339075</v>
      </c>
      <c r="AE9" s="714"/>
      <c r="AF9" s="714"/>
      <c r="AG9" s="714"/>
      <c r="AH9" s="714"/>
      <c r="AI9" s="714"/>
      <c r="AJ9" s="714"/>
      <c r="AK9" s="714"/>
      <c r="AL9" s="683">
        <v>0.3</v>
      </c>
      <c r="AM9" s="684"/>
      <c r="AN9" s="684"/>
      <c r="AO9" s="715"/>
      <c r="AP9" s="677" t="s">
        <v>245</v>
      </c>
      <c r="AQ9" s="678"/>
      <c r="AR9" s="678"/>
      <c r="AS9" s="678"/>
      <c r="AT9" s="678"/>
      <c r="AU9" s="678"/>
      <c r="AV9" s="678"/>
      <c r="AW9" s="678"/>
      <c r="AX9" s="678"/>
      <c r="AY9" s="678"/>
      <c r="AZ9" s="678"/>
      <c r="BA9" s="678"/>
      <c r="BB9" s="678"/>
      <c r="BC9" s="678"/>
      <c r="BD9" s="678"/>
      <c r="BE9" s="678"/>
      <c r="BF9" s="679"/>
      <c r="BG9" s="680">
        <v>24708448</v>
      </c>
      <c r="BH9" s="681"/>
      <c r="BI9" s="681"/>
      <c r="BJ9" s="681"/>
      <c r="BK9" s="681"/>
      <c r="BL9" s="681"/>
      <c r="BM9" s="681"/>
      <c r="BN9" s="682"/>
      <c r="BO9" s="713">
        <v>35.700000000000003</v>
      </c>
      <c r="BP9" s="713"/>
      <c r="BQ9" s="713"/>
      <c r="BR9" s="713"/>
      <c r="BS9" s="686" t="s">
        <v>246</v>
      </c>
      <c r="BT9" s="681"/>
      <c r="BU9" s="681"/>
      <c r="BV9" s="681"/>
      <c r="BW9" s="681"/>
      <c r="BX9" s="681"/>
      <c r="BY9" s="681"/>
      <c r="BZ9" s="681"/>
      <c r="CA9" s="681"/>
      <c r="CB9" s="726"/>
      <c r="CD9" s="727" t="s">
        <v>247</v>
      </c>
      <c r="CE9" s="724"/>
      <c r="CF9" s="724"/>
      <c r="CG9" s="724"/>
      <c r="CH9" s="724"/>
      <c r="CI9" s="724"/>
      <c r="CJ9" s="724"/>
      <c r="CK9" s="724"/>
      <c r="CL9" s="724"/>
      <c r="CM9" s="724"/>
      <c r="CN9" s="724"/>
      <c r="CO9" s="724"/>
      <c r="CP9" s="724"/>
      <c r="CQ9" s="725"/>
      <c r="CR9" s="680">
        <v>13063493</v>
      </c>
      <c r="CS9" s="681"/>
      <c r="CT9" s="681"/>
      <c r="CU9" s="681"/>
      <c r="CV9" s="681"/>
      <c r="CW9" s="681"/>
      <c r="CX9" s="681"/>
      <c r="CY9" s="682"/>
      <c r="CZ9" s="713">
        <v>5.3</v>
      </c>
      <c r="DA9" s="713"/>
      <c r="DB9" s="713"/>
      <c r="DC9" s="713"/>
      <c r="DD9" s="686">
        <v>826024</v>
      </c>
      <c r="DE9" s="681"/>
      <c r="DF9" s="681"/>
      <c r="DG9" s="681"/>
      <c r="DH9" s="681"/>
      <c r="DI9" s="681"/>
      <c r="DJ9" s="681"/>
      <c r="DK9" s="681"/>
      <c r="DL9" s="681"/>
      <c r="DM9" s="681"/>
      <c r="DN9" s="681"/>
      <c r="DO9" s="681"/>
      <c r="DP9" s="682"/>
      <c r="DQ9" s="686">
        <v>10628859</v>
      </c>
      <c r="DR9" s="681"/>
      <c r="DS9" s="681"/>
      <c r="DT9" s="681"/>
      <c r="DU9" s="681"/>
      <c r="DV9" s="681"/>
      <c r="DW9" s="681"/>
      <c r="DX9" s="681"/>
      <c r="DY9" s="681"/>
      <c r="DZ9" s="681"/>
      <c r="EA9" s="681"/>
      <c r="EB9" s="681"/>
      <c r="EC9" s="726"/>
    </row>
    <row r="10" spans="2:143" ht="11.25" customHeight="1">
      <c r="B10" s="677" t="s">
        <v>248</v>
      </c>
      <c r="C10" s="678"/>
      <c r="D10" s="678"/>
      <c r="E10" s="678"/>
      <c r="F10" s="678"/>
      <c r="G10" s="678"/>
      <c r="H10" s="678"/>
      <c r="I10" s="678"/>
      <c r="J10" s="678"/>
      <c r="K10" s="678"/>
      <c r="L10" s="678"/>
      <c r="M10" s="678"/>
      <c r="N10" s="678"/>
      <c r="O10" s="678"/>
      <c r="P10" s="678"/>
      <c r="Q10" s="679"/>
      <c r="R10" s="680" t="s">
        <v>246</v>
      </c>
      <c r="S10" s="681"/>
      <c r="T10" s="681"/>
      <c r="U10" s="681"/>
      <c r="V10" s="681"/>
      <c r="W10" s="681"/>
      <c r="X10" s="681"/>
      <c r="Y10" s="682"/>
      <c r="Z10" s="713" t="s">
        <v>237</v>
      </c>
      <c r="AA10" s="713"/>
      <c r="AB10" s="713"/>
      <c r="AC10" s="713"/>
      <c r="AD10" s="714" t="s">
        <v>246</v>
      </c>
      <c r="AE10" s="714"/>
      <c r="AF10" s="714"/>
      <c r="AG10" s="714"/>
      <c r="AH10" s="714"/>
      <c r="AI10" s="714"/>
      <c r="AJ10" s="714"/>
      <c r="AK10" s="714"/>
      <c r="AL10" s="683" t="s">
        <v>246</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1760242</v>
      </c>
      <c r="BH10" s="681"/>
      <c r="BI10" s="681"/>
      <c r="BJ10" s="681"/>
      <c r="BK10" s="681"/>
      <c r="BL10" s="681"/>
      <c r="BM10" s="681"/>
      <c r="BN10" s="682"/>
      <c r="BO10" s="713">
        <v>2.5</v>
      </c>
      <c r="BP10" s="713"/>
      <c r="BQ10" s="713"/>
      <c r="BR10" s="713"/>
      <c r="BS10" s="686">
        <v>292839</v>
      </c>
      <c r="BT10" s="681"/>
      <c r="BU10" s="681"/>
      <c r="BV10" s="681"/>
      <c r="BW10" s="681"/>
      <c r="BX10" s="681"/>
      <c r="BY10" s="681"/>
      <c r="BZ10" s="681"/>
      <c r="CA10" s="681"/>
      <c r="CB10" s="726"/>
      <c r="CD10" s="727" t="s">
        <v>250</v>
      </c>
      <c r="CE10" s="724"/>
      <c r="CF10" s="724"/>
      <c r="CG10" s="724"/>
      <c r="CH10" s="724"/>
      <c r="CI10" s="724"/>
      <c r="CJ10" s="724"/>
      <c r="CK10" s="724"/>
      <c r="CL10" s="724"/>
      <c r="CM10" s="724"/>
      <c r="CN10" s="724"/>
      <c r="CO10" s="724"/>
      <c r="CP10" s="724"/>
      <c r="CQ10" s="725"/>
      <c r="CR10" s="680">
        <v>401326</v>
      </c>
      <c r="CS10" s="681"/>
      <c r="CT10" s="681"/>
      <c r="CU10" s="681"/>
      <c r="CV10" s="681"/>
      <c r="CW10" s="681"/>
      <c r="CX10" s="681"/>
      <c r="CY10" s="682"/>
      <c r="CZ10" s="713">
        <v>0.2</v>
      </c>
      <c r="DA10" s="713"/>
      <c r="DB10" s="713"/>
      <c r="DC10" s="713"/>
      <c r="DD10" s="686" t="s">
        <v>237</v>
      </c>
      <c r="DE10" s="681"/>
      <c r="DF10" s="681"/>
      <c r="DG10" s="681"/>
      <c r="DH10" s="681"/>
      <c r="DI10" s="681"/>
      <c r="DJ10" s="681"/>
      <c r="DK10" s="681"/>
      <c r="DL10" s="681"/>
      <c r="DM10" s="681"/>
      <c r="DN10" s="681"/>
      <c r="DO10" s="681"/>
      <c r="DP10" s="682"/>
      <c r="DQ10" s="686">
        <v>68500</v>
      </c>
      <c r="DR10" s="681"/>
      <c r="DS10" s="681"/>
      <c r="DT10" s="681"/>
      <c r="DU10" s="681"/>
      <c r="DV10" s="681"/>
      <c r="DW10" s="681"/>
      <c r="DX10" s="681"/>
      <c r="DY10" s="681"/>
      <c r="DZ10" s="681"/>
      <c r="EA10" s="681"/>
      <c r="EB10" s="681"/>
      <c r="EC10" s="726"/>
    </row>
    <row r="11" spans="2:143" ht="11.25" customHeight="1">
      <c r="B11" s="677" t="s">
        <v>251</v>
      </c>
      <c r="C11" s="678"/>
      <c r="D11" s="678"/>
      <c r="E11" s="678"/>
      <c r="F11" s="678"/>
      <c r="G11" s="678"/>
      <c r="H11" s="678"/>
      <c r="I11" s="678"/>
      <c r="J11" s="678"/>
      <c r="K11" s="678"/>
      <c r="L11" s="678"/>
      <c r="M11" s="678"/>
      <c r="N11" s="678"/>
      <c r="O11" s="678"/>
      <c r="P11" s="678"/>
      <c r="Q11" s="679"/>
      <c r="R11" s="680">
        <v>11004501</v>
      </c>
      <c r="S11" s="681"/>
      <c r="T11" s="681"/>
      <c r="U11" s="681"/>
      <c r="V11" s="681"/>
      <c r="W11" s="681"/>
      <c r="X11" s="681"/>
      <c r="Y11" s="682"/>
      <c r="Z11" s="683">
        <v>4.4000000000000004</v>
      </c>
      <c r="AA11" s="684"/>
      <c r="AB11" s="684"/>
      <c r="AC11" s="685"/>
      <c r="AD11" s="686">
        <v>11004501</v>
      </c>
      <c r="AE11" s="681"/>
      <c r="AF11" s="681"/>
      <c r="AG11" s="681"/>
      <c r="AH11" s="681"/>
      <c r="AI11" s="681"/>
      <c r="AJ11" s="681"/>
      <c r="AK11" s="682"/>
      <c r="AL11" s="683">
        <v>10.8</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3990233</v>
      </c>
      <c r="BH11" s="681"/>
      <c r="BI11" s="681"/>
      <c r="BJ11" s="681"/>
      <c r="BK11" s="681"/>
      <c r="BL11" s="681"/>
      <c r="BM11" s="681"/>
      <c r="BN11" s="682"/>
      <c r="BO11" s="713">
        <v>5.8</v>
      </c>
      <c r="BP11" s="713"/>
      <c r="BQ11" s="713"/>
      <c r="BR11" s="713"/>
      <c r="BS11" s="686">
        <v>917234</v>
      </c>
      <c r="BT11" s="681"/>
      <c r="BU11" s="681"/>
      <c r="BV11" s="681"/>
      <c r="BW11" s="681"/>
      <c r="BX11" s="681"/>
      <c r="BY11" s="681"/>
      <c r="BZ11" s="681"/>
      <c r="CA11" s="681"/>
      <c r="CB11" s="726"/>
      <c r="CD11" s="727" t="s">
        <v>253</v>
      </c>
      <c r="CE11" s="724"/>
      <c r="CF11" s="724"/>
      <c r="CG11" s="724"/>
      <c r="CH11" s="724"/>
      <c r="CI11" s="724"/>
      <c r="CJ11" s="724"/>
      <c r="CK11" s="724"/>
      <c r="CL11" s="724"/>
      <c r="CM11" s="724"/>
      <c r="CN11" s="724"/>
      <c r="CO11" s="724"/>
      <c r="CP11" s="724"/>
      <c r="CQ11" s="725"/>
      <c r="CR11" s="680">
        <v>2692301</v>
      </c>
      <c r="CS11" s="681"/>
      <c r="CT11" s="681"/>
      <c r="CU11" s="681"/>
      <c r="CV11" s="681"/>
      <c r="CW11" s="681"/>
      <c r="CX11" s="681"/>
      <c r="CY11" s="682"/>
      <c r="CZ11" s="713">
        <v>1.1000000000000001</v>
      </c>
      <c r="DA11" s="713"/>
      <c r="DB11" s="713"/>
      <c r="DC11" s="713"/>
      <c r="DD11" s="686">
        <v>1241164</v>
      </c>
      <c r="DE11" s="681"/>
      <c r="DF11" s="681"/>
      <c r="DG11" s="681"/>
      <c r="DH11" s="681"/>
      <c r="DI11" s="681"/>
      <c r="DJ11" s="681"/>
      <c r="DK11" s="681"/>
      <c r="DL11" s="681"/>
      <c r="DM11" s="681"/>
      <c r="DN11" s="681"/>
      <c r="DO11" s="681"/>
      <c r="DP11" s="682"/>
      <c r="DQ11" s="686">
        <v>1367315</v>
      </c>
      <c r="DR11" s="681"/>
      <c r="DS11" s="681"/>
      <c r="DT11" s="681"/>
      <c r="DU11" s="681"/>
      <c r="DV11" s="681"/>
      <c r="DW11" s="681"/>
      <c r="DX11" s="681"/>
      <c r="DY11" s="681"/>
      <c r="DZ11" s="681"/>
      <c r="EA11" s="681"/>
      <c r="EB11" s="681"/>
      <c r="EC11" s="726"/>
    </row>
    <row r="12" spans="2:143" ht="11.25" customHeight="1">
      <c r="B12" s="677" t="s">
        <v>254</v>
      </c>
      <c r="C12" s="678"/>
      <c r="D12" s="678"/>
      <c r="E12" s="678"/>
      <c r="F12" s="678"/>
      <c r="G12" s="678"/>
      <c r="H12" s="678"/>
      <c r="I12" s="678"/>
      <c r="J12" s="678"/>
      <c r="K12" s="678"/>
      <c r="L12" s="678"/>
      <c r="M12" s="678"/>
      <c r="N12" s="678"/>
      <c r="O12" s="678"/>
      <c r="P12" s="678"/>
      <c r="Q12" s="679"/>
      <c r="R12" s="680">
        <v>77148</v>
      </c>
      <c r="S12" s="681"/>
      <c r="T12" s="681"/>
      <c r="U12" s="681"/>
      <c r="V12" s="681"/>
      <c r="W12" s="681"/>
      <c r="X12" s="681"/>
      <c r="Y12" s="682"/>
      <c r="Z12" s="713">
        <v>0</v>
      </c>
      <c r="AA12" s="713"/>
      <c r="AB12" s="713"/>
      <c r="AC12" s="713"/>
      <c r="AD12" s="714">
        <v>77148</v>
      </c>
      <c r="AE12" s="714"/>
      <c r="AF12" s="714"/>
      <c r="AG12" s="714"/>
      <c r="AH12" s="714"/>
      <c r="AI12" s="714"/>
      <c r="AJ12" s="714"/>
      <c r="AK12" s="714"/>
      <c r="AL12" s="683">
        <v>0.1</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31444262</v>
      </c>
      <c r="BH12" s="681"/>
      <c r="BI12" s="681"/>
      <c r="BJ12" s="681"/>
      <c r="BK12" s="681"/>
      <c r="BL12" s="681"/>
      <c r="BM12" s="681"/>
      <c r="BN12" s="682"/>
      <c r="BO12" s="713">
        <v>45.4</v>
      </c>
      <c r="BP12" s="713"/>
      <c r="BQ12" s="713"/>
      <c r="BR12" s="713"/>
      <c r="BS12" s="686" t="s">
        <v>246</v>
      </c>
      <c r="BT12" s="681"/>
      <c r="BU12" s="681"/>
      <c r="BV12" s="681"/>
      <c r="BW12" s="681"/>
      <c r="BX12" s="681"/>
      <c r="BY12" s="681"/>
      <c r="BZ12" s="681"/>
      <c r="CA12" s="681"/>
      <c r="CB12" s="726"/>
      <c r="CD12" s="727" t="s">
        <v>256</v>
      </c>
      <c r="CE12" s="724"/>
      <c r="CF12" s="724"/>
      <c r="CG12" s="724"/>
      <c r="CH12" s="724"/>
      <c r="CI12" s="724"/>
      <c r="CJ12" s="724"/>
      <c r="CK12" s="724"/>
      <c r="CL12" s="724"/>
      <c r="CM12" s="724"/>
      <c r="CN12" s="724"/>
      <c r="CO12" s="724"/>
      <c r="CP12" s="724"/>
      <c r="CQ12" s="725"/>
      <c r="CR12" s="680">
        <v>13254693</v>
      </c>
      <c r="CS12" s="681"/>
      <c r="CT12" s="681"/>
      <c r="CU12" s="681"/>
      <c r="CV12" s="681"/>
      <c r="CW12" s="681"/>
      <c r="CX12" s="681"/>
      <c r="CY12" s="682"/>
      <c r="CZ12" s="713">
        <v>5.4</v>
      </c>
      <c r="DA12" s="713"/>
      <c r="DB12" s="713"/>
      <c r="DC12" s="713"/>
      <c r="DD12" s="686">
        <v>30715</v>
      </c>
      <c r="DE12" s="681"/>
      <c r="DF12" s="681"/>
      <c r="DG12" s="681"/>
      <c r="DH12" s="681"/>
      <c r="DI12" s="681"/>
      <c r="DJ12" s="681"/>
      <c r="DK12" s="681"/>
      <c r="DL12" s="681"/>
      <c r="DM12" s="681"/>
      <c r="DN12" s="681"/>
      <c r="DO12" s="681"/>
      <c r="DP12" s="682"/>
      <c r="DQ12" s="686">
        <v>5942520</v>
      </c>
      <c r="DR12" s="681"/>
      <c r="DS12" s="681"/>
      <c r="DT12" s="681"/>
      <c r="DU12" s="681"/>
      <c r="DV12" s="681"/>
      <c r="DW12" s="681"/>
      <c r="DX12" s="681"/>
      <c r="DY12" s="681"/>
      <c r="DZ12" s="681"/>
      <c r="EA12" s="681"/>
      <c r="EB12" s="681"/>
      <c r="EC12" s="726"/>
    </row>
    <row r="13" spans="2:143" ht="11.25" customHeight="1">
      <c r="B13" s="677" t="s">
        <v>257</v>
      </c>
      <c r="C13" s="678"/>
      <c r="D13" s="678"/>
      <c r="E13" s="678"/>
      <c r="F13" s="678"/>
      <c r="G13" s="678"/>
      <c r="H13" s="678"/>
      <c r="I13" s="678"/>
      <c r="J13" s="678"/>
      <c r="K13" s="678"/>
      <c r="L13" s="678"/>
      <c r="M13" s="678"/>
      <c r="N13" s="678"/>
      <c r="O13" s="678"/>
      <c r="P13" s="678"/>
      <c r="Q13" s="679"/>
      <c r="R13" s="680" t="s">
        <v>237</v>
      </c>
      <c r="S13" s="681"/>
      <c r="T13" s="681"/>
      <c r="U13" s="681"/>
      <c r="V13" s="681"/>
      <c r="W13" s="681"/>
      <c r="X13" s="681"/>
      <c r="Y13" s="682"/>
      <c r="Z13" s="713" t="s">
        <v>237</v>
      </c>
      <c r="AA13" s="713"/>
      <c r="AB13" s="713"/>
      <c r="AC13" s="713"/>
      <c r="AD13" s="714" t="s">
        <v>246</v>
      </c>
      <c r="AE13" s="714"/>
      <c r="AF13" s="714"/>
      <c r="AG13" s="714"/>
      <c r="AH13" s="714"/>
      <c r="AI13" s="714"/>
      <c r="AJ13" s="714"/>
      <c r="AK13" s="714"/>
      <c r="AL13" s="683" t="s">
        <v>237</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31280002</v>
      </c>
      <c r="BH13" s="681"/>
      <c r="BI13" s="681"/>
      <c r="BJ13" s="681"/>
      <c r="BK13" s="681"/>
      <c r="BL13" s="681"/>
      <c r="BM13" s="681"/>
      <c r="BN13" s="682"/>
      <c r="BO13" s="713">
        <v>45.2</v>
      </c>
      <c r="BP13" s="713"/>
      <c r="BQ13" s="713"/>
      <c r="BR13" s="713"/>
      <c r="BS13" s="686" t="s">
        <v>246</v>
      </c>
      <c r="BT13" s="681"/>
      <c r="BU13" s="681"/>
      <c r="BV13" s="681"/>
      <c r="BW13" s="681"/>
      <c r="BX13" s="681"/>
      <c r="BY13" s="681"/>
      <c r="BZ13" s="681"/>
      <c r="CA13" s="681"/>
      <c r="CB13" s="726"/>
      <c r="CD13" s="727" t="s">
        <v>259</v>
      </c>
      <c r="CE13" s="724"/>
      <c r="CF13" s="724"/>
      <c r="CG13" s="724"/>
      <c r="CH13" s="724"/>
      <c r="CI13" s="724"/>
      <c r="CJ13" s="724"/>
      <c r="CK13" s="724"/>
      <c r="CL13" s="724"/>
      <c r="CM13" s="724"/>
      <c r="CN13" s="724"/>
      <c r="CO13" s="724"/>
      <c r="CP13" s="724"/>
      <c r="CQ13" s="725"/>
      <c r="CR13" s="680">
        <v>16468743</v>
      </c>
      <c r="CS13" s="681"/>
      <c r="CT13" s="681"/>
      <c r="CU13" s="681"/>
      <c r="CV13" s="681"/>
      <c r="CW13" s="681"/>
      <c r="CX13" s="681"/>
      <c r="CY13" s="682"/>
      <c r="CZ13" s="713">
        <v>6.7</v>
      </c>
      <c r="DA13" s="713"/>
      <c r="DB13" s="713"/>
      <c r="DC13" s="713"/>
      <c r="DD13" s="686">
        <v>6114683</v>
      </c>
      <c r="DE13" s="681"/>
      <c r="DF13" s="681"/>
      <c r="DG13" s="681"/>
      <c r="DH13" s="681"/>
      <c r="DI13" s="681"/>
      <c r="DJ13" s="681"/>
      <c r="DK13" s="681"/>
      <c r="DL13" s="681"/>
      <c r="DM13" s="681"/>
      <c r="DN13" s="681"/>
      <c r="DO13" s="681"/>
      <c r="DP13" s="682"/>
      <c r="DQ13" s="686">
        <v>10260099</v>
      </c>
      <c r="DR13" s="681"/>
      <c r="DS13" s="681"/>
      <c r="DT13" s="681"/>
      <c r="DU13" s="681"/>
      <c r="DV13" s="681"/>
      <c r="DW13" s="681"/>
      <c r="DX13" s="681"/>
      <c r="DY13" s="681"/>
      <c r="DZ13" s="681"/>
      <c r="EA13" s="681"/>
      <c r="EB13" s="681"/>
      <c r="EC13" s="726"/>
    </row>
    <row r="14" spans="2:143" ht="11.25" customHeight="1">
      <c r="B14" s="677" t="s">
        <v>260</v>
      </c>
      <c r="C14" s="678"/>
      <c r="D14" s="678"/>
      <c r="E14" s="678"/>
      <c r="F14" s="678"/>
      <c r="G14" s="678"/>
      <c r="H14" s="678"/>
      <c r="I14" s="678"/>
      <c r="J14" s="678"/>
      <c r="K14" s="678"/>
      <c r="L14" s="678"/>
      <c r="M14" s="678"/>
      <c r="N14" s="678"/>
      <c r="O14" s="678"/>
      <c r="P14" s="678"/>
      <c r="Q14" s="679"/>
      <c r="R14" s="680" t="s">
        <v>246</v>
      </c>
      <c r="S14" s="681"/>
      <c r="T14" s="681"/>
      <c r="U14" s="681"/>
      <c r="V14" s="681"/>
      <c r="W14" s="681"/>
      <c r="X14" s="681"/>
      <c r="Y14" s="682"/>
      <c r="Z14" s="713" t="s">
        <v>246</v>
      </c>
      <c r="AA14" s="713"/>
      <c r="AB14" s="713"/>
      <c r="AC14" s="713"/>
      <c r="AD14" s="714" t="s">
        <v>237</v>
      </c>
      <c r="AE14" s="714"/>
      <c r="AF14" s="714"/>
      <c r="AG14" s="714"/>
      <c r="AH14" s="714"/>
      <c r="AI14" s="714"/>
      <c r="AJ14" s="714"/>
      <c r="AK14" s="714"/>
      <c r="AL14" s="683" t="s">
        <v>237</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1456102</v>
      </c>
      <c r="BH14" s="681"/>
      <c r="BI14" s="681"/>
      <c r="BJ14" s="681"/>
      <c r="BK14" s="681"/>
      <c r="BL14" s="681"/>
      <c r="BM14" s="681"/>
      <c r="BN14" s="682"/>
      <c r="BO14" s="713">
        <v>2.1</v>
      </c>
      <c r="BP14" s="713"/>
      <c r="BQ14" s="713"/>
      <c r="BR14" s="713"/>
      <c r="BS14" s="686" t="s">
        <v>246</v>
      </c>
      <c r="BT14" s="681"/>
      <c r="BU14" s="681"/>
      <c r="BV14" s="681"/>
      <c r="BW14" s="681"/>
      <c r="BX14" s="681"/>
      <c r="BY14" s="681"/>
      <c r="BZ14" s="681"/>
      <c r="CA14" s="681"/>
      <c r="CB14" s="726"/>
      <c r="CD14" s="727" t="s">
        <v>262</v>
      </c>
      <c r="CE14" s="724"/>
      <c r="CF14" s="724"/>
      <c r="CG14" s="724"/>
      <c r="CH14" s="724"/>
      <c r="CI14" s="724"/>
      <c r="CJ14" s="724"/>
      <c r="CK14" s="724"/>
      <c r="CL14" s="724"/>
      <c r="CM14" s="724"/>
      <c r="CN14" s="724"/>
      <c r="CO14" s="724"/>
      <c r="CP14" s="724"/>
      <c r="CQ14" s="725"/>
      <c r="CR14" s="680">
        <v>5285852</v>
      </c>
      <c r="CS14" s="681"/>
      <c r="CT14" s="681"/>
      <c r="CU14" s="681"/>
      <c r="CV14" s="681"/>
      <c r="CW14" s="681"/>
      <c r="CX14" s="681"/>
      <c r="CY14" s="682"/>
      <c r="CZ14" s="713">
        <v>2.1</v>
      </c>
      <c r="DA14" s="713"/>
      <c r="DB14" s="713"/>
      <c r="DC14" s="713"/>
      <c r="DD14" s="686">
        <v>572706</v>
      </c>
      <c r="DE14" s="681"/>
      <c r="DF14" s="681"/>
      <c r="DG14" s="681"/>
      <c r="DH14" s="681"/>
      <c r="DI14" s="681"/>
      <c r="DJ14" s="681"/>
      <c r="DK14" s="681"/>
      <c r="DL14" s="681"/>
      <c r="DM14" s="681"/>
      <c r="DN14" s="681"/>
      <c r="DO14" s="681"/>
      <c r="DP14" s="682"/>
      <c r="DQ14" s="686">
        <v>4575191</v>
      </c>
      <c r="DR14" s="681"/>
      <c r="DS14" s="681"/>
      <c r="DT14" s="681"/>
      <c r="DU14" s="681"/>
      <c r="DV14" s="681"/>
      <c r="DW14" s="681"/>
      <c r="DX14" s="681"/>
      <c r="DY14" s="681"/>
      <c r="DZ14" s="681"/>
      <c r="EA14" s="681"/>
      <c r="EB14" s="681"/>
      <c r="EC14" s="726"/>
    </row>
    <row r="15" spans="2:143" ht="11.25" customHeight="1">
      <c r="B15" s="677" t="s">
        <v>263</v>
      </c>
      <c r="C15" s="678"/>
      <c r="D15" s="678"/>
      <c r="E15" s="678"/>
      <c r="F15" s="678"/>
      <c r="G15" s="678"/>
      <c r="H15" s="678"/>
      <c r="I15" s="678"/>
      <c r="J15" s="678"/>
      <c r="K15" s="678"/>
      <c r="L15" s="678"/>
      <c r="M15" s="678"/>
      <c r="N15" s="678"/>
      <c r="O15" s="678"/>
      <c r="P15" s="678"/>
      <c r="Q15" s="679"/>
      <c r="R15" s="680" t="s">
        <v>246</v>
      </c>
      <c r="S15" s="681"/>
      <c r="T15" s="681"/>
      <c r="U15" s="681"/>
      <c r="V15" s="681"/>
      <c r="W15" s="681"/>
      <c r="X15" s="681"/>
      <c r="Y15" s="682"/>
      <c r="Z15" s="713" t="s">
        <v>246</v>
      </c>
      <c r="AA15" s="713"/>
      <c r="AB15" s="713"/>
      <c r="AC15" s="713"/>
      <c r="AD15" s="714" t="s">
        <v>264</v>
      </c>
      <c r="AE15" s="714"/>
      <c r="AF15" s="714"/>
      <c r="AG15" s="714"/>
      <c r="AH15" s="714"/>
      <c r="AI15" s="714"/>
      <c r="AJ15" s="714"/>
      <c r="AK15" s="714"/>
      <c r="AL15" s="683" t="s">
        <v>246</v>
      </c>
      <c r="AM15" s="684"/>
      <c r="AN15" s="684"/>
      <c r="AO15" s="715"/>
      <c r="AP15" s="677" t="s">
        <v>265</v>
      </c>
      <c r="AQ15" s="678"/>
      <c r="AR15" s="678"/>
      <c r="AS15" s="678"/>
      <c r="AT15" s="678"/>
      <c r="AU15" s="678"/>
      <c r="AV15" s="678"/>
      <c r="AW15" s="678"/>
      <c r="AX15" s="678"/>
      <c r="AY15" s="678"/>
      <c r="AZ15" s="678"/>
      <c r="BA15" s="678"/>
      <c r="BB15" s="678"/>
      <c r="BC15" s="678"/>
      <c r="BD15" s="678"/>
      <c r="BE15" s="678"/>
      <c r="BF15" s="679"/>
      <c r="BG15" s="680">
        <v>3041281</v>
      </c>
      <c r="BH15" s="681"/>
      <c r="BI15" s="681"/>
      <c r="BJ15" s="681"/>
      <c r="BK15" s="681"/>
      <c r="BL15" s="681"/>
      <c r="BM15" s="681"/>
      <c r="BN15" s="682"/>
      <c r="BO15" s="713">
        <v>4.4000000000000004</v>
      </c>
      <c r="BP15" s="713"/>
      <c r="BQ15" s="713"/>
      <c r="BR15" s="713"/>
      <c r="BS15" s="686" t="s">
        <v>246</v>
      </c>
      <c r="BT15" s="681"/>
      <c r="BU15" s="681"/>
      <c r="BV15" s="681"/>
      <c r="BW15" s="681"/>
      <c r="BX15" s="681"/>
      <c r="BY15" s="681"/>
      <c r="BZ15" s="681"/>
      <c r="CA15" s="681"/>
      <c r="CB15" s="726"/>
      <c r="CD15" s="727" t="s">
        <v>266</v>
      </c>
      <c r="CE15" s="724"/>
      <c r="CF15" s="724"/>
      <c r="CG15" s="724"/>
      <c r="CH15" s="724"/>
      <c r="CI15" s="724"/>
      <c r="CJ15" s="724"/>
      <c r="CK15" s="724"/>
      <c r="CL15" s="724"/>
      <c r="CM15" s="724"/>
      <c r="CN15" s="724"/>
      <c r="CO15" s="724"/>
      <c r="CP15" s="724"/>
      <c r="CQ15" s="725"/>
      <c r="CR15" s="680">
        <v>15435419</v>
      </c>
      <c r="CS15" s="681"/>
      <c r="CT15" s="681"/>
      <c r="CU15" s="681"/>
      <c r="CV15" s="681"/>
      <c r="CW15" s="681"/>
      <c r="CX15" s="681"/>
      <c r="CY15" s="682"/>
      <c r="CZ15" s="713">
        <v>6.2</v>
      </c>
      <c r="DA15" s="713"/>
      <c r="DB15" s="713"/>
      <c r="DC15" s="713"/>
      <c r="DD15" s="686">
        <v>2016985</v>
      </c>
      <c r="DE15" s="681"/>
      <c r="DF15" s="681"/>
      <c r="DG15" s="681"/>
      <c r="DH15" s="681"/>
      <c r="DI15" s="681"/>
      <c r="DJ15" s="681"/>
      <c r="DK15" s="681"/>
      <c r="DL15" s="681"/>
      <c r="DM15" s="681"/>
      <c r="DN15" s="681"/>
      <c r="DO15" s="681"/>
      <c r="DP15" s="682"/>
      <c r="DQ15" s="686">
        <v>10801288</v>
      </c>
      <c r="DR15" s="681"/>
      <c r="DS15" s="681"/>
      <c r="DT15" s="681"/>
      <c r="DU15" s="681"/>
      <c r="DV15" s="681"/>
      <c r="DW15" s="681"/>
      <c r="DX15" s="681"/>
      <c r="DY15" s="681"/>
      <c r="DZ15" s="681"/>
      <c r="EA15" s="681"/>
      <c r="EB15" s="681"/>
      <c r="EC15" s="726"/>
    </row>
    <row r="16" spans="2:143" ht="11.25" customHeight="1">
      <c r="B16" s="677" t="s">
        <v>267</v>
      </c>
      <c r="C16" s="678"/>
      <c r="D16" s="678"/>
      <c r="E16" s="678"/>
      <c r="F16" s="678"/>
      <c r="G16" s="678"/>
      <c r="H16" s="678"/>
      <c r="I16" s="678"/>
      <c r="J16" s="678"/>
      <c r="K16" s="678"/>
      <c r="L16" s="678"/>
      <c r="M16" s="678"/>
      <c r="N16" s="678"/>
      <c r="O16" s="678"/>
      <c r="P16" s="678"/>
      <c r="Q16" s="679"/>
      <c r="R16" s="680">
        <v>70227</v>
      </c>
      <c r="S16" s="681"/>
      <c r="T16" s="681"/>
      <c r="U16" s="681"/>
      <c r="V16" s="681"/>
      <c r="W16" s="681"/>
      <c r="X16" s="681"/>
      <c r="Y16" s="682"/>
      <c r="Z16" s="713">
        <v>0</v>
      </c>
      <c r="AA16" s="713"/>
      <c r="AB16" s="713"/>
      <c r="AC16" s="713"/>
      <c r="AD16" s="714">
        <v>70227</v>
      </c>
      <c r="AE16" s="714"/>
      <c r="AF16" s="714"/>
      <c r="AG16" s="714"/>
      <c r="AH16" s="714"/>
      <c r="AI16" s="714"/>
      <c r="AJ16" s="714"/>
      <c r="AK16" s="714"/>
      <c r="AL16" s="683">
        <v>0.1</v>
      </c>
      <c r="AM16" s="684"/>
      <c r="AN16" s="684"/>
      <c r="AO16" s="715"/>
      <c r="AP16" s="677" t="s">
        <v>268</v>
      </c>
      <c r="AQ16" s="678"/>
      <c r="AR16" s="678"/>
      <c r="AS16" s="678"/>
      <c r="AT16" s="678"/>
      <c r="AU16" s="678"/>
      <c r="AV16" s="678"/>
      <c r="AW16" s="678"/>
      <c r="AX16" s="678"/>
      <c r="AY16" s="678"/>
      <c r="AZ16" s="678"/>
      <c r="BA16" s="678"/>
      <c r="BB16" s="678"/>
      <c r="BC16" s="678"/>
      <c r="BD16" s="678"/>
      <c r="BE16" s="678"/>
      <c r="BF16" s="679"/>
      <c r="BG16" s="680" t="s">
        <v>246</v>
      </c>
      <c r="BH16" s="681"/>
      <c r="BI16" s="681"/>
      <c r="BJ16" s="681"/>
      <c r="BK16" s="681"/>
      <c r="BL16" s="681"/>
      <c r="BM16" s="681"/>
      <c r="BN16" s="682"/>
      <c r="BO16" s="713" t="s">
        <v>237</v>
      </c>
      <c r="BP16" s="713"/>
      <c r="BQ16" s="713"/>
      <c r="BR16" s="713"/>
      <c r="BS16" s="686" t="s">
        <v>237</v>
      </c>
      <c r="BT16" s="681"/>
      <c r="BU16" s="681"/>
      <c r="BV16" s="681"/>
      <c r="BW16" s="681"/>
      <c r="BX16" s="681"/>
      <c r="BY16" s="681"/>
      <c r="BZ16" s="681"/>
      <c r="CA16" s="681"/>
      <c r="CB16" s="726"/>
      <c r="CD16" s="727" t="s">
        <v>269</v>
      </c>
      <c r="CE16" s="724"/>
      <c r="CF16" s="724"/>
      <c r="CG16" s="724"/>
      <c r="CH16" s="724"/>
      <c r="CI16" s="724"/>
      <c r="CJ16" s="724"/>
      <c r="CK16" s="724"/>
      <c r="CL16" s="724"/>
      <c r="CM16" s="724"/>
      <c r="CN16" s="724"/>
      <c r="CO16" s="724"/>
      <c r="CP16" s="724"/>
      <c r="CQ16" s="725"/>
      <c r="CR16" s="680">
        <v>1793619</v>
      </c>
      <c r="CS16" s="681"/>
      <c r="CT16" s="681"/>
      <c r="CU16" s="681"/>
      <c r="CV16" s="681"/>
      <c r="CW16" s="681"/>
      <c r="CX16" s="681"/>
      <c r="CY16" s="682"/>
      <c r="CZ16" s="713">
        <v>0.7</v>
      </c>
      <c r="DA16" s="713"/>
      <c r="DB16" s="713"/>
      <c r="DC16" s="713"/>
      <c r="DD16" s="686" t="s">
        <v>246</v>
      </c>
      <c r="DE16" s="681"/>
      <c r="DF16" s="681"/>
      <c r="DG16" s="681"/>
      <c r="DH16" s="681"/>
      <c r="DI16" s="681"/>
      <c r="DJ16" s="681"/>
      <c r="DK16" s="681"/>
      <c r="DL16" s="681"/>
      <c r="DM16" s="681"/>
      <c r="DN16" s="681"/>
      <c r="DO16" s="681"/>
      <c r="DP16" s="682"/>
      <c r="DQ16" s="686">
        <v>394361</v>
      </c>
      <c r="DR16" s="681"/>
      <c r="DS16" s="681"/>
      <c r="DT16" s="681"/>
      <c r="DU16" s="681"/>
      <c r="DV16" s="681"/>
      <c r="DW16" s="681"/>
      <c r="DX16" s="681"/>
      <c r="DY16" s="681"/>
      <c r="DZ16" s="681"/>
      <c r="EA16" s="681"/>
      <c r="EB16" s="681"/>
      <c r="EC16" s="726"/>
    </row>
    <row r="17" spans="2:133" ht="11.25" customHeight="1">
      <c r="B17" s="677" t="s">
        <v>270</v>
      </c>
      <c r="C17" s="678"/>
      <c r="D17" s="678"/>
      <c r="E17" s="678"/>
      <c r="F17" s="678"/>
      <c r="G17" s="678"/>
      <c r="H17" s="678"/>
      <c r="I17" s="678"/>
      <c r="J17" s="678"/>
      <c r="K17" s="678"/>
      <c r="L17" s="678"/>
      <c r="M17" s="678"/>
      <c r="N17" s="678"/>
      <c r="O17" s="678"/>
      <c r="P17" s="678"/>
      <c r="Q17" s="679"/>
      <c r="R17" s="680">
        <v>588041</v>
      </c>
      <c r="S17" s="681"/>
      <c r="T17" s="681"/>
      <c r="U17" s="681"/>
      <c r="V17" s="681"/>
      <c r="W17" s="681"/>
      <c r="X17" s="681"/>
      <c r="Y17" s="682"/>
      <c r="Z17" s="713">
        <v>0.2</v>
      </c>
      <c r="AA17" s="713"/>
      <c r="AB17" s="713"/>
      <c r="AC17" s="713"/>
      <c r="AD17" s="714">
        <v>588041</v>
      </c>
      <c r="AE17" s="714"/>
      <c r="AF17" s="714"/>
      <c r="AG17" s="714"/>
      <c r="AH17" s="714"/>
      <c r="AI17" s="714"/>
      <c r="AJ17" s="714"/>
      <c r="AK17" s="714"/>
      <c r="AL17" s="683">
        <v>0.6</v>
      </c>
      <c r="AM17" s="684"/>
      <c r="AN17" s="684"/>
      <c r="AO17" s="715"/>
      <c r="AP17" s="677" t="s">
        <v>271</v>
      </c>
      <c r="AQ17" s="678"/>
      <c r="AR17" s="678"/>
      <c r="AS17" s="678"/>
      <c r="AT17" s="678"/>
      <c r="AU17" s="678"/>
      <c r="AV17" s="678"/>
      <c r="AW17" s="678"/>
      <c r="AX17" s="678"/>
      <c r="AY17" s="678"/>
      <c r="AZ17" s="678"/>
      <c r="BA17" s="678"/>
      <c r="BB17" s="678"/>
      <c r="BC17" s="678"/>
      <c r="BD17" s="678"/>
      <c r="BE17" s="678"/>
      <c r="BF17" s="679"/>
      <c r="BG17" s="680" t="s">
        <v>237</v>
      </c>
      <c r="BH17" s="681"/>
      <c r="BI17" s="681"/>
      <c r="BJ17" s="681"/>
      <c r="BK17" s="681"/>
      <c r="BL17" s="681"/>
      <c r="BM17" s="681"/>
      <c r="BN17" s="682"/>
      <c r="BO17" s="713" t="s">
        <v>246</v>
      </c>
      <c r="BP17" s="713"/>
      <c r="BQ17" s="713"/>
      <c r="BR17" s="713"/>
      <c r="BS17" s="686" t="s">
        <v>246</v>
      </c>
      <c r="BT17" s="681"/>
      <c r="BU17" s="681"/>
      <c r="BV17" s="681"/>
      <c r="BW17" s="681"/>
      <c r="BX17" s="681"/>
      <c r="BY17" s="681"/>
      <c r="BZ17" s="681"/>
      <c r="CA17" s="681"/>
      <c r="CB17" s="726"/>
      <c r="CD17" s="727" t="s">
        <v>272</v>
      </c>
      <c r="CE17" s="724"/>
      <c r="CF17" s="724"/>
      <c r="CG17" s="724"/>
      <c r="CH17" s="724"/>
      <c r="CI17" s="724"/>
      <c r="CJ17" s="724"/>
      <c r="CK17" s="724"/>
      <c r="CL17" s="724"/>
      <c r="CM17" s="724"/>
      <c r="CN17" s="724"/>
      <c r="CO17" s="724"/>
      <c r="CP17" s="724"/>
      <c r="CQ17" s="725"/>
      <c r="CR17" s="680">
        <v>16082864</v>
      </c>
      <c r="CS17" s="681"/>
      <c r="CT17" s="681"/>
      <c r="CU17" s="681"/>
      <c r="CV17" s="681"/>
      <c r="CW17" s="681"/>
      <c r="CX17" s="681"/>
      <c r="CY17" s="682"/>
      <c r="CZ17" s="713">
        <v>6.5</v>
      </c>
      <c r="DA17" s="713"/>
      <c r="DB17" s="713"/>
      <c r="DC17" s="713"/>
      <c r="DD17" s="686" t="s">
        <v>264</v>
      </c>
      <c r="DE17" s="681"/>
      <c r="DF17" s="681"/>
      <c r="DG17" s="681"/>
      <c r="DH17" s="681"/>
      <c r="DI17" s="681"/>
      <c r="DJ17" s="681"/>
      <c r="DK17" s="681"/>
      <c r="DL17" s="681"/>
      <c r="DM17" s="681"/>
      <c r="DN17" s="681"/>
      <c r="DO17" s="681"/>
      <c r="DP17" s="682"/>
      <c r="DQ17" s="686">
        <v>15731532</v>
      </c>
      <c r="DR17" s="681"/>
      <c r="DS17" s="681"/>
      <c r="DT17" s="681"/>
      <c r="DU17" s="681"/>
      <c r="DV17" s="681"/>
      <c r="DW17" s="681"/>
      <c r="DX17" s="681"/>
      <c r="DY17" s="681"/>
      <c r="DZ17" s="681"/>
      <c r="EA17" s="681"/>
      <c r="EB17" s="681"/>
      <c r="EC17" s="726"/>
    </row>
    <row r="18" spans="2:133" ht="11.25" customHeight="1">
      <c r="B18" s="677" t="s">
        <v>273</v>
      </c>
      <c r="C18" s="678"/>
      <c r="D18" s="678"/>
      <c r="E18" s="678"/>
      <c r="F18" s="678"/>
      <c r="G18" s="678"/>
      <c r="H18" s="678"/>
      <c r="I18" s="678"/>
      <c r="J18" s="678"/>
      <c r="K18" s="678"/>
      <c r="L18" s="678"/>
      <c r="M18" s="678"/>
      <c r="N18" s="678"/>
      <c r="O18" s="678"/>
      <c r="P18" s="678"/>
      <c r="Q18" s="679"/>
      <c r="R18" s="680">
        <v>482076</v>
      </c>
      <c r="S18" s="681"/>
      <c r="T18" s="681"/>
      <c r="U18" s="681"/>
      <c r="V18" s="681"/>
      <c r="W18" s="681"/>
      <c r="X18" s="681"/>
      <c r="Y18" s="682"/>
      <c r="Z18" s="713">
        <v>0.2</v>
      </c>
      <c r="AA18" s="713"/>
      <c r="AB18" s="713"/>
      <c r="AC18" s="713"/>
      <c r="AD18" s="714">
        <v>482076</v>
      </c>
      <c r="AE18" s="714"/>
      <c r="AF18" s="714"/>
      <c r="AG18" s="714"/>
      <c r="AH18" s="714"/>
      <c r="AI18" s="714"/>
      <c r="AJ18" s="714"/>
      <c r="AK18" s="714"/>
      <c r="AL18" s="683">
        <v>0.5</v>
      </c>
      <c r="AM18" s="684"/>
      <c r="AN18" s="684"/>
      <c r="AO18" s="715"/>
      <c r="AP18" s="677" t="s">
        <v>274</v>
      </c>
      <c r="AQ18" s="678"/>
      <c r="AR18" s="678"/>
      <c r="AS18" s="678"/>
      <c r="AT18" s="678"/>
      <c r="AU18" s="678"/>
      <c r="AV18" s="678"/>
      <c r="AW18" s="678"/>
      <c r="AX18" s="678"/>
      <c r="AY18" s="678"/>
      <c r="AZ18" s="678"/>
      <c r="BA18" s="678"/>
      <c r="BB18" s="678"/>
      <c r="BC18" s="678"/>
      <c r="BD18" s="678"/>
      <c r="BE18" s="678"/>
      <c r="BF18" s="679"/>
      <c r="BG18" s="680" t="s">
        <v>264</v>
      </c>
      <c r="BH18" s="681"/>
      <c r="BI18" s="681"/>
      <c r="BJ18" s="681"/>
      <c r="BK18" s="681"/>
      <c r="BL18" s="681"/>
      <c r="BM18" s="681"/>
      <c r="BN18" s="682"/>
      <c r="BO18" s="713" t="s">
        <v>237</v>
      </c>
      <c r="BP18" s="713"/>
      <c r="BQ18" s="713"/>
      <c r="BR18" s="713"/>
      <c r="BS18" s="686" t="s">
        <v>246</v>
      </c>
      <c r="BT18" s="681"/>
      <c r="BU18" s="681"/>
      <c r="BV18" s="681"/>
      <c r="BW18" s="681"/>
      <c r="BX18" s="681"/>
      <c r="BY18" s="681"/>
      <c r="BZ18" s="681"/>
      <c r="CA18" s="681"/>
      <c r="CB18" s="726"/>
      <c r="CD18" s="727" t="s">
        <v>275</v>
      </c>
      <c r="CE18" s="724"/>
      <c r="CF18" s="724"/>
      <c r="CG18" s="724"/>
      <c r="CH18" s="724"/>
      <c r="CI18" s="724"/>
      <c r="CJ18" s="724"/>
      <c r="CK18" s="724"/>
      <c r="CL18" s="724"/>
      <c r="CM18" s="724"/>
      <c r="CN18" s="724"/>
      <c r="CO18" s="724"/>
      <c r="CP18" s="724"/>
      <c r="CQ18" s="725"/>
      <c r="CR18" s="680">
        <v>17987</v>
      </c>
      <c r="CS18" s="681"/>
      <c r="CT18" s="681"/>
      <c r="CU18" s="681"/>
      <c r="CV18" s="681"/>
      <c r="CW18" s="681"/>
      <c r="CX18" s="681"/>
      <c r="CY18" s="682"/>
      <c r="CZ18" s="713">
        <v>0</v>
      </c>
      <c r="DA18" s="713"/>
      <c r="DB18" s="713"/>
      <c r="DC18" s="713"/>
      <c r="DD18" s="686" t="s">
        <v>237</v>
      </c>
      <c r="DE18" s="681"/>
      <c r="DF18" s="681"/>
      <c r="DG18" s="681"/>
      <c r="DH18" s="681"/>
      <c r="DI18" s="681"/>
      <c r="DJ18" s="681"/>
      <c r="DK18" s="681"/>
      <c r="DL18" s="681"/>
      <c r="DM18" s="681"/>
      <c r="DN18" s="681"/>
      <c r="DO18" s="681"/>
      <c r="DP18" s="682"/>
      <c r="DQ18" s="686">
        <v>17987</v>
      </c>
      <c r="DR18" s="681"/>
      <c r="DS18" s="681"/>
      <c r="DT18" s="681"/>
      <c r="DU18" s="681"/>
      <c r="DV18" s="681"/>
      <c r="DW18" s="681"/>
      <c r="DX18" s="681"/>
      <c r="DY18" s="681"/>
      <c r="DZ18" s="681"/>
      <c r="EA18" s="681"/>
      <c r="EB18" s="681"/>
      <c r="EC18" s="726"/>
    </row>
    <row r="19" spans="2:133" ht="11.25" customHeight="1">
      <c r="B19" s="677" t="s">
        <v>276</v>
      </c>
      <c r="C19" s="678"/>
      <c r="D19" s="678"/>
      <c r="E19" s="678"/>
      <c r="F19" s="678"/>
      <c r="G19" s="678"/>
      <c r="H19" s="678"/>
      <c r="I19" s="678"/>
      <c r="J19" s="678"/>
      <c r="K19" s="678"/>
      <c r="L19" s="678"/>
      <c r="M19" s="678"/>
      <c r="N19" s="678"/>
      <c r="O19" s="678"/>
      <c r="P19" s="678"/>
      <c r="Q19" s="679"/>
      <c r="R19" s="680">
        <v>433327</v>
      </c>
      <c r="S19" s="681"/>
      <c r="T19" s="681"/>
      <c r="U19" s="681"/>
      <c r="V19" s="681"/>
      <c r="W19" s="681"/>
      <c r="X19" s="681"/>
      <c r="Y19" s="682"/>
      <c r="Z19" s="713">
        <v>0.2</v>
      </c>
      <c r="AA19" s="713"/>
      <c r="AB19" s="713"/>
      <c r="AC19" s="713"/>
      <c r="AD19" s="714">
        <v>433327</v>
      </c>
      <c r="AE19" s="714"/>
      <c r="AF19" s="714"/>
      <c r="AG19" s="714"/>
      <c r="AH19" s="714"/>
      <c r="AI19" s="714"/>
      <c r="AJ19" s="714"/>
      <c r="AK19" s="714"/>
      <c r="AL19" s="683">
        <v>0.4</v>
      </c>
      <c r="AM19" s="684"/>
      <c r="AN19" s="684"/>
      <c r="AO19" s="715"/>
      <c r="AP19" s="677" t="s">
        <v>277</v>
      </c>
      <c r="AQ19" s="678"/>
      <c r="AR19" s="678"/>
      <c r="AS19" s="678"/>
      <c r="AT19" s="678"/>
      <c r="AU19" s="678"/>
      <c r="AV19" s="678"/>
      <c r="AW19" s="678"/>
      <c r="AX19" s="678"/>
      <c r="AY19" s="678"/>
      <c r="AZ19" s="678"/>
      <c r="BA19" s="678"/>
      <c r="BB19" s="678"/>
      <c r="BC19" s="678"/>
      <c r="BD19" s="678"/>
      <c r="BE19" s="678"/>
      <c r="BF19" s="679"/>
      <c r="BG19" s="680">
        <v>2008903</v>
      </c>
      <c r="BH19" s="681"/>
      <c r="BI19" s="681"/>
      <c r="BJ19" s="681"/>
      <c r="BK19" s="681"/>
      <c r="BL19" s="681"/>
      <c r="BM19" s="681"/>
      <c r="BN19" s="682"/>
      <c r="BO19" s="713">
        <v>2.9</v>
      </c>
      <c r="BP19" s="713"/>
      <c r="BQ19" s="713"/>
      <c r="BR19" s="713"/>
      <c r="BS19" s="686" t="s">
        <v>237</v>
      </c>
      <c r="BT19" s="681"/>
      <c r="BU19" s="681"/>
      <c r="BV19" s="681"/>
      <c r="BW19" s="681"/>
      <c r="BX19" s="681"/>
      <c r="BY19" s="681"/>
      <c r="BZ19" s="681"/>
      <c r="CA19" s="681"/>
      <c r="CB19" s="726"/>
      <c r="CD19" s="727" t="s">
        <v>278</v>
      </c>
      <c r="CE19" s="724"/>
      <c r="CF19" s="724"/>
      <c r="CG19" s="724"/>
      <c r="CH19" s="724"/>
      <c r="CI19" s="724"/>
      <c r="CJ19" s="724"/>
      <c r="CK19" s="724"/>
      <c r="CL19" s="724"/>
      <c r="CM19" s="724"/>
      <c r="CN19" s="724"/>
      <c r="CO19" s="724"/>
      <c r="CP19" s="724"/>
      <c r="CQ19" s="725"/>
      <c r="CR19" s="680" t="s">
        <v>246</v>
      </c>
      <c r="CS19" s="681"/>
      <c r="CT19" s="681"/>
      <c r="CU19" s="681"/>
      <c r="CV19" s="681"/>
      <c r="CW19" s="681"/>
      <c r="CX19" s="681"/>
      <c r="CY19" s="682"/>
      <c r="CZ19" s="713" t="s">
        <v>237</v>
      </c>
      <c r="DA19" s="713"/>
      <c r="DB19" s="713"/>
      <c r="DC19" s="713"/>
      <c r="DD19" s="686" t="s">
        <v>237</v>
      </c>
      <c r="DE19" s="681"/>
      <c r="DF19" s="681"/>
      <c r="DG19" s="681"/>
      <c r="DH19" s="681"/>
      <c r="DI19" s="681"/>
      <c r="DJ19" s="681"/>
      <c r="DK19" s="681"/>
      <c r="DL19" s="681"/>
      <c r="DM19" s="681"/>
      <c r="DN19" s="681"/>
      <c r="DO19" s="681"/>
      <c r="DP19" s="682"/>
      <c r="DQ19" s="686" t="s">
        <v>246</v>
      </c>
      <c r="DR19" s="681"/>
      <c r="DS19" s="681"/>
      <c r="DT19" s="681"/>
      <c r="DU19" s="681"/>
      <c r="DV19" s="681"/>
      <c r="DW19" s="681"/>
      <c r="DX19" s="681"/>
      <c r="DY19" s="681"/>
      <c r="DZ19" s="681"/>
      <c r="EA19" s="681"/>
      <c r="EB19" s="681"/>
      <c r="EC19" s="726"/>
    </row>
    <row r="20" spans="2:133" ht="11.25" customHeight="1">
      <c r="B20" s="677" t="s">
        <v>279</v>
      </c>
      <c r="C20" s="678"/>
      <c r="D20" s="678"/>
      <c r="E20" s="678"/>
      <c r="F20" s="678"/>
      <c r="G20" s="678"/>
      <c r="H20" s="678"/>
      <c r="I20" s="678"/>
      <c r="J20" s="678"/>
      <c r="K20" s="678"/>
      <c r="L20" s="678"/>
      <c r="M20" s="678"/>
      <c r="N20" s="678"/>
      <c r="O20" s="678"/>
      <c r="P20" s="678"/>
      <c r="Q20" s="679"/>
      <c r="R20" s="680">
        <v>34507</v>
      </c>
      <c r="S20" s="681"/>
      <c r="T20" s="681"/>
      <c r="U20" s="681"/>
      <c r="V20" s="681"/>
      <c r="W20" s="681"/>
      <c r="X20" s="681"/>
      <c r="Y20" s="682"/>
      <c r="Z20" s="713">
        <v>0</v>
      </c>
      <c r="AA20" s="713"/>
      <c r="AB20" s="713"/>
      <c r="AC20" s="713"/>
      <c r="AD20" s="714">
        <v>34507</v>
      </c>
      <c r="AE20" s="714"/>
      <c r="AF20" s="714"/>
      <c r="AG20" s="714"/>
      <c r="AH20" s="714"/>
      <c r="AI20" s="714"/>
      <c r="AJ20" s="714"/>
      <c r="AK20" s="714"/>
      <c r="AL20" s="683">
        <v>0</v>
      </c>
      <c r="AM20" s="684"/>
      <c r="AN20" s="684"/>
      <c r="AO20" s="715"/>
      <c r="AP20" s="677" t="s">
        <v>280</v>
      </c>
      <c r="AQ20" s="678"/>
      <c r="AR20" s="678"/>
      <c r="AS20" s="678"/>
      <c r="AT20" s="678"/>
      <c r="AU20" s="678"/>
      <c r="AV20" s="678"/>
      <c r="AW20" s="678"/>
      <c r="AX20" s="678"/>
      <c r="AY20" s="678"/>
      <c r="AZ20" s="678"/>
      <c r="BA20" s="678"/>
      <c r="BB20" s="678"/>
      <c r="BC20" s="678"/>
      <c r="BD20" s="678"/>
      <c r="BE20" s="678"/>
      <c r="BF20" s="679"/>
      <c r="BG20" s="680">
        <v>2008903</v>
      </c>
      <c r="BH20" s="681"/>
      <c r="BI20" s="681"/>
      <c r="BJ20" s="681"/>
      <c r="BK20" s="681"/>
      <c r="BL20" s="681"/>
      <c r="BM20" s="681"/>
      <c r="BN20" s="682"/>
      <c r="BO20" s="713">
        <v>2.9</v>
      </c>
      <c r="BP20" s="713"/>
      <c r="BQ20" s="713"/>
      <c r="BR20" s="713"/>
      <c r="BS20" s="686" t="s">
        <v>237</v>
      </c>
      <c r="BT20" s="681"/>
      <c r="BU20" s="681"/>
      <c r="BV20" s="681"/>
      <c r="BW20" s="681"/>
      <c r="BX20" s="681"/>
      <c r="BY20" s="681"/>
      <c r="BZ20" s="681"/>
      <c r="CA20" s="681"/>
      <c r="CB20" s="726"/>
      <c r="CD20" s="727" t="s">
        <v>281</v>
      </c>
      <c r="CE20" s="724"/>
      <c r="CF20" s="724"/>
      <c r="CG20" s="724"/>
      <c r="CH20" s="724"/>
      <c r="CI20" s="724"/>
      <c r="CJ20" s="724"/>
      <c r="CK20" s="724"/>
      <c r="CL20" s="724"/>
      <c r="CM20" s="724"/>
      <c r="CN20" s="724"/>
      <c r="CO20" s="724"/>
      <c r="CP20" s="724"/>
      <c r="CQ20" s="725"/>
      <c r="CR20" s="680">
        <v>247067740</v>
      </c>
      <c r="CS20" s="681"/>
      <c r="CT20" s="681"/>
      <c r="CU20" s="681"/>
      <c r="CV20" s="681"/>
      <c r="CW20" s="681"/>
      <c r="CX20" s="681"/>
      <c r="CY20" s="682"/>
      <c r="CZ20" s="713">
        <v>100</v>
      </c>
      <c r="DA20" s="713"/>
      <c r="DB20" s="713"/>
      <c r="DC20" s="713"/>
      <c r="DD20" s="686">
        <v>12867860</v>
      </c>
      <c r="DE20" s="681"/>
      <c r="DF20" s="681"/>
      <c r="DG20" s="681"/>
      <c r="DH20" s="681"/>
      <c r="DI20" s="681"/>
      <c r="DJ20" s="681"/>
      <c r="DK20" s="681"/>
      <c r="DL20" s="681"/>
      <c r="DM20" s="681"/>
      <c r="DN20" s="681"/>
      <c r="DO20" s="681"/>
      <c r="DP20" s="682"/>
      <c r="DQ20" s="686">
        <v>116838249</v>
      </c>
      <c r="DR20" s="681"/>
      <c r="DS20" s="681"/>
      <c r="DT20" s="681"/>
      <c r="DU20" s="681"/>
      <c r="DV20" s="681"/>
      <c r="DW20" s="681"/>
      <c r="DX20" s="681"/>
      <c r="DY20" s="681"/>
      <c r="DZ20" s="681"/>
      <c r="EA20" s="681"/>
      <c r="EB20" s="681"/>
      <c r="EC20" s="726"/>
    </row>
    <row r="21" spans="2:133" ht="11.25" customHeight="1">
      <c r="B21" s="677" t="s">
        <v>282</v>
      </c>
      <c r="C21" s="678"/>
      <c r="D21" s="678"/>
      <c r="E21" s="678"/>
      <c r="F21" s="678"/>
      <c r="G21" s="678"/>
      <c r="H21" s="678"/>
      <c r="I21" s="678"/>
      <c r="J21" s="678"/>
      <c r="K21" s="678"/>
      <c r="L21" s="678"/>
      <c r="M21" s="678"/>
      <c r="N21" s="678"/>
      <c r="O21" s="678"/>
      <c r="P21" s="678"/>
      <c r="Q21" s="679"/>
      <c r="R21" s="680">
        <v>14242</v>
      </c>
      <c r="S21" s="681"/>
      <c r="T21" s="681"/>
      <c r="U21" s="681"/>
      <c r="V21" s="681"/>
      <c r="W21" s="681"/>
      <c r="X21" s="681"/>
      <c r="Y21" s="682"/>
      <c r="Z21" s="713">
        <v>0</v>
      </c>
      <c r="AA21" s="713"/>
      <c r="AB21" s="713"/>
      <c r="AC21" s="713"/>
      <c r="AD21" s="714">
        <v>14242</v>
      </c>
      <c r="AE21" s="714"/>
      <c r="AF21" s="714"/>
      <c r="AG21" s="714"/>
      <c r="AH21" s="714"/>
      <c r="AI21" s="714"/>
      <c r="AJ21" s="714"/>
      <c r="AK21" s="714"/>
      <c r="AL21" s="683">
        <v>0</v>
      </c>
      <c r="AM21" s="684"/>
      <c r="AN21" s="684"/>
      <c r="AO21" s="715"/>
      <c r="AP21" s="775" t="s">
        <v>283</v>
      </c>
      <c r="AQ21" s="782"/>
      <c r="AR21" s="782"/>
      <c r="AS21" s="782"/>
      <c r="AT21" s="782"/>
      <c r="AU21" s="782"/>
      <c r="AV21" s="782"/>
      <c r="AW21" s="782"/>
      <c r="AX21" s="782"/>
      <c r="AY21" s="782"/>
      <c r="AZ21" s="782"/>
      <c r="BA21" s="782"/>
      <c r="BB21" s="782"/>
      <c r="BC21" s="782"/>
      <c r="BD21" s="782"/>
      <c r="BE21" s="782"/>
      <c r="BF21" s="777"/>
      <c r="BG21" s="680">
        <v>81695</v>
      </c>
      <c r="BH21" s="681"/>
      <c r="BI21" s="681"/>
      <c r="BJ21" s="681"/>
      <c r="BK21" s="681"/>
      <c r="BL21" s="681"/>
      <c r="BM21" s="681"/>
      <c r="BN21" s="682"/>
      <c r="BO21" s="713">
        <v>0.1</v>
      </c>
      <c r="BP21" s="713"/>
      <c r="BQ21" s="713"/>
      <c r="BR21" s="713"/>
      <c r="BS21" s="686" t="s">
        <v>237</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284</v>
      </c>
      <c r="C22" s="678"/>
      <c r="D22" s="678"/>
      <c r="E22" s="678"/>
      <c r="F22" s="678"/>
      <c r="G22" s="678"/>
      <c r="H22" s="678"/>
      <c r="I22" s="678"/>
      <c r="J22" s="678"/>
      <c r="K22" s="678"/>
      <c r="L22" s="678"/>
      <c r="M22" s="678"/>
      <c r="N22" s="678"/>
      <c r="O22" s="678"/>
      <c r="P22" s="678"/>
      <c r="Q22" s="679"/>
      <c r="R22" s="680">
        <v>19935597</v>
      </c>
      <c r="S22" s="681"/>
      <c r="T22" s="681"/>
      <c r="U22" s="681"/>
      <c r="V22" s="681"/>
      <c r="W22" s="681"/>
      <c r="X22" s="681"/>
      <c r="Y22" s="682"/>
      <c r="Z22" s="713">
        <v>7.9</v>
      </c>
      <c r="AA22" s="713"/>
      <c r="AB22" s="713"/>
      <c r="AC22" s="713"/>
      <c r="AD22" s="714">
        <v>18174459</v>
      </c>
      <c r="AE22" s="714"/>
      <c r="AF22" s="714"/>
      <c r="AG22" s="714"/>
      <c r="AH22" s="714"/>
      <c r="AI22" s="714"/>
      <c r="AJ22" s="714"/>
      <c r="AK22" s="714"/>
      <c r="AL22" s="683">
        <v>17.899999999999999</v>
      </c>
      <c r="AM22" s="684"/>
      <c r="AN22" s="684"/>
      <c r="AO22" s="715"/>
      <c r="AP22" s="775" t="s">
        <v>285</v>
      </c>
      <c r="AQ22" s="782"/>
      <c r="AR22" s="782"/>
      <c r="AS22" s="782"/>
      <c r="AT22" s="782"/>
      <c r="AU22" s="782"/>
      <c r="AV22" s="782"/>
      <c r="AW22" s="782"/>
      <c r="AX22" s="782"/>
      <c r="AY22" s="782"/>
      <c r="AZ22" s="782"/>
      <c r="BA22" s="782"/>
      <c r="BB22" s="782"/>
      <c r="BC22" s="782"/>
      <c r="BD22" s="782"/>
      <c r="BE22" s="782"/>
      <c r="BF22" s="777"/>
      <c r="BG22" s="680">
        <v>1927208</v>
      </c>
      <c r="BH22" s="681"/>
      <c r="BI22" s="681"/>
      <c r="BJ22" s="681"/>
      <c r="BK22" s="681"/>
      <c r="BL22" s="681"/>
      <c r="BM22" s="681"/>
      <c r="BN22" s="682"/>
      <c r="BO22" s="713">
        <v>2.8</v>
      </c>
      <c r="BP22" s="713"/>
      <c r="BQ22" s="713"/>
      <c r="BR22" s="713"/>
      <c r="BS22" s="686" t="s">
        <v>246</v>
      </c>
      <c r="BT22" s="681"/>
      <c r="BU22" s="681"/>
      <c r="BV22" s="681"/>
      <c r="BW22" s="681"/>
      <c r="BX22" s="681"/>
      <c r="BY22" s="681"/>
      <c r="BZ22" s="681"/>
      <c r="CA22" s="681"/>
      <c r="CB22" s="726"/>
      <c r="CD22" s="784" t="s">
        <v>286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287</v>
      </c>
      <c r="C23" s="678"/>
      <c r="D23" s="678"/>
      <c r="E23" s="678"/>
      <c r="F23" s="678"/>
      <c r="G23" s="678"/>
      <c r="H23" s="678"/>
      <c r="I23" s="678"/>
      <c r="J23" s="678"/>
      <c r="K23" s="678"/>
      <c r="L23" s="678"/>
      <c r="M23" s="678"/>
      <c r="N23" s="678"/>
      <c r="O23" s="678"/>
      <c r="P23" s="678"/>
      <c r="Q23" s="679"/>
      <c r="R23" s="680">
        <v>18174459</v>
      </c>
      <c r="S23" s="681"/>
      <c r="T23" s="681"/>
      <c r="U23" s="681"/>
      <c r="V23" s="681"/>
      <c r="W23" s="681"/>
      <c r="X23" s="681"/>
      <c r="Y23" s="682"/>
      <c r="Z23" s="713">
        <v>7.2</v>
      </c>
      <c r="AA23" s="713"/>
      <c r="AB23" s="713"/>
      <c r="AC23" s="713"/>
      <c r="AD23" s="714">
        <v>18174459</v>
      </c>
      <c r="AE23" s="714"/>
      <c r="AF23" s="714"/>
      <c r="AG23" s="714"/>
      <c r="AH23" s="714"/>
      <c r="AI23" s="714"/>
      <c r="AJ23" s="714"/>
      <c r="AK23" s="714"/>
      <c r="AL23" s="683">
        <v>17.899999999999999</v>
      </c>
      <c r="AM23" s="684"/>
      <c r="AN23" s="684"/>
      <c r="AO23" s="715"/>
      <c r="AP23" s="775" t="s">
        <v>288</v>
      </c>
      <c r="AQ23" s="782"/>
      <c r="AR23" s="782"/>
      <c r="AS23" s="782"/>
      <c r="AT23" s="782"/>
      <c r="AU23" s="782"/>
      <c r="AV23" s="782"/>
      <c r="AW23" s="782"/>
      <c r="AX23" s="782"/>
      <c r="AY23" s="782"/>
      <c r="AZ23" s="782"/>
      <c r="BA23" s="782"/>
      <c r="BB23" s="782"/>
      <c r="BC23" s="782"/>
      <c r="BD23" s="782"/>
      <c r="BE23" s="782"/>
      <c r="BF23" s="777"/>
      <c r="BG23" s="680" t="s">
        <v>246</v>
      </c>
      <c r="BH23" s="681"/>
      <c r="BI23" s="681"/>
      <c r="BJ23" s="681"/>
      <c r="BK23" s="681"/>
      <c r="BL23" s="681"/>
      <c r="BM23" s="681"/>
      <c r="BN23" s="682"/>
      <c r="BO23" s="713" t="s">
        <v>237</v>
      </c>
      <c r="BP23" s="713"/>
      <c r="BQ23" s="713"/>
      <c r="BR23" s="713"/>
      <c r="BS23" s="686" t="s">
        <v>237</v>
      </c>
      <c r="BT23" s="681"/>
      <c r="BU23" s="681"/>
      <c r="BV23" s="681"/>
      <c r="BW23" s="681"/>
      <c r="BX23" s="681"/>
      <c r="BY23" s="681"/>
      <c r="BZ23" s="681"/>
      <c r="CA23" s="681"/>
      <c r="CB23" s="726"/>
      <c r="CD23" s="784" t="s">
        <v>225</v>
      </c>
      <c r="CE23" s="785"/>
      <c r="CF23" s="785"/>
      <c r="CG23" s="785"/>
      <c r="CH23" s="785"/>
      <c r="CI23" s="785"/>
      <c r="CJ23" s="785"/>
      <c r="CK23" s="785"/>
      <c r="CL23" s="785"/>
      <c r="CM23" s="785"/>
      <c r="CN23" s="785"/>
      <c r="CO23" s="785"/>
      <c r="CP23" s="785"/>
      <c r="CQ23" s="786"/>
      <c r="CR23" s="784" t="s">
        <v>289</v>
      </c>
      <c r="CS23" s="785"/>
      <c r="CT23" s="785"/>
      <c r="CU23" s="785"/>
      <c r="CV23" s="785"/>
      <c r="CW23" s="785"/>
      <c r="CX23" s="785"/>
      <c r="CY23" s="786"/>
      <c r="CZ23" s="784" t="s">
        <v>290</v>
      </c>
      <c r="DA23" s="785"/>
      <c r="DB23" s="785"/>
      <c r="DC23" s="786"/>
      <c r="DD23" s="784" t="s">
        <v>291</v>
      </c>
      <c r="DE23" s="785"/>
      <c r="DF23" s="785"/>
      <c r="DG23" s="785"/>
      <c r="DH23" s="785"/>
      <c r="DI23" s="785"/>
      <c r="DJ23" s="785"/>
      <c r="DK23" s="786"/>
      <c r="DL23" s="793" t="s">
        <v>292</v>
      </c>
      <c r="DM23" s="794"/>
      <c r="DN23" s="794"/>
      <c r="DO23" s="794"/>
      <c r="DP23" s="794"/>
      <c r="DQ23" s="794"/>
      <c r="DR23" s="794"/>
      <c r="DS23" s="794"/>
      <c r="DT23" s="794"/>
      <c r="DU23" s="794"/>
      <c r="DV23" s="795"/>
      <c r="DW23" s="784" t="s">
        <v>293</v>
      </c>
      <c r="DX23" s="785"/>
      <c r="DY23" s="785"/>
      <c r="DZ23" s="785"/>
      <c r="EA23" s="785"/>
      <c r="EB23" s="785"/>
      <c r="EC23" s="786"/>
    </row>
    <row r="24" spans="2:133" ht="11.25" customHeight="1">
      <c r="B24" s="677" t="s">
        <v>294</v>
      </c>
      <c r="C24" s="678"/>
      <c r="D24" s="678"/>
      <c r="E24" s="678"/>
      <c r="F24" s="678"/>
      <c r="G24" s="678"/>
      <c r="H24" s="678"/>
      <c r="I24" s="678"/>
      <c r="J24" s="678"/>
      <c r="K24" s="678"/>
      <c r="L24" s="678"/>
      <c r="M24" s="678"/>
      <c r="N24" s="678"/>
      <c r="O24" s="678"/>
      <c r="P24" s="678"/>
      <c r="Q24" s="679"/>
      <c r="R24" s="680">
        <v>1761138</v>
      </c>
      <c r="S24" s="681"/>
      <c r="T24" s="681"/>
      <c r="U24" s="681"/>
      <c r="V24" s="681"/>
      <c r="W24" s="681"/>
      <c r="X24" s="681"/>
      <c r="Y24" s="682"/>
      <c r="Z24" s="713">
        <v>0.7</v>
      </c>
      <c r="AA24" s="713"/>
      <c r="AB24" s="713"/>
      <c r="AC24" s="713"/>
      <c r="AD24" s="714" t="s">
        <v>246</v>
      </c>
      <c r="AE24" s="714"/>
      <c r="AF24" s="714"/>
      <c r="AG24" s="714"/>
      <c r="AH24" s="714"/>
      <c r="AI24" s="714"/>
      <c r="AJ24" s="714"/>
      <c r="AK24" s="714"/>
      <c r="AL24" s="683" t="s">
        <v>246</v>
      </c>
      <c r="AM24" s="684"/>
      <c r="AN24" s="684"/>
      <c r="AO24" s="715"/>
      <c r="AP24" s="775" t="s">
        <v>295</v>
      </c>
      <c r="AQ24" s="782"/>
      <c r="AR24" s="782"/>
      <c r="AS24" s="782"/>
      <c r="AT24" s="782"/>
      <c r="AU24" s="782"/>
      <c r="AV24" s="782"/>
      <c r="AW24" s="782"/>
      <c r="AX24" s="782"/>
      <c r="AY24" s="782"/>
      <c r="AZ24" s="782"/>
      <c r="BA24" s="782"/>
      <c r="BB24" s="782"/>
      <c r="BC24" s="782"/>
      <c r="BD24" s="782"/>
      <c r="BE24" s="782"/>
      <c r="BF24" s="777"/>
      <c r="BG24" s="680" t="s">
        <v>246</v>
      </c>
      <c r="BH24" s="681"/>
      <c r="BI24" s="681"/>
      <c r="BJ24" s="681"/>
      <c r="BK24" s="681"/>
      <c r="BL24" s="681"/>
      <c r="BM24" s="681"/>
      <c r="BN24" s="682"/>
      <c r="BO24" s="713" t="s">
        <v>237</v>
      </c>
      <c r="BP24" s="713"/>
      <c r="BQ24" s="713"/>
      <c r="BR24" s="713"/>
      <c r="BS24" s="686" t="s">
        <v>246</v>
      </c>
      <c r="BT24" s="681"/>
      <c r="BU24" s="681"/>
      <c r="BV24" s="681"/>
      <c r="BW24" s="681"/>
      <c r="BX24" s="681"/>
      <c r="BY24" s="681"/>
      <c r="BZ24" s="681"/>
      <c r="CA24" s="681"/>
      <c r="CB24" s="726"/>
      <c r="CD24" s="738" t="s">
        <v>296</v>
      </c>
      <c r="CE24" s="739"/>
      <c r="CF24" s="739"/>
      <c r="CG24" s="739"/>
      <c r="CH24" s="739"/>
      <c r="CI24" s="739"/>
      <c r="CJ24" s="739"/>
      <c r="CK24" s="739"/>
      <c r="CL24" s="739"/>
      <c r="CM24" s="739"/>
      <c r="CN24" s="739"/>
      <c r="CO24" s="739"/>
      <c r="CP24" s="739"/>
      <c r="CQ24" s="740"/>
      <c r="CR24" s="735">
        <v>105939846</v>
      </c>
      <c r="CS24" s="736"/>
      <c r="CT24" s="736"/>
      <c r="CU24" s="736"/>
      <c r="CV24" s="736"/>
      <c r="CW24" s="736"/>
      <c r="CX24" s="736"/>
      <c r="CY24" s="779"/>
      <c r="CZ24" s="780">
        <v>42.9</v>
      </c>
      <c r="DA24" s="755"/>
      <c r="DB24" s="755"/>
      <c r="DC24" s="783"/>
      <c r="DD24" s="778">
        <v>59336945</v>
      </c>
      <c r="DE24" s="736"/>
      <c r="DF24" s="736"/>
      <c r="DG24" s="736"/>
      <c r="DH24" s="736"/>
      <c r="DI24" s="736"/>
      <c r="DJ24" s="736"/>
      <c r="DK24" s="779"/>
      <c r="DL24" s="778">
        <v>59068667</v>
      </c>
      <c r="DM24" s="736"/>
      <c r="DN24" s="736"/>
      <c r="DO24" s="736"/>
      <c r="DP24" s="736"/>
      <c r="DQ24" s="736"/>
      <c r="DR24" s="736"/>
      <c r="DS24" s="736"/>
      <c r="DT24" s="736"/>
      <c r="DU24" s="736"/>
      <c r="DV24" s="779"/>
      <c r="DW24" s="780">
        <v>54.1</v>
      </c>
      <c r="DX24" s="755"/>
      <c r="DY24" s="755"/>
      <c r="DZ24" s="755"/>
      <c r="EA24" s="755"/>
      <c r="EB24" s="755"/>
      <c r="EC24" s="781"/>
    </row>
    <row r="25" spans="2:133" ht="11.25" customHeight="1">
      <c r="B25" s="677" t="s">
        <v>297</v>
      </c>
      <c r="C25" s="678"/>
      <c r="D25" s="678"/>
      <c r="E25" s="678"/>
      <c r="F25" s="678"/>
      <c r="G25" s="678"/>
      <c r="H25" s="678"/>
      <c r="I25" s="678"/>
      <c r="J25" s="678"/>
      <c r="K25" s="678"/>
      <c r="L25" s="678"/>
      <c r="M25" s="678"/>
      <c r="N25" s="678"/>
      <c r="O25" s="678"/>
      <c r="P25" s="678"/>
      <c r="Q25" s="679"/>
      <c r="R25" s="680" t="s">
        <v>246</v>
      </c>
      <c r="S25" s="681"/>
      <c r="T25" s="681"/>
      <c r="U25" s="681"/>
      <c r="V25" s="681"/>
      <c r="W25" s="681"/>
      <c r="X25" s="681"/>
      <c r="Y25" s="682"/>
      <c r="Z25" s="713" t="s">
        <v>246</v>
      </c>
      <c r="AA25" s="713"/>
      <c r="AB25" s="713"/>
      <c r="AC25" s="713"/>
      <c r="AD25" s="714" t="s">
        <v>246</v>
      </c>
      <c r="AE25" s="714"/>
      <c r="AF25" s="714"/>
      <c r="AG25" s="714"/>
      <c r="AH25" s="714"/>
      <c r="AI25" s="714"/>
      <c r="AJ25" s="714"/>
      <c r="AK25" s="714"/>
      <c r="AL25" s="683" t="s">
        <v>237</v>
      </c>
      <c r="AM25" s="684"/>
      <c r="AN25" s="684"/>
      <c r="AO25" s="715"/>
      <c r="AP25" s="775" t="s">
        <v>298</v>
      </c>
      <c r="AQ25" s="782"/>
      <c r="AR25" s="782"/>
      <c r="AS25" s="782"/>
      <c r="AT25" s="782"/>
      <c r="AU25" s="782"/>
      <c r="AV25" s="782"/>
      <c r="AW25" s="782"/>
      <c r="AX25" s="782"/>
      <c r="AY25" s="782"/>
      <c r="AZ25" s="782"/>
      <c r="BA25" s="782"/>
      <c r="BB25" s="782"/>
      <c r="BC25" s="782"/>
      <c r="BD25" s="782"/>
      <c r="BE25" s="782"/>
      <c r="BF25" s="777"/>
      <c r="BG25" s="680" t="s">
        <v>237</v>
      </c>
      <c r="BH25" s="681"/>
      <c r="BI25" s="681"/>
      <c r="BJ25" s="681"/>
      <c r="BK25" s="681"/>
      <c r="BL25" s="681"/>
      <c r="BM25" s="681"/>
      <c r="BN25" s="682"/>
      <c r="BO25" s="713" t="s">
        <v>246</v>
      </c>
      <c r="BP25" s="713"/>
      <c r="BQ25" s="713"/>
      <c r="BR25" s="713"/>
      <c r="BS25" s="686" t="s">
        <v>246</v>
      </c>
      <c r="BT25" s="681"/>
      <c r="BU25" s="681"/>
      <c r="BV25" s="681"/>
      <c r="BW25" s="681"/>
      <c r="BX25" s="681"/>
      <c r="BY25" s="681"/>
      <c r="BZ25" s="681"/>
      <c r="CA25" s="681"/>
      <c r="CB25" s="726"/>
      <c r="CD25" s="727" t="s">
        <v>299</v>
      </c>
      <c r="CE25" s="724"/>
      <c r="CF25" s="724"/>
      <c r="CG25" s="724"/>
      <c r="CH25" s="724"/>
      <c r="CI25" s="724"/>
      <c r="CJ25" s="724"/>
      <c r="CK25" s="724"/>
      <c r="CL25" s="724"/>
      <c r="CM25" s="724"/>
      <c r="CN25" s="724"/>
      <c r="CO25" s="724"/>
      <c r="CP25" s="724"/>
      <c r="CQ25" s="725"/>
      <c r="CR25" s="680">
        <v>26810349</v>
      </c>
      <c r="CS25" s="699"/>
      <c r="CT25" s="699"/>
      <c r="CU25" s="699"/>
      <c r="CV25" s="699"/>
      <c r="CW25" s="699"/>
      <c r="CX25" s="699"/>
      <c r="CY25" s="700"/>
      <c r="CZ25" s="683">
        <v>10.9</v>
      </c>
      <c r="DA25" s="701"/>
      <c r="DB25" s="701"/>
      <c r="DC25" s="702"/>
      <c r="DD25" s="686">
        <v>24428039</v>
      </c>
      <c r="DE25" s="699"/>
      <c r="DF25" s="699"/>
      <c r="DG25" s="699"/>
      <c r="DH25" s="699"/>
      <c r="DI25" s="699"/>
      <c r="DJ25" s="699"/>
      <c r="DK25" s="700"/>
      <c r="DL25" s="686">
        <v>24218822</v>
      </c>
      <c r="DM25" s="699"/>
      <c r="DN25" s="699"/>
      <c r="DO25" s="699"/>
      <c r="DP25" s="699"/>
      <c r="DQ25" s="699"/>
      <c r="DR25" s="699"/>
      <c r="DS25" s="699"/>
      <c r="DT25" s="699"/>
      <c r="DU25" s="699"/>
      <c r="DV25" s="700"/>
      <c r="DW25" s="683">
        <v>22.2</v>
      </c>
      <c r="DX25" s="701"/>
      <c r="DY25" s="701"/>
      <c r="DZ25" s="701"/>
      <c r="EA25" s="701"/>
      <c r="EB25" s="701"/>
      <c r="EC25" s="719"/>
    </row>
    <row r="26" spans="2:133" ht="11.25" customHeight="1">
      <c r="B26" s="677" t="s">
        <v>300</v>
      </c>
      <c r="C26" s="678"/>
      <c r="D26" s="678"/>
      <c r="E26" s="678"/>
      <c r="F26" s="678"/>
      <c r="G26" s="678"/>
      <c r="H26" s="678"/>
      <c r="I26" s="678"/>
      <c r="J26" s="678"/>
      <c r="K26" s="678"/>
      <c r="L26" s="678"/>
      <c r="M26" s="678"/>
      <c r="N26" s="678"/>
      <c r="O26" s="678"/>
      <c r="P26" s="678"/>
      <c r="Q26" s="679"/>
      <c r="R26" s="680">
        <v>103228283</v>
      </c>
      <c r="S26" s="681"/>
      <c r="T26" s="681"/>
      <c r="U26" s="681"/>
      <c r="V26" s="681"/>
      <c r="W26" s="681"/>
      <c r="X26" s="681"/>
      <c r="Y26" s="682"/>
      <c r="Z26" s="713">
        <v>41.1</v>
      </c>
      <c r="AA26" s="713"/>
      <c r="AB26" s="713"/>
      <c r="AC26" s="713"/>
      <c r="AD26" s="714">
        <v>101467145</v>
      </c>
      <c r="AE26" s="714"/>
      <c r="AF26" s="714"/>
      <c r="AG26" s="714"/>
      <c r="AH26" s="714"/>
      <c r="AI26" s="714"/>
      <c r="AJ26" s="714"/>
      <c r="AK26" s="714"/>
      <c r="AL26" s="683">
        <v>99.8</v>
      </c>
      <c r="AM26" s="684"/>
      <c r="AN26" s="684"/>
      <c r="AO26" s="715"/>
      <c r="AP26" s="775" t="s">
        <v>301</v>
      </c>
      <c r="AQ26" s="776"/>
      <c r="AR26" s="776"/>
      <c r="AS26" s="776"/>
      <c r="AT26" s="776"/>
      <c r="AU26" s="776"/>
      <c r="AV26" s="776"/>
      <c r="AW26" s="776"/>
      <c r="AX26" s="776"/>
      <c r="AY26" s="776"/>
      <c r="AZ26" s="776"/>
      <c r="BA26" s="776"/>
      <c r="BB26" s="776"/>
      <c r="BC26" s="776"/>
      <c r="BD26" s="776"/>
      <c r="BE26" s="776"/>
      <c r="BF26" s="777"/>
      <c r="BG26" s="680" t="s">
        <v>246</v>
      </c>
      <c r="BH26" s="681"/>
      <c r="BI26" s="681"/>
      <c r="BJ26" s="681"/>
      <c r="BK26" s="681"/>
      <c r="BL26" s="681"/>
      <c r="BM26" s="681"/>
      <c r="BN26" s="682"/>
      <c r="BO26" s="713" t="s">
        <v>237</v>
      </c>
      <c r="BP26" s="713"/>
      <c r="BQ26" s="713"/>
      <c r="BR26" s="713"/>
      <c r="BS26" s="686" t="s">
        <v>237</v>
      </c>
      <c r="BT26" s="681"/>
      <c r="BU26" s="681"/>
      <c r="BV26" s="681"/>
      <c r="BW26" s="681"/>
      <c r="BX26" s="681"/>
      <c r="BY26" s="681"/>
      <c r="BZ26" s="681"/>
      <c r="CA26" s="681"/>
      <c r="CB26" s="726"/>
      <c r="CD26" s="727" t="s">
        <v>302</v>
      </c>
      <c r="CE26" s="724"/>
      <c r="CF26" s="724"/>
      <c r="CG26" s="724"/>
      <c r="CH26" s="724"/>
      <c r="CI26" s="724"/>
      <c r="CJ26" s="724"/>
      <c r="CK26" s="724"/>
      <c r="CL26" s="724"/>
      <c r="CM26" s="724"/>
      <c r="CN26" s="724"/>
      <c r="CO26" s="724"/>
      <c r="CP26" s="724"/>
      <c r="CQ26" s="725"/>
      <c r="CR26" s="680">
        <v>19161228</v>
      </c>
      <c r="CS26" s="681"/>
      <c r="CT26" s="681"/>
      <c r="CU26" s="681"/>
      <c r="CV26" s="681"/>
      <c r="CW26" s="681"/>
      <c r="CX26" s="681"/>
      <c r="CY26" s="682"/>
      <c r="CZ26" s="683">
        <v>7.8</v>
      </c>
      <c r="DA26" s="701"/>
      <c r="DB26" s="701"/>
      <c r="DC26" s="702"/>
      <c r="DD26" s="686">
        <v>17343778</v>
      </c>
      <c r="DE26" s="681"/>
      <c r="DF26" s="681"/>
      <c r="DG26" s="681"/>
      <c r="DH26" s="681"/>
      <c r="DI26" s="681"/>
      <c r="DJ26" s="681"/>
      <c r="DK26" s="682"/>
      <c r="DL26" s="686" t="s">
        <v>246</v>
      </c>
      <c r="DM26" s="681"/>
      <c r="DN26" s="681"/>
      <c r="DO26" s="681"/>
      <c r="DP26" s="681"/>
      <c r="DQ26" s="681"/>
      <c r="DR26" s="681"/>
      <c r="DS26" s="681"/>
      <c r="DT26" s="681"/>
      <c r="DU26" s="681"/>
      <c r="DV26" s="682"/>
      <c r="DW26" s="683" t="s">
        <v>246</v>
      </c>
      <c r="DX26" s="701"/>
      <c r="DY26" s="701"/>
      <c r="DZ26" s="701"/>
      <c r="EA26" s="701"/>
      <c r="EB26" s="701"/>
      <c r="EC26" s="719"/>
    </row>
    <row r="27" spans="2:133" ht="11.25" customHeight="1">
      <c r="B27" s="677" t="s">
        <v>303</v>
      </c>
      <c r="C27" s="678"/>
      <c r="D27" s="678"/>
      <c r="E27" s="678"/>
      <c r="F27" s="678"/>
      <c r="G27" s="678"/>
      <c r="H27" s="678"/>
      <c r="I27" s="678"/>
      <c r="J27" s="678"/>
      <c r="K27" s="678"/>
      <c r="L27" s="678"/>
      <c r="M27" s="678"/>
      <c r="N27" s="678"/>
      <c r="O27" s="678"/>
      <c r="P27" s="678"/>
      <c r="Q27" s="679"/>
      <c r="R27" s="680">
        <v>68054</v>
      </c>
      <c r="S27" s="681"/>
      <c r="T27" s="681"/>
      <c r="U27" s="681"/>
      <c r="V27" s="681"/>
      <c r="W27" s="681"/>
      <c r="X27" s="681"/>
      <c r="Y27" s="682"/>
      <c r="Z27" s="713">
        <v>0</v>
      </c>
      <c r="AA27" s="713"/>
      <c r="AB27" s="713"/>
      <c r="AC27" s="713"/>
      <c r="AD27" s="714">
        <v>68054</v>
      </c>
      <c r="AE27" s="714"/>
      <c r="AF27" s="714"/>
      <c r="AG27" s="714"/>
      <c r="AH27" s="714"/>
      <c r="AI27" s="714"/>
      <c r="AJ27" s="714"/>
      <c r="AK27" s="714"/>
      <c r="AL27" s="683">
        <v>0.1</v>
      </c>
      <c r="AM27" s="684"/>
      <c r="AN27" s="684"/>
      <c r="AO27" s="715"/>
      <c r="AP27" s="677" t="s">
        <v>304</v>
      </c>
      <c r="AQ27" s="678"/>
      <c r="AR27" s="678"/>
      <c r="AS27" s="678"/>
      <c r="AT27" s="678"/>
      <c r="AU27" s="678"/>
      <c r="AV27" s="678"/>
      <c r="AW27" s="678"/>
      <c r="AX27" s="678"/>
      <c r="AY27" s="678"/>
      <c r="AZ27" s="678"/>
      <c r="BA27" s="678"/>
      <c r="BB27" s="678"/>
      <c r="BC27" s="678"/>
      <c r="BD27" s="678"/>
      <c r="BE27" s="678"/>
      <c r="BF27" s="679"/>
      <c r="BG27" s="680">
        <v>69252296</v>
      </c>
      <c r="BH27" s="681"/>
      <c r="BI27" s="681"/>
      <c r="BJ27" s="681"/>
      <c r="BK27" s="681"/>
      <c r="BL27" s="681"/>
      <c r="BM27" s="681"/>
      <c r="BN27" s="682"/>
      <c r="BO27" s="713">
        <v>100</v>
      </c>
      <c r="BP27" s="713"/>
      <c r="BQ27" s="713"/>
      <c r="BR27" s="713"/>
      <c r="BS27" s="686">
        <v>1210073</v>
      </c>
      <c r="BT27" s="681"/>
      <c r="BU27" s="681"/>
      <c r="BV27" s="681"/>
      <c r="BW27" s="681"/>
      <c r="BX27" s="681"/>
      <c r="BY27" s="681"/>
      <c r="BZ27" s="681"/>
      <c r="CA27" s="681"/>
      <c r="CB27" s="726"/>
      <c r="CD27" s="727" t="s">
        <v>305</v>
      </c>
      <c r="CE27" s="724"/>
      <c r="CF27" s="724"/>
      <c r="CG27" s="724"/>
      <c r="CH27" s="724"/>
      <c r="CI27" s="724"/>
      <c r="CJ27" s="724"/>
      <c r="CK27" s="724"/>
      <c r="CL27" s="724"/>
      <c r="CM27" s="724"/>
      <c r="CN27" s="724"/>
      <c r="CO27" s="724"/>
      <c r="CP27" s="724"/>
      <c r="CQ27" s="725"/>
      <c r="CR27" s="680">
        <v>63046802</v>
      </c>
      <c r="CS27" s="699"/>
      <c r="CT27" s="699"/>
      <c r="CU27" s="699"/>
      <c r="CV27" s="699"/>
      <c r="CW27" s="699"/>
      <c r="CX27" s="699"/>
      <c r="CY27" s="700"/>
      <c r="CZ27" s="683">
        <v>25.5</v>
      </c>
      <c r="DA27" s="701"/>
      <c r="DB27" s="701"/>
      <c r="DC27" s="702"/>
      <c r="DD27" s="686">
        <v>19177543</v>
      </c>
      <c r="DE27" s="699"/>
      <c r="DF27" s="699"/>
      <c r="DG27" s="699"/>
      <c r="DH27" s="699"/>
      <c r="DI27" s="699"/>
      <c r="DJ27" s="699"/>
      <c r="DK27" s="700"/>
      <c r="DL27" s="686">
        <v>19135910</v>
      </c>
      <c r="DM27" s="699"/>
      <c r="DN27" s="699"/>
      <c r="DO27" s="699"/>
      <c r="DP27" s="699"/>
      <c r="DQ27" s="699"/>
      <c r="DR27" s="699"/>
      <c r="DS27" s="699"/>
      <c r="DT27" s="699"/>
      <c r="DU27" s="699"/>
      <c r="DV27" s="700"/>
      <c r="DW27" s="683">
        <v>17.5</v>
      </c>
      <c r="DX27" s="701"/>
      <c r="DY27" s="701"/>
      <c r="DZ27" s="701"/>
      <c r="EA27" s="701"/>
      <c r="EB27" s="701"/>
      <c r="EC27" s="719"/>
    </row>
    <row r="28" spans="2:133" ht="11.25" customHeight="1">
      <c r="B28" s="677" t="s">
        <v>306</v>
      </c>
      <c r="C28" s="678"/>
      <c r="D28" s="678"/>
      <c r="E28" s="678"/>
      <c r="F28" s="678"/>
      <c r="G28" s="678"/>
      <c r="H28" s="678"/>
      <c r="I28" s="678"/>
      <c r="J28" s="678"/>
      <c r="K28" s="678"/>
      <c r="L28" s="678"/>
      <c r="M28" s="678"/>
      <c r="N28" s="678"/>
      <c r="O28" s="678"/>
      <c r="P28" s="678"/>
      <c r="Q28" s="679"/>
      <c r="R28" s="680">
        <v>524769</v>
      </c>
      <c r="S28" s="681"/>
      <c r="T28" s="681"/>
      <c r="U28" s="681"/>
      <c r="V28" s="681"/>
      <c r="W28" s="681"/>
      <c r="X28" s="681"/>
      <c r="Y28" s="682"/>
      <c r="Z28" s="713">
        <v>0.2</v>
      </c>
      <c r="AA28" s="713"/>
      <c r="AB28" s="713"/>
      <c r="AC28" s="713"/>
      <c r="AD28" s="714" t="s">
        <v>237</v>
      </c>
      <c r="AE28" s="714"/>
      <c r="AF28" s="714"/>
      <c r="AG28" s="714"/>
      <c r="AH28" s="714"/>
      <c r="AI28" s="714"/>
      <c r="AJ28" s="714"/>
      <c r="AK28" s="714"/>
      <c r="AL28" s="683" t="s">
        <v>237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307</v>
      </c>
      <c r="CE28" s="724"/>
      <c r="CF28" s="724"/>
      <c r="CG28" s="724"/>
      <c r="CH28" s="724"/>
      <c r="CI28" s="724"/>
      <c r="CJ28" s="724"/>
      <c r="CK28" s="724"/>
      <c r="CL28" s="724"/>
      <c r="CM28" s="724"/>
      <c r="CN28" s="724"/>
      <c r="CO28" s="724"/>
      <c r="CP28" s="724"/>
      <c r="CQ28" s="725"/>
      <c r="CR28" s="680">
        <v>16082695</v>
      </c>
      <c r="CS28" s="681"/>
      <c r="CT28" s="681"/>
      <c r="CU28" s="681"/>
      <c r="CV28" s="681"/>
      <c r="CW28" s="681"/>
      <c r="CX28" s="681"/>
      <c r="CY28" s="682"/>
      <c r="CZ28" s="683">
        <v>6.5</v>
      </c>
      <c r="DA28" s="701"/>
      <c r="DB28" s="701"/>
      <c r="DC28" s="702"/>
      <c r="DD28" s="686">
        <v>15731363</v>
      </c>
      <c r="DE28" s="681"/>
      <c r="DF28" s="681"/>
      <c r="DG28" s="681"/>
      <c r="DH28" s="681"/>
      <c r="DI28" s="681"/>
      <c r="DJ28" s="681"/>
      <c r="DK28" s="682"/>
      <c r="DL28" s="686">
        <v>15713935</v>
      </c>
      <c r="DM28" s="681"/>
      <c r="DN28" s="681"/>
      <c r="DO28" s="681"/>
      <c r="DP28" s="681"/>
      <c r="DQ28" s="681"/>
      <c r="DR28" s="681"/>
      <c r="DS28" s="681"/>
      <c r="DT28" s="681"/>
      <c r="DU28" s="681"/>
      <c r="DV28" s="682"/>
      <c r="DW28" s="683">
        <v>14.4</v>
      </c>
      <c r="DX28" s="701"/>
      <c r="DY28" s="701"/>
      <c r="DZ28" s="701"/>
      <c r="EA28" s="701"/>
      <c r="EB28" s="701"/>
      <c r="EC28" s="719"/>
    </row>
    <row r="29" spans="2:133" ht="11.25" customHeight="1">
      <c r="B29" s="677" t="s">
        <v>308</v>
      </c>
      <c r="C29" s="678"/>
      <c r="D29" s="678"/>
      <c r="E29" s="678"/>
      <c r="F29" s="678"/>
      <c r="G29" s="678"/>
      <c r="H29" s="678"/>
      <c r="I29" s="678"/>
      <c r="J29" s="678"/>
      <c r="K29" s="678"/>
      <c r="L29" s="678"/>
      <c r="M29" s="678"/>
      <c r="N29" s="678"/>
      <c r="O29" s="678"/>
      <c r="P29" s="678"/>
      <c r="Q29" s="679"/>
      <c r="R29" s="680">
        <v>1827071</v>
      </c>
      <c r="S29" s="681"/>
      <c r="T29" s="681"/>
      <c r="U29" s="681"/>
      <c r="V29" s="681"/>
      <c r="W29" s="681"/>
      <c r="X29" s="681"/>
      <c r="Y29" s="682"/>
      <c r="Z29" s="713">
        <v>0.7</v>
      </c>
      <c r="AA29" s="713"/>
      <c r="AB29" s="713"/>
      <c r="AC29" s="713"/>
      <c r="AD29" s="714">
        <v>113314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309</v>
      </c>
      <c r="CE29" s="770"/>
      <c r="CF29" s="727" t="s">
        <v>70</v>
      </c>
      <c r="CG29" s="724"/>
      <c r="CH29" s="724"/>
      <c r="CI29" s="724"/>
      <c r="CJ29" s="724"/>
      <c r="CK29" s="724"/>
      <c r="CL29" s="724"/>
      <c r="CM29" s="724"/>
      <c r="CN29" s="724"/>
      <c r="CO29" s="724"/>
      <c r="CP29" s="724"/>
      <c r="CQ29" s="725"/>
      <c r="CR29" s="680">
        <v>16082695</v>
      </c>
      <c r="CS29" s="699"/>
      <c r="CT29" s="699"/>
      <c r="CU29" s="699"/>
      <c r="CV29" s="699"/>
      <c r="CW29" s="699"/>
      <c r="CX29" s="699"/>
      <c r="CY29" s="700"/>
      <c r="CZ29" s="683">
        <v>6.5</v>
      </c>
      <c r="DA29" s="701"/>
      <c r="DB29" s="701"/>
      <c r="DC29" s="702"/>
      <c r="DD29" s="686">
        <v>15731363</v>
      </c>
      <c r="DE29" s="699"/>
      <c r="DF29" s="699"/>
      <c r="DG29" s="699"/>
      <c r="DH29" s="699"/>
      <c r="DI29" s="699"/>
      <c r="DJ29" s="699"/>
      <c r="DK29" s="700"/>
      <c r="DL29" s="686">
        <v>15713935</v>
      </c>
      <c r="DM29" s="699"/>
      <c r="DN29" s="699"/>
      <c r="DO29" s="699"/>
      <c r="DP29" s="699"/>
      <c r="DQ29" s="699"/>
      <c r="DR29" s="699"/>
      <c r="DS29" s="699"/>
      <c r="DT29" s="699"/>
      <c r="DU29" s="699"/>
      <c r="DV29" s="700"/>
      <c r="DW29" s="683">
        <v>14.4</v>
      </c>
      <c r="DX29" s="701"/>
      <c r="DY29" s="701"/>
      <c r="DZ29" s="701"/>
      <c r="EA29" s="701"/>
      <c r="EB29" s="701"/>
      <c r="EC29" s="719"/>
    </row>
    <row r="30" spans="2:133" ht="11.25" customHeight="1">
      <c r="B30" s="677" t="s">
        <v>310</v>
      </c>
      <c r="C30" s="678"/>
      <c r="D30" s="678"/>
      <c r="E30" s="678"/>
      <c r="F30" s="678"/>
      <c r="G30" s="678"/>
      <c r="H30" s="678"/>
      <c r="I30" s="678"/>
      <c r="J30" s="678"/>
      <c r="K30" s="678"/>
      <c r="L30" s="678"/>
      <c r="M30" s="678"/>
      <c r="N30" s="678"/>
      <c r="O30" s="678"/>
      <c r="P30" s="678"/>
      <c r="Q30" s="679"/>
      <c r="R30" s="680">
        <v>932856</v>
      </c>
      <c r="S30" s="681"/>
      <c r="T30" s="681"/>
      <c r="U30" s="681"/>
      <c r="V30" s="681"/>
      <c r="W30" s="681"/>
      <c r="X30" s="681"/>
      <c r="Y30" s="682"/>
      <c r="Z30" s="713">
        <v>0.4</v>
      </c>
      <c r="AA30" s="713"/>
      <c r="AB30" s="713"/>
      <c r="AC30" s="713"/>
      <c r="AD30" s="714" t="s">
        <v>237</v>
      </c>
      <c r="AE30" s="714"/>
      <c r="AF30" s="714"/>
      <c r="AG30" s="714"/>
      <c r="AH30" s="714"/>
      <c r="AI30" s="714"/>
      <c r="AJ30" s="714"/>
      <c r="AK30" s="714"/>
      <c r="AL30" s="683" t="s">
        <v>237</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311</v>
      </c>
      <c r="BH30" s="766"/>
      <c r="BI30" s="766"/>
      <c r="BJ30" s="766"/>
      <c r="BK30" s="766"/>
      <c r="BL30" s="766"/>
      <c r="BM30" s="766"/>
      <c r="BN30" s="766"/>
      <c r="BO30" s="766"/>
      <c r="BP30" s="766"/>
      <c r="BQ30" s="767"/>
      <c r="BR30" s="741" t="s">
        <v>312</v>
      </c>
      <c r="BS30" s="766"/>
      <c r="BT30" s="766"/>
      <c r="BU30" s="766"/>
      <c r="BV30" s="766"/>
      <c r="BW30" s="766"/>
      <c r="BX30" s="766"/>
      <c r="BY30" s="766"/>
      <c r="BZ30" s="766"/>
      <c r="CA30" s="766"/>
      <c r="CB30" s="767"/>
      <c r="CD30" s="771"/>
      <c r="CE30" s="772"/>
      <c r="CF30" s="727" t="s">
        <v>313</v>
      </c>
      <c r="CG30" s="724"/>
      <c r="CH30" s="724"/>
      <c r="CI30" s="724"/>
      <c r="CJ30" s="724"/>
      <c r="CK30" s="724"/>
      <c r="CL30" s="724"/>
      <c r="CM30" s="724"/>
      <c r="CN30" s="724"/>
      <c r="CO30" s="724"/>
      <c r="CP30" s="724"/>
      <c r="CQ30" s="725"/>
      <c r="CR30" s="680">
        <v>15236982</v>
      </c>
      <c r="CS30" s="681"/>
      <c r="CT30" s="681"/>
      <c r="CU30" s="681"/>
      <c r="CV30" s="681"/>
      <c r="CW30" s="681"/>
      <c r="CX30" s="681"/>
      <c r="CY30" s="682"/>
      <c r="CZ30" s="683">
        <v>6.2</v>
      </c>
      <c r="DA30" s="701"/>
      <c r="DB30" s="701"/>
      <c r="DC30" s="702"/>
      <c r="DD30" s="686">
        <v>14905655</v>
      </c>
      <c r="DE30" s="681"/>
      <c r="DF30" s="681"/>
      <c r="DG30" s="681"/>
      <c r="DH30" s="681"/>
      <c r="DI30" s="681"/>
      <c r="DJ30" s="681"/>
      <c r="DK30" s="682"/>
      <c r="DL30" s="686">
        <v>14888227</v>
      </c>
      <c r="DM30" s="681"/>
      <c r="DN30" s="681"/>
      <c r="DO30" s="681"/>
      <c r="DP30" s="681"/>
      <c r="DQ30" s="681"/>
      <c r="DR30" s="681"/>
      <c r="DS30" s="681"/>
      <c r="DT30" s="681"/>
      <c r="DU30" s="681"/>
      <c r="DV30" s="682"/>
      <c r="DW30" s="683">
        <v>13.6</v>
      </c>
      <c r="DX30" s="701"/>
      <c r="DY30" s="701"/>
      <c r="DZ30" s="701"/>
      <c r="EA30" s="701"/>
      <c r="EB30" s="701"/>
      <c r="EC30" s="719"/>
    </row>
    <row r="31" spans="2:133" ht="11.25" customHeight="1">
      <c r="B31" s="677" t="s">
        <v>314</v>
      </c>
      <c r="C31" s="678"/>
      <c r="D31" s="678"/>
      <c r="E31" s="678"/>
      <c r="F31" s="678"/>
      <c r="G31" s="678"/>
      <c r="H31" s="678"/>
      <c r="I31" s="678"/>
      <c r="J31" s="678"/>
      <c r="K31" s="678"/>
      <c r="L31" s="678"/>
      <c r="M31" s="678"/>
      <c r="N31" s="678"/>
      <c r="O31" s="678"/>
      <c r="P31" s="678"/>
      <c r="Q31" s="679"/>
      <c r="R31" s="680">
        <v>101312183</v>
      </c>
      <c r="S31" s="681"/>
      <c r="T31" s="681"/>
      <c r="U31" s="681"/>
      <c r="V31" s="681"/>
      <c r="W31" s="681"/>
      <c r="X31" s="681"/>
      <c r="Y31" s="682"/>
      <c r="Z31" s="713">
        <v>40.299999999999997</v>
      </c>
      <c r="AA31" s="713"/>
      <c r="AB31" s="713"/>
      <c r="AC31" s="713"/>
      <c r="AD31" s="714" t="s">
        <v>237</v>
      </c>
      <c r="AE31" s="714"/>
      <c r="AF31" s="714"/>
      <c r="AG31" s="714"/>
      <c r="AH31" s="714"/>
      <c r="AI31" s="714"/>
      <c r="AJ31" s="714"/>
      <c r="AK31" s="714"/>
      <c r="AL31" s="683" t="s">
        <v>237</v>
      </c>
      <c r="AM31" s="684"/>
      <c r="AN31" s="684"/>
      <c r="AO31" s="715"/>
      <c r="AP31" s="757" t="s">
        <v>315</v>
      </c>
      <c r="AQ31" s="758"/>
      <c r="AR31" s="758"/>
      <c r="AS31" s="758"/>
      <c r="AT31" s="763" t="s">
        <v>316</v>
      </c>
      <c r="AU31" s="231"/>
      <c r="AV31" s="231"/>
      <c r="AW31" s="231"/>
      <c r="AX31" s="750" t="s">
        <v>189</v>
      </c>
      <c r="AY31" s="751"/>
      <c r="AZ31" s="751"/>
      <c r="BA31" s="751"/>
      <c r="BB31" s="751"/>
      <c r="BC31" s="751"/>
      <c r="BD31" s="751"/>
      <c r="BE31" s="751"/>
      <c r="BF31" s="752"/>
      <c r="BG31" s="753">
        <v>98.8</v>
      </c>
      <c r="BH31" s="754"/>
      <c r="BI31" s="754"/>
      <c r="BJ31" s="754"/>
      <c r="BK31" s="754"/>
      <c r="BL31" s="754"/>
      <c r="BM31" s="755">
        <v>97.9</v>
      </c>
      <c r="BN31" s="754"/>
      <c r="BO31" s="754"/>
      <c r="BP31" s="754"/>
      <c r="BQ31" s="756"/>
      <c r="BR31" s="753">
        <v>99.5</v>
      </c>
      <c r="BS31" s="754"/>
      <c r="BT31" s="754"/>
      <c r="BU31" s="754"/>
      <c r="BV31" s="754"/>
      <c r="BW31" s="754"/>
      <c r="BX31" s="755">
        <v>98.4</v>
      </c>
      <c r="BY31" s="754"/>
      <c r="BZ31" s="754"/>
      <c r="CA31" s="754"/>
      <c r="CB31" s="756"/>
      <c r="CD31" s="771"/>
      <c r="CE31" s="772"/>
      <c r="CF31" s="727" t="s">
        <v>317</v>
      </c>
      <c r="CG31" s="724"/>
      <c r="CH31" s="724"/>
      <c r="CI31" s="724"/>
      <c r="CJ31" s="724"/>
      <c r="CK31" s="724"/>
      <c r="CL31" s="724"/>
      <c r="CM31" s="724"/>
      <c r="CN31" s="724"/>
      <c r="CO31" s="724"/>
      <c r="CP31" s="724"/>
      <c r="CQ31" s="725"/>
      <c r="CR31" s="680">
        <v>845713</v>
      </c>
      <c r="CS31" s="699"/>
      <c r="CT31" s="699"/>
      <c r="CU31" s="699"/>
      <c r="CV31" s="699"/>
      <c r="CW31" s="699"/>
      <c r="CX31" s="699"/>
      <c r="CY31" s="700"/>
      <c r="CZ31" s="683">
        <v>0.3</v>
      </c>
      <c r="DA31" s="701"/>
      <c r="DB31" s="701"/>
      <c r="DC31" s="702"/>
      <c r="DD31" s="686">
        <v>825708</v>
      </c>
      <c r="DE31" s="699"/>
      <c r="DF31" s="699"/>
      <c r="DG31" s="699"/>
      <c r="DH31" s="699"/>
      <c r="DI31" s="699"/>
      <c r="DJ31" s="699"/>
      <c r="DK31" s="700"/>
      <c r="DL31" s="686">
        <v>825708</v>
      </c>
      <c r="DM31" s="699"/>
      <c r="DN31" s="699"/>
      <c r="DO31" s="699"/>
      <c r="DP31" s="699"/>
      <c r="DQ31" s="699"/>
      <c r="DR31" s="699"/>
      <c r="DS31" s="699"/>
      <c r="DT31" s="699"/>
      <c r="DU31" s="699"/>
      <c r="DV31" s="700"/>
      <c r="DW31" s="683">
        <v>0.8</v>
      </c>
      <c r="DX31" s="701"/>
      <c r="DY31" s="701"/>
      <c r="DZ31" s="701"/>
      <c r="EA31" s="701"/>
      <c r="EB31" s="701"/>
      <c r="EC31" s="719"/>
    </row>
    <row r="32" spans="2:133" ht="11.25" customHeight="1">
      <c r="B32" s="747" t="s">
        <v>318</v>
      </c>
      <c r="C32" s="748"/>
      <c r="D32" s="748"/>
      <c r="E32" s="748"/>
      <c r="F32" s="748"/>
      <c r="G32" s="748"/>
      <c r="H32" s="748"/>
      <c r="I32" s="748"/>
      <c r="J32" s="748"/>
      <c r="K32" s="748"/>
      <c r="L32" s="748"/>
      <c r="M32" s="748"/>
      <c r="N32" s="748"/>
      <c r="O32" s="748"/>
      <c r="P32" s="748"/>
      <c r="Q32" s="749"/>
      <c r="R32" s="680">
        <v>2749</v>
      </c>
      <c r="S32" s="681"/>
      <c r="T32" s="681"/>
      <c r="U32" s="681"/>
      <c r="V32" s="681"/>
      <c r="W32" s="681"/>
      <c r="X32" s="681"/>
      <c r="Y32" s="682"/>
      <c r="Z32" s="713">
        <v>0</v>
      </c>
      <c r="AA32" s="713"/>
      <c r="AB32" s="713"/>
      <c r="AC32" s="713"/>
      <c r="AD32" s="714">
        <v>2749</v>
      </c>
      <c r="AE32" s="714"/>
      <c r="AF32" s="714"/>
      <c r="AG32" s="714"/>
      <c r="AH32" s="714"/>
      <c r="AI32" s="714"/>
      <c r="AJ32" s="714"/>
      <c r="AK32" s="714"/>
      <c r="AL32" s="683">
        <v>0</v>
      </c>
      <c r="AM32" s="684"/>
      <c r="AN32" s="684"/>
      <c r="AO32" s="715"/>
      <c r="AP32" s="759"/>
      <c r="AQ32" s="760"/>
      <c r="AR32" s="760"/>
      <c r="AS32" s="760"/>
      <c r="AT32" s="764"/>
      <c r="AU32" s="230" t="s">
        <v>319</v>
      </c>
      <c r="AV32" s="230"/>
      <c r="AW32" s="230"/>
      <c r="AX32" s="677" t="s">
        <v>320</v>
      </c>
      <c r="AY32" s="678"/>
      <c r="AZ32" s="678"/>
      <c r="BA32" s="678"/>
      <c r="BB32" s="678"/>
      <c r="BC32" s="678"/>
      <c r="BD32" s="678"/>
      <c r="BE32" s="678"/>
      <c r="BF32" s="679"/>
      <c r="BG32" s="745">
        <v>99.3</v>
      </c>
      <c r="BH32" s="699"/>
      <c r="BI32" s="699"/>
      <c r="BJ32" s="699"/>
      <c r="BK32" s="699"/>
      <c r="BL32" s="699"/>
      <c r="BM32" s="684">
        <v>98.3</v>
      </c>
      <c r="BN32" s="746"/>
      <c r="BO32" s="746"/>
      <c r="BP32" s="746"/>
      <c r="BQ32" s="723"/>
      <c r="BR32" s="745">
        <v>99.4</v>
      </c>
      <c r="BS32" s="699"/>
      <c r="BT32" s="699"/>
      <c r="BU32" s="699"/>
      <c r="BV32" s="699"/>
      <c r="BW32" s="699"/>
      <c r="BX32" s="684">
        <v>98.3</v>
      </c>
      <c r="BY32" s="746"/>
      <c r="BZ32" s="746"/>
      <c r="CA32" s="746"/>
      <c r="CB32" s="723"/>
      <c r="CD32" s="773"/>
      <c r="CE32" s="774"/>
      <c r="CF32" s="727" t="s">
        <v>321</v>
      </c>
      <c r="CG32" s="724"/>
      <c r="CH32" s="724"/>
      <c r="CI32" s="724"/>
      <c r="CJ32" s="724"/>
      <c r="CK32" s="724"/>
      <c r="CL32" s="724"/>
      <c r="CM32" s="724"/>
      <c r="CN32" s="724"/>
      <c r="CO32" s="724"/>
      <c r="CP32" s="724"/>
      <c r="CQ32" s="725"/>
      <c r="CR32" s="680" t="s">
        <v>237</v>
      </c>
      <c r="CS32" s="681"/>
      <c r="CT32" s="681"/>
      <c r="CU32" s="681"/>
      <c r="CV32" s="681"/>
      <c r="CW32" s="681"/>
      <c r="CX32" s="681"/>
      <c r="CY32" s="682"/>
      <c r="CZ32" s="683" t="s">
        <v>237</v>
      </c>
      <c r="DA32" s="701"/>
      <c r="DB32" s="701"/>
      <c r="DC32" s="702"/>
      <c r="DD32" s="686" t="s">
        <v>246</v>
      </c>
      <c r="DE32" s="681"/>
      <c r="DF32" s="681"/>
      <c r="DG32" s="681"/>
      <c r="DH32" s="681"/>
      <c r="DI32" s="681"/>
      <c r="DJ32" s="681"/>
      <c r="DK32" s="682"/>
      <c r="DL32" s="686" t="s">
        <v>246</v>
      </c>
      <c r="DM32" s="681"/>
      <c r="DN32" s="681"/>
      <c r="DO32" s="681"/>
      <c r="DP32" s="681"/>
      <c r="DQ32" s="681"/>
      <c r="DR32" s="681"/>
      <c r="DS32" s="681"/>
      <c r="DT32" s="681"/>
      <c r="DU32" s="681"/>
      <c r="DV32" s="682"/>
      <c r="DW32" s="683" t="s">
        <v>246</v>
      </c>
      <c r="DX32" s="701"/>
      <c r="DY32" s="701"/>
      <c r="DZ32" s="701"/>
      <c r="EA32" s="701"/>
      <c r="EB32" s="701"/>
      <c r="EC32" s="719"/>
    </row>
    <row r="33" spans="2:133" ht="11.25" customHeight="1">
      <c r="B33" s="677" t="s">
        <v>322</v>
      </c>
      <c r="C33" s="678"/>
      <c r="D33" s="678"/>
      <c r="E33" s="678"/>
      <c r="F33" s="678"/>
      <c r="G33" s="678"/>
      <c r="H33" s="678"/>
      <c r="I33" s="678"/>
      <c r="J33" s="678"/>
      <c r="K33" s="678"/>
      <c r="L33" s="678"/>
      <c r="M33" s="678"/>
      <c r="N33" s="678"/>
      <c r="O33" s="678"/>
      <c r="P33" s="678"/>
      <c r="Q33" s="679"/>
      <c r="R33" s="680">
        <v>15420085</v>
      </c>
      <c r="S33" s="681"/>
      <c r="T33" s="681"/>
      <c r="U33" s="681"/>
      <c r="V33" s="681"/>
      <c r="W33" s="681"/>
      <c r="X33" s="681"/>
      <c r="Y33" s="682"/>
      <c r="Z33" s="713">
        <v>6.1</v>
      </c>
      <c r="AA33" s="713"/>
      <c r="AB33" s="713"/>
      <c r="AC33" s="713"/>
      <c r="AD33" s="714" t="s">
        <v>246</v>
      </c>
      <c r="AE33" s="714"/>
      <c r="AF33" s="714"/>
      <c r="AG33" s="714"/>
      <c r="AH33" s="714"/>
      <c r="AI33" s="714"/>
      <c r="AJ33" s="714"/>
      <c r="AK33" s="714"/>
      <c r="AL33" s="683" t="s">
        <v>264</v>
      </c>
      <c r="AM33" s="684"/>
      <c r="AN33" s="684"/>
      <c r="AO33" s="715"/>
      <c r="AP33" s="761"/>
      <c r="AQ33" s="762"/>
      <c r="AR33" s="762"/>
      <c r="AS33" s="762"/>
      <c r="AT33" s="765"/>
      <c r="AU33" s="232"/>
      <c r="AV33" s="232"/>
      <c r="AW33" s="232"/>
      <c r="AX33" s="661" t="s">
        <v>323</v>
      </c>
      <c r="AY33" s="662"/>
      <c r="AZ33" s="662"/>
      <c r="BA33" s="662"/>
      <c r="BB33" s="662"/>
      <c r="BC33" s="662"/>
      <c r="BD33" s="662"/>
      <c r="BE33" s="662"/>
      <c r="BF33" s="663"/>
      <c r="BG33" s="744">
        <v>98.2</v>
      </c>
      <c r="BH33" s="665"/>
      <c r="BI33" s="665"/>
      <c r="BJ33" s="665"/>
      <c r="BK33" s="665"/>
      <c r="BL33" s="665"/>
      <c r="BM33" s="707">
        <v>97.4</v>
      </c>
      <c r="BN33" s="665"/>
      <c r="BO33" s="665"/>
      <c r="BP33" s="665"/>
      <c r="BQ33" s="709"/>
      <c r="BR33" s="744">
        <v>99.5</v>
      </c>
      <c r="BS33" s="665"/>
      <c r="BT33" s="665"/>
      <c r="BU33" s="665"/>
      <c r="BV33" s="665"/>
      <c r="BW33" s="665"/>
      <c r="BX33" s="707">
        <v>98.4</v>
      </c>
      <c r="BY33" s="665"/>
      <c r="BZ33" s="665"/>
      <c r="CA33" s="665"/>
      <c r="CB33" s="709"/>
      <c r="CD33" s="727" t="s">
        <v>324</v>
      </c>
      <c r="CE33" s="724"/>
      <c r="CF33" s="724"/>
      <c r="CG33" s="724"/>
      <c r="CH33" s="724"/>
      <c r="CI33" s="724"/>
      <c r="CJ33" s="724"/>
      <c r="CK33" s="724"/>
      <c r="CL33" s="724"/>
      <c r="CM33" s="724"/>
      <c r="CN33" s="724"/>
      <c r="CO33" s="724"/>
      <c r="CP33" s="724"/>
      <c r="CQ33" s="725"/>
      <c r="CR33" s="680">
        <v>126466415</v>
      </c>
      <c r="CS33" s="699"/>
      <c r="CT33" s="699"/>
      <c r="CU33" s="699"/>
      <c r="CV33" s="699"/>
      <c r="CW33" s="699"/>
      <c r="CX33" s="699"/>
      <c r="CY33" s="700"/>
      <c r="CZ33" s="683">
        <v>51.2</v>
      </c>
      <c r="DA33" s="701"/>
      <c r="DB33" s="701"/>
      <c r="DC33" s="702"/>
      <c r="DD33" s="686">
        <v>54589898</v>
      </c>
      <c r="DE33" s="699"/>
      <c r="DF33" s="699"/>
      <c r="DG33" s="699"/>
      <c r="DH33" s="699"/>
      <c r="DI33" s="699"/>
      <c r="DJ33" s="699"/>
      <c r="DK33" s="700"/>
      <c r="DL33" s="686">
        <v>39038761</v>
      </c>
      <c r="DM33" s="699"/>
      <c r="DN33" s="699"/>
      <c r="DO33" s="699"/>
      <c r="DP33" s="699"/>
      <c r="DQ33" s="699"/>
      <c r="DR33" s="699"/>
      <c r="DS33" s="699"/>
      <c r="DT33" s="699"/>
      <c r="DU33" s="699"/>
      <c r="DV33" s="700"/>
      <c r="DW33" s="683">
        <v>35.799999999999997</v>
      </c>
      <c r="DX33" s="701"/>
      <c r="DY33" s="701"/>
      <c r="DZ33" s="701"/>
      <c r="EA33" s="701"/>
      <c r="EB33" s="701"/>
      <c r="EC33" s="719"/>
    </row>
    <row r="34" spans="2:133" ht="11.25" customHeight="1">
      <c r="B34" s="677" t="s">
        <v>325</v>
      </c>
      <c r="C34" s="678"/>
      <c r="D34" s="678"/>
      <c r="E34" s="678"/>
      <c r="F34" s="678"/>
      <c r="G34" s="678"/>
      <c r="H34" s="678"/>
      <c r="I34" s="678"/>
      <c r="J34" s="678"/>
      <c r="K34" s="678"/>
      <c r="L34" s="678"/>
      <c r="M34" s="678"/>
      <c r="N34" s="678"/>
      <c r="O34" s="678"/>
      <c r="P34" s="678"/>
      <c r="Q34" s="679"/>
      <c r="R34" s="680">
        <v>149153</v>
      </c>
      <c r="S34" s="681"/>
      <c r="T34" s="681"/>
      <c r="U34" s="681"/>
      <c r="V34" s="681"/>
      <c r="W34" s="681"/>
      <c r="X34" s="681"/>
      <c r="Y34" s="682"/>
      <c r="Z34" s="713">
        <v>0.1</v>
      </c>
      <c r="AA34" s="713"/>
      <c r="AB34" s="713"/>
      <c r="AC34" s="713"/>
      <c r="AD34" s="714">
        <v>27627</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326</v>
      </c>
      <c r="CE34" s="724"/>
      <c r="CF34" s="724"/>
      <c r="CG34" s="724"/>
      <c r="CH34" s="724"/>
      <c r="CI34" s="724"/>
      <c r="CJ34" s="724"/>
      <c r="CK34" s="724"/>
      <c r="CL34" s="724"/>
      <c r="CM34" s="724"/>
      <c r="CN34" s="724"/>
      <c r="CO34" s="724"/>
      <c r="CP34" s="724"/>
      <c r="CQ34" s="725"/>
      <c r="CR34" s="680">
        <v>21958591</v>
      </c>
      <c r="CS34" s="681"/>
      <c r="CT34" s="681"/>
      <c r="CU34" s="681"/>
      <c r="CV34" s="681"/>
      <c r="CW34" s="681"/>
      <c r="CX34" s="681"/>
      <c r="CY34" s="682"/>
      <c r="CZ34" s="683">
        <v>8.9</v>
      </c>
      <c r="DA34" s="701"/>
      <c r="DB34" s="701"/>
      <c r="DC34" s="702"/>
      <c r="DD34" s="686">
        <v>17866419</v>
      </c>
      <c r="DE34" s="681"/>
      <c r="DF34" s="681"/>
      <c r="DG34" s="681"/>
      <c r="DH34" s="681"/>
      <c r="DI34" s="681"/>
      <c r="DJ34" s="681"/>
      <c r="DK34" s="682"/>
      <c r="DL34" s="686">
        <v>16374342</v>
      </c>
      <c r="DM34" s="681"/>
      <c r="DN34" s="681"/>
      <c r="DO34" s="681"/>
      <c r="DP34" s="681"/>
      <c r="DQ34" s="681"/>
      <c r="DR34" s="681"/>
      <c r="DS34" s="681"/>
      <c r="DT34" s="681"/>
      <c r="DU34" s="681"/>
      <c r="DV34" s="682"/>
      <c r="DW34" s="683">
        <v>15</v>
      </c>
      <c r="DX34" s="701"/>
      <c r="DY34" s="701"/>
      <c r="DZ34" s="701"/>
      <c r="EA34" s="701"/>
      <c r="EB34" s="701"/>
      <c r="EC34" s="719"/>
    </row>
    <row r="35" spans="2:133" ht="11.25" customHeight="1">
      <c r="B35" s="677" t="s">
        <v>327</v>
      </c>
      <c r="C35" s="678"/>
      <c r="D35" s="678"/>
      <c r="E35" s="678"/>
      <c r="F35" s="678"/>
      <c r="G35" s="678"/>
      <c r="H35" s="678"/>
      <c r="I35" s="678"/>
      <c r="J35" s="678"/>
      <c r="K35" s="678"/>
      <c r="L35" s="678"/>
      <c r="M35" s="678"/>
      <c r="N35" s="678"/>
      <c r="O35" s="678"/>
      <c r="P35" s="678"/>
      <c r="Q35" s="679"/>
      <c r="R35" s="680">
        <v>575412</v>
      </c>
      <c r="S35" s="681"/>
      <c r="T35" s="681"/>
      <c r="U35" s="681"/>
      <c r="V35" s="681"/>
      <c r="W35" s="681"/>
      <c r="X35" s="681"/>
      <c r="Y35" s="682"/>
      <c r="Z35" s="713">
        <v>0.2</v>
      </c>
      <c r="AA35" s="713"/>
      <c r="AB35" s="713"/>
      <c r="AC35" s="713"/>
      <c r="AD35" s="714" t="s">
        <v>237</v>
      </c>
      <c r="AE35" s="714"/>
      <c r="AF35" s="714"/>
      <c r="AG35" s="714"/>
      <c r="AH35" s="714"/>
      <c r="AI35" s="714"/>
      <c r="AJ35" s="714"/>
      <c r="AK35" s="714"/>
      <c r="AL35" s="683" t="s">
        <v>237</v>
      </c>
      <c r="AM35" s="684"/>
      <c r="AN35" s="684"/>
      <c r="AO35" s="715"/>
      <c r="AP35" s="235"/>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330</v>
      </c>
      <c r="CE35" s="724"/>
      <c r="CF35" s="724"/>
      <c r="CG35" s="724"/>
      <c r="CH35" s="724"/>
      <c r="CI35" s="724"/>
      <c r="CJ35" s="724"/>
      <c r="CK35" s="724"/>
      <c r="CL35" s="724"/>
      <c r="CM35" s="724"/>
      <c r="CN35" s="724"/>
      <c r="CO35" s="724"/>
      <c r="CP35" s="724"/>
      <c r="CQ35" s="725"/>
      <c r="CR35" s="680">
        <v>1317402</v>
      </c>
      <c r="CS35" s="699"/>
      <c r="CT35" s="699"/>
      <c r="CU35" s="699"/>
      <c r="CV35" s="699"/>
      <c r="CW35" s="699"/>
      <c r="CX35" s="699"/>
      <c r="CY35" s="700"/>
      <c r="CZ35" s="683">
        <v>0.5</v>
      </c>
      <c r="DA35" s="701"/>
      <c r="DB35" s="701"/>
      <c r="DC35" s="702"/>
      <c r="DD35" s="686">
        <v>1067032</v>
      </c>
      <c r="DE35" s="699"/>
      <c r="DF35" s="699"/>
      <c r="DG35" s="699"/>
      <c r="DH35" s="699"/>
      <c r="DI35" s="699"/>
      <c r="DJ35" s="699"/>
      <c r="DK35" s="700"/>
      <c r="DL35" s="686">
        <v>1067032</v>
      </c>
      <c r="DM35" s="699"/>
      <c r="DN35" s="699"/>
      <c r="DO35" s="699"/>
      <c r="DP35" s="699"/>
      <c r="DQ35" s="699"/>
      <c r="DR35" s="699"/>
      <c r="DS35" s="699"/>
      <c r="DT35" s="699"/>
      <c r="DU35" s="699"/>
      <c r="DV35" s="700"/>
      <c r="DW35" s="683">
        <v>1</v>
      </c>
      <c r="DX35" s="701"/>
      <c r="DY35" s="701"/>
      <c r="DZ35" s="701"/>
      <c r="EA35" s="701"/>
      <c r="EB35" s="701"/>
      <c r="EC35" s="719"/>
    </row>
    <row r="36" spans="2:133" ht="11.25" customHeight="1">
      <c r="B36" s="677" t="s">
        <v>331</v>
      </c>
      <c r="C36" s="678"/>
      <c r="D36" s="678"/>
      <c r="E36" s="678"/>
      <c r="F36" s="678"/>
      <c r="G36" s="678"/>
      <c r="H36" s="678"/>
      <c r="I36" s="678"/>
      <c r="J36" s="678"/>
      <c r="K36" s="678"/>
      <c r="L36" s="678"/>
      <c r="M36" s="678"/>
      <c r="N36" s="678"/>
      <c r="O36" s="678"/>
      <c r="P36" s="678"/>
      <c r="Q36" s="679"/>
      <c r="R36" s="680">
        <v>1740304</v>
      </c>
      <c r="S36" s="681"/>
      <c r="T36" s="681"/>
      <c r="U36" s="681"/>
      <c r="V36" s="681"/>
      <c r="W36" s="681"/>
      <c r="X36" s="681"/>
      <c r="Y36" s="682"/>
      <c r="Z36" s="713">
        <v>0.7</v>
      </c>
      <c r="AA36" s="713"/>
      <c r="AB36" s="713"/>
      <c r="AC36" s="713"/>
      <c r="AD36" s="714" t="s">
        <v>237</v>
      </c>
      <c r="AE36" s="714"/>
      <c r="AF36" s="714"/>
      <c r="AG36" s="714"/>
      <c r="AH36" s="714"/>
      <c r="AI36" s="714"/>
      <c r="AJ36" s="714"/>
      <c r="AK36" s="714"/>
      <c r="AL36" s="683" t="s">
        <v>246</v>
      </c>
      <c r="AM36" s="684"/>
      <c r="AN36" s="684"/>
      <c r="AO36" s="715"/>
      <c r="AP36" s="235"/>
      <c r="AQ36" s="732" t="s">
        <v>332</v>
      </c>
      <c r="AR36" s="733"/>
      <c r="AS36" s="733"/>
      <c r="AT36" s="733"/>
      <c r="AU36" s="733"/>
      <c r="AV36" s="733"/>
      <c r="AW36" s="733"/>
      <c r="AX36" s="733"/>
      <c r="AY36" s="734"/>
      <c r="AZ36" s="735">
        <v>27616686</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3639319</v>
      </c>
      <c r="BW36" s="736"/>
      <c r="BX36" s="736"/>
      <c r="BY36" s="736"/>
      <c r="BZ36" s="736"/>
      <c r="CA36" s="736"/>
      <c r="CB36" s="737"/>
      <c r="CD36" s="727" t="s">
        <v>334</v>
      </c>
      <c r="CE36" s="724"/>
      <c r="CF36" s="724"/>
      <c r="CG36" s="724"/>
      <c r="CH36" s="724"/>
      <c r="CI36" s="724"/>
      <c r="CJ36" s="724"/>
      <c r="CK36" s="724"/>
      <c r="CL36" s="724"/>
      <c r="CM36" s="724"/>
      <c r="CN36" s="724"/>
      <c r="CO36" s="724"/>
      <c r="CP36" s="724"/>
      <c r="CQ36" s="725"/>
      <c r="CR36" s="680">
        <v>72909477</v>
      </c>
      <c r="CS36" s="681"/>
      <c r="CT36" s="681"/>
      <c r="CU36" s="681"/>
      <c r="CV36" s="681"/>
      <c r="CW36" s="681"/>
      <c r="CX36" s="681"/>
      <c r="CY36" s="682"/>
      <c r="CZ36" s="683">
        <v>29.5</v>
      </c>
      <c r="DA36" s="701"/>
      <c r="DB36" s="701"/>
      <c r="DC36" s="702"/>
      <c r="DD36" s="686">
        <v>14498480</v>
      </c>
      <c r="DE36" s="681"/>
      <c r="DF36" s="681"/>
      <c r="DG36" s="681"/>
      <c r="DH36" s="681"/>
      <c r="DI36" s="681"/>
      <c r="DJ36" s="681"/>
      <c r="DK36" s="682"/>
      <c r="DL36" s="686">
        <v>6836083</v>
      </c>
      <c r="DM36" s="681"/>
      <c r="DN36" s="681"/>
      <c r="DO36" s="681"/>
      <c r="DP36" s="681"/>
      <c r="DQ36" s="681"/>
      <c r="DR36" s="681"/>
      <c r="DS36" s="681"/>
      <c r="DT36" s="681"/>
      <c r="DU36" s="681"/>
      <c r="DV36" s="682"/>
      <c r="DW36" s="683">
        <v>6.3</v>
      </c>
      <c r="DX36" s="701"/>
      <c r="DY36" s="701"/>
      <c r="DZ36" s="701"/>
      <c r="EA36" s="701"/>
      <c r="EB36" s="701"/>
      <c r="EC36" s="719"/>
    </row>
    <row r="37" spans="2:133" ht="11.25" customHeight="1">
      <c r="B37" s="677" t="s">
        <v>335</v>
      </c>
      <c r="C37" s="678"/>
      <c r="D37" s="678"/>
      <c r="E37" s="678"/>
      <c r="F37" s="678"/>
      <c r="G37" s="678"/>
      <c r="H37" s="678"/>
      <c r="I37" s="678"/>
      <c r="J37" s="678"/>
      <c r="K37" s="678"/>
      <c r="L37" s="678"/>
      <c r="M37" s="678"/>
      <c r="N37" s="678"/>
      <c r="O37" s="678"/>
      <c r="P37" s="678"/>
      <c r="Q37" s="679"/>
      <c r="R37" s="680">
        <v>3693920</v>
      </c>
      <c r="S37" s="681"/>
      <c r="T37" s="681"/>
      <c r="U37" s="681"/>
      <c r="V37" s="681"/>
      <c r="W37" s="681"/>
      <c r="X37" s="681"/>
      <c r="Y37" s="682"/>
      <c r="Z37" s="713">
        <v>1.5</v>
      </c>
      <c r="AA37" s="713"/>
      <c r="AB37" s="713"/>
      <c r="AC37" s="713"/>
      <c r="AD37" s="714" t="s">
        <v>237</v>
      </c>
      <c r="AE37" s="714"/>
      <c r="AF37" s="714"/>
      <c r="AG37" s="714"/>
      <c r="AH37" s="714"/>
      <c r="AI37" s="714"/>
      <c r="AJ37" s="714"/>
      <c r="AK37" s="714"/>
      <c r="AL37" s="683" t="s">
        <v>237</v>
      </c>
      <c r="AM37" s="684"/>
      <c r="AN37" s="684"/>
      <c r="AO37" s="715"/>
      <c r="AQ37" s="720" t="s">
        <v>336</v>
      </c>
      <c r="AR37" s="721"/>
      <c r="AS37" s="721"/>
      <c r="AT37" s="721"/>
      <c r="AU37" s="721"/>
      <c r="AV37" s="721"/>
      <c r="AW37" s="721"/>
      <c r="AX37" s="721"/>
      <c r="AY37" s="722"/>
      <c r="AZ37" s="680">
        <v>6343716</v>
      </c>
      <c r="BA37" s="681"/>
      <c r="BB37" s="681"/>
      <c r="BC37" s="681"/>
      <c r="BD37" s="699"/>
      <c r="BE37" s="699"/>
      <c r="BF37" s="723"/>
      <c r="BG37" s="727" t="s">
        <v>337</v>
      </c>
      <c r="BH37" s="724"/>
      <c r="BI37" s="724"/>
      <c r="BJ37" s="724"/>
      <c r="BK37" s="724"/>
      <c r="BL37" s="724"/>
      <c r="BM37" s="724"/>
      <c r="BN37" s="724"/>
      <c r="BO37" s="724"/>
      <c r="BP37" s="724"/>
      <c r="BQ37" s="724"/>
      <c r="BR37" s="724"/>
      <c r="BS37" s="724"/>
      <c r="BT37" s="724"/>
      <c r="BU37" s="725"/>
      <c r="BV37" s="680">
        <v>2328296</v>
      </c>
      <c r="BW37" s="681"/>
      <c r="BX37" s="681"/>
      <c r="BY37" s="681"/>
      <c r="BZ37" s="681"/>
      <c r="CA37" s="681"/>
      <c r="CB37" s="726"/>
      <c r="CD37" s="727" t="s">
        <v>338</v>
      </c>
      <c r="CE37" s="724"/>
      <c r="CF37" s="724"/>
      <c r="CG37" s="724"/>
      <c r="CH37" s="724"/>
      <c r="CI37" s="724"/>
      <c r="CJ37" s="724"/>
      <c r="CK37" s="724"/>
      <c r="CL37" s="724"/>
      <c r="CM37" s="724"/>
      <c r="CN37" s="724"/>
      <c r="CO37" s="724"/>
      <c r="CP37" s="724"/>
      <c r="CQ37" s="725"/>
      <c r="CR37" s="680">
        <v>1065786</v>
      </c>
      <c r="CS37" s="699"/>
      <c r="CT37" s="699"/>
      <c r="CU37" s="699"/>
      <c r="CV37" s="699"/>
      <c r="CW37" s="699"/>
      <c r="CX37" s="699"/>
      <c r="CY37" s="700"/>
      <c r="CZ37" s="683">
        <v>0.4</v>
      </c>
      <c r="DA37" s="701"/>
      <c r="DB37" s="701"/>
      <c r="DC37" s="702"/>
      <c r="DD37" s="686">
        <v>1016177</v>
      </c>
      <c r="DE37" s="699"/>
      <c r="DF37" s="699"/>
      <c r="DG37" s="699"/>
      <c r="DH37" s="699"/>
      <c r="DI37" s="699"/>
      <c r="DJ37" s="699"/>
      <c r="DK37" s="700"/>
      <c r="DL37" s="686">
        <v>1016177</v>
      </c>
      <c r="DM37" s="699"/>
      <c r="DN37" s="699"/>
      <c r="DO37" s="699"/>
      <c r="DP37" s="699"/>
      <c r="DQ37" s="699"/>
      <c r="DR37" s="699"/>
      <c r="DS37" s="699"/>
      <c r="DT37" s="699"/>
      <c r="DU37" s="699"/>
      <c r="DV37" s="700"/>
      <c r="DW37" s="683">
        <v>0.9</v>
      </c>
      <c r="DX37" s="701"/>
      <c r="DY37" s="701"/>
      <c r="DZ37" s="701"/>
      <c r="EA37" s="701"/>
      <c r="EB37" s="701"/>
      <c r="EC37" s="719"/>
    </row>
    <row r="38" spans="2:133" ht="11.25" customHeight="1">
      <c r="B38" s="677" t="s">
        <v>339</v>
      </c>
      <c r="C38" s="678"/>
      <c r="D38" s="678"/>
      <c r="E38" s="678"/>
      <c r="F38" s="678"/>
      <c r="G38" s="678"/>
      <c r="H38" s="678"/>
      <c r="I38" s="678"/>
      <c r="J38" s="678"/>
      <c r="K38" s="678"/>
      <c r="L38" s="678"/>
      <c r="M38" s="678"/>
      <c r="N38" s="678"/>
      <c r="O38" s="678"/>
      <c r="P38" s="678"/>
      <c r="Q38" s="679"/>
      <c r="R38" s="680">
        <v>7189754</v>
      </c>
      <c r="S38" s="681"/>
      <c r="T38" s="681"/>
      <c r="U38" s="681"/>
      <c r="V38" s="681"/>
      <c r="W38" s="681"/>
      <c r="X38" s="681"/>
      <c r="Y38" s="682"/>
      <c r="Z38" s="713">
        <v>2.9</v>
      </c>
      <c r="AA38" s="713"/>
      <c r="AB38" s="713"/>
      <c r="AC38" s="713"/>
      <c r="AD38" s="714">
        <v>14717</v>
      </c>
      <c r="AE38" s="714"/>
      <c r="AF38" s="714"/>
      <c r="AG38" s="714"/>
      <c r="AH38" s="714"/>
      <c r="AI38" s="714"/>
      <c r="AJ38" s="714"/>
      <c r="AK38" s="714"/>
      <c r="AL38" s="683">
        <v>0</v>
      </c>
      <c r="AM38" s="684"/>
      <c r="AN38" s="684"/>
      <c r="AO38" s="715"/>
      <c r="AQ38" s="720" t="s">
        <v>340</v>
      </c>
      <c r="AR38" s="721"/>
      <c r="AS38" s="721"/>
      <c r="AT38" s="721"/>
      <c r="AU38" s="721"/>
      <c r="AV38" s="721"/>
      <c r="AW38" s="721"/>
      <c r="AX38" s="721"/>
      <c r="AY38" s="722"/>
      <c r="AZ38" s="680">
        <v>499843</v>
      </c>
      <c r="BA38" s="681"/>
      <c r="BB38" s="681"/>
      <c r="BC38" s="681"/>
      <c r="BD38" s="699"/>
      <c r="BE38" s="699"/>
      <c r="BF38" s="723"/>
      <c r="BG38" s="727" t="s">
        <v>341</v>
      </c>
      <c r="BH38" s="724"/>
      <c r="BI38" s="724"/>
      <c r="BJ38" s="724"/>
      <c r="BK38" s="724"/>
      <c r="BL38" s="724"/>
      <c r="BM38" s="724"/>
      <c r="BN38" s="724"/>
      <c r="BO38" s="724"/>
      <c r="BP38" s="724"/>
      <c r="BQ38" s="724"/>
      <c r="BR38" s="724"/>
      <c r="BS38" s="724"/>
      <c r="BT38" s="724"/>
      <c r="BU38" s="725"/>
      <c r="BV38" s="680">
        <v>68305</v>
      </c>
      <c r="BW38" s="681"/>
      <c r="BX38" s="681"/>
      <c r="BY38" s="681"/>
      <c r="BZ38" s="681"/>
      <c r="CA38" s="681"/>
      <c r="CB38" s="726"/>
      <c r="CD38" s="727" t="s">
        <v>342</v>
      </c>
      <c r="CE38" s="724"/>
      <c r="CF38" s="724"/>
      <c r="CG38" s="724"/>
      <c r="CH38" s="724"/>
      <c r="CI38" s="724"/>
      <c r="CJ38" s="724"/>
      <c r="CK38" s="724"/>
      <c r="CL38" s="724"/>
      <c r="CM38" s="724"/>
      <c r="CN38" s="724"/>
      <c r="CO38" s="724"/>
      <c r="CP38" s="724"/>
      <c r="CQ38" s="725"/>
      <c r="CR38" s="680">
        <v>20548817</v>
      </c>
      <c r="CS38" s="681"/>
      <c r="CT38" s="681"/>
      <c r="CU38" s="681"/>
      <c r="CV38" s="681"/>
      <c r="CW38" s="681"/>
      <c r="CX38" s="681"/>
      <c r="CY38" s="682"/>
      <c r="CZ38" s="683">
        <v>8.3000000000000007</v>
      </c>
      <c r="DA38" s="701"/>
      <c r="DB38" s="701"/>
      <c r="DC38" s="702"/>
      <c r="DD38" s="686">
        <v>16495008</v>
      </c>
      <c r="DE38" s="681"/>
      <c r="DF38" s="681"/>
      <c r="DG38" s="681"/>
      <c r="DH38" s="681"/>
      <c r="DI38" s="681"/>
      <c r="DJ38" s="681"/>
      <c r="DK38" s="682"/>
      <c r="DL38" s="686">
        <v>14716257</v>
      </c>
      <c r="DM38" s="681"/>
      <c r="DN38" s="681"/>
      <c r="DO38" s="681"/>
      <c r="DP38" s="681"/>
      <c r="DQ38" s="681"/>
      <c r="DR38" s="681"/>
      <c r="DS38" s="681"/>
      <c r="DT38" s="681"/>
      <c r="DU38" s="681"/>
      <c r="DV38" s="682"/>
      <c r="DW38" s="683">
        <v>13.5</v>
      </c>
      <c r="DX38" s="701"/>
      <c r="DY38" s="701"/>
      <c r="DZ38" s="701"/>
      <c r="EA38" s="701"/>
      <c r="EB38" s="701"/>
      <c r="EC38" s="719"/>
    </row>
    <row r="39" spans="2:133" ht="11.25" customHeight="1">
      <c r="B39" s="677" t="s">
        <v>343</v>
      </c>
      <c r="C39" s="678"/>
      <c r="D39" s="678"/>
      <c r="E39" s="678"/>
      <c r="F39" s="678"/>
      <c r="G39" s="678"/>
      <c r="H39" s="678"/>
      <c r="I39" s="678"/>
      <c r="J39" s="678"/>
      <c r="K39" s="678"/>
      <c r="L39" s="678"/>
      <c r="M39" s="678"/>
      <c r="N39" s="678"/>
      <c r="O39" s="678"/>
      <c r="P39" s="678"/>
      <c r="Q39" s="679"/>
      <c r="R39" s="680">
        <v>14679600</v>
      </c>
      <c r="S39" s="681"/>
      <c r="T39" s="681"/>
      <c r="U39" s="681"/>
      <c r="V39" s="681"/>
      <c r="W39" s="681"/>
      <c r="X39" s="681"/>
      <c r="Y39" s="682"/>
      <c r="Z39" s="713">
        <v>5.8</v>
      </c>
      <c r="AA39" s="713"/>
      <c r="AB39" s="713"/>
      <c r="AC39" s="713"/>
      <c r="AD39" s="714" t="s">
        <v>246</v>
      </c>
      <c r="AE39" s="714"/>
      <c r="AF39" s="714"/>
      <c r="AG39" s="714"/>
      <c r="AH39" s="714"/>
      <c r="AI39" s="714"/>
      <c r="AJ39" s="714"/>
      <c r="AK39" s="714"/>
      <c r="AL39" s="683" t="s">
        <v>237</v>
      </c>
      <c r="AM39" s="684"/>
      <c r="AN39" s="684"/>
      <c r="AO39" s="715"/>
      <c r="AQ39" s="720" t="s">
        <v>344</v>
      </c>
      <c r="AR39" s="721"/>
      <c r="AS39" s="721"/>
      <c r="AT39" s="721"/>
      <c r="AU39" s="721"/>
      <c r="AV39" s="721"/>
      <c r="AW39" s="721"/>
      <c r="AX39" s="721"/>
      <c r="AY39" s="722"/>
      <c r="AZ39" s="680">
        <v>243218</v>
      </c>
      <c r="BA39" s="681"/>
      <c r="BB39" s="681"/>
      <c r="BC39" s="681"/>
      <c r="BD39" s="699"/>
      <c r="BE39" s="699"/>
      <c r="BF39" s="723"/>
      <c r="BG39" s="727" t="s">
        <v>345</v>
      </c>
      <c r="BH39" s="724"/>
      <c r="BI39" s="724"/>
      <c r="BJ39" s="724"/>
      <c r="BK39" s="724"/>
      <c r="BL39" s="724"/>
      <c r="BM39" s="724"/>
      <c r="BN39" s="724"/>
      <c r="BO39" s="724"/>
      <c r="BP39" s="724"/>
      <c r="BQ39" s="724"/>
      <c r="BR39" s="724"/>
      <c r="BS39" s="724"/>
      <c r="BT39" s="724"/>
      <c r="BU39" s="725"/>
      <c r="BV39" s="680">
        <v>102334</v>
      </c>
      <c r="BW39" s="681"/>
      <c r="BX39" s="681"/>
      <c r="BY39" s="681"/>
      <c r="BZ39" s="681"/>
      <c r="CA39" s="681"/>
      <c r="CB39" s="726"/>
      <c r="CD39" s="727" t="s">
        <v>346</v>
      </c>
      <c r="CE39" s="724"/>
      <c r="CF39" s="724"/>
      <c r="CG39" s="724"/>
      <c r="CH39" s="724"/>
      <c r="CI39" s="724"/>
      <c r="CJ39" s="724"/>
      <c r="CK39" s="724"/>
      <c r="CL39" s="724"/>
      <c r="CM39" s="724"/>
      <c r="CN39" s="724"/>
      <c r="CO39" s="724"/>
      <c r="CP39" s="724"/>
      <c r="CQ39" s="725"/>
      <c r="CR39" s="680">
        <v>2475025</v>
      </c>
      <c r="CS39" s="699"/>
      <c r="CT39" s="699"/>
      <c r="CU39" s="699"/>
      <c r="CV39" s="699"/>
      <c r="CW39" s="699"/>
      <c r="CX39" s="699"/>
      <c r="CY39" s="700"/>
      <c r="CZ39" s="683">
        <v>1</v>
      </c>
      <c r="DA39" s="701"/>
      <c r="DB39" s="701"/>
      <c r="DC39" s="702"/>
      <c r="DD39" s="686">
        <v>2338847</v>
      </c>
      <c r="DE39" s="699"/>
      <c r="DF39" s="699"/>
      <c r="DG39" s="699"/>
      <c r="DH39" s="699"/>
      <c r="DI39" s="699"/>
      <c r="DJ39" s="699"/>
      <c r="DK39" s="700"/>
      <c r="DL39" s="686" t="s">
        <v>264</v>
      </c>
      <c r="DM39" s="699"/>
      <c r="DN39" s="699"/>
      <c r="DO39" s="699"/>
      <c r="DP39" s="699"/>
      <c r="DQ39" s="699"/>
      <c r="DR39" s="699"/>
      <c r="DS39" s="699"/>
      <c r="DT39" s="699"/>
      <c r="DU39" s="699"/>
      <c r="DV39" s="700"/>
      <c r="DW39" s="683" t="s">
        <v>246</v>
      </c>
      <c r="DX39" s="701"/>
      <c r="DY39" s="701"/>
      <c r="DZ39" s="701"/>
      <c r="EA39" s="701"/>
      <c r="EB39" s="701"/>
      <c r="EC39" s="719"/>
    </row>
    <row r="40" spans="2:133" ht="11.25" customHeight="1">
      <c r="B40" s="677" t="s">
        <v>347</v>
      </c>
      <c r="C40" s="678"/>
      <c r="D40" s="678"/>
      <c r="E40" s="678"/>
      <c r="F40" s="678"/>
      <c r="G40" s="678"/>
      <c r="H40" s="678"/>
      <c r="I40" s="678"/>
      <c r="J40" s="678"/>
      <c r="K40" s="678"/>
      <c r="L40" s="678"/>
      <c r="M40" s="678"/>
      <c r="N40" s="678"/>
      <c r="O40" s="678"/>
      <c r="P40" s="678"/>
      <c r="Q40" s="679"/>
      <c r="R40" s="680" t="s">
        <v>237</v>
      </c>
      <c r="S40" s="681"/>
      <c r="T40" s="681"/>
      <c r="U40" s="681"/>
      <c r="V40" s="681"/>
      <c r="W40" s="681"/>
      <c r="X40" s="681"/>
      <c r="Y40" s="682"/>
      <c r="Z40" s="713" t="s">
        <v>237</v>
      </c>
      <c r="AA40" s="713"/>
      <c r="AB40" s="713"/>
      <c r="AC40" s="713"/>
      <c r="AD40" s="714" t="s">
        <v>237</v>
      </c>
      <c r="AE40" s="714"/>
      <c r="AF40" s="714"/>
      <c r="AG40" s="714"/>
      <c r="AH40" s="714"/>
      <c r="AI40" s="714"/>
      <c r="AJ40" s="714"/>
      <c r="AK40" s="714"/>
      <c r="AL40" s="683" t="s">
        <v>246</v>
      </c>
      <c r="AM40" s="684"/>
      <c r="AN40" s="684"/>
      <c r="AO40" s="715"/>
      <c r="AQ40" s="720" t="s">
        <v>348</v>
      </c>
      <c r="AR40" s="721"/>
      <c r="AS40" s="721"/>
      <c r="AT40" s="721"/>
      <c r="AU40" s="721"/>
      <c r="AV40" s="721"/>
      <c r="AW40" s="721"/>
      <c r="AX40" s="721"/>
      <c r="AY40" s="722"/>
      <c r="AZ40" s="680">
        <v>226832</v>
      </c>
      <c r="BA40" s="681"/>
      <c r="BB40" s="681"/>
      <c r="BC40" s="681"/>
      <c r="BD40" s="699"/>
      <c r="BE40" s="699"/>
      <c r="BF40" s="723"/>
      <c r="BG40" s="728" t="s">
        <v>349</v>
      </c>
      <c r="BH40" s="729"/>
      <c r="BI40" s="729"/>
      <c r="BJ40" s="729"/>
      <c r="BK40" s="729"/>
      <c r="BL40" s="236"/>
      <c r="BM40" s="724" t="s">
        <v>350</v>
      </c>
      <c r="BN40" s="724"/>
      <c r="BO40" s="724"/>
      <c r="BP40" s="724"/>
      <c r="BQ40" s="724"/>
      <c r="BR40" s="724"/>
      <c r="BS40" s="724"/>
      <c r="BT40" s="724"/>
      <c r="BU40" s="725"/>
      <c r="BV40" s="680">
        <v>85</v>
      </c>
      <c r="BW40" s="681"/>
      <c r="BX40" s="681"/>
      <c r="BY40" s="681"/>
      <c r="BZ40" s="681"/>
      <c r="CA40" s="681"/>
      <c r="CB40" s="726"/>
      <c r="CD40" s="727" t="s">
        <v>351</v>
      </c>
      <c r="CE40" s="724"/>
      <c r="CF40" s="724"/>
      <c r="CG40" s="724"/>
      <c r="CH40" s="724"/>
      <c r="CI40" s="724"/>
      <c r="CJ40" s="724"/>
      <c r="CK40" s="724"/>
      <c r="CL40" s="724"/>
      <c r="CM40" s="724"/>
      <c r="CN40" s="724"/>
      <c r="CO40" s="724"/>
      <c r="CP40" s="724"/>
      <c r="CQ40" s="725"/>
      <c r="CR40" s="680">
        <v>7257103</v>
      </c>
      <c r="CS40" s="681"/>
      <c r="CT40" s="681"/>
      <c r="CU40" s="681"/>
      <c r="CV40" s="681"/>
      <c r="CW40" s="681"/>
      <c r="CX40" s="681"/>
      <c r="CY40" s="682"/>
      <c r="CZ40" s="683">
        <v>2.9</v>
      </c>
      <c r="DA40" s="701"/>
      <c r="DB40" s="701"/>
      <c r="DC40" s="702"/>
      <c r="DD40" s="686">
        <v>2324112</v>
      </c>
      <c r="DE40" s="681"/>
      <c r="DF40" s="681"/>
      <c r="DG40" s="681"/>
      <c r="DH40" s="681"/>
      <c r="DI40" s="681"/>
      <c r="DJ40" s="681"/>
      <c r="DK40" s="682"/>
      <c r="DL40" s="686">
        <v>45047</v>
      </c>
      <c r="DM40" s="681"/>
      <c r="DN40" s="681"/>
      <c r="DO40" s="681"/>
      <c r="DP40" s="681"/>
      <c r="DQ40" s="681"/>
      <c r="DR40" s="681"/>
      <c r="DS40" s="681"/>
      <c r="DT40" s="681"/>
      <c r="DU40" s="681"/>
      <c r="DV40" s="682"/>
      <c r="DW40" s="683">
        <v>0</v>
      </c>
      <c r="DX40" s="701"/>
      <c r="DY40" s="701"/>
      <c r="DZ40" s="701"/>
      <c r="EA40" s="701"/>
      <c r="EB40" s="701"/>
      <c r="EC40" s="719"/>
    </row>
    <row r="41" spans="2:133" ht="11.25" customHeight="1">
      <c r="B41" s="677" t="s">
        <v>352</v>
      </c>
      <c r="C41" s="678"/>
      <c r="D41" s="678"/>
      <c r="E41" s="678"/>
      <c r="F41" s="678"/>
      <c r="G41" s="678"/>
      <c r="H41" s="678"/>
      <c r="I41" s="678"/>
      <c r="J41" s="678"/>
      <c r="K41" s="678"/>
      <c r="L41" s="678"/>
      <c r="M41" s="678"/>
      <c r="N41" s="678"/>
      <c r="O41" s="678"/>
      <c r="P41" s="678"/>
      <c r="Q41" s="679"/>
      <c r="R41" s="680">
        <v>596000</v>
      </c>
      <c r="S41" s="681"/>
      <c r="T41" s="681"/>
      <c r="U41" s="681"/>
      <c r="V41" s="681"/>
      <c r="W41" s="681"/>
      <c r="X41" s="681"/>
      <c r="Y41" s="682"/>
      <c r="Z41" s="713">
        <v>0.2</v>
      </c>
      <c r="AA41" s="713"/>
      <c r="AB41" s="713"/>
      <c r="AC41" s="713"/>
      <c r="AD41" s="714" t="s">
        <v>237</v>
      </c>
      <c r="AE41" s="714"/>
      <c r="AF41" s="714"/>
      <c r="AG41" s="714"/>
      <c r="AH41" s="714"/>
      <c r="AI41" s="714"/>
      <c r="AJ41" s="714"/>
      <c r="AK41" s="714"/>
      <c r="AL41" s="683" t="s">
        <v>246</v>
      </c>
      <c r="AM41" s="684"/>
      <c r="AN41" s="684"/>
      <c r="AO41" s="715"/>
      <c r="AQ41" s="720" t="s">
        <v>353</v>
      </c>
      <c r="AR41" s="721"/>
      <c r="AS41" s="721"/>
      <c r="AT41" s="721"/>
      <c r="AU41" s="721"/>
      <c r="AV41" s="721"/>
      <c r="AW41" s="721"/>
      <c r="AX41" s="721"/>
      <c r="AY41" s="722"/>
      <c r="AZ41" s="680">
        <v>5265615</v>
      </c>
      <c r="BA41" s="681"/>
      <c r="BB41" s="681"/>
      <c r="BC41" s="681"/>
      <c r="BD41" s="699"/>
      <c r="BE41" s="699"/>
      <c r="BF41" s="723"/>
      <c r="BG41" s="728"/>
      <c r="BH41" s="729"/>
      <c r="BI41" s="729"/>
      <c r="BJ41" s="729"/>
      <c r="BK41" s="729"/>
      <c r="BL41" s="236"/>
      <c r="BM41" s="724" t="s">
        <v>354</v>
      </c>
      <c r="BN41" s="724"/>
      <c r="BO41" s="724"/>
      <c r="BP41" s="724"/>
      <c r="BQ41" s="724"/>
      <c r="BR41" s="724"/>
      <c r="BS41" s="724"/>
      <c r="BT41" s="724"/>
      <c r="BU41" s="725"/>
      <c r="BV41" s="680">
        <v>2</v>
      </c>
      <c r="BW41" s="681"/>
      <c r="BX41" s="681"/>
      <c r="BY41" s="681"/>
      <c r="BZ41" s="681"/>
      <c r="CA41" s="681"/>
      <c r="CB41" s="726"/>
      <c r="CD41" s="727" t="s">
        <v>355</v>
      </c>
      <c r="CE41" s="724"/>
      <c r="CF41" s="724"/>
      <c r="CG41" s="724"/>
      <c r="CH41" s="724"/>
      <c r="CI41" s="724"/>
      <c r="CJ41" s="724"/>
      <c r="CK41" s="724"/>
      <c r="CL41" s="724"/>
      <c r="CM41" s="724"/>
      <c r="CN41" s="724"/>
      <c r="CO41" s="724"/>
      <c r="CP41" s="724"/>
      <c r="CQ41" s="725"/>
      <c r="CR41" s="680" t="s">
        <v>246</v>
      </c>
      <c r="CS41" s="699"/>
      <c r="CT41" s="699"/>
      <c r="CU41" s="699"/>
      <c r="CV41" s="699"/>
      <c r="CW41" s="699"/>
      <c r="CX41" s="699"/>
      <c r="CY41" s="700"/>
      <c r="CZ41" s="683" t="s">
        <v>237</v>
      </c>
      <c r="DA41" s="701"/>
      <c r="DB41" s="701"/>
      <c r="DC41" s="702"/>
      <c r="DD41" s="686" t="s">
        <v>237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356</v>
      </c>
      <c r="C42" s="678"/>
      <c r="D42" s="678"/>
      <c r="E42" s="678"/>
      <c r="F42" s="678"/>
      <c r="G42" s="678"/>
      <c r="H42" s="678"/>
      <c r="I42" s="678"/>
      <c r="J42" s="678"/>
      <c r="K42" s="678"/>
      <c r="L42" s="678"/>
      <c r="M42" s="678"/>
      <c r="N42" s="678"/>
      <c r="O42" s="678"/>
      <c r="P42" s="678"/>
      <c r="Q42" s="679"/>
      <c r="R42" s="680">
        <v>6829100</v>
      </c>
      <c r="S42" s="681"/>
      <c r="T42" s="681"/>
      <c r="U42" s="681"/>
      <c r="V42" s="681"/>
      <c r="W42" s="681"/>
      <c r="X42" s="681"/>
      <c r="Y42" s="682"/>
      <c r="Z42" s="713">
        <v>2.7</v>
      </c>
      <c r="AA42" s="713"/>
      <c r="AB42" s="713"/>
      <c r="AC42" s="713"/>
      <c r="AD42" s="714" t="s">
        <v>246</v>
      </c>
      <c r="AE42" s="714"/>
      <c r="AF42" s="714"/>
      <c r="AG42" s="714"/>
      <c r="AH42" s="714"/>
      <c r="AI42" s="714"/>
      <c r="AJ42" s="714"/>
      <c r="AK42" s="714"/>
      <c r="AL42" s="683" t="s">
        <v>237</v>
      </c>
      <c r="AM42" s="684"/>
      <c r="AN42" s="684"/>
      <c r="AO42" s="715"/>
      <c r="AQ42" s="716" t="s">
        <v>357</v>
      </c>
      <c r="AR42" s="717"/>
      <c r="AS42" s="717"/>
      <c r="AT42" s="717"/>
      <c r="AU42" s="717"/>
      <c r="AV42" s="717"/>
      <c r="AW42" s="717"/>
      <c r="AX42" s="717"/>
      <c r="AY42" s="718"/>
      <c r="AZ42" s="664">
        <v>15037462</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347</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14661479</v>
      </c>
      <c r="CS42" s="681"/>
      <c r="CT42" s="681"/>
      <c r="CU42" s="681"/>
      <c r="CV42" s="681"/>
      <c r="CW42" s="681"/>
      <c r="CX42" s="681"/>
      <c r="CY42" s="682"/>
      <c r="CZ42" s="683">
        <v>5.9</v>
      </c>
      <c r="DA42" s="684"/>
      <c r="DB42" s="684"/>
      <c r="DC42" s="685"/>
      <c r="DD42" s="686">
        <v>2911406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360</v>
      </c>
      <c r="C43" s="662"/>
      <c r="D43" s="662"/>
      <c r="E43" s="662"/>
      <c r="F43" s="662"/>
      <c r="G43" s="662"/>
      <c r="H43" s="662"/>
      <c r="I43" s="662"/>
      <c r="J43" s="662"/>
      <c r="K43" s="662"/>
      <c r="L43" s="662"/>
      <c r="M43" s="662"/>
      <c r="N43" s="662"/>
      <c r="O43" s="662"/>
      <c r="P43" s="662"/>
      <c r="Q43" s="663"/>
      <c r="R43" s="664">
        <v>251344193</v>
      </c>
      <c r="S43" s="703"/>
      <c r="T43" s="703"/>
      <c r="U43" s="703"/>
      <c r="V43" s="703"/>
      <c r="W43" s="703"/>
      <c r="X43" s="703"/>
      <c r="Y43" s="704"/>
      <c r="Z43" s="705">
        <v>100</v>
      </c>
      <c r="AA43" s="705"/>
      <c r="AB43" s="705"/>
      <c r="AC43" s="705"/>
      <c r="AD43" s="706">
        <v>101693606</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871493</v>
      </c>
      <c r="CS43" s="699"/>
      <c r="CT43" s="699"/>
      <c r="CU43" s="699"/>
      <c r="CV43" s="699"/>
      <c r="CW43" s="699"/>
      <c r="CX43" s="699"/>
      <c r="CY43" s="700"/>
      <c r="CZ43" s="683">
        <v>0.4</v>
      </c>
      <c r="DA43" s="701"/>
      <c r="DB43" s="701"/>
      <c r="DC43" s="702"/>
      <c r="DD43" s="686">
        <v>871394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309</v>
      </c>
      <c r="CE44" s="694"/>
      <c r="CF44" s="677" t="s">
        <v>362</v>
      </c>
      <c r="CG44" s="678"/>
      <c r="CH44" s="678"/>
      <c r="CI44" s="678"/>
      <c r="CJ44" s="678"/>
      <c r="CK44" s="678"/>
      <c r="CL44" s="678"/>
      <c r="CM44" s="678"/>
      <c r="CN44" s="678"/>
      <c r="CO44" s="678"/>
      <c r="CP44" s="678"/>
      <c r="CQ44" s="679"/>
      <c r="CR44" s="680">
        <v>12867860</v>
      </c>
      <c r="CS44" s="681"/>
      <c r="CT44" s="681"/>
      <c r="CU44" s="681"/>
      <c r="CV44" s="681"/>
      <c r="CW44" s="681"/>
      <c r="CX44" s="681"/>
      <c r="CY44" s="682"/>
      <c r="CZ44" s="683">
        <v>5.2</v>
      </c>
      <c r="DA44" s="684"/>
      <c r="DB44" s="684"/>
      <c r="DC44" s="685"/>
      <c r="DD44" s="686">
        <v>2517045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5196073</v>
      </c>
      <c r="CS45" s="699"/>
      <c r="CT45" s="699"/>
      <c r="CU45" s="699"/>
      <c r="CV45" s="699"/>
      <c r="CW45" s="699"/>
      <c r="CX45" s="699"/>
      <c r="CY45" s="700"/>
      <c r="CZ45" s="683">
        <v>2.1</v>
      </c>
      <c r="DA45" s="701"/>
      <c r="DB45" s="701"/>
      <c r="DC45" s="702"/>
      <c r="DD45" s="686">
        <v>147558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6916960</v>
      </c>
      <c r="CS46" s="681"/>
      <c r="CT46" s="681"/>
      <c r="CU46" s="681"/>
      <c r="CV46" s="681"/>
      <c r="CW46" s="681"/>
      <c r="CX46" s="681"/>
      <c r="CY46" s="682"/>
      <c r="CZ46" s="683">
        <v>2.8</v>
      </c>
      <c r="DA46" s="684"/>
      <c r="DB46" s="684"/>
      <c r="DC46" s="685"/>
      <c r="DD46" s="686">
        <v>2352039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v>1793619</v>
      </c>
      <c r="CS47" s="699"/>
      <c r="CT47" s="699"/>
      <c r="CU47" s="699"/>
      <c r="CV47" s="699"/>
      <c r="CW47" s="699"/>
      <c r="CX47" s="699"/>
      <c r="CY47" s="700"/>
      <c r="CZ47" s="683">
        <v>0.7</v>
      </c>
      <c r="DA47" s="701"/>
      <c r="DB47" s="701"/>
      <c r="DC47" s="702"/>
      <c r="DD47" s="686">
        <v>394361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237</v>
      </c>
      <c r="CS48" s="681"/>
      <c r="CT48" s="681"/>
      <c r="CU48" s="681"/>
      <c r="CV48" s="681"/>
      <c r="CW48" s="681"/>
      <c r="CX48" s="681"/>
      <c r="CY48" s="682"/>
      <c r="CZ48" s="683" t="s">
        <v>237</v>
      </c>
      <c r="DA48" s="684"/>
      <c r="DB48" s="684"/>
      <c r="DC48" s="685"/>
      <c r="DD48" s="686" t="s">
        <v>237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247067740</v>
      </c>
      <c r="CS49" s="665"/>
      <c r="CT49" s="665"/>
      <c r="CU49" s="665"/>
      <c r="CV49" s="665"/>
      <c r="CW49" s="665"/>
      <c r="CX49" s="665"/>
      <c r="CY49" s="666"/>
      <c r="CZ49" s="667">
        <v>100</v>
      </c>
      <c r="DA49" s="668"/>
      <c r="DB49" s="668"/>
      <c r="DC49" s="669"/>
      <c r="DD49" s="670">
        <v>116838249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9afJk88jH+adsGLcFSZTaXZH2ZjwpelxKjE4O0Tb8NdKhVE0m2RiuWXVySufiO5I4CR9HQnU7l+e1s5fd8TNA==" saltValue="mok3cBYfGIwjxfaX8DNo6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372</v>
      </c>
      <c r="DK2" s="1206"/>
      <c r="DL2" s="1206"/>
      <c r="DM2" s="1206"/>
      <c r="DN2" s="1206"/>
      <c r="DO2" s="1207"/>
      <c r="DP2" s="251"/>
      <c r="DQ2" s="1205" t="s">
        <v>373</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8"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8"/>
      <c r="BA5" s="258"/>
      <c r="BB5" s="258"/>
      <c r="BC5" s="258"/>
      <c r="BD5" s="258"/>
      <c r="BE5" s="259"/>
      <c r="BF5" s="259"/>
      <c r="BG5" s="259"/>
      <c r="BH5" s="259"/>
      <c r="BI5" s="259"/>
      <c r="BJ5" s="259"/>
      <c r="BK5" s="259"/>
      <c r="BL5" s="259"/>
      <c r="BM5" s="259"/>
      <c r="BN5" s="259"/>
      <c r="BO5" s="259"/>
      <c r="BP5" s="259"/>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3" t="s">
        <v>390</v>
      </c>
      <c r="DH5" s="1194"/>
      <c r="DI5" s="1194"/>
      <c r="DJ5" s="1194"/>
      <c r="DK5" s="1195"/>
      <c r="DL5" s="1193" t="s">
        <v>391</v>
      </c>
      <c r="DM5" s="1194"/>
      <c r="DN5" s="1194"/>
      <c r="DO5" s="1194"/>
      <c r="DP5" s="1195"/>
      <c r="DQ5" s="1096" t="s">
        <v>392</v>
      </c>
      <c r="DR5" s="1097"/>
      <c r="DS5" s="1097"/>
      <c r="DT5" s="1097"/>
      <c r="DU5" s="1098"/>
      <c r="DV5" s="1096" t="s">
        <v>383</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393</v>
      </c>
      <c r="C7" s="1146"/>
      <c r="D7" s="1146"/>
      <c r="E7" s="1146"/>
      <c r="F7" s="1146"/>
      <c r="G7" s="1146"/>
      <c r="H7" s="1146"/>
      <c r="I7" s="1146"/>
      <c r="J7" s="1146"/>
      <c r="K7" s="1146"/>
      <c r="L7" s="1146"/>
      <c r="M7" s="1146"/>
      <c r="N7" s="1146"/>
      <c r="O7" s="1146"/>
      <c r="P7" s="1147"/>
      <c r="Q7" s="1199">
        <v>250722</v>
      </c>
      <c r="R7" s="1200"/>
      <c r="S7" s="1200"/>
      <c r="T7" s="1200"/>
      <c r="U7" s="1200"/>
      <c r="V7" s="1200">
        <v>246763</v>
      </c>
      <c r="W7" s="1200"/>
      <c r="X7" s="1200"/>
      <c r="Y7" s="1200"/>
      <c r="Z7" s="1200"/>
      <c r="AA7" s="1200">
        <v>3959</v>
      </c>
      <c r="AB7" s="1200"/>
      <c r="AC7" s="1200"/>
      <c r="AD7" s="1200"/>
      <c r="AE7" s="1201"/>
      <c r="AF7" s="1202">
        <v>2571</v>
      </c>
      <c r="AG7" s="1203"/>
      <c r="AH7" s="1203"/>
      <c r="AI7" s="1203"/>
      <c r="AJ7" s="1204"/>
      <c r="AK7" s="1186">
        <v>1626</v>
      </c>
      <c r="AL7" s="1187"/>
      <c r="AM7" s="1187"/>
      <c r="AN7" s="1187"/>
      <c r="AO7" s="1187"/>
      <c r="AP7" s="1187">
        <v>176814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618</v>
      </c>
      <c r="BT7" s="1191"/>
      <c r="BU7" s="1191"/>
      <c r="BV7" s="1191"/>
      <c r="BW7" s="1191"/>
      <c r="BX7" s="1191"/>
      <c r="BY7" s="1191"/>
      <c r="BZ7" s="1191"/>
      <c r="CA7" s="1191"/>
      <c r="CB7" s="1191"/>
      <c r="CC7" s="1191"/>
      <c r="CD7" s="1191"/>
      <c r="CE7" s="1191"/>
      <c r="CF7" s="1191"/>
      <c r="CG7" s="1192"/>
      <c r="CH7" s="1183">
        <v>0</v>
      </c>
      <c r="CI7" s="1184"/>
      <c r="CJ7" s="1184"/>
      <c r="CK7" s="1184"/>
      <c r="CL7" s="1185"/>
      <c r="CM7" s="1183">
        <v>698</v>
      </c>
      <c r="CN7" s="1184"/>
      <c r="CO7" s="1184"/>
      <c r="CP7" s="1184"/>
      <c r="CQ7" s="1185"/>
      <c r="CR7" s="1183">
        <v>10</v>
      </c>
      <c r="CS7" s="1184"/>
      <c r="CT7" s="1184"/>
      <c r="CU7" s="1184"/>
      <c r="CV7" s="1185"/>
      <c r="CW7" s="1183" t="s">
        <v>541</v>
      </c>
      <c r="CX7" s="1184"/>
      <c r="CY7" s="1184"/>
      <c r="CZ7" s="1184"/>
      <c r="DA7" s="1185"/>
      <c r="DB7" s="1183" t="s">
        <v>541</v>
      </c>
      <c r="DC7" s="1184"/>
      <c r="DD7" s="1184"/>
      <c r="DE7" s="1184"/>
      <c r="DF7" s="1185"/>
      <c r="DG7" s="1183" t="s">
        <v>541</v>
      </c>
      <c r="DH7" s="1184"/>
      <c r="DI7" s="1184"/>
      <c r="DJ7" s="1184"/>
      <c r="DK7" s="1185"/>
      <c r="DL7" s="1183" t="s">
        <v>541</v>
      </c>
      <c r="DM7" s="1184"/>
      <c r="DN7" s="1184"/>
      <c r="DO7" s="1184"/>
      <c r="DP7" s="1185"/>
      <c r="DQ7" s="1183" t="s">
        <v>541</v>
      </c>
      <c r="DR7" s="1184"/>
      <c r="DS7" s="1184"/>
      <c r="DT7" s="1184"/>
      <c r="DU7" s="1185"/>
      <c r="DV7" s="1210"/>
      <c r="DW7" s="1211"/>
      <c r="DX7" s="1211"/>
      <c r="DY7" s="1211"/>
      <c r="DZ7" s="1212"/>
      <c r="EA7" s="256"/>
    </row>
    <row r="8" spans="1:131" s="257" customFormat="1" ht="26.25" customHeight="1">
      <c r="A8" s="263">
        <v>2</v>
      </c>
      <c r="B8" s="1126" t="s">
        <v>394</v>
      </c>
      <c r="C8" s="1127"/>
      <c r="D8" s="1127"/>
      <c r="E8" s="1127"/>
      <c r="F8" s="1127"/>
      <c r="G8" s="1127"/>
      <c r="H8" s="1127"/>
      <c r="I8" s="1127"/>
      <c r="J8" s="1127"/>
      <c r="K8" s="1127"/>
      <c r="L8" s="1127"/>
      <c r="M8" s="1127"/>
      <c r="N8" s="1127"/>
      <c r="O8" s="1127"/>
      <c r="P8" s="1128"/>
      <c r="Q8" s="1138">
        <v>602</v>
      </c>
      <c r="R8" s="1139"/>
      <c r="S8" s="1139"/>
      <c r="T8" s="1139"/>
      <c r="U8" s="1139"/>
      <c r="V8" s="1139">
        <v>312</v>
      </c>
      <c r="W8" s="1139"/>
      <c r="X8" s="1139"/>
      <c r="Y8" s="1139"/>
      <c r="Z8" s="1139"/>
      <c r="AA8" s="1139">
        <v>291</v>
      </c>
      <c r="AB8" s="1139"/>
      <c r="AC8" s="1139"/>
      <c r="AD8" s="1139"/>
      <c r="AE8" s="1140"/>
      <c r="AF8" s="1132" t="s">
        <v>395</v>
      </c>
      <c r="AG8" s="1133"/>
      <c r="AH8" s="1133"/>
      <c r="AI8" s="1133"/>
      <c r="AJ8" s="1134"/>
      <c r="AK8" s="1181">
        <v>12</v>
      </c>
      <c r="AL8" s="1182"/>
      <c r="AM8" s="1182"/>
      <c r="AN8" s="1182"/>
      <c r="AO8" s="1182"/>
      <c r="AP8" s="1182">
        <v>1485</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619</v>
      </c>
      <c r="BT8" s="1110"/>
      <c r="BU8" s="1110"/>
      <c r="BV8" s="1110"/>
      <c r="BW8" s="1110"/>
      <c r="BX8" s="1110"/>
      <c r="BY8" s="1110"/>
      <c r="BZ8" s="1110"/>
      <c r="CA8" s="1110"/>
      <c r="CB8" s="1110"/>
      <c r="CC8" s="1110"/>
      <c r="CD8" s="1110"/>
      <c r="CE8" s="1110"/>
      <c r="CF8" s="1110"/>
      <c r="CG8" s="1111"/>
      <c r="CH8" s="1084">
        <v>3</v>
      </c>
      <c r="CI8" s="1085"/>
      <c r="CJ8" s="1085"/>
      <c r="CK8" s="1085"/>
      <c r="CL8" s="1086"/>
      <c r="CM8" s="1084">
        <v>551</v>
      </c>
      <c r="CN8" s="1085"/>
      <c r="CO8" s="1085"/>
      <c r="CP8" s="1085"/>
      <c r="CQ8" s="1086"/>
      <c r="CR8" s="1084">
        <v>535</v>
      </c>
      <c r="CS8" s="1085"/>
      <c r="CT8" s="1085"/>
      <c r="CU8" s="1085"/>
      <c r="CV8" s="1086"/>
      <c r="CW8" s="1084">
        <v>33</v>
      </c>
      <c r="CX8" s="1085"/>
      <c r="CY8" s="1085"/>
      <c r="CZ8" s="1085"/>
      <c r="DA8" s="1086"/>
      <c r="DB8" s="1084" t="s">
        <v>541</v>
      </c>
      <c r="DC8" s="1085"/>
      <c r="DD8" s="1085"/>
      <c r="DE8" s="1085"/>
      <c r="DF8" s="1086"/>
      <c r="DG8" s="1084" t="s">
        <v>541</v>
      </c>
      <c r="DH8" s="1085"/>
      <c r="DI8" s="1085"/>
      <c r="DJ8" s="1085"/>
      <c r="DK8" s="1086"/>
      <c r="DL8" s="1084" t="s">
        <v>541</v>
      </c>
      <c r="DM8" s="1085"/>
      <c r="DN8" s="1085"/>
      <c r="DO8" s="1085"/>
      <c r="DP8" s="1086"/>
      <c r="DQ8" s="1084" t="s">
        <v>541</v>
      </c>
      <c r="DR8" s="1085"/>
      <c r="DS8" s="1085"/>
      <c r="DT8" s="1085"/>
      <c r="DU8" s="1086"/>
      <c r="DV8" s="1087"/>
      <c r="DW8" s="1088"/>
      <c r="DX8" s="1088"/>
      <c r="DY8" s="1088"/>
      <c r="DZ8" s="1089"/>
      <c r="EA8" s="256"/>
    </row>
    <row r="9" spans="1:131" s="257" customFormat="1" ht="26.25" customHeight="1">
      <c r="A9" s="263">
        <v>3</v>
      </c>
      <c r="B9" s="1126" t="s">
        <v>396</v>
      </c>
      <c r="C9" s="1127"/>
      <c r="D9" s="1127"/>
      <c r="E9" s="1127"/>
      <c r="F9" s="1127"/>
      <c r="G9" s="1127"/>
      <c r="H9" s="1127"/>
      <c r="I9" s="1127"/>
      <c r="J9" s="1127"/>
      <c r="K9" s="1127"/>
      <c r="L9" s="1127"/>
      <c r="M9" s="1127"/>
      <c r="N9" s="1127"/>
      <c r="O9" s="1127"/>
      <c r="P9" s="1128"/>
      <c r="Q9" s="1138">
        <v>104</v>
      </c>
      <c r="R9" s="1139"/>
      <c r="S9" s="1139"/>
      <c r="T9" s="1139"/>
      <c r="U9" s="1139"/>
      <c r="V9" s="1139">
        <v>77</v>
      </c>
      <c r="W9" s="1139"/>
      <c r="X9" s="1139"/>
      <c r="Y9" s="1139"/>
      <c r="Z9" s="1139"/>
      <c r="AA9" s="1139">
        <v>27</v>
      </c>
      <c r="AB9" s="1139"/>
      <c r="AC9" s="1139"/>
      <c r="AD9" s="1139"/>
      <c r="AE9" s="1140"/>
      <c r="AF9" s="1132">
        <v>27</v>
      </c>
      <c r="AG9" s="1133"/>
      <c r="AH9" s="1133"/>
      <c r="AI9" s="1133"/>
      <c r="AJ9" s="1134"/>
      <c r="AK9" s="1181">
        <v>9</v>
      </c>
      <c r="AL9" s="1182"/>
      <c r="AM9" s="1182"/>
      <c r="AN9" s="1182"/>
      <c r="AO9" s="1182"/>
      <c r="AP9" s="1182" t="s">
        <v>541</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620</v>
      </c>
      <c r="BT9" s="1110"/>
      <c r="BU9" s="1110"/>
      <c r="BV9" s="1110"/>
      <c r="BW9" s="1110"/>
      <c r="BX9" s="1110"/>
      <c r="BY9" s="1110"/>
      <c r="BZ9" s="1110"/>
      <c r="CA9" s="1110"/>
      <c r="CB9" s="1110"/>
      <c r="CC9" s="1110"/>
      <c r="CD9" s="1110"/>
      <c r="CE9" s="1110"/>
      <c r="CF9" s="1110"/>
      <c r="CG9" s="1111"/>
      <c r="CH9" s="1084" t="s">
        <v>541</v>
      </c>
      <c r="CI9" s="1085"/>
      <c r="CJ9" s="1085"/>
      <c r="CK9" s="1085"/>
      <c r="CL9" s="1086"/>
      <c r="CM9" s="1084">
        <v>1000</v>
      </c>
      <c r="CN9" s="1085"/>
      <c r="CO9" s="1085"/>
      <c r="CP9" s="1085"/>
      <c r="CQ9" s="1086"/>
      <c r="CR9" s="1084">
        <v>1000</v>
      </c>
      <c r="CS9" s="1085"/>
      <c r="CT9" s="1085"/>
      <c r="CU9" s="1085"/>
      <c r="CV9" s="1086"/>
      <c r="CW9" s="1084">
        <v>47</v>
      </c>
      <c r="CX9" s="1085"/>
      <c r="CY9" s="1085"/>
      <c r="CZ9" s="1085"/>
      <c r="DA9" s="1086"/>
      <c r="DB9" s="1084" t="s">
        <v>541</v>
      </c>
      <c r="DC9" s="1085"/>
      <c r="DD9" s="1085"/>
      <c r="DE9" s="1085"/>
      <c r="DF9" s="1086"/>
      <c r="DG9" s="1084" t="s">
        <v>541</v>
      </c>
      <c r="DH9" s="1085"/>
      <c r="DI9" s="1085"/>
      <c r="DJ9" s="1085"/>
      <c r="DK9" s="1086"/>
      <c r="DL9" s="1084" t="s">
        <v>541</v>
      </c>
      <c r="DM9" s="1085"/>
      <c r="DN9" s="1085"/>
      <c r="DO9" s="1085"/>
      <c r="DP9" s="1086"/>
      <c r="DQ9" s="1084" t="s">
        <v>541</v>
      </c>
      <c r="DR9" s="1085"/>
      <c r="DS9" s="1085"/>
      <c r="DT9" s="1085"/>
      <c r="DU9" s="1086"/>
      <c r="DV9" s="1087"/>
      <c r="DW9" s="1088"/>
      <c r="DX9" s="1088"/>
      <c r="DY9" s="1088"/>
      <c r="DZ9" s="1089"/>
      <c r="EA9" s="256"/>
    </row>
    <row r="10" spans="1:131" s="257" customFormat="1" ht="26.25" customHeight="1">
      <c r="A10" s="263">
        <v>4</v>
      </c>
      <c r="B10" s="1126" t="s">
        <v>397</v>
      </c>
      <c r="C10" s="1127"/>
      <c r="D10" s="1127"/>
      <c r="E10" s="1127"/>
      <c r="F10" s="1127"/>
      <c r="G10" s="1127"/>
      <c r="H10" s="1127"/>
      <c r="I10" s="1127"/>
      <c r="J10" s="1127"/>
      <c r="K10" s="1127"/>
      <c r="L10" s="1127"/>
      <c r="M10" s="1127"/>
      <c r="N10" s="1127"/>
      <c r="O10" s="1127"/>
      <c r="P10" s="1128"/>
      <c r="Q10" s="1138">
        <v>16678</v>
      </c>
      <c r="R10" s="1139"/>
      <c r="S10" s="1139"/>
      <c r="T10" s="1139"/>
      <c r="U10" s="1139"/>
      <c r="V10" s="1139">
        <v>16678</v>
      </c>
      <c r="W10" s="1139"/>
      <c r="X10" s="1139"/>
      <c r="Y10" s="1139"/>
      <c r="Z10" s="1139"/>
      <c r="AA10" s="1139" t="s">
        <v>541</v>
      </c>
      <c r="AB10" s="1139"/>
      <c r="AC10" s="1139"/>
      <c r="AD10" s="1139"/>
      <c r="AE10" s="1140"/>
      <c r="AF10" s="1132" t="s">
        <v>395</v>
      </c>
      <c r="AG10" s="1133"/>
      <c r="AH10" s="1133"/>
      <c r="AI10" s="1133"/>
      <c r="AJ10" s="1134"/>
      <c r="AK10" s="1181">
        <v>16083</v>
      </c>
      <c r="AL10" s="1182"/>
      <c r="AM10" s="1182"/>
      <c r="AN10" s="1182"/>
      <c r="AO10" s="1182"/>
      <c r="AP10" s="1182" t="s">
        <v>541</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621</v>
      </c>
      <c r="BT10" s="1110"/>
      <c r="BU10" s="1110"/>
      <c r="BV10" s="1110"/>
      <c r="BW10" s="1110"/>
      <c r="BX10" s="1110"/>
      <c r="BY10" s="1110"/>
      <c r="BZ10" s="1110"/>
      <c r="CA10" s="1110"/>
      <c r="CB10" s="1110"/>
      <c r="CC10" s="1110"/>
      <c r="CD10" s="1110"/>
      <c r="CE10" s="1110"/>
      <c r="CF10" s="1110"/>
      <c r="CG10" s="1111"/>
      <c r="CH10" s="1084">
        <v>-1</v>
      </c>
      <c r="CI10" s="1085"/>
      <c r="CJ10" s="1085"/>
      <c r="CK10" s="1085"/>
      <c r="CL10" s="1086"/>
      <c r="CM10" s="1084">
        <v>485</v>
      </c>
      <c r="CN10" s="1085"/>
      <c r="CO10" s="1085"/>
      <c r="CP10" s="1085"/>
      <c r="CQ10" s="1086"/>
      <c r="CR10" s="1084">
        <v>500</v>
      </c>
      <c r="CS10" s="1085"/>
      <c r="CT10" s="1085"/>
      <c r="CU10" s="1085"/>
      <c r="CV10" s="1086"/>
      <c r="CW10" s="1084">
        <v>1</v>
      </c>
      <c r="CX10" s="1085"/>
      <c r="CY10" s="1085"/>
      <c r="CZ10" s="1085"/>
      <c r="DA10" s="1086"/>
      <c r="DB10" s="1084" t="s">
        <v>541</v>
      </c>
      <c r="DC10" s="1085"/>
      <c r="DD10" s="1085"/>
      <c r="DE10" s="1085"/>
      <c r="DF10" s="1086"/>
      <c r="DG10" s="1084" t="s">
        <v>541</v>
      </c>
      <c r="DH10" s="1085"/>
      <c r="DI10" s="1085"/>
      <c r="DJ10" s="1085"/>
      <c r="DK10" s="1086"/>
      <c r="DL10" s="1084" t="s">
        <v>541</v>
      </c>
      <c r="DM10" s="1085"/>
      <c r="DN10" s="1085"/>
      <c r="DO10" s="1085"/>
      <c r="DP10" s="1086"/>
      <c r="DQ10" s="1084" t="s">
        <v>541</v>
      </c>
      <c r="DR10" s="1085"/>
      <c r="DS10" s="1085"/>
      <c r="DT10" s="1085"/>
      <c r="DU10" s="1086"/>
      <c r="DV10" s="1087"/>
      <c r="DW10" s="1088"/>
      <c r="DX10" s="1088"/>
      <c r="DY10" s="1088"/>
      <c r="DZ10" s="1089"/>
      <c r="EA10" s="256"/>
    </row>
    <row r="11" spans="1:131" s="257" customFormat="1" ht="26.25" customHeight="1">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622</v>
      </c>
      <c r="BT11" s="1110"/>
      <c r="BU11" s="1110"/>
      <c r="BV11" s="1110"/>
      <c r="BW11" s="1110"/>
      <c r="BX11" s="1110"/>
      <c r="BY11" s="1110"/>
      <c r="BZ11" s="1110"/>
      <c r="CA11" s="1110"/>
      <c r="CB11" s="1110"/>
      <c r="CC11" s="1110"/>
      <c r="CD11" s="1110"/>
      <c r="CE11" s="1110"/>
      <c r="CF11" s="1110"/>
      <c r="CG11" s="1111"/>
      <c r="CH11" s="1084">
        <v>0</v>
      </c>
      <c r="CI11" s="1085"/>
      <c r="CJ11" s="1085"/>
      <c r="CK11" s="1085"/>
      <c r="CL11" s="1086"/>
      <c r="CM11" s="1084">
        <v>509</v>
      </c>
      <c r="CN11" s="1085"/>
      <c r="CO11" s="1085"/>
      <c r="CP11" s="1085"/>
      <c r="CQ11" s="1086"/>
      <c r="CR11" s="1084">
        <v>250</v>
      </c>
      <c r="CS11" s="1085"/>
      <c r="CT11" s="1085"/>
      <c r="CU11" s="1085"/>
      <c r="CV11" s="1086"/>
      <c r="CW11" s="1084">
        <v>115</v>
      </c>
      <c r="CX11" s="1085"/>
      <c r="CY11" s="1085"/>
      <c r="CZ11" s="1085"/>
      <c r="DA11" s="1086"/>
      <c r="DB11" s="1084" t="s">
        <v>541</v>
      </c>
      <c r="DC11" s="1085"/>
      <c r="DD11" s="1085"/>
      <c r="DE11" s="1085"/>
      <c r="DF11" s="1086"/>
      <c r="DG11" s="1084" t="s">
        <v>541</v>
      </c>
      <c r="DH11" s="1085"/>
      <c r="DI11" s="1085"/>
      <c r="DJ11" s="1085"/>
      <c r="DK11" s="1086"/>
      <c r="DL11" s="1084" t="s">
        <v>541</v>
      </c>
      <c r="DM11" s="1085"/>
      <c r="DN11" s="1085"/>
      <c r="DO11" s="1085"/>
      <c r="DP11" s="1086"/>
      <c r="DQ11" s="1084" t="s">
        <v>541</v>
      </c>
      <c r="DR11" s="1085"/>
      <c r="DS11" s="1085"/>
      <c r="DT11" s="1085"/>
      <c r="DU11" s="1086"/>
      <c r="DV11" s="1087"/>
      <c r="DW11" s="1088"/>
      <c r="DX11" s="1088"/>
      <c r="DY11" s="1088"/>
      <c r="DZ11" s="1089"/>
      <c r="EA11" s="256"/>
    </row>
    <row r="12" spans="1:131" s="257" customFormat="1" ht="26.25" customHeight="1">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623</v>
      </c>
      <c r="BT12" s="1110"/>
      <c r="BU12" s="1110"/>
      <c r="BV12" s="1110"/>
      <c r="BW12" s="1110"/>
      <c r="BX12" s="1110"/>
      <c r="BY12" s="1110"/>
      <c r="BZ12" s="1110"/>
      <c r="CA12" s="1110"/>
      <c r="CB12" s="1110"/>
      <c r="CC12" s="1110"/>
      <c r="CD12" s="1110"/>
      <c r="CE12" s="1110"/>
      <c r="CF12" s="1110"/>
      <c r="CG12" s="1111"/>
      <c r="CH12" s="1084">
        <v>1</v>
      </c>
      <c r="CI12" s="1085"/>
      <c r="CJ12" s="1085"/>
      <c r="CK12" s="1085"/>
      <c r="CL12" s="1086"/>
      <c r="CM12" s="1084">
        <v>862</v>
      </c>
      <c r="CN12" s="1085"/>
      <c r="CO12" s="1085"/>
      <c r="CP12" s="1085"/>
      <c r="CQ12" s="1086"/>
      <c r="CR12" s="1084">
        <v>1150</v>
      </c>
      <c r="CS12" s="1085"/>
      <c r="CT12" s="1085"/>
      <c r="CU12" s="1085"/>
      <c r="CV12" s="1086"/>
      <c r="CW12" s="1084">
        <v>62</v>
      </c>
      <c r="CX12" s="1085"/>
      <c r="CY12" s="1085"/>
      <c r="CZ12" s="1085"/>
      <c r="DA12" s="1086"/>
      <c r="DB12" s="1084" t="s">
        <v>541</v>
      </c>
      <c r="DC12" s="1085"/>
      <c r="DD12" s="1085"/>
      <c r="DE12" s="1085"/>
      <c r="DF12" s="1086"/>
      <c r="DG12" s="1084" t="s">
        <v>541</v>
      </c>
      <c r="DH12" s="1085"/>
      <c r="DI12" s="1085"/>
      <c r="DJ12" s="1085"/>
      <c r="DK12" s="1086"/>
      <c r="DL12" s="1084" t="s">
        <v>541</v>
      </c>
      <c r="DM12" s="1085"/>
      <c r="DN12" s="1085"/>
      <c r="DO12" s="1085"/>
      <c r="DP12" s="1086"/>
      <c r="DQ12" s="1084" t="s">
        <v>541</v>
      </c>
      <c r="DR12" s="1085"/>
      <c r="DS12" s="1085"/>
      <c r="DT12" s="1085"/>
      <c r="DU12" s="1086"/>
      <c r="DV12" s="1087"/>
      <c r="DW12" s="1088"/>
      <c r="DX12" s="1088"/>
      <c r="DY12" s="1088"/>
      <c r="DZ12" s="1089"/>
      <c r="EA12" s="256"/>
    </row>
    <row r="13" spans="1:131" s="257" customFormat="1" ht="26.25" customHeight="1">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398</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399</v>
      </c>
      <c r="B23" s="1039" t="s">
        <v>400</v>
      </c>
      <c r="C23" s="1040"/>
      <c r="D23" s="1040"/>
      <c r="E23" s="1040"/>
      <c r="F23" s="1040"/>
      <c r="G23" s="1040"/>
      <c r="H23" s="1040"/>
      <c r="I23" s="1040"/>
      <c r="J23" s="1040"/>
      <c r="K23" s="1040"/>
      <c r="L23" s="1040"/>
      <c r="M23" s="1040"/>
      <c r="N23" s="1040"/>
      <c r="O23" s="1040"/>
      <c r="P23" s="1041"/>
      <c r="Q23" s="1163">
        <v>251952</v>
      </c>
      <c r="R23" s="1164"/>
      <c r="S23" s="1164"/>
      <c r="T23" s="1164"/>
      <c r="U23" s="1164"/>
      <c r="V23" s="1164">
        <v>247676</v>
      </c>
      <c r="W23" s="1164"/>
      <c r="X23" s="1164"/>
      <c r="Y23" s="1164"/>
      <c r="Z23" s="1164"/>
      <c r="AA23" s="1164">
        <v>4276</v>
      </c>
      <c r="AB23" s="1164"/>
      <c r="AC23" s="1164"/>
      <c r="AD23" s="1164"/>
      <c r="AE23" s="1165"/>
      <c r="AF23" s="1166">
        <v>2598</v>
      </c>
      <c r="AG23" s="1164"/>
      <c r="AH23" s="1164"/>
      <c r="AI23" s="1164"/>
      <c r="AJ23" s="1167"/>
      <c r="AK23" s="1168"/>
      <c r="AL23" s="1169"/>
      <c r="AM23" s="1169"/>
      <c r="AN23" s="1169"/>
      <c r="AO23" s="1169"/>
      <c r="AP23" s="1164">
        <v>178299</v>
      </c>
      <c r="AQ23" s="1164"/>
      <c r="AR23" s="1164"/>
      <c r="AS23" s="1164"/>
      <c r="AT23" s="1164"/>
      <c r="AU23" s="1170"/>
      <c r="AV23" s="1170"/>
      <c r="AW23" s="1170"/>
      <c r="AX23" s="1170"/>
      <c r="AY23" s="1171"/>
      <c r="AZ23" s="1160" t="s">
        <v>401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402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403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376</v>
      </c>
      <c r="B26" s="1091"/>
      <c r="C26" s="1091"/>
      <c r="D26" s="1091"/>
      <c r="E26" s="1091"/>
      <c r="F26" s="1091"/>
      <c r="G26" s="1091"/>
      <c r="H26" s="1091"/>
      <c r="I26" s="1091"/>
      <c r="J26" s="1091"/>
      <c r="K26" s="1091"/>
      <c r="L26" s="1091"/>
      <c r="M26" s="1091"/>
      <c r="N26" s="1091"/>
      <c r="O26" s="1091"/>
      <c r="P26" s="1092"/>
      <c r="Q26" s="1096" t="s">
        <v>404</v>
      </c>
      <c r="R26" s="1097"/>
      <c r="S26" s="1097"/>
      <c r="T26" s="1097"/>
      <c r="U26" s="1098"/>
      <c r="V26" s="1096" t="s">
        <v>405</v>
      </c>
      <c r="W26" s="1097"/>
      <c r="X26" s="1097"/>
      <c r="Y26" s="1097"/>
      <c r="Z26" s="1098"/>
      <c r="AA26" s="1096" t="s">
        <v>406</v>
      </c>
      <c r="AB26" s="1097"/>
      <c r="AC26" s="1097"/>
      <c r="AD26" s="1097"/>
      <c r="AE26" s="1097"/>
      <c r="AF26" s="1154" t="s">
        <v>407</v>
      </c>
      <c r="AG26" s="1103"/>
      <c r="AH26" s="1103"/>
      <c r="AI26" s="1103"/>
      <c r="AJ26" s="1155"/>
      <c r="AK26" s="1097" t="s">
        <v>408</v>
      </c>
      <c r="AL26" s="1097"/>
      <c r="AM26" s="1097"/>
      <c r="AN26" s="1097"/>
      <c r="AO26" s="1098"/>
      <c r="AP26" s="1096" t="s">
        <v>409</v>
      </c>
      <c r="AQ26" s="1097"/>
      <c r="AR26" s="1097"/>
      <c r="AS26" s="1097"/>
      <c r="AT26" s="1098"/>
      <c r="AU26" s="1096" t="s">
        <v>410</v>
      </c>
      <c r="AV26" s="1097"/>
      <c r="AW26" s="1097"/>
      <c r="AX26" s="1097"/>
      <c r="AY26" s="1098"/>
      <c r="AZ26" s="1096" t="s">
        <v>411</v>
      </c>
      <c r="BA26" s="1097"/>
      <c r="BB26" s="1097"/>
      <c r="BC26" s="1097"/>
      <c r="BD26" s="1098"/>
      <c r="BE26" s="1096" t="s">
        <v>383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412</v>
      </c>
      <c r="C28" s="1146"/>
      <c r="D28" s="1146"/>
      <c r="E28" s="1146"/>
      <c r="F28" s="1146"/>
      <c r="G28" s="1146"/>
      <c r="H28" s="1146"/>
      <c r="I28" s="1146"/>
      <c r="J28" s="1146"/>
      <c r="K28" s="1146"/>
      <c r="L28" s="1146"/>
      <c r="M28" s="1146"/>
      <c r="N28" s="1146"/>
      <c r="O28" s="1146"/>
      <c r="P28" s="1147"/>
      <c r="Q28" s="1148">
        <v>53447</v>
      </c>
      <c r="R28" s="1149"/>
      <c r="S28" s="1149"/>
      <c r="T28" s="1149"/>
      <c r="U28" s="1149"/>
      <c r="V28" s="1149">
        <v>49807</v>
      </c>
      <c r="W28" s="1149"/>
      <c r="X28" s="1149"/>
      <c r="Y28" s="1149"/>
      <c r="Z28" s="1149"/>
      <c r="AA28" s="1149">
        <v>3639</v>
      </c>
      <c r="AB28" s="1149"/>
      <c r="AC28" s="1149"/>
      <c r="AD28" s="1149"/>
      <c r="AE28" s="1150"/>
      <c r="AF28" s="1151">
        <v>3639</v>
      </c>
      <c r="AG28" s="1149"/>
      <c r="AH28" s="1149"/>
      <c r="AI28" s="1149"/>
      <c r="AJ28" s="1152"/>
      <c r="AK28" s="1153">
        <v>5266</v>
      </c>
      <c r="AL28" s="1141"/>
      <c r="AM28" s="1141"/>
      <c r="AN28" s="1141"/>
      <c r="AO28" s="1141"/>
      <c r="AP28" s="1141" t="s">
        <v>541</v>
      </c>
      <c r="AQ28" s="1141"/>
      <c r="AR28" s="1141"/>
      <c r="AS28" s="1141"/>
      <c r="AT28" s="1141"/>
      <c r="AU28" s="1141" t="s">
        <v>541</v>
      </c>
      <c r="AV28" s="1141"/>
      <c r="AW28" s="1141"/>
      <c r="AX28" s="1141"/>
      <c r="AY28" s="1141"/>
      <c r="AZ28" s="1142" t="s">
        <v>541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26" t="s">
        <v>413</v>
      </c>
      <c r="C29" s="1127"/>
      <c r="D29" s="1127"/>
      <c r="E29" s="1127"/>
      <c r="F29" s="1127"/>
      <c r="G29" s="1127"/>
      <c r="H29" s="1127"/>
      <c r="I29" s="1127"/>
      <c r="J29" s="1127"/>
      <c r="K29" s="1127"/>
      <c r="L29" s="1127"/>
      <c r="M29" s="1127"/>
      <c r="N29" s="1127"/>
      <c r="O29" s="1127"/>
      <c r="P29" s="1128"/>
      <c r="Q29" s="1138">
        <v>50354</v>
      </c>
      <c r="R29" s="1139"/>
      <c r="S29" s="1139"/>
      <c r="T29" s="1139"/>
      <c r="U29" s="1139"/>
      <c r="V29" s="1139">
        <v>49575</v>
      </c>
      <c r="W29" s="1139"/>
      <c r="X29" s="1139"/>
      <c r="Y29" s="1139"/>
      <c r="Z29" s="1139"/>
      <c r="AA29" s="1139">
        <v>779</v>
      </c>
      <c r="AB29" s="1139"/>
      <c r="AC29" s="1139"/>
      <c r="AD29" s="1139"/>
      <c r="AE29" s="1140"/>
      <c r="AF29" s="1132">
        <v>779</v>
      </c>
      <c r="AG29" s="1133"/>
      <c r="AH29" s="1133"/>
      <c r="AI29" s="1133"/>
      <c r="AJ29" s="1134"/>
      <c r="AK29" s="1075">
        <v>7758</v>
      </c>
      <c r="AL29" s="1066"/>
      <c r="AM29" s="1066"/>
      <c r="AN29" s="1066"/>
      <c r="AO29" s="1066"/>
      <c r="AP29" s="1066" t="s">
        <v>541</v>
      </c>
      <c r="AQ29" s="1066"/>
      <c r="AR29" s="1066"/>
      <c r="AS29" s="1066"/>
      <c r="AT29" s="1066"/>
      <c r="AU29" s="1066" t="s">
        <v>541</v>
      </c>
      <c r="AV29" s="1066"/>
      <c r="AW29" s="1066"/>
      <c r="AX29" s="1066"/>
      <c r="AY29" s="1066"/>
      <c r="AZ29" s="1137" t="s">
        <v>541</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26" t="s">
        <v>414</v>
      </c>
      <c r="C30" s="1127"/>
      <c r="D30" s="1127"/>
      <c r="E30" s="1127"/>
      <c r="F30" s="1127"/>
      <c r="G30" s="1127"/>
      <c r="H30" s="1127"/>
      <c r="I30" s="1127"/>
      <c r="J30" s="1127"/>
      <c r="K30" s="1127"/>
      <c r="L30" s="1127"/>
      <c r="M30" s="1127"/>
      <c r="N30" s="1127"/>
      <c r="O30" s="1127"/>
      <c r="P30" s="1128"/>
      <c r="Q30" s="1138">
        <v>7138</v>
      </c>
      <c r="R30" s="1139"/>
      <c r="S30" s="1139"/>
      <c r="T30" s="1139"/>
      <c r="U30" s="1139"/>
      <c r="V30" s="1139">
        <v>6590</v>
      </c>
      <c r="W30" s="1139"/>
      <c r="X30" s="1139"/>
      <c r="Y30" s="1139"/>
      <c r="Z30" s="1139"/>
      <c r="AA30" s="1139">
        <v>548</v>
      </c>
      <c r="AB30" s="1139"/>
      <c r="AC30" s="1139"/>
      <c r="AD30" s="1139"/>
      <c r="AE30" s="1140"/>
      <c r="AF30" s="1132">
        <v>547</v>
      </c>
      <c r="AG30" s="1133"/>
      <c r="AH30" s="1133"/>
      <c r="AI30" s="1133"/>
      <c r="AJ30" s="1134"/>
      <c r="AK30" s="1075">
        <v>1520</v>
      </c>
      <c r="AL30" s="1066"/>
      <c r="AM30" s="1066"/>
      <c r="AN30" s="1066"/>
      <c r="AO30" s="1066"/>
      <c r="AP30" s="1066" t="s">
        <v>541</v>
      </c>
      <c r="AQ30" s="1066"/>
      <c r="AR30" s="1066"/>
      <c r="AS30" s="1066"/>
      <c r="AT30" s="1066"/>
      <c r="AU30" s="1066" t="s">
        <v>541</v>
      </c>
      <c r="AV30" s="1066"/>
      <c r="AW30" s="1066"/>
      <c r="AX30" s="1066"/>
      <c r="AY30" s="1066"/>
      <c r="AZ30" s="1137" t="s">
        <v>541</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26" t="s">
        <v>415</v>
      </c>
      <c r="C31" s="1127"/>
      <c r="D31" s="1127"/>
      <c r="E31" s="1127"/>
      <c r="F31" s="1127"/>
      <c r="G31" s="1127"/>
      <c r="H31" s="1127"/>
      <c r="I31" s="1127"/>
      <c r="J31" s="1127"/>
      <c r="K31" s="1127"/>
      <c r="L31" s="1127"/>
      <c r="M31" s="1127"/>
      <c r="N31" s="1127"/>
      <c r="O31" s="1127"/>
      <c r="P31" s="1128"/>
      <c r="Q31" s="1138">
        <v>70</v>
      </c>
      <c r="R31" s="1139"/>
      <c r="S31" s="1139"/>
      <c r="T31" s="1139"/>
      <c r="U31" s="1139"/>
      <c r="V31" s="1139">
        <v>14</v>
      </c>
      <c r="W31" s="1139"/>
      <c r="X31" s="1139"/>
      <c r="Y31" s="1139"/>
      <c r="Z31" s="1139"/>
      <c r="AA31" s="1139">
        <v>56</v>
      </c>
      <c r="AB31" s="1139"/>
      <c r="AC31" s="1139"/>
      <c r="AD31" s="1139"/>
      <c r="AE31" s="1140"/>
      <c r="AF31" s="1132">
        <v>45</v>
      </c>
      <c r="AG31" s="1133"/>
      <c r="AH31" s="1133"/>
      <c r="AI31" s="1133"/>
      <c r="AJ31" s="1134"/>
      <c r="AK31" s="1075" t="s">
        <v>541</v>
      </c>
      <c r="AL31" s="1066"/>
      <c r="AM31" s="1066"/>
      <c r="AN31" s="1066"/>
      <c r="AO31" s="1066"/>
      <c r="AP31" s="1066">
        <v>159</v>
      </c>
      <c r="AQ31" s="1066"/>
      <c r="AR31" s="1066"/>
      <c r="AS31" s="1066"/>
      <c r="AT31" s="1066"/>
      <c r="AU31" s="1066" t="s">
        <v>541</v>
      </c>
      <c r="AV31" s="1066"/>
      <c r="AW31" s="1066"/>
      <c r="AX31" s="1066"/>
      <c r="AY31" s="1066"/>
      <c r="AZ31" s="1137" t="s">
        <v>541</v>
      </c>
      <c r="BA31" s="1137"/>
      <c r="BB31" s="1137"/>
      <c r="BC31" s="1137"/>
      <c r="BD31" s="1137"/>
      <c r="BE31" s="1121"/>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26" t="s">
        <v>416</v>
      </c>
      <c r="C32" s="1127"/>
      <c r="D32" s="1127"/>
      <c r="E32" s="1127"/>
      <c r="F32" s="1127"/>
      <c r="G32" s="1127"/>
      <c r="H32" s="1127"/>
      <c r="I32" s="1127"/>
      <c r="J32" s="1127"/>
      <c r="K32" s="1127"/>
      <c r="L32" s="1127"/>
      <c r="M32" s="1127"/>
      <c r="N32" s="1127"/>
      <c r="O32" s="1127"/>
      <c r="P32" s="1128"/>
      <c r="Q32" s="1138">
        <v>23184</v>
      </c>
      <c r="R32" s="1139"/>
      <c r="S32" s="1139"/>
      <c r="T32" s="1139"/>
      <c r="U32" s="1139"/>
      <c r="V32" s="1139">
        <v>22573</v>
      </c>
      <c r="W32" s="1139"/>
      <c r="X32" s="1139"/>
      <c r="Y32" s="1139"/>
      <c r="Z32" s="1139"/>
      <c r="AA32" s="1139">
        <v>611</v>
      </c>
      <c r="AB32" s="1139"/>
      <c r="AC32" s="1139"/>
      <c r="AD32" s="1139"/>
      <c r="AE32" s="1140"/>
      <c r="AF32" s="1132">
        <v>611</v>
      </c>
      <c r="AG32" s="1133"/>
      <c r="AH32" s="1133"/>
      <c r="AI32" s="1133"/>
      <c r="AJ32" s="1134"/>
      <c r="AK32" s="1075" t="s">
        <v>541</v>
      </c>
      <c r="AL32" s="1066"/>
      <c r="AM32" s="1066"/>
      <c r="AN32" s="1066"/>
      <c r="AO32" s="1066"/>
      <c r="AP32" s="1066">
        <v>679</v>
      </c>
      <c r="AQ32" s="1066"/>
      <c r="AR32" s="1066"/>
      <c r="AS32" s="1066"/>
      <c r="AT32" s="1066"/>
      <c r="AU32" s="1066" t="s">
        <v>541</v>
      </c>
      <c r="AV32" s="1066"/>
      <c r="AW32" s="1066"/>
      <c r="AX32" s="1066"/>
      <c r="AY32" s="1066"/>
      <c r="AZ32" s="1137" t="s">
        <v>541</v>
      </c>
      <c r="BA32" s="1137"/>
      <c r="BB32" s="1137"/>
      <c r="BC32" s="1137"/>
      <c r="BD32" s="1137"/>
      <c r="BE32" s="1121"/>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26" t="s">
        <v>417</v>
      </c>
      <c r="C33" s="1127"/>
      <c r="D33" s="1127"/>
      <c r="E33" s="1127"/>
      <c r="F33" s="1127"/>
      <c r="G33" s="1127"/>
      <c r="H33" s="1127"/>
      <c r="I33" s="1127"/>
      <c r="J33" s="1127"/>
      <c r="K33" s="1127"/>
      <c r="L33" s="1127"/>
      <c r="M33" s="1127"/>
      <c r="N33" s="1127"/>
      <c r="O33" s="1127"/>
      <c r="P33" s="1128"/>
      <c r="Q33" s="1138">
        <v>8369</v>
      </c>
      <c r="R33" s="1139"/>
      <c r="S33" s="1139"/>
      <c r="T33" s="1139"/>
      <c r="U33" s="1139"/>
      <c r="V33" s="1139">
        <v>6699</v>
      </c>
      <c r="W33" s="1139"/>
      <c r="X33" s="1139"/>
      <c r="Y33" s="1139"/>
      <c r="Z33" s="1139"/>
      <c r="AA33" s="1139">
        <v>1669</v>
      </c>
      <c r="AB33" s="1139"/>
      <c r="AC33" s="1139"/>
      <c r="AD33" s="1139"/>
      <c r="AE33" s="1140"/>
      <c r="AF33" s="1132">
        <v>11732</v>
      </c>
      <c r="AG33" s="1133"/>
      <c r="AH33" s="1133"/>
      <c r="AI33" s="1133"/>
      <c r="AJ33" s="1134"/>
      <c r="AK33" s="1075">
        <v>500</v>
      </c>
      <c r="AL33" s="1066"/>
      <c r="AM33" s="1066"/>
      <c r="AN33" s="1066"/>
      <c r="AO33" s="1066"/>
      <c r="AP33" s="1066">
        <v>12410</v>
      </c>
      <c r="AQ33" s="1066"/>
      <c r="AR33" s="1066"/>
      <c r="AS33" s="1066"/>
      <c r="AT33" s="1066"/>
      <c r="AU33" s="1066">
        <v>42</v>
      </c>
      <c r="AV33" s="1066"/>
      <c r="AW33" s="1066"/>
      <c r="AX33" s="1066"/>
      <c r="AY33" s="1066"/>
      <c r="AZ33" s="1137" t="s">
        <v>541</v>
      </c>
      <c r="BA33" s="1137"/>
      <c r="BB33" s="1137"/>
      <c r="BC33" s="1137"/>
      <c r="BD33" s="1137"/>
      <c r="BE33" s="1121" t="s">
        <v>418</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26" t="s">
        <v>419</v>
      </c>
      <c r="C34" s="1127"/>
      <c r="D34" s="1127"/>
      <c r="E34" s="1127"/>
      <c r="F34" s="1127"/>
      <c r="G34" s="1127"/>
      <c r="H34" s="1127"/>
      <c r="I34" s="1127"/>
      <c r="J34" s="1127"/>
      <c r="K34" s="1127"/>
      <c r="L34" s="1127"/>
      <c r="M34" s="1127"/>
      <c r="N34" s="1127"/>
      <c r="O34" s="1127"/>
      <c r="P34" s="1128"/>
      <c r="Q34" s="1138">
        <v>277</v>
      </c>
      <c r="R34" s="1139"/>
      <c r="S34" s="1139"/>
      <c r="T34" s="1139"/>
      <c r="U34" s="1139"/>
      <c r="V34" s="1139">
        <v>255</v>
      </c>
      <c r="W34" s="1139"/>
      <c r="X34" s="1139"/>
      <c r="Y34" s="1139"/>
      <c r="Z34" s="1139"/>
      <c r="AA34" s="1139">
        <v>22</v>
      </c>
      <c r="AB34" s="1139"/>
      <c r="AC34" s="1139"/>
      <c r="AD34" s="1139"/>
      <c r="AE34" s="1140"/>
      <c r="AF34" s="1132">
        <v>664</v>
      </c>
      <c r="AG34" s="1133"/>
      <c r="AH34" s="1133"/>
      <c r="AI34" s="1133"/>
      <c r="AJ34" s="1134"/>
      <c r="AK34" s="1075">
        <v>225</v>
      </c>
      <c r="AL34" s="1066"/>
      <c r="AM34" s="1066"/>
      <c r="AN34" s="1066"/>
      <c r="AO34" s="1066"/>
      <c r="AP34" s="1066">
        <v>492</v>
      </c>
      <c r="AQ34" s="1066"/>
      <c r="AR34" s="1066"/>
      <c r="AS34" s="1066"/>
      <c r="AT34" s="1066"/>
      <c r="AU34" s="1066">
        <v>46</v>
      </c>
      <c r="AV34" s="1066"/>
      <c r="AW34" s="1066"/>
      <c r="AX34" s="1066"/>
      <c r="AY34" s="1066"/>
      <c r="AZ34" s="1137" t="s">
        <v>541</v>
      </c>
      <c r="BA34" s="1137"/>
      <c r="BB34" s="1137"/>
      <c r="BC34" s="1137"/>
      <c r="BD34" s="1137"/>
      <c r="BE34" s="1121" t="s">
        <v>420</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26" t="s">
        <v>421</v>
      </c>
      <c r="C35" s="1127"/>
      <c r="D35" s="1127"/>
      <c r="E35" s="1127"/>
      <c r="F35" s="1127"/>
      <c r="G35" s="1127"/>
      <c r="H35" s="1127"/>
      <c r="I35" s="1127"/>
      <c r="J35" s="1127"/>
      <c r="K35" s="1127"/>
      <c r="L35" s="1127"/>
      <c r="M35" s="1127"/>
      <c r="N35" s="1127"/>
      <c r="O35" s="1127"/>
      <c r="P35" s="1128"/>
      <c r="Q35" s="1138">
        <v>583</v>
      </c>
      <c r="R35" s="1139"/>
      <c r="S35" s="1139"/>
      <c r="T35" s="1139"/>
      <c r="U35" s="1139"/>
      <c r="V35" s="1139">
        <v>378</v>
      </c>
      <c r="W35" s="1139"/>
      <c r="X35" s="1139"/>
      <c r="Y35" s="1139"/>
      <c r="Z35" s="1139"/>
      <c r="AA35" s="1139">
        <v>204</v>
      </c>
      <c r="AB35" s="1139"/>
      <c r="AC35" s="1139"/>
      <c r="AD35" s="1139"/>
      <c r="AE35" s="1140"/>
      <c r="AF35" s="1132">
        <v>2805</v>
      </c>
      <c r="AG35" s="1133"/>
      <c r="AH35" s="1133"/>
      <c r="AI35" s="1133"/>
      <c r="AJ35" s="1134"/>
      <c r="AK35" s="1075">
        <v>1</v>
      </c>
      <c r="AL35" s="1066"/>
      <c r="AM35" s="1066"/>
      <c r="AN35" s="1066"/>
      <c r="AO35" s="1066"/>
      <c r="AP35" s="1066">
        <v>883</v>
      </c>
      <c r="AQ35" s="1066"/>
      <c r="AR35" s="1066"/>
      <c r="AS35" s="1066"/>
      <c r="AT35" s="1066"/>
      <c r="AU35" s="1066" t="s">
        <v>541</v>
      </c>
      <c r="AV35" s="1066"/>
      <c r="AW35" s="1066"/>
      <c r="AX35" s="1066"/>
      <c r="AY35" s="1066"/>
      <c r="AZ35" s="1137" t="s">
        <v>541</v>
      </c>
      <c r="BA35" s="1137"/>
      <c r="BB35" s="1137"/>
      <c r="BC35" s="1137"/>
      <c r="BD35" s="1137"/>
      <c r="BE35" s="1121" t="s">
        <v>422</v>
      </c>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26" t="s">
        <v>423</v>
      </c>
      <c r="C36" s="1127"/>
      <c r="D36" s="1127"/>
      <c r="E36" s="1127"/>
      <c r="F36" s="1127"/>
      <c r="G36" s="1127"/>
      <c r="H36" s="1127"/>
      <c r="I36" s="1127"/>
      <c r="J36" s="1127"/>
      <c r="K36" s="1127"/>
      <c r="L36" s="1127"/>
      <c r="M36" s="1127"/>
      <c r="N36" s="1127"/>
      <c r="O36" s="1127"/>
      <c r="P36" s="1128"/>
      <c r="Q36" s="1138">
        <v>14086</v>
      </c>
      <c r="R36" s="1139"/>
      <c r="S36" s="1139"/>
      <c r="T36" s="1139"/>
      <c r="U36" s="1139"/>
      <c r="V36" s="1139">
        <v>12503</v>
      </c>
      <c r="W36" s="1139"/>
      <c r="X36" s="1139"/>
      <c r="Y36" s="1139"/>
      <c r="Z36" s="1139"/>
      <c r="AA36" s="1139">
        <v>1583</v>
      </c>
      <c r="AB36" s="1139"/>
      <c r="AC36" s="1139"/>
      <c r="AD36" s="1139"/>
      <c r="AE36" s="1140"/>
      <c r="AF36" s="1132">
        <v>7569</v>
      </c>
      <c r="AG36" s="1133"/>
      <c r="AH36" s="1133"/>
      <c r="AI36" s="1133"/>
      <c r="AJ36" s="1134"/>
      <c r="AK36" s="1075">
        <v>6342</v>
      </c>
      <c r="AL36" s="1066"/>
      <c r="AM36" s="1066"/>
      <c r="AN36" s="1066"/>
      <c r="AO36" s="1066"/>
      <c r="AP36" s="1066">
        <v>118610</v>
      </c>
      <c r="AQ36" s="1066"/>
      <c r="AR36" s="1066"/>
      <c r="AS36" s="1066"/>
      <c r="AT36" s="1066"/>
      <c r="AU36" s="1066">
        <v>5312</v>
      </c>
      <c r="AV36" s="1066"/>
      <c r="AW36" s="1066"/>
      <c r="AX36" s="1066"/>
      <c r="AY36" s="1066"/>
      <c r="AZ36" s="1137" t="s">
        <v>541</v>
      </c>
      <c r="BA36" s="1137"/>
      <c r="BB36" s="1137"/>
      <c r="BC36" s="1137"/>
      <c r="BD36" s="1137"/>
      <c r="BE36" s="1121" t="s">
        <v>424</v>
      </c>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26" t="s">
        <v>425</v>
      </c>
      <c r="C37" s="1127"/>
      <c r="D37" s="1127"/>
      <c r="E37" s="1127"/>
      <c r="F37" s="1127"/>
      <c r="G37" s="1127"/>
      <c r="H37" s="1127"/>
      <c r="I37" s="1127"/>
      <c r="J37" s="1127"/>
      <c r="K37" s="1127"/>
      <c r="L37" s="1127"/>
      <c r="M37" s="1127"/>
      <c r="N37" s="1127"/>
      <c r="O37" s="1127"/>
      <c r="P37" s="1128"/>
      <c r="Q37" s="1138">
        <v>28</v>
      </c>
      <c r="R37" s="1139"/>
      <c r="S37" s="1139"/>
      <c r="T37" s="1139"/>
      <c r="U37" s="1139"/>
      <c r="V37" s="1139">
        <v>28</v>
      </c>
      <c r="W37" s="1139"/>
      <c r="X37" s="1139"/>
      <c r="Y37" s="1139"/>
      <c r="Z37" s="1139"/>
      <c r="AA37" s="1139" t="s">
        <v>541</v>
      </c>
      <c r="AB37" s="1139"/>
      <c r="AC37" s="1139"/>
      <c r="AD37" s="1139"/>
      <c r="AE37" s="1140"/>
      <c r="AF37" s="1132" t="s">
        <v>426</v>
      </c>
      <c r="AG37" s="1133"/>
      <c r="AH37" s="1133"/>
      <c r="AI37" s="1133"/>
      <c r="AJ37" s="1134"/>
      <c r="AK37" s="1075">
        <v>18</v>
      </c>
      <c r="AL37" s="1066"/>
      <c r="AM37" s="1066"/>
      <c r="AN37" s="1066"/>
      <c r="AO37" s="1066"/>
      <c r="AP37" s="1066" t="s">
        <v>541</v>
      </c>
      <c r="AQ37" s="1066"/>
      <c r="AR37" s="1066"/>
      <c r="AS37" s="1066"/>
      <c r="AT37" s="1066"/>
      <c r="AU37" s="1066" t="s">
        <v>541</v>
      </c>
      <c r="AV37" s="1066"/>
      <c r="AW37" s="1066"/>
      <c r="AX37" s="1066"/>
      <c r="AY37" s="1066"/>
      <c r="AZ37" s="1137" t="s">
        <v>541</v>
      </c>
      <c r="BA37" s="1137"/>
      <c r="BB37" s="1137"/>
      <c r="BC37" s="1137"/>
      <c r="BD37" s="1137"/>
      <c r="BE37" s="1121" t="s">
        <v>427</v>
      </c>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26" t="s">
        <v>428</v>
      </c>
      <c r="C38" s="1127"/>
      <c r="D38" s="1127"/>
      <c r="E38" s="1127"/>
      <c r="F38" s="1127"/>
      <c r="G38" s="1127"/>
      <c r="H38" s="1127"/>
      <c r="I38" s="1127"/>
      <c r="J38" s="1127"/>
      <c r="K38" s="1127"/>
      <c r="L38" s="1127"/>
      <c r="M38" s="1127"/>
      <c r="N38" s="1127"/>
      <c r="O38" s="1127"/>
      <c r="P38" s="1128"/>
      <c r="Q38" s="1138">
        <v>745</v>
      </c>
      <c r="R38" s="1139"/>
      <c r="S38" s="1139"/>
      <c r="T38" s="1139"/>
      <c r="U38" s="1139"/>
      <c r="V38" s="1139">
        <v>710</v>
      </c>
      <c r="W38" s="1139"/>
      <c r="X38" s="1139"/>
      <c r="Y38" s="1139"/>
      <c r="Z38" s="1139"/>
      <c r="AA38" s="1139">
        <v>35</v>
      </c>
      <c r="AB38" s="1139"/>
      <c r="AC38" s="1139"/>
      <c r="AD38" s="1139"/>
      <c r="AE38" s="1140"/>
      <c r="AF38" s="1132">
        <v>35</v>
      </c>
      <c r="AG38" s="1133"/>
      <c r="AH38" s="1133"/>
      <c r="AI38" s="1133"/>
      <c r="AJ38" s="1134"/>
      <c r="AK38" s="1075">
        <v>243</v>
      </c>
      <c r="AL38" s="1066"/>
      <c r="AM38" s="1066"/>
      <c r="AN38" s="1066"/>
      <c r="AO38" s="1066"/>
      <c r="AP38" s="1066">
        <v>176</v>
      </c>
      <c r="AQ38" s="1066"/>
      <c r="AR38" s="1066"/>
      <c r="AS38" s="1066"/>
      <c r="AT38" s="1066"/>
      <c r="AU38" s="1066">
        <v>0</v>
      </c>
      <c r="AV38" s="1066"/>
      <c r="AW38" s="1066"/>
      <c r="AX38" s="1066"/>
      <c r="AY38" s="1066"/>
      <c r="AZ38" s="1137" t="s">
        <v>541</v>
      </c>
      <c r="BA38" s="1137"/>
      <c r="BB38" s="1137"/>
      <c r="BC38" s="1137"/>
      <c r="BD38" s="1137"/>
      <c r="BE38" s="1121" t="s">
        <v>429</v>
      </c>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26" t="s">
        <v>430</v>
      </c>
      <c r="C39" s="1127"/>
      <c r="D39" s="1127"/>
      <c r="E39" s="1127"/>
      <c r="F39" s="1127"/>
      <c r="G39" s="1127"/>
      <c r="H39" s="1127"/>
      <c r="I39" s="1127"/>
      <c r="J39" s="1127"/>
      <c r="K39" s="1127"/>
      <c r="L39" s="1127"/>
      <c r="M39" s="1127"/>
      <c r="N39" s="1127"/>
      <c r="O39" s="1127"/>
      <c r="P39" s="1128"/>
      <c r="Q39" s="1138">
        <v>4</v>
      </c>
      <c r="R39" s="1139"/>
      <c r="S39" s="1139"/>
      <c r="T39" s="1139"/>
      <c r="U39" s="1139"/>
      <c r="V39" s="1139">
        <v>4</v>
      </c>
      <c r="W39" s="1139"/>
      <c r="X39" s="1139"/>
      <c r="Y39" s="1139"/>
      <c r="Z39" s="1139"/>
      <c r="AA39" s="1139">
        <v>0</v>
      </c>
      <c r="AB39" s="1139"/>
      <c r="AC39" s="1139"/>
      <c r="AD39" s="1139"/>
      <c r="AE39" s="1140"/>
      <c r="AF39" s="1132">
        <v>0</v>
      </c>
      <c r="AG39" s="1133"/>
      <c r="AH39" s="1133"/>
      <c r="AI39" s="1133"/>
      <c r="AJ39" s="1134"/>
      <c r="AK39" s="1075">
        <v>2</v>
      </c>
      <c r="AL39" s="1066"/>
      <c r="AM39" s="1066"/>
      <c r="AN39" s="1066"/>
      <c r="AO39" s="1066"/>
      <c r="AP39" s="1066" t="s">
        <v>541</v>
      </c>
      <c r="AQ39" s="1066"/>
      <c r="AR39" s="1066"/>
      <c r="AS39" s="1066"/>
      <c r="AT39" s="1066"/>
      <c r="AU39" s="1066" t="s">
        <v>541</v>
      </c>
      <c r="AV39" s="1066"/>
      <c r="AW39" s="1066"/>
      <c r="AX39" s="1066"/>
      <c r="AY39" s="1066"/>
      <c r="AZ39" s="1137" t="s">
        <v>541</v>
      </c>
      <c r="BA39" s="1137"/>
      <c r="BB39" s="1137"/>
      <c r="BC39" s="1137"/>
      <c r="BD39" s="1137"/>
      <c r="BE39" s="1121" t="s">
        <v>429</v>
      </c>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26" t="s">
        <v>431</v>
      </c>
      <c r="C40" s="1127"/>
      <c r="D40" s="1127"/>
      <c r="E40" s="1127"/>
      <c r="F40" s="1127"/>
      <c r="G40" s="1127"/>
      <c r="H40" s="1127"/>
      <c r="I40" s="1127"/>
      <c r="J40" s="1127"/>
      <c r="K40" s="1127"/>
      <c r="L40" s="1127"/>
      <c r="M40" s="1127"/>
      <c r="N40" s="1127"/>
      <c r="O40" s="1127"/>
      <c r="P40" s="1128"/>
      <c r="Q40" s="1138">
        <v>2420</v>
      </c>
      <c r="R40" s="1139"/>
      <c r="S40" s="1139"/>
      <c r="T40" s="1139"/>
      <c r="U40" s="1139"/>
      <c r="V40" s="1139">
        <v>426</v>
      </c>
      <c r="W40" s="1139"/>
      <c r="X40" s="1139"/>
      <c r="Y40" s="1139"/>
      <c r="Z40" s="1139"/>
      <c r="AA40" s="1139">
        <v>1994</v>
      </c>
      <c r="AB40" s="1139"/>
      <c r="AC40" s="1139"/>
      <c r="AD40" s="1139"/>
      <c r="AE40" s="1140"/>
      <c r="AF40" s="1132">
        <v>1994</v>
      </c>
      <c r="AG40" s="1133"/>
      <c r="AH40" s="1133"/>
      <c r="AI40" s="1133"/>
      <c r="AJ40" s="1134"/>
      <c r="AK40" s="1075" t="s">
        <v>541</v>
      </c>
      <c r="AL40" s="1066"/>
      <c r="AM40" s="1066"/>
      <c r="AN40" s="1066"/>
      <c r="AO40" s="1066"/>
      <c r="AP40" s="1066" t="s">
        <v>541</v>
      </c>
      <c r="AQ40" s="1066"/>
      <c r="AR40" s="1066"/>
      <c r="AS40" s="1066"/>
      <c r="AT40" s="1066"/>
      <c r="AU40" s="1066" t="s">
        <v>541</v>
      </c>
      <c r="AV40" s="1066"/>
      <c r="AW40" s="1066"/>
      <c r="AX40" s="1066"/>
      <c r="AY40" s="1066"/>
      <c r="AZ40" s="1137" t="s">
        <v>541</v>
      </c>
      <c r="BA40" s="1137"/>
      <c r="BB40" s="1137"/>
      <c r="BC40" s="1137"/>
      <c r="BD40" s="1137"/>
      <c r="BE40" s="1121" t="s">
        <v>427</v>
      </c>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26" t="s">
        <v>432</v>
      </c>
      <c r="C41" s="1127"/>
      <c r="D41" s="1127"/>
      <c r="E41" s="1127"/>
      <c r="F41" s="1127"/>
      <c r="G41" s="1127"/>
      <c r="H41" s="1127"/>
      <c r="I41" s="1127"/>
      <c r="J41" s="1127"/>
      <c r="K41" s="1127"/>
      <c r="L41" s="1127"/>
      <c r="M41" s="1127"/>
      <c r="N41" s="1127"/>
      <c r="O41" s="1127"/>
      <c r="P41" s="1128"/>
      <c r="Q41" s="1138">
        <v>1183</v>
      </c>
      <c r="R41" s="1139"/>
      <c r="S41" s="1139"/>
      <c r="T41" s="1139"/>
      <c r="U41" s="1139"/>
      <c r="V41" s="1139">
        <v>1021</v>
      </c>
      <c r="W41" s="1139"/>
      <c r="X41" s="1139"/>
      <c r="Y41" s="1139"/>
      <c r="Z41" s="1139"/>
      <c r="AA41" s="1139">
        <v>162</v>
      </c>
      <c r="AB41" s="1139"/>
      <c r="AC41" s="1139"/>
      <c r="AD41" s="1139"/>
      <c r="AE41" s="1140"/>
      <c r="AF41" s="1132">
        <v>38</v>
      </c>
      <c r="AG41" s="1133"/>
      <c r="AH41" s="1133"/>
      <c r="AI41" s="1133"/>
      <c r="AJ41" s="1134"/>
      <c r="AK41" s="1075">
        <v>349</v>
      </c>
      <c r="AL41" s="1066"/>
      <c r="AM41" s="1066"/>
      <c r="AN41" s="1066"/>
      <c r="AO41" s="1066"/>
      <c r="AP41" s="1066">
        <v>996</v>
      </c>
      <c r="AQ41" s="1066"/>
      <c r="AR41" s="1066"/>
      <c r="AS41" s="1066"/>
      <c r="AT41" s="1066"/>
      <c r="AU41" s="1066">
        <v>11</v>
      </c>
      <c r="AV41" s="1066"/>
      <c r="AW41" s="1066"/>
      <c r="AX41" s="1066"/>
      <c r="AY41" s="1066"/>
      <c r="AZ41" s="1137" t="s">
        <v>541</v>
      </c>
      <c r="BA41" s="1137"/>
      <c r="BB41" s="1137"/>
      <c r="BC41" s="1137"/>
      <c r="BD41" s="1137"/>
      <c r="BE41" s="1121" t="s">
        <v>433</v>
      </c>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434</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399</v>
      </c>
      <c r="B63" s="1039" t="s">
        <v>435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30458</v>
      </c>
      <c r="AG63" s="1054"/>
      <c r="AH63" s="1054"/>
      <c r="AI63" s="1054"/>
      <c r="AJ63" s="1119"/>
      <c r="AK63" s="1120"/>
      <c r="AL63" s="1058"/>
      <c r="AM63" s="1058"/>
      <c r="AN63" s="1058"/>
      <c r="AO63" s="1058"/>
      <c r="AP63" s="1054">
        <v>134405</v>
      </c>
      <c r="AQ63" s="1054"/>
      <c r="AR63" s="1054"/>
      <c r="AS63" s="1054"/>
      <c r="AT63" s="1054"/>
      <c r="AU63" s="1054">
        <v>5411</v>
      </c>
      <c r="AV63" s="1054"/>
      <c r="AW63" s="1054"/>
      <c r="AX63" s="1054"/>
      <c r="AY63" s="1054"/>
      <c r="AZ63" s="1114"/>
      <c r="BA63" s="1114"/>
      <c r="BB63" s="1114"/>
      <c r="BC63" s="1114"/>
      <c r="BD63" s="1114"/>
      <c r="BE63" s="1055"/>
      <c r="BF63" s="1055"/>
      <c r="BG63" s="1055"/>
      <c r="BH63" s="1055"/>
      <c r="BI63" s="1056"/>
      <c r="BJ63" s="1115" t="s">
        <v>436</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437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438</v>
      </c>
      <c r="B66" s="1091"/>
      <c r="C66" s="1091"/>
      <c r="D66" s="1091"/>
      <c r="E66" s="1091"/>
      <c r="F66" s="1091"/>
      <c r="G66" s="1091"/>
      <c r="H66" s="1091"/>
      <c r="I66" s="1091"/>
      <c r="J66" s="1091"/>
      <c r="K66" s="1091"/>
      <c r="L66" s="1091"/>
      <c r="M66" s="1091"/>
      <c r="N66" s="1091"/>
      <c r="O66" s="1091"/>
      <c r="P66" s="1092"/>
      <c r="Q66" s="1096" t="s">
        <v>439</v>
      </c>
      <c r="R66" s="1097"/>
      <c r="S66" s="1097"/>
      <c r="T66" s="1097"/>
      <c r="U66" s="1098"/>
      <c r="V66" s="1096" t="s">
        <v>440</v>
      </c>
      <c r="W66" s="1097"/>
      <c r="X66" s="1097"/>
      <c r="Y66" s="1097"/>
      <c r="Z66" s="1098"/>
      <c r="AA66" s="1096" t="s">
        <v>406</v>
      </c>
      <c r="AB66" s="1097"/>
      <c r="AC66" s="1097"/>
      <c r="AD66" s="1097"/>
      <c r="AE66" s="1098"/>
      <c r="AF66" s="1102" t="s">
        <v>441</v>
      </c>
      <c r="AG66" s="1103"/>
      <c r="AH66" s="1103"/>
      <c r="AI66" s="1103"/>
      <c r="AJ66" s="1104"/>
      <c r="AK66" s="1096" t="s">
        <v>408</v>
      </c>
      <c r="AL66" s="1091"/>
      <c r="AM66" s="1091"/>
      <c r="AN66" s="1091"/>
      <c r="AO66" s="1092"/>
      <c r="AP66" s="1096" t="s">
        <v>442</v>
      </c>
      <c r="AQ66" s="1097"/>
      <c r="AR66" s="1097"/>
      <c r="AS66" s="1097"/>
      <c r="AT66" s="1098"/>
      <c r="AU66" s="1096" t="s">
        <v>443</v>
      </c>
      <c r="AV66" s="1097"/>
      <c r="AW66" s="1097"/>
      <c r="AX66" s="1097"/>
      <c r="AY66" s="1098"/>
      <c r="AZ66" s="1096" t="s">
        <v>383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609</v>
      </c>
      <c r="C68" s="1081"/>
      <c r="D68" s="1081"/>
      <c r="E68" s="1081"/>
      <c r="F68" s="1081"/>
      <c r="G68" s="1081"/>
      <c r="H68" s="1081"/>
      <c r="I68" s="1081"/>
      <c r="J68" s="1081"/>
      <c r="K68" s="1081"/>
      <c r="L68" s="1081"/>
      <c r="M68" s="1081"/>
      <c r="N68" s="1081"/>
      <c r="O68" s="1081"/>
      <c r="P68" s="1082"/>
      <c r="Q68" s="1083">
        <v>498</v>
      </c>
      <c r="R68" s="1077"/>
      <c r="S68" s="1077"/>
      <c r="T68" s="1077"/>
      <c r="U68" s="1077"/>
      <c r="V68" s="1077">
        <v>441</v>
      </c>
      <c r="W68" s="1077"/>
      <c r="X68" s="1077"/>
      <c r="Y68" s="1077"/>
      <c r="Z68" s="1077"/>
      <c r="AA68" s="1077">
        <v>57</v>
      </c>
      <c r="AB68" s="1077"/>
      <c r="AC68" s="1077"/>
      <c r="AD68" s="1077"/>
      <c r="AE68" s="1077"/>
      <c r="AF68" s="1077">
        <v>57</v>
      </c>
      <c r="AG68" s="1077"/>
      <c r="AH68" s="1077"/>
      <c r="AI68" s="1077"/>
      <c r="AJ68" s="1077"/>
      <c r="AK68" s="1077" t="s">
        <v>541</v>
      </c>
      <c r="AL68" s="1077"/>
      <c r="AM68" s="1077"/>
      <c r="AN68" s="1077"/>
      <c r="AO68" s="1077"/>
      <c r="AP68" s="1077" t="s">
        <v>541</v>
      </c>
      <c r="AQ68" s="1077"/>
      <c r="AR68" s="1077"/>
      <c r="AS68" s="1077"/>
      <c r="AT68" s="1077"/>
      <c r="AU68" s="1077" t="s">
        <v>541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610</v>
      </c>
      <c r="C69" s="1070"/>
      <c r="D69" s="1070"/>
      <c r="E69" s="1070"/>
      <c r="F69" s="1070"/>
      <c r="G69" s="1070"/>
      <c r="H69" s="1070"/>
      <c r="I69" s="1070"/>
      <c r="J69" s="1070"/>
      <c r="K69" s="1070"/>
      <c r="L69" s="1070"/>
      <c r="M69" s="1070"/>
      <c r="N69" s="1070"/>
      <c r="O69" s="1070"/>
      <c r="P69" s="1071"/>
      <c r="Q69" s="1072">
        <v>62</v>
      </c>
      <c r="R69" s="1066"/>
      <c r="S69" s="1066"/>
      <c r="T69" s="1066"/>
      <c r="U69" s="1066"/>
      <c r="V69" s="1066">
        <v>47</v>
      </c>
      <c r="W69" s="1066"/>
      <c r="X69" s="1066"/>
      <c r="Y69" s="1066"/>
      <c r="Z69" s="1066"/>
      <c r="AA69" s="1066">
        <v>15</v>
      </c>
      <c r="AB69" s="1066"/>
      <c r="AC69" s="1066"/>
      <c r="AD69" s="1066"/>
      <c r="AE69" s="1066"/>
      <c r="AF69" s="1066">
        <v>15</v>
      </c>
      <c r="AG69" s="1066"/>
      <c r="AH69" s="1066"/>
      <c r="AI69" s="1066"/>
      <c r="AJ69" s="1066"/>
      <c r="AK69" s="1066" t="s">
        <v>541</v>
      </c>
      <c r="AL69" s="1066"/>
      <c r="AM69" s="1066"/>
      <c r="AN69" s="1066"/>
      <c r="AO69" s="1066"/>
      <c r="AP69" s="1066" t="s">
        <v>541</v>
      </c>
      <c r="AQ69" s="1066"/>
      <c r="AR69" s="1066"/>
      <c r="AS69" s="1066"/>
      <c r="AT69" s="1066"/>
      <c r="AU69" s="1066" t="s">
        <v>541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611</v>
      </c>
      <c r="C70" s="1070"/>
      <c r="D70" s="1070"/>
      <c r="E70" s="1070"/>
      <c r="F70" s="1070"/>
      <c r="G70" s="1070"/>
      <c r="H70" s="1070"/>
      <c r="I70" s="1070"/>
      <c r="J70" s="1070"/>
      <c r="K70" s="1070"/>
      <c r="L70" s="1070"/>
      <c r="M70" s="1070"/>
      <c r="N70" s="1070"/>
      <c r="O70" s="1070"/>
      <c r="P70" s="1071"/>
      <c r="Q70" s="1072">
        <v>502</v>
      </c>
      <c r="R70" s="1066"/>
      <c r="S70" s="1066"/>
      <c r="T70" s="1066"/>
      <c r="U70" s="1066"/>
      <c r="V70" s="1066">
        <v>412</v>
      </c>
      <c r="W70" s="1066"/>
      <c r="X70" s="1066"/>
      <c r="Y70" s="1066"/>
      <c r="Z70" s="1066"/>
      <c r="AA70" s="1066">
        <v>90</v>
      </c>
      <c r="AB70" s="1066"/>
      <c r="AC70" s="1066"/>
      <c r="AD70" s="1066"/>
      <c r="AE70" s="1066"/>
      <c r="AF70" s="1066">
        <v>90</v>
      </c>
      <c r="AG70" s="1066"/>
      <c r="AH70" s="1066"/>
      <c r="AI70" s="1066"/>
      <c r="AJ70" s="1066"/>
      <c r="AK70" s="1066" t="s">
        <v>541</v>
      </c>
      <c r="AL70" s="1066"/>
      <c r="AM70" s="1066"/>
      <c r="AN70" s="1066"/>
      <c r="AO70" s="1066"/>
      <c r="AP70" s="1066" t="s">
        <v>541</v>
      </c>
      <c r="AQ70" s="1066"/>
      <c r="AR70" s="1066"/>
      <c r="AS70" s="1066"/>
      <c r="AT70" s="1066"/>
      <c r="AU70" s="1066" t="s">
        <v>541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612</v>
      </c>
      <c r="C71" s="1070"/>
      <c r="D71" s="1070"/>
      <c r="E71" s="1070"/>
      <c r="F71" s="1070"/>
      <c r="G71" s="1070"/>
      <c r="H71" s="1070"/>
      <c r="I71" s="1070"/>
      <c r="J71" s="1070"/>
      <c r="K71" s="1070"/>
      <c r="L71" s="1070"/>
      <c r="M71" s="1070"/>
      <c r="N71" s="1070"/>
      <c r="O71" s="1070"/>
      <c r="P71" s="1071"/>
      <c r="Q71" s="1072">
        <v>587</v>
      </c>
      <c r="R71" s="1066"/>
      <c r="S71" s="1066"/>
      <c r="T71" s="1066"/>
      <c r="U71" s="1066"/>
      <c r="V71" s="1066">
        <v>575</v>
      </c>
      <c r="W71" s="1066"/>
      <c r="X71" s="1066"/>
      <c r="Y71" s="1066"/>
      <c r="Z71" s="1066"/>
      <c r="AA71" s="1066">
        <v>12</v>
      </c>
      <c r="AB71" s="1066"/>
      <c r="AC71" s="1066"/>
      <c r="AD71" s="1066"/>
      <c r="AE71" s="1066"/>
      <c r="AF71" s="1066">
        <v>12</v>
      </c>
      <c r="AG71" s="1066"/>
      <c r="AH71" s="1066"/>
      <c r="AI71" s="1066"/>
      <c r="AJ71" s="1066"/>
      <c r="AK71" s="1066" t="s">
        <v>541</v>
      </c>
      <c r="AL71" s="1066"/>
      <c r="AM71" s="1066"/>
      <c r="AN71" s="1066"/>
      <c r="AO71" s="1066"/>
      <c r="AP71" s="1066" t="s">
        <v>541</v>
      </c>
      <c r="AQ71" s="1066"/>
      <c r="AR71" s="1066"/>
      <c r="AS71" s="1066"/>
      <c r="AT71" s="1066"/>
      <c r="AU71" s="1066" t="s">
        <v>541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613</v>
      </c>
      <c r="C72" s="1070"/>
      <c r="D72" s="1070"/>
      <c r="E72" s="1070"/>
      <c r="F72" s="1070"/>
      <c r="G72" s="1070"/>
      <c r="H72" s="1070"/>
      <c r="I72" s="1070"/>
      <c r="J72" s="1070"/>
      <c r="K72" s="1070"/>
      <c r="L72" s="1070"/>
      <c r="M72" s="1070"/>
      <c r="N72" s="1070"/>
      <c r="O72" s="1070"/>
      <c r="P72" s="1071"/>
      <c r="Q72" s="1072">
        <v>857</v>
      </c>
      <c r="R72" s="1066"/>
      <c r="S72" s="1066"/>
      <c r="T72" s="1066"/>
      <c r="U72" s="1066"/>
      <c r="V72" s="1066">
        <v>796</v>
      </c>
      <c r="W72" s="1066"/>
      <c r="X72" s="1066"/>
      <c r="Y72" s="1066"/>
      <c r="Z72" s="1066"/>
      <c r="AA72" s="1066">
        <v>61</v>
      </c>
      <c r="AB72" s="1066"/>
      <c r="AC72" s="1066"/>
      <c r="AD72" s="1066"/>
      <c r="AE72" s="1066"/>
      <c r="AF72" s="1066">
        <v>61</v>
      </c>
      <c r="AG72" s="1066"/>
      <c r="AH72" s="1066"/>
      <c r="AI72" s="1066"/>
      <c r="AJ72" s="1066"/>
      <c r="AK72" s="1066">
        <v>50</v>
      </c>
      <c r="AL72" s="1066"/>
      <c r="AM72" s="1066"/>
      <c r="AN72" s="1066"/>
      <c r="AO72" s="1066"/>
      <c r="AP72" s="1066">
        <v>2560</v>
      </c>
      <c r="AQ72" s="1066"/>
      <c r="AR72" s="1066"/>
      <c r="AS72" s="1066"/>
      <c r="AT72" s="1066"/>
      <c r="AU72" s="1066" t="s">
        <v>541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614</v>
      </c>
      <c r="C73" s="1070"/>
      <c r="D73" s="1070"/>
      <c r="E73" s="1070"/>
      <c r="F73" s="1070"/>
      <c r="G73" s="1070"/>
      <c r="H73" s="1070"/>
      <c r="I73" s="1070"/>
      <c r="J73" s="1070"/>
      <c r="K73" s="1070"/>
      <c r="L73" s="1070"/>
      <c r="M73" s="1070"/>
      <c r="N73" s="1070"/>
      <c r="O73" s="1070"/>
      <c r="P73" s="1071"/>
      <c r="Q73" s="1072">
        <v>68</v>
      </c>
      <c r="R73" s="1066"/>
      <c r="S73" s="1066"/>
      <c r="T73" s="1066"/>
      <c r="U73" s="1066"/>
      <c r="V73" s="1066">
        <v>7</v>
      </c>
      <c r="W73" s="1066"/>
      <c r="X73" s="1066"/>
      <c r="Y73" s="1066"/>
      <c r="Z73" s="1066"/>
      <c r="AA73" s="1066">
        <v>61</v>
      </c>
      <c r="AB73" s="1066"/>
      <c r="AC73" s="1066"/>
      <c r="AD73" s="1066"/>
      <c r="AE73" s="1066"/>
      <c r="AF73" s="1066">
        <v>61</v>
      </c>
      <c r="AG73" s="1066"/>
      <c r="AH73" s="1066"/>
      <c r="AI73" s="1066"/>
      <c r="AJ73" s="1066"/>
      <c r="AK73" s="1066" t="s">
        <v>541</v>
      </c>
      <c r="AL73" s="1066"/>
      <c r="AM73" s="1066"/>
      <c r="AN73" s="1066"/>
      <c r="AO73" s="1066"/>
      <c r="AP73" s="1066" t="s">
        <v>541</v>
      </c>
      <c r="AQ73" s="1066"/>
      <c r="AR73" s="1066"/>
      <c r="AS73" s="1066"/>
      <c r="AT73" s="1066"/>
      <c r="AU73" s="1066" t="s">
        <v>541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615</v>
      </c>
      <c r="C74" s="1070"/>
      <c r="D74" s="1070"/>
      <c r="E74" s="1070"/>
      <c r="F74" s="1070"/>
      <c r="G74" s="1070"/>
      <c r="H74" s="1070"/>
      <c r="I74" s="1070"/>
      <c r="J74" s="1070"/>
      <c r="K74" s="1070"/>
      <c r="L74" s="1070"/>
      <c r="M74" s="1070"/>
      <c r="N74" s="1070"/>
      <c r="O74" s="1070"/>
      <c r="P74" s="1071"/>
      <c r="Q74" s="1072">
        <v>144</v>
      </c>
      <c r="R74" s="1066"/>
      <c r="S74" s="1066"/>
      <c r="T74" s="1066"/>
      <c r="U74" s="1066"/>
      <c r="V74" s="1066">
        <v>72</v>
      </c>
      <c r="W74" s="1066"/>
      <c r="X74" s="1066"/>
      <c r="Y74" s="1066"/>
      <c r="Z74" s="1066"/>
      <c r="AA74" s="1066">
        <v>73</v>
      </c>
      <c r="AB74" s="1066"/>
      <c r="AC74" s="1066"/>
      <c r="AD74" s="1066"/>
      <c r="AE74" s="1066"/>
      <c r="AF74" s="1066">
        <v>73</v>
      </c>
      <c r="AG74" s="1066"/>
      <c r="AH74" s="1066"/>
      <c r="AI74" s="1066"/>
      <c r="AJ74" s="1066"/>
      <c r="AK74" s="1066" t="s">
        <v>541</v>
      </c>
      <c r="AL74" s="1066"/>
      <c r="AM74" s="1066"/>
      <c r="AN74" s="1066"/>
      <c r="AO74" s="1066"/>
      <c r="AP74" s="1066" t="s">
        <v>541</v>
      </c>
      <c r="AQ74" s="1066"/>
      <c r="AR74" s="1066"/>
      <c r="AS74" s="1066"/>
      <c r="AT74" s="1066"/>
      <c r="AU74" s="1066" t="s">
        <v>541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616</v>
      </c>
      <c r="C75" s="1070"/>
      <c r="D75" s="1070"/>
      <c r="E75" s="1070"/>
      <c r="F75" s="1070"/>
      <c r="G75" s="1070"/>
      <c r="H75" s="1070"/>
      <c r="I75" s="1070"/>
      <c r="J75" s="1070"/>
      <c r="K75" s="1070"/>
      <c r="L75" s="1070"/>
      <c r="M75" s="1070"/>
      <c r="N75" s="1070"/>
      <c r="O75" s="1070"/>
      <c r="P75" s="1071"/>
      <c r="Q75" s="1073">
        <v>80</v>
      </c>
      <c r="R75" s="1074"/>
      <c r="S75" s="1074"/>
      <c r="T75" s="1074"/>
      <c r="U75" s="1075"/>
      <c r="V75" s="1076">
        <v>70</v>
      </c>
      <c r="W75" s="1074"/>
      <c r="X75" s="1074"/>
      <c r="Y75" s="1074"/>
      <c r="Z75" s="1075"/>
      <c r="AA75" s="1076">
        <v>10</v>
      </c>
      <c r="AB75" s="1074"/>
      <c r="AC75" s="1074"/>
      <c r="AD75" s="1074"/>
      <c r="AE75" s="1075"/>
      <c r="AF75" s="1076">
        <v>10</v>
      </c>
      <c r="AG75" s="1074"/>
      <c r="AH75" s="1074"/>
      <c r="AI75" s="1074"/>
      <c r="AJ75" s="1075"/>
      <c r="AK75" s="1076" t="s">
        <v>541</v>
      </c>
      <c r="AL75" s="1074"/>
      <c r="AM75" s="1074"/>
      <c r="AN75" s="1074"/>
      <c r="AO75" s="1075"/>
      <c r="AP75" s="1076" t="s">
        <v>541</v>
      </c>
      <c r="AQ75" s="1074"/>
      <c r="AR75" s="1074"/>
      <c r="AS75" s="1074"/>
      <c r="AT75" s="1075"/>
      <c r="AU75" s="1076" t="s">
        <v>541</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617</v>
      </c>
      <c r="C76" s="1070"/>
      <c r="D76" s="1070"/>
      <c r="E76" s="1070"/>
      <c r="F76" s="1070"/>
      <c r="G76" s="1070"/>
      <c r="H76" s="1070"/>
      <c r="I76" s="1070"/>
      <c r="J76" s="1070"/>
      <c r="K76" s="1070"/>
      <c r="L76" s="1070"/>
      <c r="M76" s="1070"/>
      <c r="N76" s="1070"/>
      <c r="O76" s="1070"/>
      <c r="P76" s="1071"/>
      <c r="Q76" s="1073">
        <v>221014</v>
      </c>
      <c r="R76" s="1074"/>
      <c r="S76" s="1074"/>
      <c r="T76" s="1074"/>
      <c r="U76" s="1075"/>
      <c r="V76" s="1076">
        <v>207450</v>
      </c>
      <c r="W76" s="1074"/>
      <c r="X76" s="1074"/>
      <c r="Y76" s="1074"/>
      <c r="Z76" s="1075"/>
      <c r="AA76" s="1076">
        <v>13564</v>
      </c>
      <c r="AB76" s="1074"/>
      <c r="AC76" s="1074"/>
      <c r="AD76" s="1074"/>
      <c r="AE76" s="1075"/>
      <c r="AF76" s="1076">
        <v>13564</v>
      </c>
      <c r="AG76" s="1074"/>
      <c r="AH76" s="1074"/>
      <c r="AI76" s="1074"/>
      <c r="AJ76" s="1075"/>
      <c r="AK76" s="1076" t="s">
        <v>541</v>
      </c>
      <c r="AL76" s="1074"/>
      <c r="AM76" s="1074"/>
      <c r="AN76" s="1074"/>
      <c r="AO76" s="1075"/>
      <c r="AP76" s="1076" t="s">
        <v>541</v>
      </c>
      <c r="AQ76" s="1074"/>
      <c r="AR76" s="1074"/>
      <c r="AS76" s="1074"/>
      <c r="AT76" s="1075"/>
      <c r="AU76" s="1076" t="s">
        <v>541</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399</v>
      </c>
      <c r="B88" s="1039" t="s">
        <v>444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13943</v>
      </c>
      <c r="AG88" s="1054"/>
      <c r="AH88" s="1054"/>
      <c r="AI88" s="1054"/>
      <c r="AJ88" s="1054"/>
      <c r="AK88" s="1058"/>
      <c r="AL88" s="1058"/>
      <c r="AM88" s="1058"/>
      <c r="AN88" s="1058"/>
      <c r="AO88" s="1058"/>
      <c r="AP88" s="1054">
        <v>2560</v>
      </c>
      <c r="AQ88" s="1054"/>
      <c r="AR88" s="1054"/>
      <c r="AS88" s="1054"/>
      <c r="AT88" s="1054"/>
      <c r="AU88" s="1054" t="s">
        <v>541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1039" t="s">
        <v>445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3445</v>
      </c>
      <c r="CS102" s="1046"/>
      <c r="CT102" s="1046"/>
      <c r="CU102" s="1046"/>
      <c r="CV102" s="1047"/>
      <c r="CW102" s="1045">
        <v>258</v>
      </c>
      <c r="CX102" s="1046"/>
      <c r="CY102" s="1046"/>
      <c r="CZ102" s="1046"/>
      <c r="DA102" s="1047"/>
      <c r="DB102" s="1045" t="s">
        <v>541</v>
      </c>
      <c r="DC102" s="1046"/>
      <c r="DD102" s="1046"/>
      <c r="DE102" s="1046"/>
      <c r="DF102" s="1047"/>
      <c r="DG102" s="1045" t="s">
        <v>541</v>
      </c>
      <c r="DH102" s="1046"/>
      <c r="DI102" s="1046"/>
      <c r="DJ102" s="1046"/>
      <c r="DK102" s="1047"/>
      <c r="DL102" s="1045" t="s">
        <v>541</v>
      </c>
      <c r="DM102" s="1046"/>
      <c r="DN102" s="1046"/>
      <c r="DO102" s="1046"/>
      <c r="DP102" s="1047"/>
      <c r="DQ102" s="1045" t="s">
        <v>541</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446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447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448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450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451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452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453</v>
      </c>
      <c r="AB109" s="989"/>
      <c r="AC109" s="989"/>
      <c r="AD109" s="989"/>
      <c r="AE109" s="990"/>
      <c r="AF109" s="991" t="s">
        <v>454</v>
      </c>
      <c r="AG109" s="989"/>
      <c r="AH109" s="989"/>
      <c r="AI109" s="989"/>
      <c r="AJ109" s="990"/>
      <c r="AK109" s="991" t="s">
        <v>311</v>
      </c>
      <c r="AL109" s="989"/>
      <c r="AM109" s="989"/>
      <c r="AN109" s="989"/>
      <c r="AO109" s="990"/>
      <c r="AP109" s="991" t="s">
        <v>455</v>
      </c>
      <c r="AQ109" s="989"/>
      <c r="AR109" s="989"/>
      <c r="AS109" s="989"/>
      <c r="AT109" s="1020"/>
      <c r="AU109" s="988" t="s">
        <v>452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453</v>
      </c>
      <c r="BR109" s="989"/>
      <c r="BS109" s="989"/>
      <c r="BT109" s="989"/>
      <c r="BU109" s="990"/>
      <c r="BV109" s="991" t="s">
        <v>454</v>
      </c>
      <c r="BW109" s="989"/>
      <c r="BX109" s="989"/>
      <c r="BY109" s="989"/>
      <c r="BZ109" s="990"/>
      <c r="CA109" s="991" t="s">
        <v>311</v>
      </c>
      <c r="CB109" s="989"/>
      <c r="CC109" s="989"/>
      <c r="CD109" s="989"/>
      <c r="CE109" s="990"/>
      <c r="CF109" s="1027" t="s">
        <v>455</v>
      </c>
      <c r="CG109" s="1027"/>
      <c r="CH109" s="1027"/>
      <c r="CI109" s="1027"/>
      <c r="CJ109" s="1027"/>
      <c r="CK109" s="991" t="s">
        <v>456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453</v>
      </c>
      <c r="DH109" s="989"/>
      <c r="DI109" s="989"/>
      <c r="DJ109" s="989"/>
      <c r="DK109" s="990"/>
      <c r="DL109" s="991" t="s">
        <v>454</v>
      </c>
      <c r="DM109" s="989"/>
      <c r="DN109" s="989"/>
      <c r="DO109" s="989"/>
      <c r="DP109" s="990"/>
      <c r="DQ109" s="991" t="s">
        <v>311</v>
      </c>
      <c r="DR109" s="989"/>
      <c r="DS109" s="989"/>
      <c r="DT109" s="989"/>
      <c r="DU109" s="990"/>
      <c r="DV109" s="991" t="s">
        <v>455</v>
      </c>
      <c r="DW109" s="989"/>
      <c r="DX109" s="989"/>
      <c r="DY109" s="989"/>
      <c r="DZ109" s="1020"/>
    </row>
    <row r="110" spans="1:131" s="248" customFormat="1" ht="26.25" customHeight="1">
      <c r="A110" s="893" t="s">
        <v>457</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981">
        <v>15485414</v>
      </c>
      <c r="AB110" s="982"/>
      <c r="AC110" s="982"/>
      <c r="AD110" s="982"/>
      <c r="AE110" s="983"/>
      <c r="AF110" s="984">
        <v>15788649</v>
      </c>
      <c r="AG110" s="982"/>
      <c r="AH110" s="982"/>
      <c r="AI110" s="982"/>
      <c r="AJ110" s="983"/>
      <c r="AK110" s="984">
        <v>15769550</v>
      </c>
      <c r="AL110" s="982"/>
      <c r="AM110" s="982"/>
      <c r="AN110" s="982"/>
      <c r="AO110" s="983"/>
      <c r="AP110" s="985">
        <v>16.600000000000001</v>
      </c>
      <c r="AQ110" s="986"/>
      <c r="AR110" s="986"/>
      <c r="AS110" s="986"/>
      <c r="AT110" s="987"/>
      <c r="AU110" s="1021" t="s">
        <v>73</v>
      </c>
      <c r="AV110" s="1022"/>
      <c r="AW110" s="1022"/>
      <c r="AX110" s="1022"/>
      <c r="AY110" s="1022"/>
      <c r="AZ110" s="947" t="s">
        <v>458</v>
      </c>
      <c r="BA110" s="894"/>
      <c r="BB110" s="894"/>
      <c r="BC110" s="894"/>
      <c r="BD110" s="894"/>
      <c r="BE110" s="894"/>
      <c r="BF110" s="894"/>
      <c r="BG110" s="894"/>
      <c r="BH110" s="894"/>
      <c r="BI110" s="894"/>
      <c r="BJ110" s="894"/>
      <c r="BK110" s="894"/>
      <c r="BL110" s="894"/>
      <c r="BM110" s="894"/>
      <c r="BN110" s="894"/>
      <c r="BO110" s="894"/>
      <c r="BP110" s="895"/>
      <c r="BQ110" s="948">
        <v>182161348</v>
      </c>
      <c r="BR110" s="929"/>
      <c r="BS110" s="929"/>
      <c r="BT110" s="929"/>
      <c r="BU110" s="929"/>
      <c r="BV110" s="929">
        <v>178856397</v>
      </c>
      <c r="BW110" s="929"/>
      <c r="BX110" s="929"/>
      <c r="BY110" s="929"/>
      <c r="BZ110" s="929"/>
      <c r="CA110" s="929">
        <v>178298768</v>
      </c>
      <c r="CB110" s="929"/>
      <c r="CC110" s="929"/>
      <c r="CD110" s="929"/>
      <c r="CE110" s="929"/>
      <c r="CF110" s="953">
        <v>187.7</v>
      </c>
      <c r="CG110" s="954"/>
      <c r="CH110" s="954"/>
      <c r="CI110" s="954"/>
      <c r="CJ110" s="954"/>
      <c r="CK110" s="1017" t="s">
        <v>459</v>
      </c>
      <c r="CL110" s="903"/>
      <c r="CM110" s="978" t="s">
        <v>460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461</v>
      </c>
      <c r="DH110" s="929"/>
      <c r="DI110" s="929"/>
      <c r="DJ110" s="929"/>
      <c r="DK110" s="929"/>
      <c r="DL110" s="929" t="s">
        <v>426</v>
      </c>
      <c r="DM110" s="929"/>
      <c r="DN110" s="929"/>
      <c r="DO110" s="929"/>
      <c r="DP110" s="929"/>
      <c r="DQ110" s="929" t="s">
        <v>395</v>
      </c>
      <c r="DR110" s="929"/>
      <c r="DS110" s="929"/>
      <c r="DT110" s="929"/>
      <c r="DU110" s="929"/>
      <c r="DV110" s="930" t="s">
        <v>462</v>
      </c>
      <c r="DW110" s="930"/>
      <c r="DX110" s="930"/>
      <c r="DY110" s="930"/>
      <c r="DZ110" s="931"/>
    </row>
    <row r="111" spans="1:131" s="248" customFormat="1" ht="26.25" customHeight="1">
      <c r="A111" s="858" t="s">
        <v>463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395</v>
      </c>
      <c r="AB111" s="1010"/>
      <c r="AC111" s="1010"/>
      <c r="AD111" s="1010"/>
      <c r="AE111" s="1011"/>
      <c r="AF111" s="1012" t="s">
        <v>395</v>
      </c>
      <c r="AG111" s="1010"/>
      <c r="AH111" s="1010"/>
      <c r="AI111" s="1010"/>
      <c r="AJ111" s="1011"/>
      <c r="AK111" s="1012" t="s">
        <v>395</v>
      </c>
      <c r="AL111" s="1010"/>
      <c r="AM111" s="1010"/>
      <c r="AN111" s="1010"/>
      <c r="AO111" s="1011"/>
      <c r="AP111" s="1013" t="s">
        <v>395</v>
      </c>
      <c r="AQ111" s="1014"/>
      <c r="AR111" s="1014"/>
      <c r="AS111" s="1014"/>
      <c r="AT111" s="1015"/>
      <c r="AU111" s="1023"/>
      <c r="AV111" s="1024"/>
      <c r="AW111" s="1024"/>
      <c r="AX111" s="1024"/>
      <c r="AY111" s="1024"/>
      <c r="AZ111" s="901" t="s">
        <v>464</v>
      </c>
      <c r="BA111" s="834"/>
      <c r="BB111" s="834"/>
      <c r="BC111" s="834"/>
      <c r="BD111" s="834"/>
      <c r="BE111" s="834"/>
      <c r="BF111" s="834"/>
      <c r="BG111" s="834"/>
      <c r="BH111" s="834"/>
      <c r="BI111" s="834"/>
      <c r="BJ111" s="834"/>
      <c r="BK111" s="834"/>
      <c r="BL111" s="834"/>
      <c r="BM111" s="834"/>
      <c r="BN111" s="834"/>
      <c r="BO111" s="834"/>
      <c r="BP111" s="835"/>
      <c r="BQ111" s="873" t="s">
        <v>462</v>
      </c>
      <c r="BR111" s="874"/>
      <c r="BS111" s="874"/>
      <c r="BT111" s="874"/>
      <c r="BU111" s="874"/>
      <c r="BV111" s="874" t="s">
        <v>426</v>
      </c>
      <c r="BW111" s="874"/>
      <c r="BX111" s="874"/>
      <c r="BY111" s="874"/>
      <c r="BZ111" s="874"/>
      <c r="CA111" s="874" t="s">
        <v>465</v>
      </c>
      <c r="CB111" s="874"/>
      <c r="CC111" s="874"/>
      <c r="CD111" s="874"/>
      <c r="CE111" s="874"/>
      <c r="CF111" s="962" t="s">
        <v>462</v>
      </c>
      <c r="CG111" s="963"/>
      <c r="CH111" s="963"/>
      <c r="CI111" s="963"/>
      <c r="CJ111" s="963"/>
      <c r="CK111" s="1018"/>
      <c r="CL111" s="905"/>
      <c r="CM111" s="908" t="s">
        <v>466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873" t="s">
        <v>395</v>
      </c>
      <c r="DH111" s="874"/>
      <c r="DI111" s="874"/>
      <c r="DJ111" s="874"/>
      <c r="DK111" s="874"/>
      <c r="DL111" s="874" t="s">
        <v>461</v>
      </c>
      <c r="DM111" s="874"/>
      <c r="DN111" s="874"/>
      <c r="DO111" s="874"/>
      <c r="DP111" s="874"/>
      <c r="DQ111" s="874" t="s">
        <v>462</v>
      </c>
      <c r="DR111" s="874"/>
      <c r="DS111" s="874"/>
      <c r="DT111" s="874"/>
      <c r="DU111" s="874"/>
      <c r="DV111" s="880" t="s">
        <v>467</v>
      </c>
      <c r="DW111" s="880"/>
      <c r="DX111" s="880"/>
      <c r="DY111" s="880"/>
      <c r="DZ111" s="881"/>
    </row>
    <row r="112" spans="1:131" s="248" customFormat="1" ht="26.25" customHeight="1">
      <c r="A112" s="1003" t="s">
        <v>468</v>
      </c>
      <c r="B112" s="1004"/>
      <c r="C112" s="834" t="s">
        <v>469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433333</v>
      </c>
      <c r="AB112" s="864"/>
      <c r="AC112" s="864"/>
      <c r="AD112" s="864"/>
      <c r="AE112" s="865"/>
      <c r="AF112" s="866">
        <v>433333</v>
      </c>
      <c r="AG112" s="864"/>
      <c r="AH112" s="864"/>
      <c r="AI112" s="864"/>
      <c r="AJ112" s="865"/>
      <c r="AK112" s="866">
        <v>433333</v>
      </c>
      <c r="AL112" s="864"/>
      <c r="AM112" s="864"/>
      <c r="AN112" s="864"/>
      <c r="AO112" s="865"/>
      <c r="AP112" s="911">
        <v>0.5</v>
      </c>
      <c r="AQ112" s="912"/>
      <c r="AR112" s="912"/>
      <c r="AS112" s="912"/>
      <c r="AT112" s="913"/>
      <c r="AU112" s="1023"/>
      <c r="AV112" s="1024"/>
      <c r="AW112" s="1024"/>
      <c r="AX112" s="1024"/>
      <c r="AY112" s="1024"/>
      <c r="AZ112" s="901" t="s">
        <v>470</v>
      </c>
      <c r="BA112" s="834"/>
      <c r="BB112" s="834"/>
      <c r="BC112" s="834"/>
      <c r="BD112" s="834"/>
      <c r="BE112" s="834"/>
      <c r="BF112" s="834"/>
      <c r="BG112" s="834"/>
      <c r="BH112" s="834"/>
      <c r="BI112" s="834"/>
      <c r="BJ112" s="834"/>
      <c r="BK112" s="834"/>
      <c r="BL112" s="834"/>
      <c r="BM112" s="834"/>
      <c r="BN112" s="834"/>
      <c r="BO112" s="834"/>
      <c r="BP112" s="835"/>
      <c r="BQ112" s="873">
        <v>85392262</v>
      </c>
      <c r="BR112" s="874"/>
      <c r="BS112" s="874"/>
      <c r="BT112" s="874"/>
      <c r="BU112" s="874"/>
      <c r="BV112" s="874">
        <v>81452963</v>
      </c>
      <c r="BW112" s="874"/>
      <c r="BX112" s="874"/>
      <c r="BY112" s="874"/>
      <c r="BZ112" s="874"/>
      <c r="CA112" s="874">
        <v>78485235</v>
      </c>
      <c r="CB112" s="874"/>
      <c r="CC112" s="874"/>
      <c r="CD112" s="874"/>
      <c r="CE112" s="874"/>
      <c r="CF112" s="962">
        <v>82.6</v>
      </c>
      <c r="CG112" s="963"/>
      <c r="CH112" s="963"/>
      <c r="CI112" s="963"/>
      <c r="CJ112" s="963"/>
      <c r="CK112" s="1018"/>
      <c r="CL112" s="905"/>
      <c r="CM112" s="908" t="s">
        <v>471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873" t="s">
        <v>462</v>
      </c>
      <c r="DH112" s="874"/>
      <c r="DI112" s="874"/>
      <c r="DJ112" s="874"/>
      <c r="DK112" s="874"/>
      <c r="DL112" s="874" t="s">
        <v>426</v>
      </c>
      <c r="DM112" s="874"/>
      <c r="DN112" s="874"/>
      <c r="DO112" s="874"/>
      <c r="DP112" s="874"/>
      <c r="DQ112" s="874" t="s">
        <v>462</v>
      </c>
      <c r="DR112" s="874"/>
      <c r="DS112" s="874"/>
      <c r="DT112" s="874"/>
      <c r="DU112" s="874"/>
      <c r="DV112" s="880" t="s">
        <v>395</v>
      </c>
      <c r="DW112" s="880"/>
      <c r="DX112" s="880"/>
      <c r="DY112" s="880"/>
      <c r="DZ112" s="881"/>
    </row>
    <row r="113" spans="1:130" s="248" customFormat="1" ht="26.25" customHeight="1">
      <c r="A113" s="1005"/>
      <c r="B113" s="1006"/>
      <c r="C113" s="834" t="s">
        <v>472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5296117</v>
      </c>
      <c r="AB113" s="1010"/>
      <c r="AC113" s="1010"/>
      <c r="AD113" s="1010"/>
      <c r="AE113" s="1011"/>
      <c r="AF113" s="1012">
        <v>5452620</v>
      </c>
      <c r="AG113" s="1010"/>
      <c r="AH113" s="1010"/>
      <c r="AI113" s="1010"/>
      <c r="AJ113" s="1011"/>
      <c r="AK113" s="1012">
        <v>5410906</v>
      </c>
      <c r="AL113" s="1010"/>
      <c r="AM113" s="1010"/>
      <c r="AN113" s="1010"/>
      <c r="AO113" s="1011"/>
      <c r="AP113" s="1013">
        <v>5.7</v>
      </c>
      <c r="AQ113" s="1014"/>
      <c r="AR113" s="1014"/>
      <c r="AS113" s="1014"/>
      <c r="AT113" s="1015"/>
      <c r="AU113" s="1023"/>
      <c r="AV113" s="1024"/>
      <c r="AW113" s="1024"/>
      <c r="AX113" s="1024"/>
      <c r="AY113" s="1024"/>
      <c r="AZ113" s="901" t="s">
        <v>473</v>
      </c>
      <c r="BA113" s="834"/>
      <c r="BB113" s="834"/>
      <c r="BC113" s="834"/>
      <c r="BD113" s="834"/>
      <c r="BE113" s="834"/>
      <c r="BF113" s="834"/>
      <c r="BG113" s="834"/>
      <c r="BH113" s="834"/>
      <c r="BI113" s="834"/>
      <c r="BJ113" s="834"/>
      <c r="BK113" s="834"/>
      <c r="BL113" s="834"/>
      <c r="BM113" s="834"/>
      <c r="BN113" s="834"/>
      <c r="BO113" s="834"/>
      <c r="BP113" s="835"/>
      <c r="BQ113" s="873">
        <v>2150912</v>
      </c>
      <c r="BR113" s="874"/>
      <c r="BS113" s="874"/>
      <c r="BT113" s="874"/>
      <c r="BU113" s="874"/>
      <c r="BV113" s="874">
        <v>2150912</v>
      </c>
      <c r="BW113" s="874"/>
      <c r="BX113" s="874"/>
      <c r="BY113" s="874"/>
      <c r="BZ113" s="874"/>
      <c r="CA113" s="874">
        <v>2150912</v>
      </c>
      <c r="CB113" s="874"/>
      <c r="CC113" s="874"/>
      <c r="CD113" s="874"/>
      <c r="CE113" s="874"/>
      <c r="CF113" s="962">
        <v>2.2999999999999998</v>
      </c>
      <c r="CG113" s="963"/>
      <c r="CH113" s="963"/>
      <c r="CI113" s="963"/>
      <c r="CJ113" s="963"/>
      <c r="CK113" s="1018"/>
      <c r="CL113" s="905"/>
      <c r="CM113" s="908" t="s">
        <v>474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395</v>
      </c>
      <c r="DH113" s="864"/>
      <c r="DI113" s="864"/>
      <c r="DJ113" s="864"/>
      <c r="DK113" s="865"/>
      <c r="DL113" s="866" t="s">
        <v>395</v>
      </c>
      <c r="DM113" s="864"/>
      <c r="DN113" s="864"/>
      <c r="DO113" s="864"/>
      <c r="DP113" s="865"/>
      <c r="DQ113" s="866" t="s">
        <v>395</v>
      </c>
      <c r="DR113" s="864"/>
      <c r="DS113" s="864"/>
      <c r="DT113" s="864"/>
      <c r="DU113" s="865"/>
      <c r="DV113" s="911" t="s">
        <v>461</v>
      </c>
      <c r="DW113" s="912"/>
      <c r="DX113" s="912"/>
      <c r="DY113" s="912"/>
      <c r="DZ113" s="913"/>
    </row>
    <row r="114" spans="1:130" s="248" customFormat="1" ht="26.25" customHeight="1">
      <c r="A114" s="1005"/>
      <c r="B114" s="1006"/>
      <c r="C114" s="834" t="s">
        <v>475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2138</v>
      </c>
      <c r="AB114" s="864"/>
      <c r="AC114" s="864"/>
      <c r="AD114" s="864"/>
      <c r="AE114" s="865"/>
      <c r="AF114" s="866">
        <v>2664</v>
      </c>
      <c r="AG114" s="864"/>
      <c r="AH114" s="864"/>
      <c r="AI114" s="864"/>
      <c r="AJ114" s="865"/>
      <c r="AK114" s="866">
        <v>2689</v>
      </c>
      <c r="AL114" s="864"/>
      <c r="AM114" s="864"/>
      <c r="AN114" s="864"/>
      <c r="AO114" s="865"/>
      <c r="AP114" s="911">
        <v>0</v>
      </c>
      <c r="AQ114" s="912"/>
      <c r="AR114" s="912"/>
      <c r="AS114" s="912"/>
      <c r="AT114" s="913"/>
      <c r="AU114" s="1023"/>
      <c r="AV114" s="1024"/>
      <c r="AW114" s="1024"/>
      <c r="AX114" s="1024"/>
      <c r="AY114" s="1024"/>
      <c r="AZ114" s="901" t="s">
        <v>476</v>
      </c>
      <c r="BA114" s="834"/>
      <c r="BB114" s="834"/>
      <c r="BC114" s="834"/>
      <c r="BD114" s="834"/>
      <c r="BE114" s="834"/>
      <c r="BF114" s="834"/>
      <c r="BG114" s="834"/>
      <c r="BH114" s="834"/>
      <c r="BI114" s="834"/>
      <c r="BJ114" s="834"/>
      <c r="BK114" s="834"/>
      <c r="BL114" s="834"/>
      <c r="BM114" s="834"/>
      <c r="BN114" s="834"/>
      <c r="BO114" s="834"/>
      <c r="BP114" s="835"/>
      <c r="BQ114" s="873">
        <v>21687870</v>
      </c>
      <c r="BR114" s="874"/>
      <c r="BS114" s="874"/>
      <c r="BT114" s="874"/>
      <c r="BU114" s="874"/>
      <c r="BV114" s="874">
        <v>23188939</v>
      </c>
      <c r="BW114" s="874"/>
      <c r="BX114" s="874"/>
      <c r="BY114" s="874"/>
      <c r="BZ114" s="874"/>
      <c r="CA114" s="874">
        <v>21186641</v>
      </c>
      <c r="CB114" s="874"/>
      <c r="CC114" s="874"/>
      <c r="CD114" s="874"/>
      <c r="CE114" s="874"/>
      <c r="CF114" s="962">
        <v>22.3</v>
      </c>
      <c r="CG114" s="963"/>
      <c r="CH114" s="963"/>
      <c r="CI114" s="963"/>
      <c r="CJ114" s="963"/>
      <c r="CK114" s="1018"/>
      <c r="CL114" s="905"/>
      <c r="CM114" s="908" t="s">
        <v>477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462</v>
      </c>
      <c r="DH114" s="864"/>
      <c r="DI114" s="864"/>
      <c r="DJ114" s="864"/>
      <c r="DK114" s="865"/>
      <c r="DL114" s="866" t="s">
        <v>461</v>
      </c>
      <c r="DM114" s="864"/>
      <c r="DN114" s="864"/>
      <c r="DO114" s="864"/>
      <c r="DP114" s="865"/>
      <c r="DQ114" s="866" t="s">
        <v>461</v>
      </c>
      <c r="DR114" s="864"/>
      <c r="DS114" s="864"/>
      <c r="DT114" s="864"/>
      <c r="DU114" s="865"/>
      <c r="DV114" s="911" t="s">
        <v>461</v>
      </c>
      <c r="DW114" s="912"/>
      <c r="DX114" s="912"/>
      <c r="DY114" s="912"/>
      <c r="DZ114" s="913"/>
    </row>
    <row r="115" spans="1:130" s="248" customFormat="1" ht="26.25" customHeight="1">
      <c r="A115" s="1005"/>
      <c r="B115" s="1006"/>
      <c r="C115" s="834" t="s">
        <v>478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462</v>
      </c>
      <c r="AB115" s="1010"/>
      <c r="AC115" s="1010"/>
      <c r="AD115" s="1010"/>
      <c r="AE115" s="1011"/>
      <c r="AF115" s="1012">
        <v>313</v>
      </c>
      <c r="AG115" s="1010"/>
      <c r="AH115" s="1010"/>
      <c r="AI115" s="1010"/>
      <c r="AJ115" s="1011"/>
      <c r="AK115" s="1012" t="s">
        <v>462</v>
      </c>
      <c r="AL115" s="1010"/>
      <c r="AM115" s="1010"/>
      <c r="AN115" s="1010"/>
      <c r="AO115" s="1011"/>
      <c r="AP115" s="1013" t="s">
        <v>462</v>
      </c>
      <c r="AQ115" s="1014"/>
      <c r="AR115" s="1014"/>
      <c r="AS115" s="1014"/>
      <c r="AT115" s="1015"/>
      <c r="AU115" s="1023"/>
      <c r="AV115" s="1024"/>
      <c r="AW115" s="1024"/>
      <c r="AX115" s="1024"/>
      <c r="AY115" s="1024"/>
      <c r="AZ115" s="901" t="s">
        <v>479</v>
      </c>
      <c r="BA115" s="834"/>
      <c r="BB115" s="834"/>
      <c r="BC115" s="834"/>
      <c r="BD115" s="834"/>
      <c r="BE115" s="834"/>
      <c r="BF115" s="834"/>
      <c r="BG115" s="834"/>
      <c r="BH115" s="834"/>
      <c r="BI115" s="834"/>
      <c r="BJ115" s="834"/>
      <c r="BK115" s="834"/>
      <c r="BL115" s="834"/>
      <c r="BM115" s="834"/>
      <c r="BN115" s="834"/>
      <c r="BO115" s="834"/>
      <c r="BP115" s="835"/>
      <c r="BQ115" s="873" t="s">
        <v>395</v>
      </c>
      <c r="BR115" s="874"/>
      <c r="BS115" s="874"/>
      <c r="BT115" s="874"/>
      <c r="BU115" s="874"/>
      <c r="BV115" s="874" t="s">
        <v>465</v>
      </c>
      <c r="BW115" s="874"/>
      <c r="BX115" s="874"/>
      <c r="BY115" s="874"/>
      <c r="BZ115" s="874"/>
      <c r="CA115" s="874" t="s">
        <v>462</v>
      </c>
      <c r="CB115" s="874"/>
      <c r="CC115" s="874"/>
      <c r="CD115" s="874"/>
      <c r="CE115" s="874"/>
      <c r="CF115" s="962" t="s">
        <v>461</v>
      </c>
      <c r="CG115" s="963"/>
      <c r="CH115" s="963"/>
      <c r="CI115" s="963"/>
      <c r="CJ115" s="963"/>
      <c r="CK115" s="1018"/>
      <c r="CL115" s="905"/>
      <c r="CM115" s="901" t="s">
        <v>480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395</v>
      </c>
      <c r="DH115" s="864"/>
      <c r="DI115" s="864"/>
      <c r="DJ115" s="864"/>
      <c r="DK115" s="865"/>
      <c r="DL115" s="866" t="s">
        <v>395</v>
      </c>
      <c r="DM115" s="864"/>
      <c r="DN115" s="864"/>
      <c r="DO115" s="864"/>
      <c r="DP115" s="865"/>
      <c r="DQ115" s="866" t="s">
        <v>461</v>
      </c>
      <c r="DR115" s="864"/>
      <c r="DS115" s="864"/>
      <c r="DT115" s="864"/>
      <c r="DU115" s="865"/>
      <c r="DV115" s="911" t="s">
        <v>395</v>
      </c>
      <c r="DW115" s="912"/>
      <c r="DX115" s="912"/>
      <c r="DY115" s="912"/>
      <c r="DZ115" s="913"/>
    </row>
    <row r="116" spans="1:130" s="248" customFormat="1" ht="26.25" customHeight="1">
      <c r="A116" s="1007"/>
      <c r="B116" s="1008"/>
      <c r="C116" s="967" t="s">
        <v>481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3175</v>
      </c>
      <c r="AB116" s="864"/>
      <c r="AC116" s="864"/>
      <c r="AD116" s="864"/>
      <c r="AE116" s="865"/>
      <c r="AF116" s="866">
        <v>1278</v>
      </c>
      <c r="AG116" s="864"/>
      <c r="AH116" s="864"/>
      <c r="AI116" s="864"/>
      <c r="AJ116" s="865"/>
      <c r="AK116" s="866">
        <v>1323</v>
      </c>
      <c r="AL116" s="864"/>
      <c r="AM116" s="864"/>
      <c r="AN116" s="864"/>
      <c r="AO116" s="865"/>
      <c r="AP116" s="911">
        <v>0</v>
      </c>
      <c r="AQ116" s="912"/>
      <c r="AR116" s="912"/>
      <c r="AS116" s="912"/>
      <c r="AT116" s="913"/>
      <c r="AU116" s="1023"/>
      <c r="AV116" s="1024"/>
      <c r="AW116" s="1024"/>
      <c r="AX116" s="1024"/>
      <c r="AY116" s="1024"/>
      <c r="AZ116" s="950" t="s">
        <v>482</v>
      </c>
      <c r="BA116" s="951"/>
      <c r="BB116" s="951"/>
      <c r="BC116" s="951"/>
      <c r="BD116" s="951"/>
      <c r="BE116" s="951"/>
      <c r="BF116" s="951"/>
      <c r="BG116" s="951"/>
      <c r="BH116" s="951"/>
      <c r="BI116" s="951"/>
      <c r="BJ116" s="951"/>
      <c r="BK116" s="951"/>
      <c r="BL116" s="951"/>
      <c r="BM116" s="951"/>
      <c r="BN116" s="951"/>
      <c r="BO116" s="951"/>
      <c r="BP116" s="952"/>
      <c r="BQ116" s="873" t="s">
        <v>461</v>
      </c>
      <c r="BR116" s="874"/>
      <c r="BS116" s="874"/>
      <c r="BT116" s="874"/>
      <c r="BU116" s="874"/>
      <c r="BV116" s="874" t="s">
        <v>395</v>
      </c>
      <c r="BW116" s="874"/>
      <c r="BX116" s="874"/>
      <c r="BY116" s="874"/>
      <c r="BZ116" s="874"/>
      <c r="CA116" s="874" t="s">
        <v>461</v>
      </c>
      <c r="CB116" s="874"/>
      <c r="CC116" s="874"/>
      <c r="CD116" s="874"/>
      <c r="CE116" s="874"/>
      <c r="CF116" s="962" t="s">
        <v>426</v>
      </c>
      <c r="CG116" s="963"/>
      <c r="CH116" s="963"/>
      <c r="CI116" s="963"/>
      <c r="CJ116" s="963"/>
      <c r="CK116" s="1018"/>
      <c r="CL116" s="905"/>
      <c r="CM116" s="908" t="s">
        <v>483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461</v>
      </c>
      <c r="DH116" s="864"/>
      <c r="DI116" s="864"/>
      <c r="DJ116" s="864"/>
      <c r="DK116" s="865"/>
      <c r="DL116" s="866" t="s">
        <v>461</v>
      </c>
      <c r="DM116" s="864"/>
      <c r="DN116" s="864"/>
      <c r="DO116" s="864"/>
      <c r="DP116" s="865"/>
      <c r="DQ116" s="866" t="s">
        <v>395</v>
      </c>
      <c r="DR116" s="864"/>
      <c r="DS116" s="864"/>
      <c r="DT116" s="864"/>
      <c r="DU116" s="865"/>
      <c r="DV116" s="911" t="s">
        <v>395</v>
      </c>
      <c r="DW116" s="912"/>
      <c r="DX116" s="912"/>
      <c r="DY116" s="912"/>
      <c r="DZ116" s="913"/>
    </row>
    <row r="117" spans="1:130" s="248" customFormat="1" ht="26.25" customHeight="1">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484</v>
      </c>
      <c r="Z117" s="990"/>
      <c r="AA117" s="995">
        <v>21220177</v>
      </c>
      <c r="AB117" s="996"/>
      <c r="AC117" s="996"/>
      <c r="AD117" s="996"/>
      <c r="AE117" s="997"/>
      <c r="AF117" s="998">
        <v>21678857</v>
      </c>
      <c r="AG117" s="996"/>
      <c r="AH117" s="996"/>
      <c r="AI117" s="996"/>
      <c r="AJ117" s="997"/>
      <c r="AK117" s="998">
        <v>21617801</v>
      </c>
      <c r="AL117" s="996"/>
      <c r="AM117" s="996"/>
      <c r="AN117" s="996"/>
      <c r="AO117" s="997"/>
      <c r="AP117" s="999"/>
      <c r="AQ117" s="1000"/>
      <c r="AR117" s="1000"/>
      <c r="AS117" s="1000"/>
      <c r="AT117" s="1001"/>
      <c r="AU117" s="1023"/>
      <c r="AV117" s="1024"/>
      <c r="AW117" s="1024"/>
      <c r="AX117" s="1024"/>
      <c r="AY117" s="1024"/>
      <c r="AZ117" s="950" t="s">
        <v>485</v>
      </c>
      <c r="BA117" s="951"/>
      <c r="BB117" s="951"/>
      <c r="BC117" s="951"/>
      <c r="BD117" s="951"/>
      <c r="BE117" s="951"/>
      <c r="BF117" s="951"/>
      <c r="BG117" s="951"/>
      <c r="BH117" s="951"/>
      <c r="BI117" s="951"/>
      <c r="BJ117" s="951"/>
      <c r="BK117" s="951"/>
      <c r="BL117" s="951"/>
      <c r="BM117" s="951"/>
      <c r="BN117" s="951"/>
      <c r="BO117" s="951"/>
      <c r="BP117" s="952"/>
      <c r="BQ117" s="873" t="s">
        <v>426</v>
      </c>
      <c r="BR117" s="874"/>
      <c r="BS117" s="874"/>
      <c r="BT117" s="874"/>
      <c r="BU117" s="874"/>
      <c r="BV117" s="874" t="s">
        <v>426</v>
      </c>
      <c r="BW117" s="874"/>
      <c r="BX117" s="874"/>
      <c r="BY117" s="874"/>
      <c r="BZ117" s="874"/>
      <c r="CA117" s="874" t="s">
        <v>426</v>
      </c>
      <c r="CB117" s="874"/>
      <c r="CC117" s="874"/>
      <c r="CD117" s="874"/>
      <c r="CE117" s="874"/>
      <c r="CF117" s="962" t="s">
        <v>426</v>
      </c>
      <c r="CG117" s="963"/>
      <c r="CH117" s="963"/>
      <c r="CI117" s="963"/>
      <c r="CJ117" s="963"/>
      <c r="CK117" s="1018"/>
      <c r="CL117" s="905"/>
      <c r="CM117" s="908" t="s">
        <v>486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426</v>
      </c>
      <c r="DH117" s="864"/>
      <c r="DI117" s="864"/>
      <c r="DJ117" s="864"/>
      <c r="DK117" s="865"/>
      <c r="DL117" s="866" t="s">
        <v>426</v>
      </c>
      <c r="DM117" s="864"/>
      <c r="DN117" s="864"/>
      <c r="DO117" s="864"/>
      <c r="DP117" s="865"/>
      <c r="DQ117" s="866" t="s">
        <v>426</v>
      </c>
      <c r="DR117" s="864"/>
      <c r="DS117" s="864"/>
      <c r="DT117" s="864"/>
      <c r="DU117" s="865"/>
      <c r="DV117" s="911" t="s">
        <v>462</v>
      </c>
      <c r="DW117" s="912"/>
      <c r="DX117" s="912"/>
      <c r="DY117" s="912"/>
      <c r="DZ117" s="913"/>
    </row>
    <row r="118" spans="1:130" s="248" customFormat="1" ht="26.25" customHeight="1">
      <c r="A118" s="988" t="s">
        <v>456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453</v>
      </c>
      <c r="AB118" s="989"/>
      <c r="AC118" s="989"/>
      <c r="AD118" s="989"/>
      <c r="AE118" s="990"/>
      <c r="AF118" s="991" t="s">
        <v>454</v>
      </c>
      <c r="AG118" s="989"/>
      <c r="AH118" s="989"/>
      <c r="AI118" s="989"/>
      <c r="AJ118" s="990"/>
      <c r="AK118" s="991" t="s">
        <v>311</v>
      </c>
      <c r="AL118" s="989"/>
      <c r="AM118" s="989"/>
      <c r="AN118" s="989"/>
      <c r="AO118" s="990"/>
      <c r="AP118" s="992" t="s">
        <v>455</v>
      </c>
      <c r="AQ118" s="993"/>
      <c r="AR118" s="993"/>
      <c r="AS118" s="993"/>
      <c r="AT118" s="994"/>
      <c r="AU118" s="1023"/>
      <c r="AV118" s="1024"/>
      <c r="AW118" s="1024"/>
      <c r="AX118" s="1024"/>
      <c r="AY118" s="1024"/>
      <c r="AZ118" s="966" t="s">
        <v>487</v>
      </c>
      <c r="BA118" s="967"/>
      <c r="BB118" s="967"/>
      <c r="BC118" s="967"/>
      <c r="BD118" s="967"/>
      <c r="BE118" s="967"/>
      <c r="BF118" s="967"/>
      <c r="BG118" s="967"/>
      <c r="BH118" s="967"/>
      <c r="BI118" s="967"/>
      <c r="BJ118" s="967"/>
      <c r="BK118" s="967"/>
      <c r="BL118" s="967"/>
      <c r="BM118" s="967"/>
      <c r="BN118" s="967"/>
      <c r="BO118" s="967"/>
      <c r="BP118" s="968"/>
      <c r="BQ118" s="969" t="s">
        <v>462</v>
      </c>
      <c r="BR118" s="932"/>
      <c r="BS118" s="932"/>
      <c r="BT118" s="932"/>
      <c r="BU118" s="932"/>
      <c r="BV118" s="932" t="s">
        <v>462</v>
      </c>
      <c r="BW118" s="932"/>
      <c r="BX118" s="932"/>
      <c r="BY118" s="932"/>
      <c r="BZ118" s="932"/>
      <c r="CA118" s="932" t="s">
        <v>462</v>
      </c>
      <c r="CB118" s="932"/>
      <c r="CC118" s="932"/>
      <c r="CD118" s="932"/>
      <c r="CE118" s="932"/>
      <c r="CF118" s="962" t="s">
        <v>462</v>
      </c>
      <c r="CG118" s="963"/>
      <c r="CH118" s="963"/>
      <c r="CI118" s="963"/>
      <c r="CJ118" s="963"/>
      <c r="CK118" s="1018"/>
      <c r="CL118" s="905"/>
      <c r="CM118" s="908" t="s">
        <v>488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462</v>
      </c>
      <c r="DH118" s="864"/>
      <c r="DI118" s="864"/>
      <c r="DJ118" s="864"/>
      <c r="DK118" s="865"/>
      <c r="DL118" s="866" t="s">
        <v>426</v>
      </c>
      <c r="DM118" s="864"/>
      <c r="DN118" s="864"/>
      <c r="DO118" s="864"/>
      <c r="DP118" s="865"/>
      <c r="DQ118" s="866" t="s">
        <v>462</v>
      </c>
      <c r="DR118" s="864"/>
      <c r="DS118" s="864"/>
      <c r="DT118" s="864"/>
      <c r="DU118" s="865"/>
      <c r="DV118" s="911" t="s">
        <v>462</v>
      </c>
      <c r="DW118" s="912"/>
      <c r="DX118" s="912"/>
      <c r="DY118" s="912"/>
      <c r="DZ118" s="913"/>
    </row>
    <row r="119" spans="1:130" s="248" customFormat="1" ht="26.25" customHeight="1">
      <c r="A119" s="902" t="s">
        <v>459</v>
      </c>
      <c r="B119" s="903"/>
      <c r="C119" s="978" t="s">
        <v>460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462</v>
      </c>
      <c r="AB119" s="982"/>
      <c r="AC119" s="982"/>
      <c r="AD119" s="982"/>
      <c r="AE119" s="983"/>
      <c r="AF119" s="984" t="s">
        <v>462</v>
      </c>
      <c r="AG119" s="982"/>
      <c r="AH119" s="982"/>
      <c r="AI119" s="982"/>
      <c r="AJ119" s="983"/>
      <c r="AK119" s="984" t="s">
        <v>462</v>
      </c>
      <c r="AL119" s="982"/>
      <c r="AM119" s="982"/>
      <c r="AN119" s="982"/>
      <c r="AO119" s="983"/>
      <c r="AP119" s="985" t="s">
        <v>462</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489</v>
      </c>
      <c r="BP119" s="965"/>
      <c r="BQ119" s="969">
        <v>291392392</v>
      </c>
      <c r="BR119" s="932"/>
      <c r="BS119" s="932"/>
      <c r="BT119" s="932"/>
      <c r="BU119" s="932"/>
      <c r="BV119" s="932">
        <v>285649211</v>
      </c>
      <c r="BW119" s="932"/>
      <c r="BX119" s="932"/>
      <c r="BY119" s="932"/>
      <c r="BZ119" s="932"/>
      <c r="CA119" s="932">
        <v>280121556</v>
      </c>
      <c r="CB119" s="932"/>
      <c r="CC119" s="932"/>
      <c r="CD119" s="932"/>
      <c r="CE119" s="932"/>
      <c r="CF119" s="830"/>
      <c r="CG119" s="831"/>
      <c r="CH119" s="831"/>
      <c r="CI119" s="831"/>
      <c r="CJ119" s="921"/>
      <c r="CK119" s="1019"/>
      <c r="CL119" s="907"/>
      <c r="CM119" s="925" t="s">
        <v>490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395</v>
      </c>
      <c r="DH119" s="847"/>
      <c r="DI119" s="847"/>
      <c r="DJ119" s="847"/>
      <c r="DK119" s="848"/>
      <c r="DL119" s="849" t="s">
        <v>395</v>
      </c>
      <c r="DM119" s="847"/>
      <c r="DN119" s="847"/>
      <c r="DO119" s="847"/>
      <c r="DP119" s="848"/>
      <c r="DQ119" s="849" t="s">
        <v>395</v>
      </c>
      <c r="DR119" s="847"/>
      <c r="DS119" s="847"/>
      <c r="DT119" s="847"/>
      <c r="DU119" s="848"/>
      <c r="DV119" s="935" t="s">
        <v>395</v>
      </c>
      <c r="DW119" s="936"/>
      <c r="DX119" s="936"/>
      <c r="DY119" s="936"/>
      <c r="DZ119" s="937"/>
    </row>
    <row r="120" spans="1:130" s="248" customFormat="1" ht="26.25" customHeight="1">
      <c r="A120" s="904"/>
      <c r="B120" s="905"/>
      <c r="C120" s="908" t="s">
        <v>466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395</v>
      </c>
      <c r="AB120" s="864"/>
      <c r="AC120" s="864"/>
      <c r="AD120" s="864"/>
      <c r="AE120" s="865"/>
      <c r="AF120" s="866" t="s">
        <v>395</v>
      </c>
      <c r="AG120" s="864"/>
      <c r="AH120" s="864"/>
      <c r="AI120" s="864"/>
      <c r="AJ120" s="865"/>
      <c r="AK120" s="866" t="s">
        <v>395</v>
      </c>
      <c r="AL120" s="864"/>
      <c r="AM120" s="864"/>
      <c r="AN120" s="864"/>
      <c r="AO120" s="865"/>
      <c r="AP120" s="911" t="s">
        <v>395</v>
      </c>
      <c r="AQ120" s="912"/>
      <c r="AR120" s="912"/>
      <c r="AS120" s="912"/>
      <c r="AT120" s="913"/>
      <c r="AU120" s="970" t="s">
        <v>491</v>
      </c>
      <c r="AV120" s="971"/>
      <c r="AW120" s="971"/>
      <c r="AX120" s="971"/>
      <c r="AY120" s="972"/>
      <c r="AZ120" s="947" t="s">
        <v>492</v>
      </c>
      <c r="BA120" s="894"/>
      <c r="BB120" s="894"/>
      <c r="BC120" s="894"/>
      <c r="BD120" s="894"/>
      <c r="BE120" s="894"/>
      <c r="BF120" s="894"/>
      <c r="BG120" s="894"/>
      <c r="BH120" s="894"/>
      <c r="BI120" s="894"/>
      <c r="BJ120" s="894"/>
      <c r="BK120" s="894"/>
      <c r="BL120" s="894"/>
      <c r="BM120" s="894"/>
      <c r="BN120" s="894"/>
      <c r="BO120" s="894"/>
      <c r="BP120" s="895"/>
      <c r="BQ120" s="948">
        <v>49541265</v>
      </c>
      <c r="BR120" s="929"/>
      <c r="BS120" s="929"/>
      <c r="BT120" s="929"/>
      <c r="BU120" s="929"/>
      <c r="BV120" s="929">
        <v>50537468</v>
      </c>
      <c r="BW120" s="929"/>
      <c r="BX120" s="929"/>
      <c r="BY120" s="929"/>
      <c r="BZ120" s="929"/>
      <c r="CA120" s="929">
        <v>52897198</v>
      </c>
      <c r="CB120" s="929"/>
      <c r="CC120" s="929"/>
      <c r="CD120" s="929"/>
      <c r="CE120" s="929"/>
      <c r="CF120" s="953">
        <v>55.7</v>
      </c>
      <c r="CG120" s="954"/>
      <c r="CH120" s="954"/>
      <c r="CI120" s="954"/>
      <c r="CJ120" s="954"/>
      <c r="CK120" s="955" t="s">
        <v>493</v>
      </c>
      <c r="CL120" s="939"/>
      <c r="CM120" s="939"/>
      <c r="CN120" s="939"/>
      <c r="CO120" s="940"/>
      <c r="CP120" s="959" t="s">
        <v>423</v>
      </c>
      <c r="CQ120" s="960"/>
      <c r="CR120" s="960"/>
      <c r="CS120" s="960"/>
      <c r="CT120" s="960"/>
      <c r="CU120" s="960"/>
      <c r="CV120" s="960"/>
      <c r="CW120" s="960"/>
      <c r="CX120" s="960"/>
      <c r="CY120" s="960"/>
      <c r="CZ120" s="960"/>
      <c r="DA120" s="960"/>
      <c r="DB120" s="960"/>
      <c r="DC120" s="960"/>
      <c r="DD120" s="960"/>
      <c r="DE120" s="960"/>
      <c r="DF120" s="961"/>
      <c r="DG120" s="948">
        <v>83966625</v>
      </c>
      <c r="DH120" s="929"/>
      <c r="DI120" s="929"/>
      <c r="DJ120" s="929"/>
      <c r="DK120" s="929"/>
      <c r="DL120" s="929">
        <v>79996581</v>
      </c>
      <c r="DM120" s="929"/>
      <c r="DN120" s="929"/>
      <c r="DO120" s="929"/>
      <c r="DP120" s="929"/>
      <c r="DQ120" s="929">
        <v>76859033</v>
      </c>
      <c r="DR120" s="929"/>
      <c r="DS120" s="929"/>
      <c r="DT120" s="929"/>
      <c r="DU120" s="929"/>
      <c r="DV120" s="930">
        <v>80.900000000000006</v>
      </c>
      <c r="DW120" s="930"/>
      <c r="DX120" s="930"/>
      <c r="DY120" s="930"/>
      <c r="DZ120" s="931"/>
    </row>
    <row r="121" spans="1:130" s="248" customFormat="1" ht="26.25" customHeight="1">
      <c r="A121" s="904"/>
      <c r="B121" s="905"/>
      <c r="C121" s="950" t="s">
        <v>494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395</v>
      </c>
      <c r="AB121" s="864"/>
      <c r="AC121" s="864"/>
      <c r="AD121" s="864"/>
      <c r="AE121" s="865"/>
      <c r="AF121" s="866" t="s">
        <v>395</v>
      </c>
      <c r="AG121" s="864"/>
      <c r="AH121" s="864"/>
      <c r="AI121" s="864"/>
      <c r="AJ121" s="865"/>
      <c r="AK121" s="866" t="s">
        <v>395</v>
      </c>
      <c r="AL121" s="864"/>
      <c r="AM121" s="864"/>
      <c r="AN121" s="864"/>
      <c r="AO121" s="865"/>
      <c r="AP121" s="911" t="s">
        <v>395</v>
      </c>
      <c r="AQ121" s="912"/>
      <c r="AR121" s="912"/>
      <c r="AS121" s="912"/>
      <c r="AT121" s="913"/>
      <c r="AU121" s="973"/>
      <c r="AV121" s="974"/>
      <c r="AW121" s="974"/>
      <c r="AX121" s="974"/>
      <c r="AY121" s="975"/>
      <c r="AZ121" s="901" t="s">
        <v>495</v>
      </c>
      <c r="BA121" s="834"/>
      <c r="BB121" s="834"/>
      <c r="BC121" s="834"/>
      <c r="BD121" s="834"/>
      <c r="BE121" s="834"/>
      <c r="BF121" s="834"/>
      <c r="BG121" s="834"/>
      <c r="BH121" s="834"/>
      <c r="BI121" s="834"/>
      <c r="BJ121" s="834"/>
      <c r="BK121" s="834"/>
      <c r="BL121" s="834"/>
      <c r="BM121" s="834"/>
      <c r="BN121" s="834"/>
      <c r="BO121" s="834"/>
      <c r="BP121" s="835"/>
      <c r="BQ121" s="873">
        <v>3595035</v>
      </c>
      <c r="BR121" s="874"/>
      <c r="BS121" s="874"/>
      <c r="BT121" s="874"/>
      <c r="BU121" s="874"/>
      <c r="BV121" s="874">
        <v>3473629</v>
      </c>
      <c r="BW121" s="874"/>
      <c r="BX121" s="874"/>
      <c r="BY121" s="874"/>
      <c r="BZ121" s="874"/>
      <c r="CA121" s="874">
        <v>3785410</v>
      </c>
      <c r="CB121" s="874"/>
      <c r="CC121" s="874"/>
      <c r="CD121" s="874"/>
      <c r="CE121" s="874"/>
      <c r="CF121" s="962">
        <v>4</v>
      </c>
      <c r="CG121" s="963"/>
      <c r="CH121" s="963"/>
      <c r="CI121" s="963"/>
      <c r="CJ121" s="963"/>
      <c r="CK121" s="956"/>
      <c r="CL121" s="942"/>
      <c r="CM121" s="942"/>
      <c r="CN121" s="942"/>
      <c r="CO121" s="943"/>
      <c r="CP121" s="922" t="s">
        <v>496</v>
      </c>
      <c r="CQ121" s="923"/>
      <c r="CR121" s="923"/>
      <c r="CS121" s="923"/>
      <c r="CT121" s="923"/>
      <c r="CU121" s="923"/>
      <c r="CV121" s="923"/>
      <c r="CW121" s="923"/>
      <c r="CX121" s="923"/>
      <c r="CY121" s="923"/>
      <c r="CZ121" s="923"/>
      <c r="DA121" s="923"/>
      <c r="DB121" s="923"/>
      <c r="DC121" s="923"/>
      <c r="DD121" s="923"/>
      <c r="DE121" s="923"/>
      <c r="DF121" s="924"/>
      <c r="DG121" s="873">
        <v>556493</v>
      </c>
      <c r="DH121" s="874"/>
      <c r="DI121" s="874"/>
      <c r="DJ121" s="874"/>
      <c r="DK121" s="874"/>
      <c r="DL121" s="874">
        <v>582506</v>
      </c>
      <c r="DM121" s="874"/>
      <c r="DN121" s="874"/>
      <c r="DO121" s="874"/>
      <c r="DP121" s="874"/>
      <c r="DQ121" s="874">
        <v>633928</v>
      </c>
      <c r="DR121" s="874"/>
      <c r="DS121" s="874"/>
      <c r="DT121" s="874"/>
      <c r="DU121" s="874"/>
      <c r="DV121" s="880">
        <v>0.7</v>
      </c>
      <c r="DW121" s="880"/>
      <c r="DX121" s="880"/>
      <c r="DY121" s="880"/>
      <c r="DZ121" s="881"/>
    </row>
    <row r="122" spans="1:130" s="248" customFormat="1" ht="26.25" customHeight="1">
      <c r="A122" s="904"/>
      <c r="B122" s="905"/>
      <c r="C122" s="908" t="s">
        <v>477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395</v>
      </c>
      <c r="AB122" s="864"/>
      <c r="AC122" s="864"/>
      <c r="AD122" s="864"/>
      <c r="AE122" s="865"/>
      <c r="AF122" s="866" t="s">
        <v>395</v>
      </c>
      <c r="AG122" s="864"/>
      <c r="AH122" s="864"/>
      <c r="AI122" s="864"/>
      <c r="AJ122" s="865"/>
      <c r="AK122" s="866" t="s">
        <v>395</v>
      </c>
      <c r="AL122" s="864"/>
      <c r="AM122" s="864"/>
      <c r="AN122" s="864"/>
      <c r="AO122" s="865"/>
      <c r="AP122" s="911" t="s">
        <v>395</v>
      </c>
      <c r="AQ122" s="912"/>
      <c r="AR122" s="912"/>
      <c r="AS122" s="912"/>
      <c r="AT122" s="913"/>
      <c r="AU122" s="973"/>
      <c r="AV122" s="974"/>
      <c r="AW122" s="974"/>
      <c r="AX122" s="974"/>
      <c r="AY122" s="975"/>
      <c r="AZ122" s="966" t="s">
        <v>497</v>
      </c>
      <c r="BA122" s="967"/>
      <c r="BB122" s="967"/>
      <c r="BC122" s="967"/>
      <c r="BD122" s="967"/>
      <c r="BE122" s="967"/>
      <c r="BF122" s="967"/>
      <c r="BG122" s="967"/>
      <c r="BH122" s="967"/>
      <c r="BI122" s="967"/>
      <c r="BJ122" s="967"/>
      <c r="BK122" s="967"/>
      <c r="BL122" s="967"/>
      <c r="BM122" s="967"/>
      <c r="BN122" s="967"/>
      <c r="BO122" s="967"/>
      <c r="BP122" s="968"/>
      <c r="BQ122" s="969">
        <v>184381378</v>
      </c>
      <c r="BR122" s="932"/>
      <c r="BS122" s="932"/>
      <c r="BT122" s="932"/>
      <c r="BU122" s="932"/>
      <c r="BV122" s="932">
        <v>183439876</v>
      </c>
      <c r="BW122" s="932"/>
      <c r="BX122" s="932"/>
      <c r="BY122" s="932"/>
      <c r="BZ122" s="932"/>
      <c r="CA122" s="932">
        <v>182508167</v>
      </c>
      <c r="CB122" s="932"/>
      <c r="CC122" s="932"/>
      <c r="CD122" s="932"/>
      <c r="CE122" s="932"/>
      <c r="CF122" s="933">
        <v>192.1</v>
      </c>
      <c r="CG122" s="934"/>
      <c r="CH122" s="934"/>
      <c r="CI122" s="934"/>
      <c r="CJ122" s="934"/>
      <c r="CK122" s="956"/>
      <c r="CL122" s="942"/>
      <c r="CM122" s="942"/>
      <c r="CN122" s="942"/>
      <c r="CO122" s="943"/>
      <c r="CP122" s="922" t="s">
        <v>498</v>
      </c>
      <c r="CQ122" s="923"/>
      <c r="CR122" s="923"/>
      <c r="CS122" s="923"/>
      <c r="CT122" s="923"/>
      <c r="CU122" s="923"/>
      <c r="CV122" s="923"/>
      <c r="CW122" s="923"/>
      <c r="CX122" s="923"/>
      <c r="CY122" s="923"/>
      <c r="CZ122" s="923"/>
      <c r="DA122" s="923"/>
      <c r="DB122" s="923"/>
      <c r="DC122" s="923"/>
      <c r="DD122" s="923"/>
      <c r="DE122" s="923"/>
      <c r="DF122" s="924"/>
      <c r="DG122" s="873">
        <v>525287</v>
      </c>
      <c r="DH122" s="874"/>
      <c r="DI122" s="874"/>
      <c r="DJ122" s="874"/>
      <c r="DK122" s="874"/>
      <c r="DL122" s="874">
        <v>510534</v>
      </c>
      <c r="DM122" s="874"/>
      <c r="DN122" s="874"/>
      <c r="DO122" s="874"/>
      <c r="DP122" s="874"/>
      <c r="DQ122" s="874">
        <v>492238</v>
      </c>
      <c r="DR122" s="874"/>
      <c r="DS122" s="874"/>
      <c r="DT122" s="874"/>
      <c r="DU122" s="874"/>
      <c r="DV122" s="880">
        <v>0.5</v>
      </c>
      <c r="DW122" s="880"/>
      <c r="DX122" s="880"/>
      <c r="DY122" s="880"/>
      <c r="DZ122" s="881"/>
    </row>
    <row r="123" spans="1:130" s="248" customFormat="1" ht="26.25" customHeight="1">
      <c r="A123" s="904"/>
      <c r="B123" s="905"/>
      <c r="C123" s="908" t="s">
        <v>483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395</v>
      </c>
      <c r="AB123" s="864"/>
      <c r="AC123" s="864"/>
      <c r="AD123" s="864"/>
      <c r="AE123" s="865"/>
      <c r="AF123" s="866" t="s">
        <v>499</v>
      </c>
      <c r="AG123" s="864"/>
      <c r="AH123" s="864"/>
      <c r="AI123" s="864"/>
      <c r="AJ123" s="865"/>
      <c r="AK123" s="866" t="s">
        <v>395</v>
      </c>
      <c r="AL123" s="864"/>
      <c r="AM123" s="864"/>
      <c r="AN123" s="864"/>
      <c r="AO123" s="865"/>
      <c r="AP123" s="911" t="s">
        <v>395</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500</v>
      </c>
      <c r="BP123" s="965"/>
      <c r="BQ123" s="919">
        <v>237517678</v>
      </c>
      <c r="BR123" s="920"/>
      <c r="BS123" s="920"/>
      <c r="BT123" s="920"/>
      <c r="BU123" s="920"/>
      <c r="BV123" s="920">
        <v>237450973</v>
      </c>
      <c r="BW123" s="920"/>
      <c r="BX123" s="920"/>
      <c r="BY123" s="920"/>
      <c r="BZ123" s="920"/>
      <c r="CA123" s="920">
        <v>239190775</v>
      </c>
      <c r="CB123" s="920"/>
      <c r="CC123" s="920"/>
      <c r="CD123" s="920"/>
      <c r="CE123" s="920"/>
      <c r="CF123" s="830"/>
      <c r="CG123" s="831"/>
      <c r="CH123" s="831"/>
      <c r="CI123" s="831"/>
      <c r="CJ123" s="921"/>
      <c r="CK123" s="956"/>
      <c r="CL123" s="942"/>
      <c r="CM123" s="942"/>
      <c r="CN123" s="942"/>
      <c r="CO123" s="943"/>
      <c r="CP123" s="922" t="s">
        <v>417</v>
      </c>
      <c r="CQ123" s="923"/>
      <c r="CR123" s="923"/>
      <c r="CS123" s="923"/>
      <c r="CT123" s="923"/>
      <c r="CU123" s="923"/>
      <c r="CV123" s="923"/>
      <c r="CW123" s="923"/>
      <c r="CX123" s="923"/>
      <c r="CY123" s="923"/>
      <c r="CZ123" s="923"/>
      <c r="DA123" s="923"/>
      <c r="DB123" s="923"/>
      <c r="DC123" s="923"/>
      <c r="DD123" s="923"/>
      <c r="DE123" s="923"/>
      <c r="DF123" s="924"/>
      <c r="DG123" s="863">
        <v>254412</v>
      </c>
      <c r="DH123" s="864"/>
      <c r="DI123" s="864"/>
      <c r="DJ123" s="864"/>
      <c r="DK123" s="865"/>
      <c r="DL123" s="866">
        <v>313086</v>
      </c>
      <c r="DM123" s="864"/>
      <c r="DN123" s="864"/>
      <c r="DO123" s="864"/>
      <c r="DP123" s="865"/>
      <c r="DQ123" s="866">
        <v>409521</v>
      </c>
      <c r="DR123" s="864"/>
      <c r="DS123" s="864"/>
      <c r="DT123" s="864"/>
      <c r="DU123" s="865"/>
      <c r="DV123" s="911">
        <v>0.4</v>
      </c>
      <c r="DW123" s="912"/>
      <c r="DX123" s="912"/>
      <c r="DY123" s="912"/>
      <c r="DZ123" s="913"/>
    </row>
    <row r="124" spans="1:130" s="248" customFormat="1" ht="26.25" customHeight="1" thickBot="1">
      <c r="A124" s="904"/>
      <c r="B124" s="905"/>
      <c r="C124" s="908" t="s">
        <v>486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501</v>
      </c>
      <c r="AB124" s="864"/>
      <c r="AC124" s="864"/>
      <c r="AD124" s="864"/>
      <c r="AE124" s="865"/>
      <c r="AF124" s="866">
        <v>313</v>
      </c>
      <c r="AG124" s="864"/>
      <c r="AH124" s="864"/>
      <c r="AI124" s="864"/>
      <c r="AJ124" s="865"/>
      <c r="AK124" s="866" t="s">
        <v>395</v>
      </c>
      <c r="AL124" s="864"/>
      <c r="AM124" s="864"/>
      <c r="AN124" s="864"/>
      <c r="AO124" s="865"/>
      <c r="AP124" s="911" t="s">
        <v>395</v>
      </c>
      <c r="AQ124" s="912"/>
      <c r="AR124" s="912"/>
      <c r="AS124" s="912"/>
      <c r="AT124" s="913"/>
      <c r="AU124" s="914" t="s">
        <v>502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58.2</v>
      </c>
      <c r="BR124" s="918"/>
      <c r="BS124" s="918"/>
      <c r="BT124" s="918"/>
      <c r="BU124" s="918"/>
      <c r="BV124" s="918">
        <v>51.8</v>
      </c>
      <c r="BW124" s="918"/>
      <c r="BX124" s="918"/>
      <c r="BY124" s="918"/>
      <c r="BZ124" s="918"/>
      <c r="CA124" s="918">
        <v>43</v>
      </c>
      <c r="CB124" s="918"/>
      <c r="CC124" s="918"/>
      <c r="CD124" s="918"/>
      <c r="CE124" s="918"/>
      <c r="CF124" s="808"/>
      <c r="CG124" s="809"/>
      <c r="CH124" s="809"/>
      <c r="CI124" s="809"/>
      <c r="CJ124" s="949"/>
      <c r="CK124" s="957"/>
      <c r="CL124" s="957"/>
      <c r="CM124" s="957"/>
      <c r="CN124" s="957"/>
      <c r="CO124" s="958"/>
      <c r="CP124" s="922" t="s">
        <v>503</v>
      </c>
      <c r="CQ124" s="923"/>
      <c r="CR124" s="923"/>
      <c r="CS124" s="923"/>
      <c r="CT124" s="923"/>
      <c r="CU124" s="923"/>
      <c r="CV124" s="923"/>
      <c r="CW124" s="923"/>
      <c r="CX124" s="923"/>
      <c r="CY124" s="923"/>
      <c r="CZ124" s="923"/>
      <c r="DA124" s="923"/>
      <c r="DB124" s="923"/>
      <c r="DC124" s="923"/>
      <c r="DD124" s="923"/>
      <c r="DE124" s="923"/>
      <c r="DF124" s="924"/>
      <c r="DG124" s="846">
        <v>89445</v>
      </c>
      <c r="DH124" s="847"/>
      <c r="DI124" s="847"/>
      <c r="DJ124" s="847"/>
      <c r="DK124" s="848"/>
      <c r="DL124" s="849">
        <v>50256</v>
      </c>
      <c r="DM124" s="847"/>
      <c r="DN124" s="847"/>
      <c r="DO124" s="847"/>
      <c r="DP124" s="848"/>
      <c r="DQ124" s="849">
        <v>90515</v>
      </c>
      <c r="DR124" s="847"/>
      <c r="DS124" s="847"/>
      <c r="DT124" s="847"/>
      <c r="DU124" s="848"/>
      <c r="DV124" s="935">
        <v>0.1</v>
      </c>
      <c r="DW124" s="936"/>
      <c r="DX124" s="936"/>
      <c r="DY124" s="936"/>
      <c r="DZ124" s="937"/>
    </row>
    <row r="125" spans="1:130" s="248" customFormat="1" ht="26.25" customHeight="1">
      <c r="A125" s="904"/>
      <c r="B125" s="905"/>
      <c r="C125" s="908" t="s">
        <v>488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395</v>
      </c>
      <c r="AB125" s="864"/>
      <c r="AC125" s="864"/>
      <c r="AD125" s="864"/>
      <c r="AE125" s="865"/>
      <c r="AF125" s="866" t="s">
        <v>395</v>
      </c>
      <c r="AG125" s="864"/>
      <c r="AH125" s="864"/>
      <c r="AI125" s="864"/>
      <c r="AJ125" s="865"/>
      <c r="AK125" s="866" t="s">
        <v>395</v>
      </c>
      <c r="AL125" s="864"/>
      <c r="AM125" s="864"/>
      <c r="AN125" s="864"/>
      <c r="AO125" s="865"/>
      <c r="AP125" s="911" t="s">
        <v>395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504</v>
      </c>
      <c r="CL125" s="939"/>
      <c r="CM125" s="939"/>
      <c r="CN125" s="939"/>
      <c r="CO125" s="940"/>
      <c r="CP125" s="947" t="s">
        <v>505</v>
      </c>
      <c r="CQ125" s="894"/>
      <c r="CR125" s="894"/>
      <c r="CS125" s="894"/>
      <c r="CT125" s="894"/>
      <c r="CU125" s="894"/>
      <c r="CV125" s="894"/>
      <c r="CW125" s="894"/>
      <c r="CX125" s="894"/>
      <c r="CY125" s="894"/>
      <c r="CZ125" s="894"/>
      <c r="DA125" s="894"/>
      <c r="DB125" s="894"/>
      <c r="DC125" s="894"/>
      <c r="DD125" s="894"/>
      <c r="DE125" s="894"/>
      <c r="DF125" s="895"/>
      <c r="DG125" s="948" t="s">
        <v>395</v>
      </c>
      <c r="DH125" s="929"/>
      <c r="DI125" s="929"/>
      <c r="DJ125" s="929"/>
      <c r="DK125" s="929"/>
      <c r="DL125" s="929" t="s">
        <v>395</v>
      </c>
      <c r="DM125" s="929"/>
      <c r="DN125" s="929"/>
      <c r="DO125" s="929"/>
      <c r="DP125" s="929"/>
      <c r="DQ125" s="929" t="s">
        <v>506</v>
      </c>
      <c r="DR125" s="929"/>
      <c r="DS125" s="929"/>
      <c r="DT125" s="929"/>
      <c r="DU125" s="929"/>
      <c r="DV125" s="930" t="s">
        <v>501</v>
      </c>
      <c r="DW125" s="930"/>
      <c r="DX125" s="930"/>
      <c r="DY125" s="930"/>
      <c r="DZ125" s="931"/>
    </row>
    <row r="126" spans="1:130" s="248" customFormat="1" ht="26.25" customHeight="1" thickBot="1">
      <c r="A126" s="904"/>
      <c r="B126" s="905"/>
      <c r="C126" s="908" t="s">
        <v>490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395</v>
      </c>
      <c r="AB126" s="864"/>
      <c r="AC126" s="864"/>
      <c r="AD126" s="864"/>
      <c r="AE126" s="865"/>
      <c r="AF126" s="866" t="s">
        <v>395</v>
      </c>
      <c r="AG126" s="864"/>
      <c r="AH126" s="864"/>
      <c r="AI126" s="864"/>
      <c r="AJ126" s="865"/>
      <c r="AK126" s="866" t="s">
        <v>507</v>
      </c>
      <c r="AL126" s="864"/>
      <c r="AM126" s="864"/>
      <c r="AN126" s="864"/>
      <c r="AO126" s="865"/>
      <c r="AP126" s="911" t="s">
        <v>499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901" t="s">
        <v>508</v>
      </c>
      <c r="CQ126" s="834"/>
      <c r="CR126" s="834"/>
      <c r="CS126" s="834"/>
      <c r="CT126" s="834"/>
      <c r="CU126" s="834"/>
      <c r="CV126" s="834"/>
      <c r="CW126" s="834"/>
      <c r="CX126" s="834"/>
      <c r="CY126" s="834"/>
      <c r="CZ126" s="834"/>
      <c r="DA126" s="834"/>
      <c r="DB126" s="834"/>
      <c r="DC126" s="834"/>
      <c r="DD126" s="834"/>
      <c r="DE126" s="834"/>
      <c r="DF126" s="835"/>
      <c r="DG126" s="873" t="s">
        <v>395</v>
      </c>
      <c r="DH126" s="874"/>
      <c r="DI126" s="874"/>
      <c r="DJ126" s="874"/>
      <c r="DK126" s="874"/>
      <c r="DL126" s="874" t="s">
        <v>507</v>
      </c>
      <c r="DM126" s="874"/>
      <c r="DN126" s="874"/>
      <c r="DO126" s="874"/>
      <c r="DP126" s="874"/>
      <c r="DQ126" s="874" t="s">
        <v>395</v>
      </c>
      <c r="DR126" s="874"/>
      <c r="DS126" s="874"/>
      <c r="DT126" s="874"/>
      <c r="DU126" s="874"/>
      <c r="DV126" s="880" t="s">
        <v>506</v>
      </c>
      <c r="DW126" s="880"/>
      <c r="DX126" s="880"/>
      <c r="DY126" s="880"/>
      <c r="DZ126" s="881"/>
    </row>
    <row r="127" spans="1:130" s="248" customFormat="1" ht="26.25" customHeight="1">
      <c r="A127" s="906"/>
      <c r="B127" s="907"/>
      <c r="C127" s="925" t="s">
        <v>509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395</v>
      </c>
      <c r="AB127" s="864"/>
      <c r="AC127" s="864"/>
      <c r="AD127" s="864"/>
      <c r="AE127" s="865"/>
      <c r="AF127" s="866" t="s">
        <v>395</v>
      </c>
      <c r="AG127" s="864"/>
      <c r="AH127" s="864"/>
      <c r="AI127" s="864"/>
      <c r="AJ127" s="865"/>
      <c r="AK127" s="866" t="s">
        <v>395</v>
      </c>
      <c r="AL127" s="864"/>
      <c r="AM127" s="864"/>
      <c r="AN127" s="864"/>
      <c r="AO127" s="865"/>
      <c r="AP127" s="911" t="s">
        <v>395</v>
      </c>
      <c r="AQ127" s="912"/>
      <c r="AR127" s="912"/>
      <c r="AS127" s="912"/>
      <c r="AT127" s="913"/>
      <c r="AU127" s="284"/>
      <c r="AV127" s="284"/>
      <c r="AW127" s="284"/>
      <c r="AX127" s="928" t="s">
        <v>510</v>
      </c>
      <c r="AY127" s="898"/>
      <c r="AZ127" s="898"/>
      <c r="BA127" s="898"/>
      <c r="BB127" s="898"/>
      <c r="BC127" s="898"/>
      <c r="BD127" s="898"/>
      <c r="BE127" s="899"/>
      <c r="BF127" s="897" t="s">
        <v>511</v>
      </c>
      <c r="BG127" s="898"/>
      <c r="BH127" s="898"/>
      <c r="BI127" s="898"/>
      <c r="BJ127" s="898"/>
      <c r="BK127" s="898"/>
      <c r="BL127" s="899"/>
      <c r="BM127" s="897" t="s">
        <v>512</v>
      </c>
      <c r="BN127" s="898"/>
      <c r="BO127" s="898"/>
      <c r="BP127" s="898"/>
      <c r="BQ127" s="898"/>
      <c r="BR127" s="898"/>
      <c r="BS127" s="899"/>
      <c r="BT127" s="897" t="s">
        <v>513</v>
      </c>
      <c r="BU127" s="898"/>
      <c r="BV127" s="898"/>
      <c r="BW127" s="898"/>
      <c r="BX127" s="898"/>
      <c r="BY127" s="898"/>
      <c r="BZ127" s="900"/>
      <c r="CA127" s="284"/>
      <c r="CB127" s="284"/>
      <c r="CC127" s="284"/>
      <c r="CD127" s="285"/>
      <c r="CE127" s="285"/>
      <c r="CF127" s="285"/>
      <c r="CG127" s="282"/>
      <c r="CH127" s="282"/>
      <c r="CI127" s="282"/>
      <c r="CJ127" s="283"/>
      <c r="CK127" s="941"/>
      <c r="CL127" s="942"/>
      <c r="CM127" s="942"/>
      <c r="CN127" s="942"/>
      <c r="CO127" s="943"/>
      <c r="CP127" s="901" t="s">
        <v>514</v>
      </c>
      <c r="CQ127" s="834"/>
      <c r="CR127" s="834"/>
      <c r="CS127" s="834"/>
      <c r="CT127" s="834"/>
      <c r="CU127" s="834"/>
      <c r="CV127" s="834"/>
      <c r="CW127" s="834"/>
      <c r="CX127" s="834"/>
      <c r="CY127" s="834"/>
      <c r="CZ127" s="834"/>
      <c r="DA127" s="834"/>
      <c r="DB127" s="834"/>
      <c r="DC127" s="834"/>
      <c r="DD127" s="834"/>
      <c r="DE127" s="834"/>
      <c r="DF127" s="835"/>
      <c r="DG127" s="873" t="s">
        <v>506</v>
      </c>
      <c r="DH127" s="874"/>
      <c r="DI127" s="874"/>
      <c r="DJ127" s="874"/>
      <c r="DK127" s="874"/>
      <c r="DL127" s="874" t="s">
        <v>395</v>
      </c>
      <c r="DM127" s="874"/>
      <c r="DN127" s="874"/>
      <c r="DO127" s="874"/>
      <c r="DP127" s="874"/>
      <c r="DQ127" s="874" t="s">
        <v>395</v>
      </c>
      <c r="DR127" s="874"/>
      <c r="DS127" s="874"/>
      <c r="DT127" s="874"/>
      <c r="DU127" s="874"/>
      <c r="DV127" s="880" t="s">
        <v>515</v>
      </c>
      <c r="DW127" s="880"/>
      <c r="DX127" s="880"/>
      <c r="DY127" s="880"/>
      <c r="DZ127" s="881"/>
    </row>
    <row r="128" spans="1:130" s="248" customFormat="1" ht="26.25" customHeight="1" thickBot="1">
      <c r="A128" s="882" t="s">
        <v>516</v>
      </c>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4" t="s">
        <v>517</v>
      </c>
      <c r="X128" s="884"/>
      <c r="Y128" s="884"/>
      <c r="Z128" s="885"/>
      <c r="AA128" s="886">
        <v>209178</v>
      </c>
      <c r="AB128" s="887"/>
      <c r="AC128" s="887"/>
      <c r="AD128" s="887"/>
      <c r="AE128" s="888"/>
      <c r="AF128" s="889">
        <v>220462</v>
      </c>
      <c r="AG128" s="887"/>
      <c r="AH128" s="887"/>
      <c r="AI128" s="887"/>
      <c r="AJ128" s="888"/>
      <c r="AK128" s="889">
        <v>351332</v>
      </c>
      <c r="AL128" s="887"/>
      <c r="AM128" s="887"/>
      <c r="AN128" s="887"/>
      <c r="AO128" s="888"/>
      <c r="AP128" s="890"/>
      <c r="AQ128" s="891"/>
      <c r="AR128" s="891"/>
      <c r="AS128" s="891"/>
      <c r="AT128" s="892"/>
      <c r="AU128" s="284"/>
      <c r="AV128" s="284"/>
      <c r="AW128" s="284"/>
      <c r="AX128" s="893" t="s">
        <v>518</v>
      </c>
      <c r="AY128" s="894"/>
      <c r="AZ128" s="894"/>
      <c r="BA128" s="894"/>
      <c r="BB128" s="894"/>
      <c r="BC128" s="894"/>
      <c r="BD128" s="894"/>
      <c r="BE128" s="895"/>
      <c r="BF128" s="870" t="s">
        <v>506</v>
      </c>
      <c r="BG128" s="871"/>
      <c r="BH128" s="871"/>
      <c r="BI128" s="871"/>
      <c r="BJ128" s="871"/>
      <c r="BK128" s="871"/>
      <c r="BL128" s="896"/>
      <c r="BM128" s="870">
        <v>11.25</v>
      </c>
      <c r="BN128" s="871"/>
      <c r="BO128" s="871"/>
      <c r="BP128" s="871"/>
      <c r="BQ128" s="871"/>
      <c r="BR128" s="871"/>
      <c r="BS128" s="896"/>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5" t="s">
        <v>519</v>
      </c>
      <c r="CQ128" s="812"/>
      <c r="CR128" s="812"/>
      <c r="CS128" s="812"/>
      <c r="CT128" s="812"/>
      <c r="CU128" s="812"/>
      <c r="CV128" s="812"/>
      <c r="CW128" s="812"/>
      <c r="CX128" s="812"/>
      <c r="CY128" s="812"/>
      <c r="CZ128" s="812"/>
      <c r="DA128" s="812"/>
      <c r="DB128" s="812"/>
      <c r="DC128" s="812"/>
      <c r="DD128" s="812"/>
      <c r="DE128" s="812"/>
      <c r="DF128" s="813"/>
      <c r="DG128" s="876" t="s">
        <v>395</v>
      </c>
      <c r="DH128" s="877"/>
      <c r="DI128" s="877"/>
      <c r="DJ128" s="877"/>
      <c r="DK128" s="877"/>
      <c r="DL128" s="877" t="s">
        <v>395</v>
      </c>
      <c r="DM128" s="877"/>
      <c r="DN128" s="877"/>
      <c r="DO128" s="877"/>
      <c r="DP128" s="877"/>
      <c r="DQ128" s="877" t="s">
        <v>499</v>
      </c>
      <c r="DR128" s="877"/>
      <c r="DS128" s="877"/>
      <c r="DT128" s="877"/>
      <c r="DU128" s="877"/>
      <c r="DV128" s="878" t="s">
        <v>395</v>
      </c>
      <c r="DW128" s="878"/>
      <c r="DX128" s="878"/>
      <c r="DY128" s="878"/>
      <c r="DZ128" s="879"/>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520</v>
      </c>
      <c r="X129" s="861"/>
      <c r="Y129" s="861"/>
      <c r="Z129" s="862"/>
      <c r="AA129" s="863">
        <v>106573940</v>
      </c>
      <c r="AB129" s="864"/>
      <c r="AC129" s="864"/>
      <c r="AD129" s="864"/>
      <c r="AE129" s="865"/>
      <c r="AF129" s="866">
        <v>106878973</v>
      </c>
      <c r="AG129" s="864"/>
      <c r="AH129" s="864"/>
      <c r="AI129" s="864"/>
      <c r="AJ129" s="865"/>
      <c r="AK129" s="866">
        <v>108402910</v>
      </c>
      <c r="AL129" s="864"/>
      <c r="AM129" s="864"/>
      <c r="AN129" s="864"/>
      <c r="AO129" s="865"/>
      <c r="AP129" s="867"/>
      <c r="AQ129" s="868"/>
      <c r="AR129" s="868"/>
      <c r="AS129" s="868"/>
      <c r="AT129" s="869"/>
      <c r="AU129" s="286"/>
      <c r="AV129" s="286"/>
      <c r="AW129" s="286"/>
      <c r="AX129" s="833" t="s">
        <v>521</v>
      </c>
      <c r="AY129" s="834"/>
      <c r="AZ129" s="834"/>
      <c r="BA129" s="834"/>
      <c r="BB129" s="834"/>
      <c r="BC129" s="834"/>
      <c r="BD129" s="834"/>
      <c r="BE129" s="835"/>
      <c r="BF129" s="853" t="s">
        <v>501</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522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523</v>
      </c>
      <c r="X130" s="861"/>
      <c r="Y130" s="861"/>
      <c r="Z130" s="862"/>
      <c r="AA130" s="863">
        <v>14125565</v>
      </c>
      <c r="AB130" s="864"/>
      <c r="AC130" s="864"/>
      <c r="AD130" s="864"/>
      <c r="AE130" s="865"/>
      <c r="AF130" s="866">
        <v>14008559</v>
      </c>
      <c r="AG130" s="864"/>
      <c r="AH130" s="864"/>
      <c r="AI130" s="864"/>
      <c r="AJ130" s="865"/>
      <c r="AK130" s="866">
        <v>13419675</v>
      </c>
      <c r="AL130" s="864"/>
      <c r="AM130" s="864"/>
      <c r="AN130" s="864"/>
      <c r="AO130" s="865"/>
      <c r="AP130" s="867"/>
      <c r="AQ130" s="868"/>
      <c r="AR130" s="868"/>
      <c r="AS130" s="868"/>
      <c r="AT130" s="869"/>
      <c r="AU130" s="286"/>
      <c r="AV130" s="286"/>
      <c r="AW130" s="286"/>
      <c r="AX130" s="833" t="s">
        <v>524</v>
      </c>
      <c r="AY130" s="834"/>
      <c r="AZ130" s="834"/>
      <c r="BA130" s="834"/>
      <c r="BB130" s="834"/>
      <c r="BC130" s="834"/>
      <c r="BD130" s="834"/>
      <c r="BE130" s="835"/>
      <c r="BF130" s="836">
        <v>7.9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525</v>
      </c>
      <c r="X131" s="844"/>
      <c r="Y131" s="844"/>
      <c r="Z131" s="845"/>
      <c r="AA131" s="846">
        <v>92448375</v>
      </c>
      <c r="AB131" s="847"/>
      <c r="AC131" s="847"/>
      <c r="AD131" s="847"/>
      <c r="AE131" s="848"/>
      <c r="AF131" s="849">
        <v>92870414</v>
      </c>
      <c r="AG131" s="847"/>
      <c r="AH131" s="847"/>
      <c r="AI131" s="847"/>
      <c r="AJ131" s="848"/>
      <c r="AK131" s="849">
        <v>94983235</v>
      </c>
      <c r="AL131" s="847"/>
      <c r="AM131" s="847"/>
      <c r="AN131" s="847"/>
      <c r="AO131" s="848"/>
      <c r="AP131" s="850"/>
      <c r="AQ131" s="851"/>
      <c r="AR131" s="851"/>
      <c r="AS131" s="851"/>
      <c r="AT131" s="852"/>
      <c r="AU131" s="286"/>
      <c r="AV131" s="286"/>
      <c r="AW131" s="286"/>
      <c r="AX131" s="811" t="s">
        <v>526</v>
      </c>
      <c r="AY131" s="812"/>
      <c r="AZ131" s="812"/>
      <c r="BA131" s="812"/>
      <c r="BB131" s="812"/>
      <c r="BC131" s="812"/>
      <c r="BD131" s="812"/>
      <c r="BE131" s="813"/>
      <c r="BF131" s="814">
        <v>43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527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528</v>
      </c>
      <c r="W132" s="824"/>
      <c r="X132" s="824"/>
      <c r="Y132" s="824"/>
      <c r="Z132" s="825"/>
      <c r="AA132" s="826">
        <v>7.4478691489999997</v>
      </c>
      <c r="AB132" s="827"/>
      <c r="AC132" s="827"/>
      <c r="AD132" s="827"/>
      <c r="AE132" s="828"/>
      <c r="AF132" s="829">
        <v>8.0217538390000005</v>
      </c>
      <c r="AG132" s="827"/>
      <c r="AH132" s="827"/>
      <c r="AI132" s="827"/>
      <c r="AJ132" s="828"/>
      <c r="AK132" s="829">
        <v>8.2612410500000006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529</v>
      </c>
      <c r="W133" s="803"/>
      <c r="X133" s="803"/>
      <c r="Y133" s="803"/>
      <c r="Z133" s="804"/>
      <c r="AA133" s="805">
        <v>7.5</v>
      </c>
      <c r="AB133" s="806"/>
      <c r="AC133" s="806"/>
      <c r="AD133" s="806"/>
      <c r="AE133" s="807"/>
      <c r="AF133" s="805">
        <v>7.7</v>
      </c>
      <c r="AG133" s="806"/>
      <c r="AH133" s="806"/>
      <c r="AI133" s="806"/>
      <c r="AJ133" s="807"/>
      <c r="AK133" s="805">
        <v>7.9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MpC+n6iL3J7anjd3WQbqB0y93aUiM4/j04re6K+P0w7sOV5AmDvnXK9sV4qUpWRt2RrQVf+lEotO6TWf7tA6w==" saltValue="EcY22AQiGUmz/nVzAwVv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530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KZgzx16rHIHcnDtaN2wOKlsmLcO34qH0EHu3PSMHBFlCS/fP+Ta2/CaSULU+EeVba2detoEBdaxpkaw7v8BGVA==" saltValue="B0vWaoS37Ld9bx6aZF80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8KSTkaOn8AGeyszIM9KGDaB5DjN0viLyC8tGXpIOQOfR986gF39Lvn87RpzOFyVbgkEMrtEwqWiA3hEOyTQew==" saltValue="QE2OddS2VydrBzhc6FkVj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531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532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533</v>
      </c>
      <c r="AP7" s="305"/>
      <c r="AQ7" s="306" t="s">
        <v>534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535</v>
      </c>
      <c r="AQ8" s="312" t="s">
        <v>536</v>
      </c>
      <c r="AR8" s="313" t="s">
        <v>537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538</v>
      </c>
      <c r="AL9" s="1228"/>
      <c r="AM9" s="1228"/>
      <c r="AN9" s="1229"/>
      <c r="AO9" s="314">
        <v>26810349</v>
      </c>
      <c r="AP9" s="314">
        <v>52623</v>
      </c>
      <c r="AQ9" s="315">
        <v>62265</v>
      </c>
      <c r="AR9" s="316">
        <v>-15.5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539</v>
      </c>
      <c r="AL10" s="1228"/>
      <c r="AM10" s="1228"/>
      <c r="AN10" s="1229"/>
      <c r="AO10" s="317">
        <v>327214</v>
      </c>
      <c r="AP10" s="317">
        <v>642</v>
      </c>
      <c r="AQ10" s="318">
        <v>1645</v>
      </c>
      <c r="AR10" s="319">
        <v>-61</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540</v>
      </c>
      <c r="AL11" s="1228"/>
      <c r="AM11" s="1228"/>
      <c r="AN11" s="1229"/>
      <c r="AO11" s="317" t="s">
        <v>541</v>
      </c>
      <c r="AP11" s="317" t="s">
        <v>541</v>
      </c>
      <c r="AQ11" s="318">
        <v>688</v>
      </c>
      <c r="AR11" s="319" t="s">
        <v>541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542</v>
      </c>
      <c r="AL12" s="1228"/>
      <c r="AM12" s="1228"/>
      <c r="AN12" s="1229"/>
      <c r="AO12" s="317" t="s">
        <v>541</v>
      </c>
      <c r="AP12" s="317" t="s">
        <v>541</v>
      </c>
      <c r="AQ12" s="318">
        <v>24</v>
      </c>
      <c r="AR12" s="319" t="s">
        <v>541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543</v>
      </c>
      <c r="AL13" s="1228"/>
      <c r="AM13" s="1228"/>
      <c r="AN13" s="1229"/>
      <c r="AO13" s="317">
        <v>954072</v>
      </c>
      <c r="AP13" s="317">
        <v>1873</v>
      </c>
      <c r="AQ13" s="318">
        <v>2006</v>
      </c>
      <c r="AR13" s="319">
        <v>-6.6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544</v>
      </c>
      <c r="AL14" s="1228"/>
      <c r="AM14" s="1228"/>
      <c r="AN14" s="1229"/>
      <c r="AO14" s="317">
        <v>871493</v>
      </c>
      <c r="AP14" s="317">
        <v>1711</v>
      </c>
      <c r="AQ14" s="318">
        <v>1357</v>
      </c>
      <c r="AR14" s="319">
        <v>26.1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545</v>
      </c>
      <c r="AL15" s="1231"/>
      <c r="AM15" s="1231"/>
      <c r="AN15" s="1232"/>
      <c r="AO15" s="317">
        <v>-1830855</v>
      </c>
      <c r="AP15" s="317">
        <v>-3594</v>
      </c>
      <c r="AQ15" s="318">
        <v>-3875</v>
      </c>
      <c r="AR15" s="319">
        <v>-7.3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27132273</v>
      </c>
      <c r="AP16" s="317">
        <v>53255</v>
      </c>
      <c r="AQ16" s="318">
        <v>64110</v>
      </c>
      <c r="AR16" s="319">
        <v>-16.899999999999999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547</v>
      </c>
      <c r="AP20" s="326" t="s">
        <v>548</v>
      </c>
      <c r="AQ20" s="327" t="s">
        <v>549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550</v>
      </c>
      <c r="AL21" s="1234"/>
      <c r="AM21" s="1234"/>
      <c r="AN21" s="1235"/>
      <c r="AO21" s="330">
        <v>5.78</v>
      </c>
      <c r="AP21" s="331">
        <v>6.37</v>
      </c>
      <c r="AQ21" s="332">
        <v>-0.59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551</v>
      </c>
      <c r="AL22" s="1234"/>
      <c r="AM22" s="1234"/>
      <c r="AN22" s="1235"/>
      <c r="AO22" s="335">
        <v>98.9</v>
      </c>
      <c r="AP22" s="336">
        <v>99.7</v>
      </c>
      <c r="AQ22" s="337">
        <v>-0.8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552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553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533</v>
      </c>
      <c r="AP30" s="305"/>
      <c r="AQ30" s="306" t="s">
        <v>534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535</v>
      </c>
      <c r="AQ31" s="312" t="s">
        <v>536</v>
      </c>
      <c r="AR31" s="313" t="s">
        <v>537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555</v>
      </c>
      <c r="AL32" s="1217"/>
      <c r="AM32" s="1217"/>
      <c r="AN32" s="1218"/>
      <c r="AO32" s="345">
        <v>15769550</v>
      </c>
      <c r="AP32" s="345">
        <v>30952</v>
      </c>
      <c r="AQ32" s="346">
        <v>36503</v>
      </c>
      <c r="AR32" s="347">
        <v>-15.2</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556</v>
      </c>
      <c r="AL33" s="1217"/>
      <c r="AM33" s="1217"/>
      <c r="AN33" s="1218"/>
      <c r="AO33" s="345" t="s">
        <v>541</v>
      </c>
      <c r="AP33" s="345" t="s">
        <v>541</v>
      </c>
      <c r="AQ33" s="346">
        <v>3</v>
      </c>
      <c r="AR33" s="347" t="s">
        <v>541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557</v>
      </c>
      <c r="AL34" s="1217"/>
      <c r="AM34" s="1217"/>
      <c r="AN34" s="1218"/>
      <c r="AO34" s="345">
        <v>433333</v>
      </c>
      <c r="AP34" s="345">
        <v>851</v>
      </c>
      <c r="AQ34" s="346">
        <v>76</v>
      </c>
      <c r="AR34" s="347">
        <v>1019.7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558</v>
      </c>
      <c r="AL35" s="1217"/>
      <c r="AM35" s="1217"/>
      <c r="AN35" s="1218"/>
      <c r="AO35" s="345">
        <v>5410906</v>
      </c>
      <c r="AP35" s="345">
        <v>10620</v>
      </c>
      <c r="AQ35" s="346">
        <v>8582</v>
      </c>
      <c r="AR35" s="347">
        <v>23.7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559</v>
      </c>
      <c r="AL36" s="1217"/>
      <c r="AM36" s="1217"/>
      <c r="AN36" s="1218"/>
      <c r="AO36" s="345">
        <v>2689</v>
      </c>
      <c r="AP36" s="345">
        <v>5</v>
      </c>
      <c r="AQ36" s="346">
        <v>400</v>
      </c>
      <c r="AR36" s="347">
        <v>-98.8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560</v>
      </c>
      <c r="AL37" s="1217"/>
      <c r="AM37" s="1217"/>
      <c r="AN37" s="1218"/>
      <c r="AO37" s="345" t="s">
        <v>541</v>
      </c>
      <c r="AP37" s="345" t="s">
        <v>541</v>
      </c>
      <c r="AQ37" s="346">
        <v>747</v>
      </c>
      <c r="AR37" s="347" t="s">
        <v>541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561</v>
      </c>
      <c r="AL38" s="1214"/>
      <c r="AM38" s="1214"/>
      <c r="AN38" s="1215"/>
      <c r="AO38" s="348">
        <v>1323</v>
      </c>
      <c r="AP38" s="348">
        <v>3</v>
      </c>
      <c r="AQ38" s="349">
        <v>2</v>
      </c>
      <c r="AR38" s="337">
        <v>50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562</v>
      </c>
      <c r="AL39" s="1214"/>
      <c r="AM39" s="1214"/>
      <c r="AN39" s="1215"/>
      <c r="AO39" s="345">
        <v>-351332</v>
      </c>
      <c r="AP39" s="345">
        <v>-690</v>
      </c>
      <c r="AQ39" s="346">
        <v>-7844</v>
      </c>
      <c r="AR39" s="347">
        <v>-91.2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563</v>
      </c>
      <c r="AL40" s="1217"/>
      <c r="AM40" s="1217"/>
      <c r="AN40" s="1218"/>
      <c r="AO40" s="345">
        <v>-13419675</v>
      </c>
      <c r="AP40" s="345">
        <v>-26340</v>
      </c>
      <c r="AQ40" s="346">
        <v>-28367</v>
      </c>
      <c r="AR40" s="347">
        <v>-7.1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304</v>
      </c>
      <c r="AL41" s="1220"/>
      <c r="AM41" s="1220"/>
      <c r="AN41" s="1221"/>
      <c r="AO41" s="345">
        <v>7846794</v>
      </c>
      <c r="AP41" s="345">
        <v>15401</v>
      </c>
      <c r="AQ41" s="346">
        <v>10099</v>
      </c>
      <c r="AR41" s="347">
        <v>52.5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565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533</v>
      </c>
      <c r="AN49" s="1224" t="s">
        <v>567</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568</v>
      </c>
      <c r="AO50" s="362" t="s">
        <v>569</v>
      </c>
      <c r="AP50" s="363" t="s">
        <v>570</v>
      </c>
      <c r="AQ50" s="364" t="s">
        <v>571</v>
      </c>
      <c r="AR50" s="365" t="s">
        <v>572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573</v>
      </c>
      <c r="AL51" s="358"/>
      <c r="AM51" s="366">
        <v>18644513</v>
      </c>
      <c r="AN51" s="367">
        <v>36141</v>
      </c>
      <c r="AO51" s="368">
        <v>-19.100000000000001</v>
      </c>
      <c r="AP51" s="369">
        <v>46395</v>
      </c>
      <c r="AQ51" s="370">
        <v>-8.8000000000000007</v>
      </c>
      <c r="AR51" s="371">
        <v>-10.3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574</v>
      </c>
      <c r="AM52" s="374">
        <v>8016466</v>
      </c>
      <c r="AN52" s="375">
        <v>15539</v>
      </c>
      <c r="AO52" s="376">
        <v>-29.1</v>
      </c>
      <c r="AP52" s="377">
        <v>26304</v>
      </c>
      <c r="AQ52" s="378">
        <v>-5.4</v>
      </c>
      <c r="AR52" s="379">
        <v>-23.7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575</v>
      </c>
      <c r="AL53" s="358"/>
      <c r="AM53" s="366">
        <v>17861898</v>
      </c>
      <c r="AN53" s="367">
        <v>34692</v>
      </c>
      <c r="AO53" s="368">
        <v>-4</v>
      </c>
      <c r="AP53" s="369">
        <v>48088</v>
      </c>
      <c r="AQ53" s="370">
        <v>3.6</v>
      </c>
      <c r="AR53" s="371">
        <v>-7.6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574</v>
      </c>
      <c r="AM54" s="374">
        <v>5251273</v>
      </c>
      <c r="AN54" s="375">
        <v>10199</v>
      </c>
      <c r="AO54" s="376">
        <v>-34.4</v>
      </c>
      <c r="AP54" s="377">
        <v>25183</v>
      </c>
      <c r="AQ54" s="378">
        <v>-4.3</v>
      </c>
      <c r="AR54" s="379">
        <v>-30.1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576</v>
      </c>
      <c r="AL55" s="358"/>
      <c r="AM55" s="366">
        <v>15541045</v>
      </c>
      <c r="AN55" s="367">
        <v>30281</v>
      </c>
      <c r="AO55" s="368">
        <v>-12.7</v>
      </c>
      <c r="AP55" s="369">
        <v>46457</v>
      </c>
      <c r="AQ55" s="370">
        <v>-3.4</v>
      </c>
      <c r="AR55" s="371">
        <v>-9.3000000000000007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574</v>
      </c>
      <c r="AM56" s="374">
        <v>5548661</v>
      </c>
      <c r="AN56" s="375">
        <v>10811</v>
      </c>
      <c r="AO56" s="376">
        <v>6</v>
      </c>
      <c r="AP56" s="377">
        <v>24020</v>
      </c>
      <c r="AQ56" s="378">
        <v>-4.5999999999999996</v>
      </c>
      <c r="AR56" s="379">
        <v>10.6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577</v>
      </c>
      <c r="AL57" s="358"/>
      <c r="AM57" s="366">
        <v>11684083</v>
      </c>
      <c r="AN57" s="367">
        <v>22851</v>
      </c>
      <c r="AO57" s="368">
        <v>-24.5</v>
      </c>
      <c r="AP57" s="369">
        <v>51849</v>
      </c>
      <c r="AQ57" s="370">
        <v>11.6</v>
      </c>
      <c r="AR57" s="371">
        <v>-36.1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574</v>
      </c>
      <c r="AM58" s="374">
        <v>4964159</v>
      </c>
      <c r="AN58" s="375">
        <v>9709</v>
      </c>
      <c r="AO58" s="376">
        <v>-10.199999999999999</v>
      </c>
      <c r="AP58" s="377">
        <v>26326</v>
      </c>
      <c r="AQ58" s="378">
        <v>9.6</v>
      </c>
      <c r="AR58" s="379">
        <v>-19.8</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578</v>
      </c>
      <c r="AL59" s="358"/>
      <c r="AM59" s="366">
        <v>12867860</v>
      </c>
      <c r="AN59" s="367">
        <v>25257</v>
      </c>
      <c r="AO59" s="368">
        <v>10.5</v>
      </c>
      <c r="AP59" s="369">
        <v>52191</v>
      </c>
      <c r="AQ59" s="370">
        <v>0.7</v>
      </c>
      <c r="AR59" s="371">
        <v>9.8000000000000007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574</v>
      </c>
      <c r="AM60" s="374">
        <v>6916960</v>
      </c>
      <c r="AN60" s="375">
        <v>13576</v>
      </c>
      <c r="AO60" s="376">
        <v>39.799999999999997</v>
      </c>
      <c r="AP60" s="377">
        <v>26807</v>
      </c>
      <c r="AQ60" s="378">
        <v>1.8</v>
      </c>
      <c r="AR60" s="379">
        <v>38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579</v>
      </c>
      <c r="AL61" s="380"/>
      <c r="AM61" s="381">
        <v>15319880</v>
      </c>
      <c r="AN61" s="382">
        <v>29844</v>
      </c>
      <c r="AO61" s="383">
        <v>-10</v>
      </c>
      <c r="AP61" s="384">
        <v>48996</v>
      </c>
      <c r="AQ61" s="385">
        <v>0.7</v>
      </c>
      <c r="AR61" s="371">
        <v>-10.7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574</v>
      </c>
      <c r="AM62" s="374">
        <v>6139504</v>
      </c>
      <c r="AN62" s="375">
        <v>11967</v>
      </c>
      <c r="AO62" s="376">
        <v>-5.6</v>
      </c>
      <c r="AP62" s="377">
        <v>25728</v>
      </c>
      <c r="AQ62" s="378">
        <v>-0.6</v>
      </c>
      <c r="AR62" s="379">
        <v>-5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mVn0J9tl2s7yOrPjAoEUebNRcqh1//zqL0L7c+VM3m88SIyIhKbz8N02IF1D/gaENr160icD/vZIdHQdMuWWwA==" saltValue="+Z/vRgi0JKgEJh6IyEHga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581</v>
      </c>
    </row>
    <row r="120" spans="125:125" ht="13.5" hidden="1" customHeight="1"/>
    <row r="121" spans="125:125" ht="13.5" hidden="1" customHeight="1">
      <c r="DU121" s="292"/>
    </row>
  </sheetData>
  <sheetProtection algorithmName="SHA-512" hashValue="XxeTzW7E69fNvTy4SeP8mImLA4kemn0P/iGP9kU9wSOofHNS662ERF9Pnd5o6UhyjseIMWoLEcFcKgsIukoHJw==" saltValue="cWwQnhz3lMhlbyl3omwt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582</v>
      </c>
    </row>
  </sheetData>
  <sheetProtection algorithmName="SHA-512" hashValue="ZFngbWbV7Pc86mwa37ss7376LYXv45Hkr1ask/jQ9BbgX9m3Fmz361wDY8naICRWhMjHFy8VX1ozazXGtbXJJg==" saltValue="/+unSOLxZgOEZVEbepc/5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583</v>
      </c>
      <c r="G46" s="8" t="s">
        <v>584</v>
      </c>
      <c r="H46" s="8" t="s">
        <v>585</v>
      </c>
      <c r="I46" s="8" t="s">
        <v>586</v>
      </c>
      <c r="J46" s="9" t="s">
        <v>587</v>
      </c>
    </row>
    <row r="47" spans="2:10" ht="57.75" customHeight="1">
      <c r="B47" s="10"/>
      <c r="C47" s="1238" t="s">
        <v>3</v>
      </c>
      <c r="D47" s="1238"/>
      <c r="E47" s="1239"/>
      <c r="F47" s="11">
        <v>16.8</v>
      </c>
      <c r="G47" s="12">
        <v>16.32</v>
      </c>
      <c r="H47" s="12">
        <v>16.7</v>
      </c>
      <c r="I47" s="12">
        <v>17.399999999999999</v>
      </c>
      <c r="J47" s="13">
        <v>17.11</v>
      </c>
    </row>
    <row r="48" spans="2:10" ht="57.75" customHeight="1">
      <c r="B48" s="14"/>
      <c r="C48" s="1240" t="s">
        <v>4</v>
      </c>
      <c r="D48" s="1240"/>
      <c r="E48" s="1241"/>
      <c r="F48" s="15">
        <v>2.6</v>
      </c>
      <c r="G48" s="16">
        <v>2.85</v>
      </c>
      <c r="H48" s="16">
        <v>3.1</v>
      </c>
      <c r="I48" s="16">
        <v>2.78</v>
      </c>
      <c r="J48" s="17">
        <v>2.66</v>
      </c>
    </row>
    <row r="49" spans="2:10" ht="57.75" customHeight="1" thickBot="1">
      <c r="B49" s="18"/>
      <c r="C49" s="1242" t="s">
        <v>5</v>
      </c>
      <c r="D49" s="1242"/>
      <c r="E49" s="1243"/>
      <c r="F49" s="19" t="s">
        <v>588</v>
      </c>
      <c r="G49" s="20" t="s">
        <v>589</v>
      </c>
      <c r="H49" s="20" t="s">
        <v>590</v>
      </c>
      <c r="I49" s="20" t="s">
        <v>591</v>
      </c>
      <c r="J49" s="21" t="s">
        <v>592</v>
      </c>
    </row>
    <row r="50" spans="2:10" ht="13.5" customHeight="1"/>
  </sheetData>
  <sheetProtection algorithmName="SHA-512" hashValue="Eeni/iMfiuv/KiT59jl68BM6WTtk7SXdaRdlHb2cbNOSgEuaujJ5hFJbNPHgnfCc1mI3EtsdyCwbQQCZ3xIINA==" saltValue="Tgn1CbRhK4RpS2U8ChpJ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2022-02-02T06:45:48Z</dcterms:created>
  <dcterms:modified xsi:type="dcterms:W3CDTF">2022-09-28T23:44:03Z</dcterms:modified>
  <cp:category/>
</cp:coreProperties>
</file>