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<sst xmlns="http://schemas.openxmlformats.org/spreadsheetml/2006/main" count="1209" uniqueCount="641">
  <si>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</si>
  <si>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</si>
  <si>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</si>
  <si>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</si>
  <si>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</si>
  <si>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</si>
  <si>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</si>
  <si>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</si>
  <si>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</si>
  <si>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</si>
  <si>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</si>
  <si>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</si>
  <si>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</si>
  <si>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</si>
  <si>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</si>
  <si>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</si>
  <si>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</si>
  <si>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</si>
  <si>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</si>
  <si>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</si>
  <si>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</si>
  <si>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</si>
  <si>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</si>
  <si>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</si>
  <si>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</si>
  <si>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</si>
  <si>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</si>
  <si>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</si>
  <si>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</si>
  <si>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</si>
  <si>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</si>
  <si>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</si>
  <si>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</si>
  <si>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</si>
  <si>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</si>
  <si>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</si>
  <si>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</si>
  <si>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</si>
  <si>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</si>
  <si>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</si>
  <si>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</si>
  <si>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</si>
  <si>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</si>
  <si>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</si>
  <si>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</si>
  <si>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</si>
  <si>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</si>
  <si>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</si>
  <si>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</si>
  <si>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</si>
  <si>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</si>
  <si>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</si>
  <si>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</si>
  <si>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</si>
  <si>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</si>
  <si>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</si>
  <si>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</si>
  <si>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</si>
  <si>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</si>
  <si>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</si>
  <si>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</si>
  <si>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</si>
  <si>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</si>
  <si>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</si>
  <si>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</si>
  <si>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</si>
  <si>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</si>
  <si>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</si>
  <si>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</si>
  <si>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</si>
  <si>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</si>
  <si>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</si>
  <si>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</si>
  <si>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</si>
  <si>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</si>
  <si>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</si>
  <si>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</si>
  <si>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</si>
  <si>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</si>
  <si>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</si>
  <si>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</si>
  <si>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</si>
  <si>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</si>
  <si>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</si>
  <si>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</si>
  <si>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</si>
  <si>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</si>
  <si>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</si>
  <si>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</si>
  <si>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</si>
  <si>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</si>
  <si>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</si>
  <si>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</si>
  <si>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</si>
  <si>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</si>
  <si>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</si>
  <si>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</si>
  <si>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</si>
  <si>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</si>
  <si>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</si>
  <si>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</si>
  <si>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</si>
  <si>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</si>
  <si>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</si>
  <si>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</si>
  <si>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</si>
  <si>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</si>
  <si>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</si>
  <si>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</si>
  <si>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</si>
  <si>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</si>
  <si>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</si>
  <si>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</si>
  <si>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</si>
  <si>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</si>
  <si>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</si>
  <si>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</si>
  <si>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</si>
  <si>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</si>
  <si>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</si>
  <si>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</si>
  <si>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</si>
  <si>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</si>
  <si>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</si>
  <si>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</si>
  <si>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</si>
  <si>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</si>
  <si>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</si>
  <si>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</si>
  <si>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</si>
  <si>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</si>
  <si>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</si>
  <si>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</si>
  <si>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</si>
  <si>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</si>
  <si>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</si>
  <si>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</si>
  <si>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</si>
  <si>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</si>
  <si>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</si>
  <si>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</si>
  <si>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</si>
  <si>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</si>
  <si>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</si>
  <si>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</si>
  <si>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</si>
  <si>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</si>
  <si>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</si>
  <si>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</si>
  <si>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</si>
  <si>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</si>
  <si>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</si>
  <si>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</si>
  <si>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</si>
  <si>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</si>
  <si>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</si>
  <si>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</si>
  <si>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</si>
  <si>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</si>
  <si>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</si>
  <si>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</si>
  <si>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</si>
  <si>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</si>
  <si>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</si>
  <si>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</si>
  <si>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</si>
  <si>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</si>
  <si>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</si>
  <si>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</si>
  <si>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</si>
  <si>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</si>
  <si>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</si>
  <si>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</si>
  <si>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</si>
  <si>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</si>
  <si>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</si>
  <si>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</si>
  <si>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</si>
  <si>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</si>
  <si>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</si>
  <si>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</si>
  <si>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</si>
  <si>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</si>
  <si>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</si>
  <si>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</si>
  <si>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</si>
  <si>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</si>
  <si>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</si>
  <si>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</si>
  <si>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</si>
  <si>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</si>
  <si>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</si>
  <si>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</si>
  <si>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</si>
  <si>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</si>
  <si>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</si>
  <si>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</si>
  <si>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</si>
  <si>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</si>
  <si>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</si>
  <si>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</si>
  <si>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</si>
  <si>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</si>
  <si>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</si>
  <si>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</si>
  <si>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</si>
  <si>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</si>
  <si>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</si>
  <si>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</si>
  <si>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</si>
  <si>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</si>
  <si>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</si>
  <si>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</si>
  <si>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</si>
  <si>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</si>
  <si>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</si>
  <si>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愛媛県上島町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</si>
  <si>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</si>
  <si>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</si>
  <si>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</si>
  <si>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</si>
  <si>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</si>
  <si>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</si>
  <si>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</si>
  <si>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</si>
  <si>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</si>
  <si>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</si>
  <si>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</si>
  <si>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</si>
  <si>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</si>
  <si>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</si>
  <si>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</si>
  <si>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</si>
  <si>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</si>
  <si>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</si>
  <si>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</si>
  <si>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</si>
  <si>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</si>
  <si>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</si>
  <si>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</si>
  <si>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</si>
  <si>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</si>
  <si>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</si>
  <si>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</si>
  <si>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</si>
  <si>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</si>
  <si>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</si>
  <si>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</si>
  <si>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</si>
  <si>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</si>
  <si>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</si>
  <si>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</si>
  <si>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</si>
  <si>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</si>
  <si>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</si>
  <si>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</si>
  <si>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</si>
  <si>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</si>
  <si>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</si>
  <si>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</si>
  <si>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</si>
  <si>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</si>
  <si>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</si>
  <si>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</si>
  <si>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</si>
  <si>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</si>
  <si>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</si>
  <si>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</si>
  <si>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</si>
  <si>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</si>
  <si>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</si>
  <si>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</si>
  <si>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</si>
  <si>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</si>
  <si>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</si>
  <si>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</si>
  <si>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</si>
  <si>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</si>
  <si>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</si>
  <si>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</si>
  <si>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</si>
  <si>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</si>
  <si>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</si>
  <si>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</si>
  <si>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</si>
  <si>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</si>
  <si>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</si>
  <si>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</si>
  <si>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</si>
  <si>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</si>
  <si>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</si>
  <si>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</si>
  <si>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</si>
  <si>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</si>
  <si>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</si>
  <si>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</si>
  <si>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</si>
  <si>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</si>
  <si>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</si>
  <si>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</si>
  <si>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</si>
  <si>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</si>
  <si>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</si>
  <si>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</si>
  <si>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</si>
  <si>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</si>
  <si>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</si>
  <si>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</si>
  <si>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</si>
  <si>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</si>
  <si>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</si>
  <si>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</si>
  <si>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</si>
  <si>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</si>
  <si>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</si>
  <si>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</si>
  <si>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</si>
  <si>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</si>
  <si>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</si>
  <si>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</si>
  <si>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</si>
  <si>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</si>
  <si>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</si>
  <si>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</si>
  <si>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</si>
  <si>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</si>
  <si>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</si>
  <si>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</si>
  <si>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</si>
  <si>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</si>
  <si>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</si>
  <si>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</si>
  <si>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</si>
  <si>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</si>
  <si>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</si>
  <si>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</si>
  <si>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</si>
  <si>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</si>
  <si>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</si>
  <si>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</si>
  <si>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</si>
  <si>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</si>
  <si>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</si>
  <si>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</si>
  <si>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</si>
  <si>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</si>
  <si>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</si>
  <si>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</si>
  <si>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</si>
  <si>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</si>
  <si>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</si>
  <si>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</si>
  <si>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</si>
  <si>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</si>
  <si>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</si>
  <si>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</si>
  <si>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</si>
  <si>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</si>
  <si>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</si>
  <si>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</si>
  <si>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</si>
  <si>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</si>
  <si>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</si>
  <si>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</si>
  <si>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</si>
  <si>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</si>
  <si>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</si>
  <si>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</si>
  <si>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</si>
  <si>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愛媛県上島町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</si>
  <si>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</si>
  <si>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</si>
  <si>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</si>
  <si>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</si>
  <si>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</si>
  <si>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</si>
  <si>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</si>
  <si>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</si>
  <si>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</si>
  <si>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</si>
  <si>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</si>
  <si>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</si>
  <si>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</si>
  <si>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</si>
  <si>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</si>
  <si>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</si>
  <si>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</si>
  <si>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</si>
  <si>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</si>
  <si>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</si>
  <si>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ＣＡＴＶ事業会計</t>
    <phoneticPr fontId="5"/>
  </si>
  <si>
    <t>へき地出張診療所事業会計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</si>
  <si>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</si>
  <si>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</si>
  <si>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</si>
  <si>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</si>
  <si>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</si>
  <si>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</si>
  <si>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</si>
  <si>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</si>
  <si>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</si>
  <si>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</si>
  <si>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</si>
  <si>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</si>
  <si>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</si>
  <si>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</si>
  <si>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</si>
  <si>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</si>
  <si>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介護サービス事業会計</t>
    <phoneticPr fontId="5"/>
  </si>
  <si>
    <t>国民健康保険診療所事業会計</t>
    <phoneticPr fontId="5"/>
  </si>
  <si>
    <t>特別養護老人ホーム事業会計</t>
    <phoneticPr fontId="5"/>
  </si>
  <si>
    <t>後期高齢者医療事業会計</t>
    <phoneticPr fontId="5"/>
  </si>
  <si>
    <t>上水道事業会計</t>
    <phoneticPr fontId="5"/>
  </si>
  <si>
    <t>法適用企業</t>
    <phoneticPr fontId="5"/>
  </si>
  <si>
    <t>簡易水道事業会計</t>
    <phoneticPr fontId="5"/>
  </si>
  <si>
    <t>法非適用企業</t>
    <phoneticPr fontId="5"/>
  </si>
  <si>
    <t>公共下水道事業会計</t>
    <phoneticPr fontId="5"/>
  </si>
  <si>
    <t>法非適用企業</t>
    <phoneticPr fontId="5"/>
  </si>
  <si>
    <t>農業集落排水事業会計</t>
    <phoneticPr fontId="5"/>
  </si>
  <si>
    <t>法非適用企業</t>
    <phoneticPr fontId="5"/>
  </si>
  <si>
    <t>浄化槽事業会計</t>
    <phoneticPr fontId="5"/>
  </si>
  <si>
    <t>法非適用企業</t>
    <phoneticPr fontId="5"/>
  </si>
  <si>
    <t>船舶事業会計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</si>
  <si>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</si>
  <si>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</si>
  <si>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</si>
  <si>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</si>
  <si>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</si>
  <si>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</si>
  <si>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</si>
  <si>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</si>
  <si>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</si>
  <si>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</si>
  <si>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</si>
  <si>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</si>
  <si>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</si>
  <si>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</si>
  <si>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</si>
  <si>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</si>
  <si>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</si>
  <si>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</si>
  <si>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</si>
  <si>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</si>
  <si>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</si>
  <si>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</si>
  <si>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</si>
  <si>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</si>
  <si>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</si>
  <si>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</si>
  <si>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</si>
  <si>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</si>
  <si>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</si>
  <si>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</si>
  <si>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</si>
  <si>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</si>
  <si>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</si>
  <si>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</si>
  <si>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</si>
  <si>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</si>
  <si>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</si>
  <si>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</si>
  <si>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</si>
  <si>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</si>
  <si>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</si>
  <si>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</si>
  <si>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</si>
  <si>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</si>
  <si>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</si>
  <si>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</si>
  <si>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</si>
  <si>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</si>
  <si>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</si>
  <si>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</si>
  <si>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</si>
  <si>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</si>
  <si>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</si>
  <si>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</si>
  <si>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</si>
  <si>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</si>
  <si>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</si>
  <si>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</si>
  <si>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</si>
  <si>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</si>
  <si>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</si>
  <si>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</si>
  <si>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</si>
  <si>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</si>
  <si>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</si>
  <si>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</si>
  <si>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</si>
  <si>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</si>
  <si>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特別養護老人ホーム事業会計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</si>
  <si>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</si>
  <si>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</si>
  <si>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</si>
  <si>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</si>
  <si>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</si>
  <si>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</si>
  <si>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</si>
  <si>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</si>
  <si>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</si>
  <si>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</si>
  <si>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</si>
  <si>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</si>
  <si>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</si>
  <si>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</si>
  <si>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</si>
  <si>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</si>
  <si>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</si>
  <si>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</si>
  <si>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</si>
  <si>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</si>
  <si>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</si>
  <si>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</si>
  <si>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</si>
  <si>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</si>
  <si>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</si>
  <si>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</si>
  <si>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</si>
  <si>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</si>
  <si>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</si>
  <si>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</si>
  <si>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</si>
  <si>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</si>
  <si>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</si>
  <si>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</si>
  <si>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</si>
  <si>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</si>
  <si>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</si>
  <si>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</si>
  <si>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</si>
  <si>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</si>
  <si>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</si>
  <si>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</si>
  <si>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</si>
  <si>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</si>
  <si>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</si>
  <si>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</si>
  <si>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</si>
  <si>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</si>
  <si>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</si>
  <si>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</si>
  <si>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</si>
  <si>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</si>
  <si>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</si>
  <si>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</si>
  <si>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</si>
  <si>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</si>
  <si>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</si>
  <si>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</si>
  <si>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</si>
  <si>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</si>
  <si>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</si>
  <si>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</si>
  <si>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</si>
  <si>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</si>
  <si>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</si>
  <si>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</si>
  <si>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</si>
  <si>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</si>
  <si>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</si>
  <si>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</si>
  <si>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</si>
  <si>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</si>
  <si>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</si>
  <si>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</si>
  <si>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</si>
  <si>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</si>
  <si>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</si>
  <si>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</si>
  <si>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</si>
  <si>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</si>
  <si>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</si>
  <si>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</si>
  <si>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</si>
  <si>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</si>
  <si>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</si>
  <si>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</si>
  <si>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</si>
  <si>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</si>
  <si>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</si>
  <si>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</si>
  <si>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</si>
  <si>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</si>
  <si>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</si>
  <si>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</si>
  <si>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</si>
  <si>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</si>
  <si>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0.61</t>
  </si>
  <si>
    <t>▲ 2.07</t>
  </si>
  <si>
    <t>▲ 2.37</t>
  </si>
  <si>
    <t>▲ 5.47</t>
  </si>
  <si>
    <t>▲ 3.66</t>
  </si>
  <si>
    <t>上水道事業会計</t>
  </si>
  <si>
    <t>船舶事業会計</t>
  </si>
  <si>
    <t>一般会計</t>
  </si>
  <si>
    <t>国民健康保険事業会計</t>
  </si>
  <si>
    <t>介護保険事業会計</t>
  </si>
  <si>
    <t>特別養護老人ホーム事業会計</t>
  </si>
  <si>
    <t>後期高齢者医療事業会計</t>
  </si>
  <si>
    <t>公共下水道事業会計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</si>
  <si>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</si>
  <si>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</si>
  <si>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</si>
  <si>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</si>
  <si>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</si>
  <si>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</si>
  <si>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</si>
  <si>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</si>
  <si>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</si>
  <si>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</si>
  <si>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いきなスポレク</t>
    <phoneticPr fontId="2"/>
  </si>
  <si>
    <t>いわぎ物産センター</t>
    <rPh sb="3" eb="5">
      <t>ブッサン</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</si>
  <si>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</si>
  <si>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</si>
  <si>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</si>
  <si>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11">
      <t>エヒメケンシチョウソウゴウジムクミアイ</t>
    </rPh>
    <rPh sb="12" eb="14">
      <t>ジチ</t>
    </rPh>
    <rPh sb="14" eb="16">
      <t>カイカン</t>
    </rPh>
    <rPh sb="16" eb="18">
      <t>ジギョウ</t>
    </rPh>
    <rPh sb="18" eb="19">
      <t>ブン</t>
    </rPh>
    <phoneticPr fontId="2"/>
  </si>
  <si>
    <t>愛媛県市町総合事務組合（議員公務災害事業分）</t>
    <rPh sb="0" eb="11">
      <t>エヒメケンシチョウソウゴウジムクミアイ</t>
    </rPh>
    <rPh sb="12" eb="14">
      <t>ギイン</t>
    </rPh>
    <rPh sb="14" eb="16">
      <t>コウム</t>
    </rPh>
    <rPh sb="16" eb="18">
      <t>サイガイ</t>
    </rPh>
    <rPh sb="18" eb="20">
      <t>ジギョウ</t>
    </rPh>
    <rPh sb="20" eb="21">
      <t>ブン</t>
    </rPh>
    <phoneticPr fontId="2"/>
  </si>
  <si>
    <t>愛媛県市町総合事務組合（共通経費分）</t>
    <rPh sb="0" eb="11">
      <t>エヒメケンシチョウソウゴウジムクミアイ</t>
    </rPh>
    <rPh sb="12" eb="14">
      <t>キョウツウ</t>
    </rPh>
    <rPh sb="14" eb="16">
      <t>ケイヒ</t>
    </rPh>
    <rPh sb="16" eb="17">
      <t>ブン</t>
    </rPh>
    <phoneticPr fontId="2"/>
  </si>
  <si>
    <t>愛媛地方税滞納整理機構</t>
    <rPh sb="0" eb="2">
      <t>エヒメ</t>
    </rPh>
    <rPh sb="2" eb="4">
      <t>チホウ</t>
    </rPh>
    <rPh sb="4" eb="5">
      <t>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</si>
  <si>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</si>
  <si>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</si>
  <si>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</si>
  <si>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ふるさと整備基金</t>
    <rPh sb="4" eb="6">
      <t>セイビ</t>
    </rPh>
    <rPh sb="6" eb="8">
      <t>キキン</t>
    </rPh>
    <phoneticPr fontId="5"/>
  </si>
  <si>
    <t>地域振興基金</t>
    <rPh sb="0" eb="2">
      <t>チイキ</t>
    </rPh>
    <rPh sb="2" eb="4">
      <t>シンコウ</t>
    </rPh>
    <rPh sb="4" eb="6">
      <t>キキン</t>
    </rPh>
    <phoneticPr fontId="5"/>
  </si>
  <si>
    <t>ふるさと振興基金</t>
    <rPh sb="4" eb="6">
      <t>シンコウ</t>
    </rPh>
    <rPh sb="6" eb="8">
      <t>キキン</t>
    </rPh>
    <phoneticPr fontId="5"/>
  </si>
  <si>
    <t>水と土保全基金</t>
    <rPh sb="0" eb="1">
      <t>ミズ</t>
    </rPh>
    <rPh sb="2" eb="3">
      <t>ツチ</t>
    </rPh>
    <rPh sb="3" eb="5">
      <t>ホゼン</t>
    </rPh>
    <rPh sb="5" eb="7">
      <t>キキン</t>
    </rPh>
    <phoneticPr fontId="5"/>
  </si>
  <si>
    <t>森林環境譲与税基金</t>
    <rPh sb="0" eb="2">
      <t>シンリン</t>
    </rPh>
    <rPh sb="2" eb="4">
      <t>カンキョウ</t>
    </rPh>
    <rPh sb="4" eb="6">
      <t>ジョウヨ</t>
    </rPh>
    <rPh sb="6" eb="7">
      <t>ゼイ</t>
    </rPh>
    <rPh sb="7" eb="9">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</si>
  <si>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</si>
  <si>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</si>
  <si>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</si>
  <si>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</si>
  <si>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</si>
  <si>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</si>
  <si>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令和元年度の将来負担比率は４４．２％で、前年度と比べて１５．１ポイント増加している。また、実質公債費比率は１２．３％と前年度から０．９ポイント増加しており、どちらも類似団体数値と乖離していることから、計画的な財政運営が求められる。人口減少により、今後は税収や普通交付税、臨時財政対策債発行可能額などの一般財源が不足していくことが予想され、厳しい財政状況が見込まれることから、将来負担に配慮した計画的な地方債発行や交付税措置のある地方債の優先活用など一般財源における公債費の抑制、また、事務事業の見直しによる財政規模に応じた財政運営に努める。</t>
    <rPh sb="1" eb="3">
      <t>レイワ</t>
    </rPh>
    <rPh sb="3" eb="4">
      <t>ガン</t>
    </rPh>
    <rPh sb="87" eb="89">
      <t>スウチ</t>
    </rPh>
    <rPh sb="90" eb="92">
      <t>カイリ</t>
    </rPh>
    <rPh sb="116" eb="118">
      <t>ジンコウ</t>
    </rPh>
    <rPh sb="118" eb="120">
      <t>ゲンショウ</t>
    </rPh>
    <rPh sb="127" eb="129">
      <t>ゼイシュウ</t>
    </rPh>
    <rPh sb="170" eb="171">
      <t>キビ</t>
    </rPh>
    <rPh sb="173" eb="175">
      <t>ザイセイ</t>
    </rPh>
    <rPh sb="175" eb="177">
      <t>ジョウキョウ</t>
    </rPh>
    <rPh sb="188" eb="190">
      <t>ショウライ</t>
    </rPh>
    <rPh sb="190" eb="192">
      <t>フタン</t>
    </rPh>
    <rPh sb="193" eb="195">
      <t>ハイリョ</t>
    </rPh>
    <rPh sb="197" eb="200">
      <t>ケイカクテキ</t>
    </rPh>
    <rPh sb="207" eb="210">
      <t>コウフゼイ</t>
    </rPh>
    <rPh sb="210" eb="212">
      <t>ソチ</t>
    </rPh>
    <rPh sb="215" eb="218">
      <t>チホウサイ</t>
    </rPh>
    <rPh sb="219" eb="221">
      <t>ユウセン</t>
    </rPh>
    <rPh sb="221" eb="223">
      <t>カツヨウ</t>
    </rPh>
    <rPh sb="225" eb="227">
      <t>イッパン</t>
    </rPh>
    <rPh sb="227" eb="229">
      <t>ザイゲン</t>
    </rPh>
    <rPh sb="233" eb="236">
      <t>コウサイヒ</t>
    </rPh>
    <rPh sb="237" eb="239">
      <t>ヨクセイ</t>
    </rPh>
    <rPh sb="254" eb="256">
      <t>ザイセイ</t>
    </rPh>
    <rPh sb="256" eb="258">
      <t>キボ</t>
    </rPh>
    <rPh sb="259" eb="260">
      <t>オウ</t>
    </rPh>
    <rPh sb="262" eb="264">
      <t>ザイセイ</t>
    </rPh>
    <rPh sb="264" eb="266">
      <t>ウンエイ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</si>
  <si>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</si>
  <si>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</si>
  <si>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</si>
  <si>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充当可能基金残高の減少により毎年度の将来負担比率は増加しているものの、有形固定資産減価償却率は類似団体よりも低く、老朽化も進んでいないことから、公共施設の大規模改修等がすぐに必要な状況にはない。今後は、岩城橋開通（令和３年度予定）により弓削島・佐島・生名島・岩城島の４つの有人島が陸続きとなることから、公共施設等総合管理計画に基づき、予防保全による施設の長寿命化や公共施設等の適正化に努め、施設更新・管理費用の抑制をするなど将来にわたって、町の持続的な発展のために必要な財源の確保を図る。</t>
    <rPh sb="58" eb="61">
      <t>ロウキュウカ</t>
    </rPh>
    <rPh sb="62" eb="63">
      <t>スス</t>
    </rPh>
    <rPh sb="98" eb="100">
      <t>コンゴ</t>
    </rPh>
    <rPh sb="152" eb="154">
      <t>コウキョウ</t>
    </rPh>
    <rPh sb="154" eb="156">
      <t>シセツ</t>
    </rPh>
    <rPh sb="156" eb="157">
      <t>トウ</t>
    </rPh>
    <rPh sb="157" eb="159">
      <t>ソウゴウ</t>
    </rPh>
    <rPh sb="159" eb="161">
      <t>カンリ</t>
    </rPh>
    <rPh sb="161" eb="163">
      <t>ケイカク</t>
    </rPh>
    <rPh sb="164" eb="165">
      <t>モト</t>
    </rPh>
    <rPh sb="168" eb="170">
      <t>ヨボウ</t>
    </rPh>
    <rPh sb="170" eb="172">
      <t>ホゼン</t>
    </rPh>
    <rPh sb="175" eb="177">
      <t>シセツ</t>
    </rPh>
    <rPh sb="178" eb="182">
      <t>チョウジュミョウカ</t>
    </rPh>
    <rPh sb="187" eb="188">
      <t>トウ</t>
    </rPh>
    <rPh sb="189" eb="192">
      <t>テキセイカ</t>
    </rPh>
    <rPh sb="193" eb="194">
      <t>ツト</t>
    </rPh>
    <rPh sb="196" eb="198">
      <t>シセツ</t>
    </rPh>
    <rPh sb="198" eb="200">
      <t>コウシン</t>
    </rPh>
    <rPh sb="201" eb="203">
      <t>カンリ</t>
    </rPh>
    <rPh sb="203" eb="205">
      <t>ヒヨウ</t>
    </rPh>
    <rPh sb="206" eb="208">
      <t>ヨクセイ</t>
    </rPh>
    <rPh sb="213" eb="215">
      <t>ショウライ</t>
    </rPh>
    <rPh sb="221" eb="222">
      <t>チョウ</t>
    </rPh>
    <rPh sb="223" eb="226">
      <t>ジゾクテキ</t>
    </rPh>
    <rPh sb="227" eb="229">
      <t>ハッテン</t>
    </rPh>
    <rPh sb="233" eb="235">
      <t>ヒツヨウ</t>
    </rPh>
    <rPh sb="236" eb="238">
      <t>ザイゲン</t>
    </rPh>
    <rPh sb="239" eb="241">
      <t>カクホ</t>
    </rPh>
    <rPh sb="242" eb="243">
      <t>ハカ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</si>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</sst>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0B93-4AD4-B7F1-2F2BEC2A05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175860</c:v>
                </c:pt>
                <c:pt idx="1">
                  <c:v>205724</c:v>
                </c:pt>
                <c:pt idx="2">
                  <c:v>159640</c:v>
                </c:pt>
                <c:pt idx="3">
                  <c:v>177205</c:v>
                </c:pt>
                <c:pt idx="4">
                  <c:v>168713</c:v>
                </c:pt>
              </c:numCache>
            </c:numRef>
          </c:val>
          <c:smooth val="0"/>
          <c:extLst>
            <c:ext xmlns:c16="http://schemas.microsoft.com/office/drawing/2014/chart" uri="{C3380CC4-5D6E-409C-BE32-E72D297353CC}">
              <c16:uniqueId val="{00000001-0B93-4AD4-B7F1-2F2BEC2A05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2.21</c:v>
                </c:pt>
                <c:pt idx="1">
                  <c:v>2.59</c:v>
                </c:pt>
                <c:pt idx="2">
                  <c:v>2.66</c:v>
                </c:pt>
                <c:pt idx="3">
                  <c:v>2</c:v>
                </c:pt>
                <c:pt idx="4">
                  <c:v>1.79</c:v>
                </c:pt>
              </c:numCache>
            </c:numRef>
          </c:val>
          <c:extLst>
            <c:ext xmlns:c16="http://schemas.microsoft.com/office/drawing/2014/chart" uri="{C3380CC4-5D6E-409C-BE32-E72D297353CC}">
              <c16:uniqueId val="{00000000-5B91-4250-BE4A-3FF60E92E0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34.94</c:v>
                </c:pt>
                <c:pt idx="1">
                  <c:v>33.549999999999997</c:v>
                </c:pt>
                <c:pt idx="2">
                  <c:v>31.55</c:v>
                </c:pt>
                <c:pt idx="3">
                  <c:v>26.61</c:v>
                </c:pt>
                <c:pt idx="4">
                  <c:v>23.61</c:v>
                </c:pt>
              </c:numCache>
            </c:numRef>
          </c:val>
          <c:extLst>
            <c:ext xmlns:c16="http://schemas.microsoft.com/office/drawing/2014/chart" uri="{C3380CC4-5D6E-409C-BE32-E72D297353CC}">
              <c16:uniqueId val="{00000001-5B91-4250-BE4A-3FF60E92E0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-0.61</c:v>
                </c:pt>
                <c:pt idx="1">
                  <c:v>-2.0699999999999998</c:v>
                </c:pt>
                <c:pt idx="2">
                  <c:v>-2.37</c:v>
                </c:pt>
                <c:pt idx="3">
                  <c:v>-5.47</c:v>
                </c:pt>
                <c:pt idx="4">
                  <c:v>-3.66</c:v>
                </c:pt>
              </c:numCache>
            </c:numRef>
          </c:val>
          <c:smooth val="0"/>
          <c:extLst>
            <c:ext xmlns:c16="http://schemas.microsoft.com/office/drawing/2014/chart" uri="{C3380CC4-5D6E-409C-BE32-E72D297353CC}">
              <c16:uniqueId val="{00000002-5B91-4250-BE4A-3FF60E92E0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0.12</c:v>
                </c:pt>
                <c:pt idx="2">
                  <c:v>#N/A</c:v>
                </c:pt>
                <c:pt idx="3">
                  <c:v>0.13</c:v>
                </c:pt>
                <c:pt idx="4">
                  <c:v>#N/A</c:v>
                </c:pt>
                <c:pt idx="5">
                  <c:v>0.17</c:v>
                </c:pt>
                <c:pt idx="6">
                  <c:v>#N/A</c:v>
                </c:pt>
                <c:pt idx="7">
                  <c:v>0.15</c:v>
                </c:pt>
                <c:pt idx="8">
                  <c:v>#N/A</c:v>
                </c:pt>
                <c:pt idx="9">
                  <c:v>0.12</c:v>
                </c:pt>
              </c:numCache>
            </c:numRef>
          </c:val>
          <c:extLst>
            <c:ext xmlns:c16="http://schemas.microsoft.com/office/drawing/2014/chart" uri="{C3380CC4-5D6E-409C-BE32-E72D297353CC}">
              <c16:uniqueId val="{00000000-8E09-4793-8F32-FDC081605F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09-4793-8F32-FDC081605F4C}"/>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0.04</c:v>
                </c:pt>
                <c:pt idx="4">
                  <c:v>#N/A</c:v>
                </c:pt>
                <c:pt idx="5">
                  <c:v>0.09</c:v>
                </c:pt>
                <c:pt idx="6">
                  <c:v>#N/A</c:v>
                </c:pt>
                <c:pt idx="7">
                  <c:v>0.02</c:v>
                </c:pt>
                <c:pt idx="8">
                  <c:v>#N/A</c:v>
                </c:pt>
                <c:pt idx="9">
                  <c:v>0.02</c:v>
                </c:pt>
              </c:numCache>
            </c:numRef>
          </c:val>
          <c:extLst>
            <c:ext xmlns:c16="http://schemas.microsoft.com/office/drawing/2014/chart" uri="{C3380CC4-5D6E-409C-BE32-E72D297353CC}">
              <c16:uniqueId val="{00000002-8E09-4793-8F32-FDC081605F4C}"/>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8E09-4793-8F32-FDC081605F4C}"/>
            </c:ext>
          </c:extLst>
        </c:ser>
        <c:ser>
          <c:idx val="4"/>
          <c:order val="4"/>
          <c:tx>
            <c:strRef>
              <c:f>データシート!$A$31</c:f>
              <c:strCache>
                <c:ptCount val="1"/>
                <c:pt idx="0">
                  <c:v>特別養護老人ホーム事業会計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0.08</c:v>
                </c:pt>
                <c:pt idx="4">
                  <c:v>#N/A</c:v>
                </c:pt>
                <c:pt idx="5">
                  <c:v>0.05</c:v>
                </c:pt>
                <c:pt idx="6">
                  <c:v>#N/A</c:v>
                </c:pt>
                <c:pt idx="7">
                  <c:v>0.06</c:v>
                </c:pt>
                <c:pt idx="8">
                  <c:v>#N/A</c:v>
                </c:pt>
                <c:pt idx="9">
                  <c:v>0.05</c:v>
                </c:pt>
              </c:numCache>
            </c:numRef>
          </c:val>
          <c:extLst>
            <c:ext xmlns:c16="http://schemas.microsoft.com/office/drawing/2014/chart" uri="{C3380CC4-5D6E-409C-BE32-E72D297353CC}">
              <c16:uniqueId val="{00000004-8E09-4793-8F32-FDC081605F4C}"/>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0.24</c:v>
                </c:pt>
                <c:pt idx="4">
                  <c:v>#N/A</c:v>
                </c:pt>
                <c:pt idx="5">
                  <c:v>0.03</c:v>
                </c:pt>
                <c:pt idx="6">
                  <c:v>#N/A</c:v>
                </c:pt>
                <c:pt idx="7">
                  <c:v>0.09</c:v>
                </c:pt>
                <c:pt idx="8">
                  <c:v>#N/A</c:v>
                </c:pt>
                <c:pt idx="9">
                  <c:v>0.17</c:v>
                </c:pt>
              </c:numCache>
            </c:numRef>
          </c:val>
          <c:extLst>
            <c:ext xmlns:c16="http://schemas.microsoft.com/office/drawing/2014/chart" uri="{C3380CC4-5D6E-409C-BE32-E72D297353CC}">
              <c16:uniqueId val="{00000005-8E09-4793-8F32-FDC081605F4C}"/>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0.25</c:v>
                </c:pt>
                <c:pt idx="2">
                  <c:v>#N/A</c:v>
                </c:pt>
                <c:pt idx="3">
                  <c:v>0.28000000000000003</c:v>
                </c:pt>
                <c:pt idx="4">
                  <c:v>#N/A</c:v>
                </c:pt>
                <c:pt idx="5">
                  <c:v>0.31</c:v>
                </c:pt>
                <c:pt idx="6">
                  <c:v>#N/A</c:v>
                </c:pt>
                <c:pt idx="7">
                  <c:v>0.6</c:v>
                </c:pt>
                <c:pt idx="8">
                  <c:v>#N/A</c:v>
                </c:pt>
                <c:pt idx="9">
                  <c:v>0.48</c:v>
                </c:pt>
              </c:numCache>
            </c:numRef>
          </c:val>
          <c:extLst>
            <c:ext xmlns:c16="http://schemas.microsoft.com/office/drawing/2014/chart" uri="{C3380CC4-5D6E-409C-BE32-E72D297353CC}">
              <c16:uniqueId val="{00000006-8E09-4793-8F32-FDC081605F4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2.1800000000000002</c:v>
                </c:pt>
                <c:pt idx="2">
                  <c:v>#N/A</c:v>
                </c:pt>
                <c:pt idx="3">
                  <c:v>2.5499999999999998</c:v>
                </c:pt>
                <c:pt idx="4">
                  <c:v>#N/A</c:v>
                </c:pt>
                <c:pt idx="5">
                  <c:v>2.62</c:v>
                </c:pt>
                <c:pt idx="6">
                  <c:v>#N/A</c:v>
                </c:pt>
                <c:pt idx="7">
                  <c:v>1.96</c:v>
                </c:pt>
                <c:pt idx="8">
                  <c:v>#N/A</c:v>
                </c:pt>
                <c:pt idx="9">
                  <c:v>1.75</c:v>
                </c:pt>
              </c:numCache>
            </c:numRef>
          </c:val>
          <c:extLst>
            <c:ext xmlns:c16="http://schemas.microsoft.com/office/drawing/2014/chart" uri="{C3380CC4-5D6E-409C-BE32-E72D297353CC}">
              <c16:uniqueId val="{00000007-8E09-4793-8F32-FDC081605F4C}"/>
            </c:ext>
          </c:extLst>
        </c:ser>
        <c:ser>
          <c:idx val="8"/>
          <c:order val="8"/>
          <c:tx>
            <c:strRef>
              <c:f>データシート!$A$35</c:f>
              <c:strCache>
                <c:ptCount val="1"/>
                <c:pt idx="0">
                  <c:v>船舶事業会計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1.63</c:v>
                </c:pt>
                <c:pt idx="2">
                  <c:v>#N/A</c:v>
                </c:pt>
                <c:pt idx="3">
                  <c:v>2.06</c:v>
                </c:pt>
                <c:pt idx="4">
                  <c:v>#N/A</c:v>
                </c:pt>
                <c:pt idx="5">
                  <c:v>2.36</c:v>
                </c:pt>
                <c:pt idx="6">
                  <c:v>#N/A</c:v>
                </c:pt>
                <c:pt idx="7">
                  <c:v>2.72</c:v>
                </c:pt>
                <c:pt idx="8">
                  <c:v>#N/A</c:v>
                </c:pt>
                <c:pt idx="9">
                  <c:v>1.89</c:v>
                </c:pt>
              </c:numCache>
            </c:numRef>
          </c:val>
          <c:extLst>
            <c:ext xmlns:c16="http://schemas.microsoft.com/office/drawing/2014/chart" uri="{C3380CC4-5D6E-409C-BE32-E72D297353CC}">
              <c16:uniqueId val="{00000008-8E09-4793-8F32-FDC081605F4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13.7</c:v>
                </c:pt>
                <c:pt idx="2">
                  <c:v>#N/A</c:v>
                </c:pt>
                <c:pt idx="3">
                  <c:v>14.47</c:v>
                </c:pt>
                <c:pt idx="4">
                  <c:v>#N/A</c:v>
                </c:pt>
                <c:pt idx="5">
                  <c:v>13.96</c:v>
                </c:pt>
                <c:pt idx="6">
                  <c:v>#N/A</c:v>
                </c:pt>
                <c:pt idx="7">
                  <c:v>13.12</c:v>
                </c:pt>
                <c:pt idx="8">
                  <c:v>#N/A</c:v>
                </c:pt>
                <c:pt idx="9">
                  <c:v>12.48</c:v>
                </c:pt>
              </c:numCache>
            </c:numRef>
          </c:val>
          <c:extLst>
            <c:ext xmlns:c16="http://schemas.microsoft.com/office/drawing/2014/chart" uri="{C3380CC4-5D6E-409C-BE32-E72D297353CC}">
              <c16:uniqueId val="{00000009-8E09-4793-8F32-FDC081605F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1114</c:v>
                </c:pt>
                <c:pt idx="5">
                  <c:v>1071</c:v>
                </c:pt>
                <c:pt idx="8">
                  <c:v>1087</c:v>
                </c:pt>
                <c:pt idx="11">
                  <c:v>1134</c:v>
                </c:pt>
                <c:pt idx="14">
                  <c:v>1133</c:v>
                </c:pt>
              </c:numCache>
            </c:numRef>
          </c:val>
          <c:extLst>
            <c:ext xmlns:c16="http://schemas.microsoft.com/office/drawing/2014/chart" uri="{C3380CC4-5D6E-409C-BE32-E72D297353CC}">
              <c16:uniqueId val="{00000000-9F13-4214-B95C-922254C66B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13-4214-B95C-922254C66B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F13-4214-B95C-922254C66B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13-4214-B95C-922254C66B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254</c:v>
                </c:pt>
                <c:pt idx="3">
                  <c:v>239</c:v>
                </c:pt>
                <c:pt idx="6">
                  <c:v>253</c:v>
                </c:pt>
                <c:pt idx="9">
                  <c:v>250</c:v>
                </c:pt>
                <c:pt idx="12">
                  <c:v>256</c:v>
                </c:pt>
              </c:numCache>
            </c:numRef>
          </c:val>
          <c:extLst>
            <c:ext xmlns:c16="http://schemas.microsoft.com/office/drawing/2014/chart" uri="{C3380CC4-5D6E-409C-BE32-E72D297353CC}">
              <c16:uniqueId val="{00000004-9F13-4214-B95C-922254C66B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13-4214-B95C-922254C66B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13-4214-B95C-922254C66B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1184</c:v>
                </c:pt>
                <c:pt idx="3">
                  <c:v>1183</c:v>
                </c:pt>
                <c:pt idx="6">
                  <c:v>1190</c:v>
                </c:pt>
                <c:pt idx="9">
                  <c:v>1260</c:v>
                </c:pt>
                <c:pt idx="12">
                  <c:v>1287</c:v>
                </c:pt>
              </c:numCache>
            </c:numRef>
          </c:val>
          <c:extLst>
            <c:ext xmlns:c16="http://schemas.microsoft.com/office/drawing/2014/chart" uri="{C3380CC4-5D6E-409C-BE32-E72D297353CC}">
              <c16:uniqueId val="{00000007-9F13-4214-B95C-922254C66B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324</c:v>
                </c:pt>
                <c:pt idx="2">
                  <c:v>#N/A</c:v>
                </c:pt>
                <c:pt idx="3">
                  <c:v>#N/A</c:v>
                </c:pt>
                <c:pt idx="4">
                  <c:v>351</c:v>
                </c:pt>
                <c:pt idx="5">
                  <c:v>#N/A</c:v>
                </c:pt>
                <c:pt idx="6">
                  <c:v>#N/A</c:v>
                </c:pt>
                <c:pt idx="7">
                  <c:v>356</c:v>
                </c:pt>
                <c:pt idx="8">
                  <c:v>#N/A</c:v>
                </c:pt>
                <c:pt idx="9">
                  <c:v>#N/A</c:v>
                </c:pt>
                <c:pt idx="10">
                  <c:v>376</c:v>
                </c:pt>
                <c:pt idx="11">
                  <c:v>#N/A</c:v>
                </c:pt>
                <c:pt idx="12">
                  <c:v>#N/A</c:v>
                </c:pt>
                <c:pt idx="13">
                  <c:v>410</c:v>
                </c:pt>
                <c:pt idx="14">
                  <c:v>#N/A</c:v>
                </c:pt>
              </c:numCache>
            </c:numRef>
          </c:val>
          <c:smooth val="0"/>
          <c:extLst>
            <c:ext xmlns:c16="http://schemas.microsoft.com/office/drawing/2014/chart" uri="{C3380CC4-5D6E-409C-BE32-E72D297353CC}">
              <c16:uniqueId val="{00000008-9F13-4214-B95C-922254C66B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8737</c:v>
                </c:pt>
                <c:pt idx="5">
                  <c:v>8762</c:v>
                </c:pt>
                <c:pt idx="8">
                  <c:v>8524</c:v>
                </c:pt>
                <c:pt idx="11">
                  <c:v>8468</c:v>
                </c:pt>
                <c:pt idx="14">
                  <c:v>7855</c:v>
                </c:pt>
              </c:numCache>
            </c:numRef>
          </c:val>
          <c:extLst>
            <c:ext xmlns:c16="http://schemas.microsoft.com/office/drawing/2014/chart" uri="{C3380CC4-5D6E-409C-BE32-E72D297353CC}">
              <c16:uniqueId val="{00000000-FA82-4B3A-B11A-4B1239E299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1508</c:v>
                </c:pt>
                <c:pt idx="5">
                  <c:v>1420</c:v>
                </c:pt>
                <c:pt idx="8">
                  <c:v>1342</c:v>
                </c:pt>
                <c:pt idx="11">
                  <c:v>1251</c:v>
                </c:pt>
                <c:pt idx="14">
                  <c:v>1159</c:v>
                </c:pt>
              </c:numCache>
            </c:numRef>
          </c:val>
          <c:extLst>
            <c:ext xmlns:c16="http://schemas.microsoft.com/office/drawing/2014/chart" uri="{C3380CC4-5D6E-409C-BE32-E72D297353CC}">
              <c16:uniqueId val="{00000001-FA82-4B3A-B11A-4B1239E299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3318</c:v>
                </c:pt>
                <c:pt idx="5">
                  <c:v>3175</c:v>
                </c:pt>
                <c:pt idx="8">
                  <c:v>3084</c:v>
                </c:pt>
                <c:pt idx="11">
                  <c:v>2761</c:v>
                </c:pt>
                <c:pt idx="14">
                  <c:v>2380</c:v>
                </c:pt>
              </c:numCache>
            </c:numRef>
          </c:val>
          <c:extLst>
            <c:ext xmlns:c16="http://schemas.microsoft.com/office/drawing/2014/chart" uri="{C3380CC4-5D6E-409C-BE32-E72D297353CC}">
              <c16:uniqueId val="{00000002-FA82-4B3A-B11A-4B1239E299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82-4B3A-B11A-4B1239E299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82-4B3A-B11A-4B1239E299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82-4B3A-B11A-4B1239E299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651</c:v>
                </c:pt>
                <c:pt idx="3">
                  <c:v>641</c:v>
                </c:pt>
                <c:pt idx="6">
                  <c:v>584</c:v>
                </c:pt>
                <c:pt idx="9">
                  <c:v>474</c:v>
                </c:pt>
                <c:pt idx="12">
                  <c:v>391</c:v>
                </c:pt>
              </c:numCache>
            </c:numRef>
          </c:val>
          <c:extLst>
            <c:ext xmlns:c16="http://schemas.microsoft.com/office/drawing/2014/chart" uri="{C3380CC4-5D6E-409C-BE32-E72D297353CC}">
              <c16:uniqueId val="{00000006-FA82-4B3A-B11A-4B1239E299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A82-4B3A-B11A-4B1239E299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2418</c:v>
                </c:pt>
                <c:pt idx="3">
                  <c:v>2380</c:v>
                </c:pt>
                <c:pt idx="6">
                  <c:v>2331</c:v>
                </c:pt>
                <c:pt idx="9">
                  <c:v>2225</c:v>
                </c:pt>
                <c:pt idx="12">
                  <c:v>2082</c:v>
                </c:pt>
              </c:numCache>
            </c:numRef>
          </c:val>
          <c:extLst>
            <c:ext xmlns:c16="http://schemas.microsoft.com/office/drawing/2014/chart" uri="{C3380CC4-5D6E-409C-BE32-E72D297353CC}">
              <c16:uniqueId val="{00000008-FA82-4B3A-B11A-4B1239E299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A82-4B3A-B11A-4B1239E299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11325</c:v>
                </c:pt>
                <c:pt idx="3">
                  <c:v>11230</c:v>
                </c:pt>
                <c:pt idx="6">
                  <c:v>10902</c:v>
                </c:pt>
                <c:pt idx="9">
                  <c:v>10688</c:v>
                </c:pt>
                <c:pt idx="12">
                  <c:v>10263</c:v>
                </c:pt>
              </c:numCache>
            </c:numRef>
          </c:val>
          <c:extLst>
            <c:ext xmlns:c16="http://schemas.microsoft.com/office/drawing/2014/chart" uri="{C3380CC4-5D6E-409C-BE32-E72D297353CC}">
              <c16:uniqueId val="{0000000A-FA82-4B3A-B11A-4B1239E299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831</c:v>
                </c:pt>
                <c:pt idx="2">
                  <c:v>#N/A</c:v>
                </c:pt>
                <c:pt idx="3">
                  <c:v>#N/A</c:v>
                </c:pt>
                <c:pt idx="4">
                  <c:v>893</c:v>
                </c:pt>
                <c:pt idx="5">
                  <c:v>#N/A</c:v>
                </c:pt>
                <c:pt idx="6">
                  <c:v>#N/A</c:v>
                </c:pt>
                <c:pt idx="7">
                  <c:v>867</c:v>
                </c:pt>
                <c:pt idx="8">
                  <c:v>#N/A</c:v>
                </c:pt>
                <c:pt idx="9">
                  <c:v>#N/A</c:v>
                </c:pt>
                <c:pt idx="10">
                  <c:v>906</c:v>
                </c:pt>
                <c:pt idx="11">
                  <c:v>#N/A</c:v>
                </c:pt>
                <c:pt idx="12">
                  <c:v>#N/A</c:v>
                </c:pt>
                <c:pt idx="13">
                  <c:v>1342</c:v>
                </c:pt>
                <c:pt idx="14">
                  <c:v>#N/A</c:v>
                </c:pt>
              </c:numCache>
            </c:numRef>
          </c:val>
          <c:smooth val="0"/>
          <c:extLst>
            <c:ext xmlns:c16="http://schemas.microsoft.com/office/drawing/2014/chart" uri="{C3380CC4-5D6E-409C-BE32-E72D297353CC}">
              <c16:uniqueId val="{0000000B-FA82-4B3A-B11A-4B1239E299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1303</c:v>
                </c:pt>
                <c:pt idx="1">
                  <c:v>1104</c:v>
                </c:pt>
                <c:pt idx="2">
                  <c:v>964</c:v>
                </c:pt>
              </c:numCache>
            </c:numRef>
          </c:val>
          <c:extLst>
            <c:ext xmlns:c16="http://schemas.microsoft.com/office/drawing/2014/chart" uri="{C3380CC4-5D6E-409C-BE32-E72D297353CC}">
              <c16:uniqueId val="{00000000-6BF1-403A-AA4E-707483F83A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790</c:v>
                </c:pt>
                <c:pt idx="1">
                  <c:v>759</c:v>
                </c:pt>
                <c:pt idx="2">
                  <c:v>509</c:v>
                </c:pt>
              </c:numCache>
            </c:numRef>
          </c:val>
          <c:extLst>
            <c:ext xmlns:c16="http://schemas.microsoft.com/office/drawing/2014/chart" uri="{C3380CC4-5D6E-409C-BE32-E72D297353CC}">
              <c16:uniqueId val="{00000001-6BF1-403A-AA4E-707483F83A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665</c:v>
                </c:pt>
                <c:pt idx="1">
                  <c:v>666</c:v>
                </c:pt>
                <c:pt idx="2">
                  <c:v>762</c:v>
                </c:pt>
              </c:numCache>
            </c:numRef>
          </c:val>
          <c:extLst>
            <c:ext xmlns:c16="http://schemas.microsoft.com/office/drawing/2014/chart" uri="{C3380CC4-5D6E-409C-BE32-E72D297353CC}">
              <c16:uniqueId val="{00000002-6BF1-403A-AA4E-707483F83A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{F8C3628F-E588-43FD-9DFF-A248C8D4E1C8}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E6E-453E-8A3B-7335B95CA0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{EB2E1664-C8B1-457C-84D1-49E4FFC6BF66}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6E-453E-8A3B-7335B95CA0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{6FC42579-C1CA-4DC5-9120-7F5FE53A6681}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6E-453E-8A3B-7335B95CA0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{7109A667-26A9-46A6-B238-61AF0EF30839}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6E-453E-8A3B-7335B95CA0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{2A112318-ED1A-4F6F-A88F-9D9F556B5D26}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6E-453E-8A3B-7335B95CA0A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{47E1ABF5-7750-4754-A0CB-0193C634EA0D}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E6E-453E-8A3B-7335B95CA0A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{6AE56991-88F2-4E1C-B25E-25E501777210}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E6E-453E-8A3B-7335B95CA0A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{837C8DBC-AF98-4FB7-8C8F-913E20BA5AFD}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E6E-453E-8A3B-7335B95CA0A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{1BC98108-1803-4467-A9E8-427A288D7407}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E6E-453E-8A3B-7335B95CA0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56.8</c:v>
                </c:pt>
                <c:pt idx="16">
                  <c:v>46.7</c:v>
                </c:pt>
                <c:pt idx="24">
                  <c:v>48.3</c:v>
                </c:pt>
                <c:pt idx="32">
                  <c:v>49.8</c:v>
                </c:pt>
              </c:numCache>
            </c:numRef>
          </c:xVal>
          <c:yVal>
            <c:numRef>
              <c:f>公会計指標分析・財政指標組合せ分析表!$BP$51:$DC$51</c:f>
              <c:numCache>
                <c:formatCode>#,##0.0;"▲ "#,##0.0</c:formatCode>
                <c:ptCount val="40"/>
                <c:pt idx="0">
                  <c:v>25.2</c:v>
                </c:pt>
                <c:pt idx="8">
                  <c:v>27.8</c:v>
                </c:pt>
                <c:pt idx="16">
                  <c:v>27.6</c:v>
                </c:pt>
                <c:pt idx="24">
                  <c:v>29.1</c:v>
                </c:pt>
                <c:pt idx="32">
                  <c:v>44.2</c:v>
                </c:pt>
              </c:numCache>
            </c:numRef>
          </c:yVal>
          <c:smooth val="0"/>
          <c:extLst>
            <c:ext xmlns:c16="http://schemas.microsoft.com/office/drawing/2014/chart" uri="{C3380CC4-5D6E-409C-BE32-E72D297353CC}">
              <c16:uniqueId val="{00000009-BE6E-453E-8A3B-7335B95CA0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{36536C34-182D-4BAF-AF45-AABF943EF17E}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E6E-453E-8A3B-7335B95CA0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{F578D81C-C4E9-4C50-B714-A856E35DF25A}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6E-453E-8A3B-7335B95CA0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{66432CAF-FE98-4BAF-B95F-B03A143403A1}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6E-453E-8A3B-7335B95CA0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{F7B9F711-BFD1-41A7-B76A-CC8407ABFF33}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6E-453E-8A3B-7335B95CA0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{0E454A06-4F62-4E0D-83FC-F8B502A42887}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6E-453E-8A3B-7335B95CA0A1}"/>
                </c:ext>
              </c:extLst>
            </c:dLbl>
            <c:dLbl>
              <c:idx val="8"/>
              <c:layout>
                <c:manualLayout>
                  <c:x val="-3.5075513365366351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{6FB6FD1B-BBA5-40CE-A2CD-66CD7A53E9E8}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E6E-453E-8A3B-7335B95CA0A1}"/>
                </c:ext>
              </c:extLst>
            </c:dLbl>
            <c:dLbl>
              <c:idx val="16"/>
              <c:layout>
                <c:manualLayout>
                  <c:x val="-2.921488757377852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{8610009B-5662-49D4-93FD-536AD563A21B}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E6E-453E-8A3B-7335B95CA0A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{C0616BED-7EA5-4086-B121-E6859FC4074A}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E6E-453E-8A3B-7335B95CA0A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{5216B295-95E9-4B9C-91E8-14F1B6E8550E}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E6E-453E-8A3B-7335B95CA0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BE6E-453E-8A3B-7335B95CA0A1}"/>
            </c:ext>
          </c:extLst>
        </c:ser>
        <c:dLbls>
          <c:showLegendKey val="0"/>
          <c:showVal val="1"/>
          <c:showCatName val="0"/>
          <c:showSerName val="0"/>
          <c:showPercent val="0"/>
          <c:showBubbleSize val="0"/>
        </c:dLbls>
        <c:axId val="46179840"/>
        <c:axId val="46181760"/>
      </c:scatterChart>
      <c:valAx>
        <c:axId val="46179840"/>
        <c:scaling>
          <c:orientation val="minMax"/>
          <c:max val="65"/>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7977843368345601E-2"/>
                  <c:y val="-6.0959362479938752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{1A2119AD-2643-4DE5-9957-F27350B65DBC}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DC0-43DF-A0BA-5C153B60CE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{0D2EB7CF-6393-4AA3-9340-81A0DBD3F05D}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C0-43DF-A0BA-5C153B60CE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{A6F33C97-AF26-4AA9-8A5B-507695ECFF90}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C0-43DF-A0BA-5C153B60CE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{6E7C2D5C-BAE4-4520-927C-02192456905A}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C0-43DF-A0BA-5C153B60CE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{A9CAED20-8231-44DC-8AFD-BB1B7ABB2213}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C0-43DF-A0BA-5C153B60CEFC}"/>
                </c:ext>
              </c:extLst>
            </c:dLbl>
            <c:dLbl>
              <c:idx val="8"/>
              <c:layout>
                <c:manualLayout>
                  <c:x val="-2.5418139869875664E-2"/>
                  <c:y val="-6.387393169564910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{CBADACBA-F3B4-4FF8-89D2-9BAFD5B8D547}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DC0-43DF-A0BA-5C153B60CEF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{37364B03-3849-4DAF-A97C-9089032D7C6C}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DC0-43DF-A0BA-5C153B60CEF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{C5D2B90C-2144-4FBB-A847-34FA0370680F}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DC0-43DF-A0BA-5C153B60CEF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{91B6F0CD-49FE-4D72-948F-E47679ACF05D}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DC0-43DF-A0BA-5C153B60CE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c:v>
                </c:pt>
                <c:pt idx="16">
                  <c:v>10.6</c:v>
                </c:pt>
                <c:pt idx="24">
                  <c:v>11.4</c:v>
                </c:pt>
                <c:pt idx="32">
                  <c:v>12.3</c:v>
                </c:pt>
              </c:numCache>
            </c:numRef>
          </c:xVal>
          <c:yVal>
            <c:numRef>
              <c:f>公会計指標分析・財政指標組合せ分析表!$BP$73:$DC$73</c:f>
              <c:numCache>
                <c:formatCode>#,##0.0;"▲ "#,##0.0</c:formatCode>
                <c:ptCount val="40"/>
                <c:pt idx="0">
                  <c:v>25.2</c:v>
                </c:pt>
                <c:pt idx="8">
                  <c:v>27.8</c:v>
                </c:pt>
                <c:pt idx="16">
                  <c:v>27.6</c:v>
                </c:pt>
                <c:pt idx="24">
                  <c:v>29.1</c:v>
                </c:pt>
                <c:pt idx="32">
                  <c:v>44.2</c:v>
                </c:pt>
              </c:numCache>
            </c:numRef>
          </c:yVal>
          <c:smooth val="0"/>
          <c:extLst>
            <c:ext xmlns:c16="http://schemas.microsoft.com/office/drawing/2014/chart" uri="{C3380CC4-5D6E-409C-BE32-E72D297353CC}">
              <c16:uniqueId val="{00000009-7DC0-43DF-A0BA-5C153B60CE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{72713591-5B11-4B8B-B651-6A2F77E788E0}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DC0-43DF-A0BA-5C153B60CE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{AEDF8DED-8812-4E59-BE44-1C71723F7513}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C0-43DF-A0BA-5C153B60CE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{7DCC797C-8ADC-4751-9917-371F756685E5}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C0-43DF-A0BA-5C153B60CE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{3D7767B8-714E-4331-AE78-56BF39021B82}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C0-43DF-A0BA-5C153B60CE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{0D8D3074-9AEB-4F02-86AB-ED7B47BA90F9}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C0-43DF-A0BA-5C153B60CEFC}"/>
                </c:ext>
              </c:extLst>
            </c:dLbl>
            <c:dLbl>
              <c:idx val="8"/>
              <c:layout>
                <c:manualLayout>
                  <c:x val="-2.5418139869875664E-2"/>
                  <c:y val="-9.789287947793942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{02A121DD-7C99-4A5B-97FB-37DA3BE7C8E5}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DC0-43DF-A0BA-5C153B60CEFC}"/>
                </c:ext>
              </c:extLst>
            </c:dLbl>
            <c:dLbl>
              <c:idx val="16"/>
              <c:layout>
                <c:manualLayout>
                  <c:x val="-3.7977843368345601E-2"/>
                  <c:y val="-6.359908542119463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{5B094215-3B0D-413C-929F-53C38ECC0EFF}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DC0-43DF-A0BA-5C153B60CEFC}"/>
                </c:ext>
              </c:extLst>
            </c:dLbl>
            <c:dLbl>
              <c:idx val="24"/>
              <c:layout>
                <c:manualLayout>
                  <c:x val="-3.1697991619110633E-2"/>
                  <c:y val="-2.575763387667844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{7FDA03E5-66FD-411B-B49E-FE18ABBB483D}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DC0-43DF-A0BA-5C153B60CEF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{3F6D88EA-FECD-4A17-876C-126D1548A3B7}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DC0-43DF-A0BA-5C153B60CE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7DC0-43DF-A0BA-5C153B60CEFC}"/>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実質公債費比率は３ヶ年平均１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平成３０</a:t>
          </a:r>
          <a:r>
            <a:rPr lang="ja-JP" altLang="ja-JP" sz="1100" b="0" i="0" baseline="0">
              <a:solidFill>
                <a:schemeClr val="dk1"/>
              </a:solidFill>
              <a:effectLst/>
              <a:latin typeface="+mn-lt"/>
              <a:ea typeface="+mn-ea"/>
              <a:cs typeface="+mn-cs"/>
            </a:rPr>
            <a:t>年度に比べ、０．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ポイントの増となった。これは元利償還金の増額が影響している。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今後は普通交付税及び臨時財政対策債発行可能額の減額等の影響</a:t>
          </a:r>
          <a:r>
            <a:rPr lang="ja-JP" altLang="en-US" sz="1100" b="0" i="0" baseline="0">
              <a:solidFill>
                <a:schemeClr val="dk1"/>
              </a:solidFill>
              <a:effectLst/>
              <a:latin typeface="+mn-lt"/>
              <a:ea typeface="+mn-ea"/>
              <a:cs typeface="+mn-cs"/>
            </a:rPr>
            <a:t>も考えられることから</a:t>
          </a:r>
          <a:r>
            <a:rPr lang="ja-JP" altLang="ja-JP" sz="1100" b="0" i="0" baseline="0">
              <a:solidFill>
                <a:schemeClr val="dk1"/>
              </a:solidFill>
              <a:effectLst/>
              <a:latin typeface="+mn-lt"/>
              <a:ea typeface="+mn-ea"/>
              <a:cs typeface="+mn-cs"/>
            </a:rPr>
            <a:t>比率の増が見込まれるため、普通交付税算入率の高い辺地対策事業債など、財政運営に有利な地方債の発行に努め、あわせて実施事業の精査を行うことで、公債費の抑制を図り、引き続き低水準を維持する。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将来負担比率は</a:t>
          </a:r>
          <a:r>
            <a:rPr lang="ja-JP" altLang="en-US" sz="1100" b="0" i="0" baseline="0">
              <a:solidFill>
                <a:schemeClr val="dk1"/>
              </a:solidFill>
              <a:effectLst/>
              <a:latin typeface="+mn-lt"/>
              <a:ea typeface="+mn-ea"/>
              <a:cs typeface="+mn-cs"/>
            </a:rPr>
            <a:t>４４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％で、２９年度に比べ、１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となった。分子の将来負担額は減額（地方債現在高の減等）であったが、それ以上に充当可能財源が減額となったことが増加した要因である。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合併算定替の終了及び人口減少に伴い、</a:t>
          </a:r>
          <a:r>
            <a:rPr lang="ja-JP" altLang="ja-JP" sz="1100" b="0" i="0" baseline="0">
              <a:solidFill>
                <a:schemeClr val="dk1"/>
              </a:solidFill>
              <a:effectLst/>
              <a:latin typeface="+mn-lt"/>
              <a:ea typeface="+mn-ea"/>
              <a:cs typeface="+mn-cs"/>
            </a:rPr>
            <a:t>普通交付税の減額や臨時財政対策債発行可能額の減額等</a:t>
          </a:r>
          <a:r>
            <a:rPr lang="ja-JP" altLang="en-US" sz="1100" b="0" i="0" baseline="0">
              <a:solidFill>
                <a:schemeClr val="dk1"/>
              </a:solidFill>
              <a:effectLst/>
              <a:latin typeface="+mn-lt"/>
              <a:ea typeface="+mn-ea"/>
              <a:cs typeface="+mn-cs"/>
            </a:rPr>
            <a:t>が考えらることから</a:t>
          </a:r>
          <a:r>
            <a:rPr lang="ja-JP" altLang="ja-JP" sz="1100" b="0" i="0" baseline="0">
              <a:solidFill>
                <a:schemeClr val="dk1"/>
              </a:solidFill>
              <a:effectLst/>
              <a:latin typeface="+mn-lt"/>
              <a:ea typeface="+mn-ea"/>
              <a:cs typeface="+mn-cs"/>
            </a:rPr>
            <a:t>比率の増が見込まれる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、地方債発行の抑制や基金運用の適正化に努める</a:t>
          </a:r>
          <a:r>
            <a:rPr lang="ja-JP" altLang="en-US" sz="1100" b="0" i="0" baseline="0">
              <a:solidFill>
                <a:schemeClr val="dk1"/>
              </a:solidFill>
              <a:effectLst/>
              <a:latin typeface="+mn-lt"/>
              <a:ea typeface="+mn-ea"/>
              <a:cs typeface="+mn-cs"/>
            </a:rPr>
            <a:t>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愛媛県上島町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地域振興基金の積立（１億円）と減債基金の積立（５千万円）はあったが、一般財源の不足に伴う基金の取崩しも発生している</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め、</a:t>
          </a:r>
          <a:r>
            <a:rPr kumimoji="1" lang="ja-JP" altLang="en-US" sz="1100">
              <a:solidFill>
                <a:schemeClr val="dk1"/>
              </a:solidFill>
              <a:effectLst/>
              <a:latin typeface="+mn-lt"/>
              <a:ea typeface="+mn-ea"/>
              <a:cs typeface="+mn-cs"/>
            </a:rPr>
            <a:t>昨年に引き続き</a:t>
          </a:r>
          <a:r>
            <a:rPr kumimoji="1" lang="ja-JP" altLang="ja-JP" sz="1100">
              <a:solidFill>
                <a:schemeClr val="dk1"/>
              </a:solidFill>
              <a:effectLst/>
              <a:latin typeface="+mn-lt"/>
              <a:ea typeface="+mn-ea"/>
              <a:cs typeface="+mn-cs"/>
            </a:rPr>
            <a:t>基金全体としては大きく減額となった。</a:t>
          </a:r>
          <a:r>
            <a:rPr kumimoji="1" lang="ja-JP" altLang="en-US" sz="1100">
              <a:solidFill>
                <a:schemeClr val="dk1"/>
              </a:solidFill>
              <a:effectLst/>
              <a:latin typeface="+mn-lt"/>
              <a:ea typeface="+mn-ea"/>
              <a:cs typeface="+mn-cs"/>
            </a:rPr>
            <a:t>要因としては、公債費など義務的経費の増加が挙げられ</a:t>
          </a:r>
          <a:r>
            <a:rPr kumimoji="1" lang="ja-JP" altLang="ja-JP" sz="1100">
              <a:solidFill>
                <a:schemeClr val="dk1"/>
              </a:solidFill>
              <a:effectLst/>
              <a:latin typeface="+mn-lt"/>
              <a:ea typeface="+mn-ea"/>
              <a:cs typeface="+mn-cs"/>
            </a:rPr>
            <a:t>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財政調整基金と減債基金を合わせると約１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千万円で、標準財政規模からみると</a:t>
          </a:r>
          <a:r>
            <a:rPr kumimoji="1" lang="ja-JP" altLang="en-US" sz="1100">
              <a:solidFill>
                <a:schemeClr val="dk1"/>
              </a:solidFill>
              <a:effectLst/>
              <a:latin typeface="+mn-lt"/>
              <a:ea typeface="+mn-ea"/>
              <a:cs typeface="+mn-cs"/>
            </a:rPr>
            <a:t>標準的な基金残高は確保しているが、大規模災害などの</a:t>
          </a:r>
          <a:r>
            <a:rPr kumimoji="1" lang="ja-JP" altLang="ja-JP" sz="1100">
              <a:solidFill>
                <a:schemeClr val="dk1"/>
              </a:solidFill>
              <a:effectLst/>
              <a:latin typeface="+mn-lt"/>
              <a:ea typeface="+mn-ea"/>
              <a:cs typeface="+mn-cs"/>
            </a:rPr>
            <a:t>不測の事態に備えて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一定</a:t>
          </a:r>
          <a:r>
            <a:rPr kumimoji="1" lang="ja-JP" altLang="en-US" sz="1100">
              <a:solidFill>
                <a:schemeClr val="dk1"/>
              </a:solidFill>
              <a:effectLst/>
              <a:latin typeface="+mn-lt"/>
              <a:ea typeface="+mn-ea"/>
              <a:cs typeface="+mn-cs"/>
            </a:rPr>
            <a:t>の金額を</a:t>
          </a:r>
          <a:r>
            <a:rPr kumimoji="1" lang="ja-JP" altLang="ja-JP" sz="1100">
              <a:solidFill>
                <a:schemeClr val="dk1"/>
              </a:solidFill>
              <a:effectLst/>
              <a:latin typeface="+mn-lt"/>
              <a:ea typeface="+mn-ea"/>
              <a:cs typeface="+mn-cs"/>
            </a:rPr>
            <a:t>保</a:t>
          </a:r>
          <a:r>
            <a:rPr kumimoji="1" lang="ja-JP" altLang="en-US" sz="1100">
              <a:solidFill>
                <a:schemeClr val="dk1"/>
              </a:solidFill>
              <a:effectLst/>
              <a:latin typeface="+mn-lt"/>
              <a:ea typeface="+mn-ea"/>
              <a:cs typeface="+mn-cs"/>
            </a:rPr>
            <a:t>つ必要が</a:t>
          </a:r>
          <a:r>
            <a:rPr kumimoji="1" lang="ja-JP" altLang="ja-JP" sz="1100">
              <a:solidFill>
                <a:schemeClr val="dk1"/>
              </a:solidFill>
              <a:effectLst/>
              <a:latin typeface="+mn-lt"/>
              <a:ea typeface="+mn-ea"/>
              <a:cs typeface="+mn-cs"/>
            </a:rPr>
            <a:t>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ふるさと整備基金・・・</a:t>
          </a:r>
          <a:r>
            <a:rPr lang="ja-JP" altLang="ja-JP" sz="1100">
              <a:solidFill>
                <a:schemeClr val="dk1"/>
              </a:solidFill>
              <a:effectLst/>
              <a:latin typeface="+mn-lt"/>
              <a:ea typeface="+mn-ea"/>
              <a:cs typeface="+mn-cs"/>
            </a:rPr>
            <a:t>ふるさとの振興を円滑かつ効果的に行うことを目的としている。</a:t>
          </a:r>
          <a:endParaRPr lang="ja-JP" altLang="ja-JP" sz="1400">
            <a:effectLst/>
          </a:endParaRPr>
        </a:p>
        <a:p>
          <a:r>
            <a:rPr kumimoji="1" lang="ja-JP" altLang="ja-JP" sz="1100">
              <a:solidFill>
                <a:schemeClr val="dk1"/>
              </a:solidFill>
              <a:effectLst/>
              <a:latin typeface="+mn-lt"/>
              <a:ea typeface="+mn-ea"/>
              <a:cs typeface="+mn-cs"/>
            </a:rPr>
            <a:t>　地域振興基金・・・</a:t>
          </a:r>
          <a:r>
            <a:rPr lang="ja-JP" altLang="ja-JP" sz="1100">
              <a:solidFill>
                <a:schemeClr val="dk1"/>
              </a:solidFill>
              <a:effectLst/>
              <a:latin typeface="+mn-lt"/>
              <a:ea typeface="+mn-ea"/>
              <a:cs typeface="+mn-cs"/>
            </a:rPr>
            <a:t>町民の連帯の強化又は地域振興に要する経費の財源に充てることを目的としている。</a:t>
          </a:r>
          <a:endParaRPr lang="ja-JP" altLang="ja-JP" sz="1400">
            <a:effectLst/>
          </a:endParaRPr>
        </a:p>
        <a:p>
          <a:r>
            <a:rPr kumimoji="1" lang="ja-JP" altLang="ja-JP" sz="1100">
              <a:solidFill>
                <a:schemeClr val="dk1"/>
              </a:solidFill>
              <a:effectLst/>
              <a:latin typeface="+mn-lt"/>
              <a:ea typeface="+mn-ea"/>
              <a:cs typeface="+mn-cs"/>
            </a:rPr>
            <a:t>　ふるさと振興基金・・・行</a:t>
          </a:r>
          <a:r>
            <a:rPr lang="ja-JP" altLang="ja-JP" sz="1100">
              <a:solidFill>
                <a:schemeClr val="dk1"/>
              </a:solidFill>
              <a:effectLst/>
              <a:latin typeface="+mn-lt"/>
              <a:ea typeface="+mn-ea"/>
              <a:cs typeface="+mn-cs"/>
            </a:rPr>
            <a:t>政の広域化の要請に対処し、効率化と均衡のある発展を促進するため今治地区広域市町村圏の振興に関する施策の推進を図ることを目的と</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水と土保全基金・・・土</a:t>
          </a:r>
          <a:r>
            <a:rPr lang="ja-JP" altLang="ja-JP" sz="1100">
              <a:solidFill>
                <a:schemeClr val="dk1"/>
              </a:solidFill>
              <a:effectLst/>
              <a:latin typeface="+mn-lt"/>
              <a:ea typeface="+mn-ea"/>
              <a:cs typeface="+mn-cs"/>
            </a:rPr>
            <a:t>地改良施設の公益的機能を有効に発揮し、集落住民の共同活動を促進することを目的としている。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森林環境贈与税基金・・・森林の整備及びその促進に関する施策の支援等を図ることを目的としている。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ふるさと整備基金は、地域振興に係る事業の推進により、近年は</a:t>
          </a:r>
          <a:r>
            <a:rPr kumimoji="1" lang="ja-JP" altLang="en-US" sz="1100">
              <a:solidFill>
                <a:schemeClr val="dk1"/>
              </a:solidFill>
              <a:effectLst/>
              <a:latin typeface="+mn-lt"/>
              <a:ea typeface="+mn-ea"/>
              <a:cs typeface="+mn-cs"/>
            </a:rPr>
            <a:t>取崩しによる基金残高が減少している。</a:t>
          </a:r>
          <a:endParaRPr lang="ja-JP" altLang="ja-JP" sz="1400">
            <a:effectLst/>
          </a:endParaRPr>
        </a:p>
        <a:p>
          <a:r>
            <a:rPr kumimoji="1" lang="ja-JP" altLang="ja-JP" sz="1100">
              <a:solidFill>
                <a:schemeClr val="dk1"/>
              </a:solidFill>
              <a:effectLst/>
              <a:latin typeface="+mn-lt"/>
              <a:ea typeface="+mn-ea"/>
              <a:cs typeface="+mn-cs"/>
            </a:rPr>
            <a:t>　地域振興基金は、合併特例債を</a:t>
          </a:r>
          <a:r>
            <a:rPr kumimoji="1" lang="ja-JP" altLang="en-US" sz="1100">
              <a:solidFill>
                <a:schemeClr val="dk1"/>
              </a:solidFill>
              <a:effectLst/>
              <a:latin typeface="+mn-lt"/>
              <a:ea typeface="+mn-ea"/>
              <a:cs typeface="+mn-cs"/>
            </a:rPr>
            <a:t>活用</a:t>
          </a:r>
          <a:r>
            <a:rPr kumimoji="1" lang="ja-JP" altLang="ja-JP" sz="1100">
              <a:solidFill>
                <a:schemeClr val="dk1"/>
              </a:solidFill>
              <a:effectLst/>
              <a:latin typeface="+mn-lt"/>
              <a:ea typeface="+mn-ea"/>
              <a:cs typeface="+mn-cs"/>
            </a:rPr>
            <a:t>して平成２９年度に創設した基金であり、令和元年度まで３年間の計画で毎年１億円ずつ積み立て</a:t>
          </a:r>
          <a:r>
            <a:rPr kumimoji="1" lang="ja-JP" altLang="en-US" sz="1100">
              <a:solidFill>
                <a:schemeClr val="dk1"/>
              </a:solidFill>
              <a:effectLst/>
              <a:latin typeface="+mn-lt"/>
              <a:ea typeface="+mn-ea"/>
              <a:cs typeface="+mn-cs"/>
            </a:rPr>
            <a:t>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游ゴシック 本文"/>
              <a:ea typeface="ＭＳ ゴシック" panose="020B0609070205080204" pitchFamily="49" charset="-128"/>
              <a:cs typeface="+mn-cs"/>
            </a:rPr>
            <a:t>　</a:t>
          </a:r>
          <a:r>
            <a:rPr kumimoji="1" lang="ja-JP" altLang="en-US" sz="1100">
              <a:solidFill>
                <a:schemeClr val="dk1"/>
              </a:solidFill>
              <a:effectLst/>
              <a:latin typeface="+mn-ea"/>
              <a:ea typeface="+mn-ea"/>
              <a:cs typeface="+mn-cs"/>
            </a:rPr>
            <a:t>森林環境譲与税基金は、令和元年度に創設された基金であるため、皆増となった。</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ふるさと整備基金は、充当対象となる事業を推進し、引き続き財源として活用する。</a:t>
          </a:r>
          <a:endParaRPr lang="ja-JP" altLang="ja-JP" sz="1400">
            <a:effectLst/>
          </a:endParaRPr>
        </a:p>
        <a:p>
          <a:r>
            <a:rPr kumimoji="1" lang="ja-JP" altLang="ja-JP" sz="1100">
              <a:solidFill>
                <a:schemeClr val="dk1"/>
              </a:solidFill>
              <a:effectLst/>
              <a:latin typeface="+mn-lt"/>
              <a:ea typeface="+mn-ea"/>
              <a:cs typeface="+mn-cs"/>
            </a:rPr>
            <a:t>　地域振興基金は、合併特例債の償還に合わせて令和２年度から年間約１，０００万円を事業の財源に充てる予定である。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などの義務的経費の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の理由により一般財源が不足している。そのため、</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年連続で取崩しとなった。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標準財政規模からみると</a:t>
          </a:r>
          <a:r>
            <a:rPr kumimoji="1" lang="ja-JP" altLang="en-US" sz="1100">
              <a:solidFill>
                <a:schemeClr val="dk1"/>
              </a:solidFill>
              <a:effectLst/>
              <a:latin typeface="+mn-lt"/>
              <a:ea typeface="+mn-ea"/>
              <a:cs typeface="+mn-cs"/>
            </a:rPr>
            <a:t>標準的な</a:t>
          </a:r>
          <a:r>
            <a:rPr kumimoji="1" lang="ja-JP" altLang="ja-JP" sz="1100">
              <a:solidFill>
                <a:schemeClr val="dk1"/>
              </a:solidFill>
              <a:effectLst/>
              <a:latin typeface="+mn-lt"/>
              <a:ea typeface="+mn-ea"/>
              <a:cs typeface="+mn-cs"/>
            </a:rPr>
            <a:t>基金残高（約</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６千万</a:t>
          </a:r>
          <a:r>
            <a:rPr kumimoji="1" lang="ja-JP" altLang="ja-JP" sz="1100">
              <a:solidFill>
                <a:schemeClr val="dk1"/>
              </a:solidFill>
              <a:effectLst/>
              <a:latin typeface="+mn-lt"/>
              <a:ea typeface="+mn-ea"/>
              <a:cs typeface="+mn-cs"/>
            </a:rPr>
            <a:t>円）は確保しているが、大規模災害などの不測の事態に備えて、一定の金額を保つ必要がある。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当初計画通り５千万円を積み立てたが、公債費の増加に伴う一般財源の確保のため、年度末に</a:t>
          </a:r>
          <a:r>
            <a:rPr kumimoji="1" lang="ja-JP" altLang="en-US" sz="1100">
              <a:solidFill>
                <a:schemeClr val="dk1"/>
              </a:solidFill>
              <a:effectLst/>
              <a:latin typeface="+mn-lt"/>
              <a:ea typeface="+mn-ea"/>
              <a:cs typeface="+mn-cs"/>
            </a:rPr>
            <a:t>３億円</a:t>
          </a:r>
          <a:r>
            <a:rPr kumimoji="1" lang="ja-JP" altLang="ja-JP" sz="1100">
              <a:solidFill>
                <a:schemeClr val="dk1"/>
              </a:solidFill>
              <a:effectLst/>
              <a:latin typeface="+mn-lt"/>
              <a:ea typeface="+mn-ea"/>
              <a:cs typeface="+mn-cs"/>
            </a:rPr>
            <a:t>を取り崩した。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今後数年間は公債費が大きく減少する見込みがないため、減債基金を取り崩しながら一般財源を確保していく</a:t>
          </a:r>
          <a:r>
            <a:rPr kumimoji="1" lang="ja-JP" altLang="en-US" sz="1100">
              <a:solidFill>
                <a:schemeClr val="dk1"/>
              </a:solidFill>
              <a:effectLst/>
              <a:latin typeface="+mn-lt"/>
              <a:ea typeface="+mn-ea"/>
              <a:cs typeface="+mn-cs"/>
            </a:rPr>
            <a:t>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6,761
6,441
30.38
6,896,762
6,746,077
73,137
4,082,881
10,262,587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有形固定資産減価償却率は全国平均よりも低く、建物の老朽化は進んでいないが、岩城橋開通（令和３年度予定）を</a:t>
          </a:r>
          <a:r>
            <a:rPr kumimoji="1" lang="ja-JP" altLang="en-US" sz="1100">
              <a:solidFill>
                <a:schemeClr val="dk1"/>
              </a:solidFill>
              <a:effectLst/>
              <a:latin typeface="+mn-lt"/>
              <a:ea typeface="+mn-ea"/>
              <a:cs typeface="+mn-cs"/>
            </a:rPr>
            <a:t>踏まえた施設の最適化を検討していることころであり</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に基づき、さらなる公共施設の適正管理に努める。</a:t>
          </a:r>
          <a:endParaRPr kumimoji="1" lang="en-US" altLang="ja-JP" sz="11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4676246"/>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57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445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467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xdr:cNvSpPr txBox="1"/>
      </xdr:nvSpPr>
      <xdr:spPr>
        <a:xfrm>
          <a:off x="4813300" y="5240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523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14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81" name="楕円 80"/>
        <xdr:cNvSpPr/>
      </xdr:nvSpPr>
      <xdr:spPr>
        <a:xfrm>
          <a:off x="4711700" y="50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77487</xdr:rowOff>
    </xdr:from>
    <xdr:ext cx="405111" cy="259045"/>
    <xdr:sp macro="" textlink="">
      <xdr:nvSpPr>
        <xdr:cNvPr id="82" name="有形固定資産減価償却率該当値テキスト"/>
        <xdr:cNvSpPr txBox="1"/>
      </xdr:nvSpPr>
      <xdr:spPr>
        <a:xfrm>
          <a:off x="4813300" y="487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27622</xdr:rowOff>
    </xdr:from>
    <xdr:to>
      <xdr:col>19</xdr:col>
      <xdr:colOff>187325</xdr:colOff>
      <xdr:row>29</xdr:row>
      <xdr:rowOff>129222</xdr:rowOff>
    </xdr:to>
    <xdr:sp macro="" textlink="">
      <xdr:nvSpPr>
        <xdr:cNvPr id="83" name="楕円 82"/>
        <xdr:cNvSpPr/>
      </xdr:nvSpPr>
      <xdr:spPr>
        <a:xfrm>
          <a:off x="4000500" y="499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78422</xdr:rowOff>
    </xdr:from>
    <xdr:to>
      <xdr:col>23</xdr:col>
      <xdr:colOff>85725</xdr:colOff>
      <xdr:row>29</xdr:row>
      <xdr:rowOff>105410</xdr:rowOff>
    </xdr:to>
    <xdr:cxnSp macro="">
      <xdr:nvCxnSpPr>
        <xdr:cNvPr id="84" name="直線コネクタ 83"/>
        <xdr:cNvCxnSpPr/>
      </xdr:nvCxnSpPr>
      <xdr:spPr>
        <a:xfrm>
          <a:off x="4051300" y="5050472"/>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170286</xdr:rowOff>
    </xdr:from>
    <xdr:to>
      <xdr:col>15</xdr:col>
      <xdr:colOff>187325</xdr:colOff>
      <xdr:row>29</xdr:row>
      <xdr:rowOff>100436</xdr:rowOff>
    </xdr:to>
    <xdr:sp macro="" textlink="">
      <xdr:nvSpPr>
        <xdr:cNvPr id="85" name="楕円 84"/>
        <xdr:cNvSpPr/>
      </xdr:nvSpPr>
      <xdr:spPr>
        <a:xfrm>
          <a:off x="3238500" y="49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49636</xdr:rowOff>
    </xdr:from>
    <xdr:to>
      <xdr:col>19</xdr:col>
      <xdr:colOff>136525</xdr:colOff>
      <xdr:row>29</xdr:row>
      <xdr:rowOff>78422</xdr:rowOff>
    </xdr:to>
    <xdr:cxnSp macro="">
      <xdr:nvCxnSpPr>
        <xdr:cNvPr id="86" name="直線コネクタ 85"/>
        <xdr:cNvCxnSpPr/>
      </xdr:nvCxnSpPr>
      <xdr:spPr>
        <a:xfrm>
          <a:off x="3289300" y="5021686"/>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9102</xdr:rowOff>
    </xdr:from>
    <xdr:to>
      <xdr:col>11</xdr:col>
      <xdr:colOff>187325</xdr:colOff>
      <xdr:row>30</xdr:row>
      <xdr:rowOff>110702</xdr:rowOff>
    </xdr:to>
    <xdr:sp macro="" textlink="">
      <xdr:nvSpPr>
        <xdr:cNvPr id="87" name="楕円 86"/>
        <xdr:cNvSpPr/>
      </xdr:nvSpPr>
      <xdr:spPr>
        <a:xfrm>
          <a:off x="2476500" y="51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49636</xdr:rowOff>
    </xdr:from>
    <xdr:to>
      <xdr:col>15</xdr:col>
      <xdr:colOff>136525</xdr:colOff>
      <xdr:row>30</xdr:row>
      <xdr:rowOff>59902</xdr:rowOff>
    </xdr:to>
    <xdr:cxnSp macro="">
      <xdr:nvCxnSpPr>
        <xdr:cNvPr id="88" name="直線コネクタ 87"/>
        <xdr:cNvCxnSpPr/>
      </xdr:nvCxnSpPr>
      <xdr:spPr>
        <a:xfrm flipV="1">
          <a:off x="2527300" y="5021686"/>
          <a:ext cx="762000" cy="18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121179</xdr:rowOff>
    </xdr:from>
    <xdr:to>
      <xdr:col>7</xdr:col>
      <xdr:colOff>187325</xdr:colOff>
      <xdr:row>30</xdr:row>
      <xdr:rowOff>51329</xdr:rowOff>
    </xdr:to>
    <xdr:sp macro="" textlink="">
      <xdr:nvSpPr>
        <xdr:cNvPr id="89" name="楕円 88"/>
        <xdr:cNvSpPr/>
      </xdr:nvSpPr>
      <xdr:spPr>
        <a:xfrm>
          <a:off x="1714500" y="50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529</xdr:rowOff>
    </xdr:from>
    <xdr:to>
      <xdr:col>11</xdr:col>
      <xdr:colOff>136525</xdr:colOff>
      <xdr:row>30</xdr:row>
      <xdr:rowOff>59902</xdr:rowOff>
    </xdr:to>
    <xdr:cxnSp macro="">
      <xdr:nvCxnSpPr>
        <xdr:cNvPr id="90" name="直線コネクタ 89"/>
        <xdr:cNvCxnSpPr/>
      </xdr:nvCxnSpPr>
      <xdr:spPr>
        <a:xfrm>
          <a:off x="1765300" y="5144029"/>
          <a:ext cx="762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1" name="n_1aveValue有形固定資産減価償却率"/>
        <xdr:cNvSpPr txBox="1"/>
      </xdr:nvSpPr>
      <xdr:spPr>
        <a:xfrm>
          <a:off x="3836044" y="532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2" name="n_2aveValue有形固定資産減価償却率"/>
        <xdr:cNvSpPr txBox="1"/>
      </xdr:nvSpPr>
      <xdr:spPr>
        <a:xfrm>
          <a:off x="3086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xdr:cNvSpPr txBox="1"/>
      </xdr:nvSpPr>
      <xdr:spPr>
        <a:xfrm>
          <a:off x="2324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4" name="n_4aveValue有形固定資産減価償却率"/>
        <xdr:cNvSpPr txBox="1"/>
      </xdr:nvSpPr>
      <xdr:spPr>
        <a:xfrm>
          <a:off x="1562744" y="52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145749</xdr:rowOff>
    </xdr:from>
    <xdr:ext cx="405111" cy="259045"/>
    <xdr:sp macro="" textlink="">
      <xdr:nvSpPr>
        <xdr:cNvPr id="95" name="n_1mainValue有形固定資産減価償却率"/>
        <xdr:cNvSpPr txBox="1"/>
      </xdr:nvSpPr>
      <xdr:spPr>
        <a:xfrm>
          <a:off x="3836044" y="477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116963</xdr:rowOff>
    </xdr:from>
    <xdr:ext cx="405111" cy="259045"/>
    <xdr:sp macro="" textlink="">
      <xdr:nvSpPr>
        <xdr:cNvPr id="96" name="n_2mainValue有形固定資産減価償却率"/>
        <xdr:cNvSpPr txBox="1"/>
      </xdr:nvSpPr>
      <xdr:spPr>
        <a:xfrm>
          <a:off x="3086744" y="474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127229</xdr:rowOff>
    </xdr:from>
    <xdr:ext cx="405111" cy="259045"/>
    <xdr:sp macro="" textlink="">
      <xdr:nvSpPr>
        <xdr:cNvPr id="97" name="n_3mainValue有形固定資産減価償却率"/>
        <xdr:cNvSpPr txBox="1"/>
      </xdr:nvSpPr>
      <xdr:spPr>
        <a:xfrm>
          <a:off x="2324744" y="492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67856</xdr:rowOff>
    </xdr:from>
    <xdr:ext cx="405111" cy="259045"/>
    <xdr:sp macro="" textlink="">
      <xdr:nvSpPr>
        <xdr:cNvPr id="98" name="n_4mainValue有形固定資産減価償却率"/>
        <xdr:cNvSpPr txBox="1"/>
      </xdr:nvSpPr>
      <xdr:spPr>
        <a:xfrm>
          <a:off x="1562744" y="4868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普通会計での公債費の構成比は</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が、その反面、償還は進んでいるため、地方債残高は減少し、将来的な負担は軽減されている。しかしながら、</a:t>
          </a:r>
          <a:r>
            <a:rPr kumimoji="1" lang="ja-JP" altLang="en-US" sz="1100">
              <a:solidFill>
                <a:schemeClr val="dk1"/>
              </a:solidFill>
              <a:effectLst/>
              <a:latin typeface="+mn-lt"/>
              <a:ea typeface="+mn-ea"/>
              <a:cs typeface="+mn-cs"/>
            </a:rPr>
            <a:t>充当可能基金が年々減少していることから、比率は上昇傾向にあるため</a:t>
          </a:r>
          <a:r>
            <a:rPr kumimoji="1" lang="ja-JP" altLang="ja-JP" sz="1100">
              <a:solidFill>
                <a:schemeClr val="dk1"/>
              </a:solidFill>
              <a:effectLst/>
              <a:latin typeface="+mn-lt"/>
              <a:ea typeface="+mn-ea"/>
              <a:cs typeface="+mn-cs"/>
            </a:rPr>
            <a:t>、今後は地方債の借入額と残高のバランスを見ながら、公債費のコントロールを進めてい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xdr:cNvCxnSpPr/>
      </xdr:nvCxnSpPr>
      <xdr:spPr>
        <a:xfrm flipV="1">
          <a:off x="14793595" y="4541308"/>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xdr:cNvSpPr txBox="1"/>
      </xdr:nvSpPr>
      <xdr:spPr>
        <a:xfrm>
          <a:off x="14846300" y="6004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xdr:cNvCxnSpPr/>
      </xdr:nvCxnSpPr>
      <xdr:spPr>
        <a:xfrm>
          <a:off x="14706600" y="60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2" name="債務償還比率平均値テキスト"/>
        <xdr:cNvSpPr txBox="1"/>
      </xdr:nvSpPr>
      <xdr:spPr>
        <a:xfrm>
          <a:off x="14846300" y="490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xdr:cNvSpPr/>
      </xdr:nvSpPr>
      <xdr:spPr>
        <a:xfrm>
          <a:off x="147447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xdr:cNvSpPr/>
      </xdr:nvSpPr>
      <xdr:spPr>
        <a:xfrm>
          <a:off x="14033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xdr:cNvSpPr/>
      </xdr:nvSpPr>
      <xdr:spPr>
        <a:xfrm>
          <a:off x="13271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xdr:cNvSpPr/>
      </xdr:nvSpPr>
      <xdr:spPr>
        <a:xfrm>
          <a:off x="12509500" y="504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7" name="フローチャート: 判断 136"/>
        <xdr:cNvSpPr/>
      </xdr:nvSpPr>
      <xdr:spPr>
        <a:xfrm>
          <a:off x="11747500" y="501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129046</xdr:rowOff>
    </xdr:from>
    <xdr:to>
      <xdr:col>76</xdr:col>
      <xdr:colOff>73025</xdr:colOff>
      <xdr:row>31</xdr:row>
      <xdr:rowOff>59196</xdr:rowOff>
    </xdr:to>
    <xdr:sp macro="" textlink="">
      <xdr:nvSpPr>
        <xdr:cNvPr id="143" name="楕円 142"/>
        <xdr:cNvSpPr/>
      </xdr:nvSpPr>
      <xdr:spPr>
        <a:xfrm>
          <a:off x="14744700" y="527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107473</xdr:rowOff>
    </xdr:from>
    <xdr:ext cx="469744" cy="259045"/>
    <xdr:sp macro="" textlink="">
      <xdr:nvSpPr>
        <xdr:cNvPr id="144" name="債務償還比率該当値テキスト"/>
        <xdr:cNvSpPr txBox="1"/>
      </xdr:nvSpPr>
      <xdr:spPr>
        <a:xfrm>
          <a:off x="14846300" y="525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120890</xdr:rowOff>
    </xdr:from>
    <xdr:to>
      <xdr:col>72</xdr:col>
      <xdr:colOff>123825</xdr:colOff>
      <xdr:row>31</xdr:row>
      <xdr:rowOff>51040</xdr:rowOff>
    </xdr:to>
    <xdr:sp macro="" textlink="">
      <xdr:nvSpPr>
        <xdr:cNvPr id="145" name="楕円 144"/>
        <xdr:cNvSpPr/>
      </xdr:nvSpPr>
      <xdr:spPr>
        <a:xfrm>
          <a:off x="14033500" y="52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240</xdr:rowOff>
    </xdr:from>
    <xdr:to>
      <xdr:col>76</xdr:col>
      <xdr:colOff>22225</xdr:colOff>
      <xdr:row>31</xdr:row>
      <xdr:rowOff>8396</xdr:rowOff>
    </xdr:to>
    <xdr:cxnSp macro="">
      <xdr:nvCxnSpPr>
        <xdr:cNvPr id="146" name="直線コネクタ 145"/>
        <xdr:cNvCxnSpPr/>
      </xdr:nvCxnSpPr>
      <xdr:spPr>
        <a:xfrm>
          <a:off x="14084300" y="5315190"/>
          <a:ext cx="7112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87545</xdr:rowOff>
    </xdr:from>
    <xdr:to>
      <xdr:col>68</xdr:col>
      <xdr:colOff>123825</xdr:colOff>
      <xdr:row>31</xdr:row>
      <xdr:rowOff>17695</xdr:rowOff>
    </xdr:to>
    <xdr:sp macro="" textlink="">
      <xdr:nvSpPr>
        <xdr:cNvPr id="147" name="楕円 146"/>
        <xdr:cNvSpPr/>
      </xdr:nvSpPr>
      <xdr:spPr>
        <a:xfrm>
          <a:off x="13271500" y="52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138345</xdr:rowOff>
    </xdr:from>
    <xdr:to>
      <xdr:col>72</xdr:col>
      <xdr:colOff>73025</xdr:colOff>
      <xdr:row>31</xdr:row>
      <xdr:rowOff>240</xdr:rowOff>
    </xdr:to>
    <xdr:cxnSp macro="">
      <xdr:nvCxnSpPr>
        <xdr:cNvPr id="148" name="直線コネクタ 147"/>
        <xdr:cNvCxnSpPr/>
      </xdr:nvCxnSpPr>
      <xdr:spPr>
        <a:xfrm>
          <a:off x="13322300" y="5281845"/>
          <a:ext cx="762000" cy="3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104458</xdr:rowOff>
    </xdr:from>
    <xdr:to>
      <xdr:col>64</xdr:col>
      <xdr:colOff>123825</xdr:colOff>
      <xdr:row>31</xdr:row>
      <xdr:rowOff>34608</xdr:rowOff>
    </xdr:to>
    <xdr:sp macro="" textlink="">
      <xdr:nvSpPr>
        <xdr:cNvPr id="149" name="楕円 148"/>
        <xdr:cNvSpPr/>
      </xdr:nvSpPr>
      <xdr:spPr>
        <a:xfrm>
          <a:off x="12509500" y="52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138345</xdr:rowOff>
    </xdr:from>
    <xdr:to>
      <xdr:col>68</xdr:col>
      <xdr:colOff>73025</xdr:colOff>
      <xdr:row>30</xdr:row>
      <xdr:rowOff>155258</xdr:rowOff>
    </xdr:to>
    <xdr:cxnSp macro="">
      <xdr:nvCxnSpPr>
        <xdr:cNvPr id="150" name="直線コネクタ 149"/>
        <xdr:cNvCxnSpPr/>
      </xdr:nvCxnSpPr>
      <xdr:spPr>
        <a:xfrm flipV="1">
          <a:off x="12560300" y="5281845"/>
          <a:ext cx="762000" cy="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28053</xdr:rowOff>
    </xdr:from>
    <xdr:to>
      <xdr:col>60</xdr:col>
      <xdr:colOff>123825</xdr:colOff>
      <xdr:row>30</xdr:row>
      <xdr:rowOff>129653</xdr:rowOff>
    </xdr:to>
    <xdr:sp macro="" textlink="">
      <xdr:nvSpPr>
        <xdr:cNvPr id="151" name="楕円 150"/>
        <xdr:cNvSpPr/>
      </xdr:nvSpPr>
      <xdr:spPr>
        <a:xfrm>
          <a:off x="11747500" y="51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78853</xdr:rowOff>
    </xdr:from>
    <xdr:to>
      <xdr:col>64</xdr:col>
      <xdr:colOff>73025</xdr:colOff>
      <xdr:row>30</xdr:row>
      <xdr:rowOff>155258</xdr:rowOff>
    </xdr:to>
    <xdr:cxnSp macro="">
      <xdr:nvCxnSpPr>
        <xdr:cNvPr id="152" name="直線コネクタ 151"/>
        <xdr:cNvCxnSpPr/>
      </xdr:nvCxnSpPr>
      <xdr:spPr>
        <a:xfrm>
          <a:off x="11798300" y="5222353"/>
          <a:ext cx="762000" cy="7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xdr:cNvSpPr txBox="1"/>
      </xdr:nvSpPr>
      <xdr:spPr>
        <a:xfrm>
          <a:off x="13836727" y="482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xdr:cNvSpPr txBox="1"/>
      </xdr:nvSpPr>
      <xdr:spPr>
        <a:xfrm>
          <a:off x="13087427" y="48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xdr:cNvSpPr txBox="1"/>
      </xdr:nvSpPr>
      <xdr:spPr>
        <a:xfrm>
          <a:off x="12325427" y="481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xdr:cNvSpPr txBox="1"/>
      </xdr:nvSpPr>
      <xdr:spPr>
        <a:xfrm>
          <a:off x="11563427" y="478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42167</xdr:rowOff>
    </xdr:from>
    <xdr:ext cx="469744" cy="259045"/>
    <xdr:sp macro="" textlink="">
      <xdr:nvSpPr>
        <xdr:cNvPr id="157" name="n_1mainValue債務償還比率"/>
        <xdr:cNvSpPr txBox="1"/>
      </xdr:nvSpPr>
      <xdr:spPr>
        <a:xfrm>
          <a:off x="13836727" y="53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8822</xdr:rowOff>
    </xdr:from>
    <xdr:ext cx="469744" cy="259045"/>
    <xdr:sp macro="" textlink="">
      <xdr:nvSpPr>
        <xdr:cNvPr id="158" name="n_2mainValue債務償還比率"/>
        <xdr:cNvSpPr txBox="1"/>
      </xdr:nvSpPr>
      <xdr:spPr>
        <a:xfrm>
          <a:off x="13087427" y="532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25735</xdr:rowOff>
    </xdr:from>
    <xdr:ext cx="469744" cy="259045"/>
    <xdr:sp macro="" textlink="">
      <xdr:nvSpPr>
        <xdr:cNvPr id="159" name="n_3mainValue債務償還比率"/>
        <xdr:cNvSpPr txBox="1"/>
      </xdr:nvSpPr>
      <xdr:spPr>
        <a:xfrm>
          <a:off x="12325427" y="534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120780</xdr:rowOff>
    </xdr:from>
    <xdr:ext cx="469744" cy="259045"/>
    <xdr:sp macro="" textlink="">
      <xdr:nvSpPr>
        <xdr:cNvPr id="160" name="n_4mainValue債務償還比率"/>
        <xdr:cNvSpPr txBox="1"/>
      </xdr:nvSpPr>
      <xdr:spPr>
        <a:xfrm>
          <a:off x="11563427" y="52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6,761
6,441
30.38
6,896,762
6,746,077
73,137
4,082,881
10,262,587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130175</xdr:rowOff>
    </xdr:from>
    <xdr:to>
      <xdr:col>24</xdr:col>
      <xdr:colOff>114300</xdr:colOff>
      <xdr:row>36</xdr:row>
      <xdr:rowOff>60325</xdr:rowOff>
    </xdr:to>
    <xdr:sp macro="" textlink="">
      <xdr:nvSpPr>
        <xdr:cNvPr id="73" name="楕円 72"/>
        <xdr:cNvSpPr/>
      </xdr:nvSpPr>
      <xdr:spPr>
        <a:xfrm>
          <a:off x="45847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153052</xdr:rowOff>
    </xdr:from>
    <xdr:ext cx="405111" cy="259045"/>
    <xdr:sp macro="" textlink="">
      <xdr:nvSpPr>
        <xdr:cNvPr id="74" name="【道路】&#10;有形固定資産減価償却率該当値テキスト"/>
        <xdr:cNvSpPr txBox="1"/>
      </xdr:nvSpPr>
      <xdr:spPr>
        <a:xfrm>
          <a:off x="4673600"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xdr:rowOff>
    </xdr:from>
    <xdr:to>
      <xdr:col>20</xdr:col>
      <xdr:colOff>38100</xdr:colOff>
      <xdr:row>36</xdr:row>
      <xdr:rowOff>102235</xdr:rowOff>
    </xdr:to>
    <xdr:sp macro="" textlink="">
      <xdr:nvSpPr>
        <xdr:cNvPr id="75" name="楕円 74"/>
        <xdr:cNvSpPr/>
      </xdr:nvSpPr>
      <xdr:spPr>
        <a:xfrm>
          <a:off x="3746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xdr:rowOff>
    </xdr:from>
    <xdr:to>
      <xdr:col>24</xdr:col>
      <xdr:colOff>63500</xdr:colOff>
      <xdr:row>36</xdr:row>
      <xdr:rowOff>51435</xdr:rowOff>
    </xdr:to>
    <xdr:cxnSp macro="">
      <xdr:nvCxnSpPr>
        <xdr:cNvPr id="76" name="直線コネクタ 75"/>
        <xdr:cNvCxnSpPr/>
      </xdr:nvCxnSpPr>
      <xdr:spPr>
        <a:xfrm flipV="1">
          <a:off x="3797300" y="61817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33020</xdr:rowOff>
    </xdr:from>
    <xdr:to>
      <xdr:col>15</xdr:col>
      <xdr:colOff>101600</xdr:colOff>
      <xdr:row>36</xdr:row>
      <xdr:rowOff>134620</xdr:rowOff>
    </xdr:to>
    <xdr:sp macro="" textlink="">
      <xdr:nvSpPr>
        <xdr:cNvPr id="77" name="楕円 76"/>
        <xdr:cNvSpPr/>
      </xdr:nvSpPr>
      <xdr:spPr>
        <a:xfrm>
          <a:off x="2857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51435</xdr:rowOff>
    </xdr:from>
    <xdr:to>
      <xdr:col>19</xdr:col>
      <xdr:colOff>177800</xdr:colOff>
      <xdr:row>36</xdr:row>
      <xdr:rowOff>83820</xdr:rowOff>
    </xdr:to>
    <xdr:cxnSp macro="">
      <xdr:nvCxnSpPr>
        <xdr:cNvPr id="78" name="直線コネクタ 77"/>
        <xdr:cNvCxnSpPr/>
      </xdr:nvCxnSpPr>
      <xdr:spPr>
        <a:xfrm flipV="1">
          <a:off x="2908300" y="62236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120650</xdr:rowOff>
    </xdr:from>
    <xdr:to>
      <xdr:col>10</xdr:col>
      <xdr:colOff>165100</xdr:colOff>
      <xdr:row>38</xdr:row>
      <xdr:rowOff>50800</xdr:rowOff>
    </xdr:to>
    <xdr:sp macro="" textlink="">
      <xdr:nvSpPr>
        <xdr:cNvPr id="79" name="楕円 78"/>
        <xdr:cNvSpPr/>
      </xdr:nvSpPr>
      <xdr:spPr>
        <a:xfrm>
          <a:off x="196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83820</xdr:rowOff>
    </xdr:from>
    <xdr:to>
      <xdr:col>15</xdr:col>
      <xdr:colOff>50800</xdr:colOff>
      <xdr:row>38</xdr:row>
      <xdr:rowOff>0</xdr:rowOff>
    </xdr:to>
    <xdr:cxnSp macro="">
      <xdr:nvCxnSpPr>
        <xdr:cNvPr id="80" name="直線コネクタ 79"/>
        <xdr:cNvCxnSpPr/>
      </xdr:nvCxnSpPr>
      <xdr:spPr>
        <a:xfrm flipV="1">
          <a:off x="2019300" y="62560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111125</xdr:rowOff>
    </xdr:from>
    <xdr:to>
      <xdr:col>6</xdr:col>
      <xdr:colOff>38100</xdr:colOff>
      <xdr:row>38</xdr:row>
      <xdr:rowOff>41275</xdr:rowOff>
    </xdr:to>
    <xdr:sp macro="" textlink="">
      <xdr:nvSpPr>
        <xdr:cNvPr id="81" name="楕円 80"/>
        <xdr:cNvSpPr/>
      </xdr:nvSpPr>
      <xdr:spPr>
        <a:xfrm>
          <a:off x="1079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161925</xdr:rowOff>
    </xdr:from>
    <xdr:to>
      <xdr:col>10</xdr:col>
      <xdr:colOff>114300</xdr:colOff>
      <xdr:row>38</xdr:row>
      <xdr:rowOff>0</xdr:rowOff>
    </xdr:to>
    <xdr:cxnSp macro="">
      <xdr:nvCxnSpPr>
        <xdr:cNvPr id="82" name="直線コネクタ 81"/>
        <xdr:cNvCxnSpPr/>
      </xdr:nvCxnSpPr>
      <xdr:spPr>
        <a:xfrm>
          <a:off x="1130300" y="6505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5"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6"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118762</xdr:rowOff>
    </xdr:from>
    <xdr:ext cx="405111" cy="259045"/>
    <xdr:sp macro="" textlink="">
      <xdr:nvSpPr>
        <xdr:cNvPr id="87" name="n_1mainValue【道路】&#10;有形固定資産減価償却率"/>
        <xdr:cNvSpPr txBox="1"/>
      </xdr:nvSpPr>
      <xdr:spPr>
        <a:xfrm>
          <a:off x="3582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151147</xdr:rowOff>
    </xdr:from>
    <xdr:ext cx="405111" cy="259045"/>
    <xdr:sp macro="" textlink="">
      <xdr:nvSpPr>
        <xdr:cNvPr id="88" name="n_2mainValue【道路】&#10;有形固定資産減価償却率"/>
        <xdr:cNvSpPr txBox="1"/>
      </xdr:nvSpPr>
      <xdr:spPr>
        <a:xfrm>
          <a:off x="2705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9" name="n_3mainValue【道路】&#10;有形固定資産減価償却率"/>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90" name="n_4main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153577</xdr:rowOff>
    </xdr:from>
    <xdr:to>
      <xdr:col>55</xdr:col>
      <xdr:colOff>50800</xdr:colOff>
      <xdr:row>42</xdr:row>
      <xdr:rowOff>83727</xdr:rowOff>
    </xdr:to>
    <xdr:sp macro="" textlink="">
      <xdr:nvSpPr>
        <xdr:cNvPr id="130" name="楕円 129"/>
        <xdr:cNvSpPr/>
      </xdr:nvSpPr>
      <xdr:spPr>
        <a:xfrm>
          <a:off x="10426700" y="71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153702</xdr:rowOff>
    </xdr:from>
    <xdr:to>
      <xdr:col>50</xdr:col>
      <xdr:colOff>165100</xdr:colOff>
      <xdr:row>42</xdr:row>
      <xdr:rowOff>83852</xdr:rowOff>
    </xdr:to>
    <xdr:sp macro="" textlink="">
      <xdr:nvSpPr>
        <xdr:cNvPr id="132" name="楕円 131"/>
        <xdr:cNvSpPr/>
      </xdr:nvSpPr>
      <xdr:spPr>
        <a:xfrm>
          <a:off x="9588500" y="71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32927</xdr:rowOff>
    </xdr:from>
    <xdr:to>
      <xdr:col>55</xdr:col>
      <xdr:colOff>0</xdr:colOff>
      <xdr:row>42</xdr:row>
      <xdr:rowOff>33052</xdr:rowOff>
    </xdr:to>
    <xdr:cxnSp macro="">
      <xdr:nvCxnSpPr>
        <xdr:cNvPr id="133" name="直線コネクタ 132"/>
        <xdr:cNvCxnSpPr/>
      </xdr:nvCxnSpPr>
      <xdr:spPr>
        <a:xfrm flipV="1">
          <a:off x="9639300" y="7233827"/>
          <a:ext cx="8382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153826</xdr:rowOff>
    </xdr:from>
    <xdr:to>
      <xdr:col>46</xdr:col>
      <xdr:colOff>38100</xdr:colOff>
      <xdr:row>42</xdr:row>
      <xdr:rowOff>83976</xdr:rowOff>
    </xdr:to>
    <xdr:sp macro="" textlink="">
      <xdr:nvSpPr>
        <xdr:cNvPr id="134" name="楕円 133"/>
        <xdr:cNvSpPr/>
      </xdr:nvSpPr>
      <xdr:spPr>
        <a:xfrm>
          <a:off x="8699500" y="71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33052</xdr:rowOff>
    </xdr:from>
    <xdr:to>
      <xdr:col>50</xdr:col>
      <xdr:colOff>114300</xdr:colOff>
      <xdr:row>42</xdr:row>
      <xdr:rowOff>33176</xdr:rowOff>
    </xdr:to>
    <xdr:cxnSp macro="">
      <xdr:nvCxnSpPr>
        <xdr:cNvPr id="135" name="直線コネクタ 134"/>
        <xdr:cNvCxnSpPr/>
      </xdr:nvCxnSpPr>
      <xdr:spPr>
        <a:xfrm flipV="1">
          <a:off x="8750300" y="7233952"/>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149351</xdr:rowOff>
    </xdr:from>
    <xdr:to>
      <xdr:col>41</xdr:col>
      <xdr:colOff>101600</xdr:colOff>
      <xdr:row>42</xdr:row>
      <xdr:rowOff>79501</xdr:rowOff>
    </xdr:to>
    <xdr:sp macro="" textlink="">
      <xdr:nvSpPr>
        <xdr:cNvPr id="136" name="楕円 135"/>
        <xdr:cNvSpPr/>
      </xdr:nvSpPr>
      <xdr:spPr>
        <a:xfrm>
          <a:off x="7810500" y="717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28701</xdr:rowOff>
    </xdr:from>
    <xdr:to>
      <xdr:col>45</xdr:col>
      <xdr:colOff>177800</xdr:colOff>
      <xdr:row>42</xdr:row>
      <xdr:rowOff>33176</xdr:rowOff>
    </xdr:to>
    <xdr:cxnSp macro="">
      <xdr:nvCxnSpPr>
        <xdr:cNvPr id="137" name="直線コネクタ 136"/>
        <xdr:cNvCxnSpPr/>
      </xdr:nvCxnSpPr>
      <xdr:spPr>
        <a:xfrm>
          <a:off x="7861300" y="7229601"/>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149476</xdr:rowOff>
    </xdr:from>
    <xdr:to>
      <xdr:col>36</xdr:col>
      <xdr:colOff>165100</xdr:colOff>
      <xdr:row>42</xdr:row>
      <xdr:rowOff>79626</xdr:rowOff>
    </xdr:to>
    <xdr:sp macro="" textlink="">
      <xdr:nvSpPr>
        <xdr:cNvPr id="138" name="楕円 137"/>
        <xdr:cNvSpPr/>
      </xdr:nvSpPr>
      <xdr:spPr>
        <a:xfrm>
          <a:off x="6921500" y="71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28701</xdr:rowOff>
    </xdr:from>
    <xdr:to>
      <xdr:col>41</xdr:col>
      <xdr:colOff>50800</xdr:colOff>
      <xdr:row>42</xdr:row>
      <xdr:rowOff>28826</xdr:rowOff>
    </xdr:to>
    <xdr:cxnSp macro="">
      <xdr:nvCxnSpPr>
        <xdr:cNvPr id="139" name="直線コネクタ 138"/>
        <xdr:cNvCxnSpPr/>
      </xdr:nvCxnSpPr>
      <xdr:spPr>
        <a:xfrm flipV="1">
          <a:off x="6972300" y="7229601"/>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42" name="n_3aveValue【道路】&#10;一人当たり延長"/>
        <xdr:cNvSpPr txBox="1"/>
      </xdr:nvSpPr>
      <xdr:spPr>
        <a:xfrm>
          <a:off x="7594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74343</xdr:rowOff>
    </xdr:from>
    <xdr:ext cx="534377" cy="259045"/>
    <xdr:sp macro="" textlink="">
      <xdr:nvSpPr>
        <xdr:cNvPr id="143" name="n_4aveValue【道路】&#10;一人当たり延長"/>
        <xdr:cNvSpPr txBox="1"/>
      </xdr:nvSpPr>
      <xdr:spPr>
        <a:xfrm>
          <a:off x="6705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74979</xdr:rowOff>
    </xdr:from>
    <xdr:ext cx="534377" cy="259045"/>
    <xdr:sp macro="" textlink="">
      <xdr:nvSpPr>
        <xdr:cNvPr id="144" name="n_1mainValue【道路】&#10;一人当たり延長"/>
        <xdr:cNvSpPr txBox="1"/>
      </xdr:nvSpPr>
      <xdr:spPr>
        <a:xfrm>
          <a:off x="9359411" y="72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75103</xdr:rowOff>
    </xdr:from>
    <xdr:ext cx="534377" cy="259045"/>
    <xdr:sp macro="" textlink="">
      <xdr:nvSpPr>
        <xdr:cNvPr id="145" name="n_2mainValue【道路】&#10;一人当たり延長"/>
        <xdr:cNvSpPr txBox="1"/>
      </xdr:nvSpPr>
      <xdr:spPr>
        <a:xfrm>
          <a:off x="8483111" y="727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96028</xdr:rowOff>
    </xdr:from>
    <xdr:ext cx="534377" cy="259045"/>
    <xdr:sp macro="" textlink="">
      <xdr:nvSpPr>
        <xdr:cNvPr id="146" name="n_3mainValue【道路】&#10;一人当たり延長"/>
        <xdr:cNvSpPr txBox="1"/>
      </xdr:nvSpPr>
      <xdr:spPr>
        <a:xfrm>
          <a:off x="7594111" y="695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96153</xdr:rowOff>
    </xdr:from>
    <xdr:ext cx="534377" cy="259045"/>
    <xdr:sp macro="" textlink="">
      <xdr:nvSpPr>
        <xdr:cNvPr id="147" name="n_4mainValue【道路】&#10;一人当たり延長"/>
        <xdr:cNvSpPr txBox="1"/>
      </xdr:nvSpPr>
      <xdr:spPr>
        <a:xfrm>
          <a:off x="6705111" y="695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8"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114119</xdr:rowOff>
    </xdr:from>
    <xdr:to>
      <xdr:col>24</xdr:col>
      <xdr:colOff>114300</xdr:colOff>
      <xdr:row>60</xdr:row>
      <xdr:rowOff>44269</xdr:rowOff>
    </xdr:to>
    <xdr:sp macro="" textlink="">
      <xdr:nvSpPr>
        <xdr:cNvPr id="189" name="楕円 188"/>
        <xdr:cNvSpPr/>
      </xdr:nvSpPr>
      <xdr:spPr>
        <a:xfrm>
          <a:off x="4584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136996</xdr:rowOff>
    </xdr:from>
    <xdr:ext cx="405111" cy="259045"/>
    <xdr:sp macro="" textlink="">
      <xdr:nvSpPr>
        <xdr:cNvPr id="190" name="【橋りょう・トンネル】&#10;有形固定資産減価償却率該当値テキスト"/>
        <xdr:cNvSpPr txBox="1"/>
      </xdr:nvSpPr>
      <xdr:spPr>
        <a:xfrm>
          <a:off x="4673600" y="1008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150041</xdr:rowOff>
    </xdr:from>
    <xdr:to>
      <xdr:col>20</xdr:col>
      <xdr:colOff>38100</xdr:colOff>
      <xdr:row>60</xdr:row>
      <xdr:rowOff>80191</xdr:rowOff>
    </xdr:to>
    <xdr:sp macro="" textlink="">
      <xdr:nvSpPr>
        <xdr:cNvPr id="191" name="楕円 190"/>
        <xdr:cNvSpPr/>
      </xdr:nvSpPr>
      <xdr:spPr>
        <a:xfrm>
          <a:off x="3746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164919</xdr:rowOff>
    </xdr:from>
    <xdr:to>
      <xdr:col>24</xdr:col>
      <xdr:colOff>63500</xdr:colOff>
      <xdr:row>60</xdr:row>
      <xdr:rowOff>29391</xdr:rowOff>
    </xdr:to>
    <xdr:cxnSp macro="">
      <xdr:nvCxnSpPr>
        <xdr:cNvPr id="192" name="直線コネクタ 191"/>
        <xdr:cNvCxnSpPr/>
      </xdr:nvCxnSpPr>
      <xdr:spPr>
        <a:xfrm flipV="1">
          <a:off x="3797300" y="1028046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xdr:rowOff>
    </xdr:from>
    <xdr:to>
      <xdr:col>15</xdr:col>
      <xdr:colOff>101600</xdr:colOff>
      <xdr:row>60</xdr:row>
      <xdr:rowOff>106317</xdr:rowOff>
    </xdr:to>
    <xdr:sp macro="" textlink="">
      <xdr:nvSpPr>
        <xdr:cNvPr id="193" name="楕円 192"/>
        <xdr:cNvSpPr/>
      </xdr:nvSpPr>
      <xdr:spPr>
        <a:xfrm>
          <a:off x="2857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29391</xdr:rowOff>
    </xdr:from>
    <xdr:to>
      <xdr:col>19</xdr:col>
      <xdr:colOff>177800</xdr:colOff>
      <xdr:row>60</xdr:row>
      <xdr:rowOff>55517</xdr:rowOff>
    </xdr:to>
    <xdr:cxnSp macro="">
      <xdr:nvCxnSpPr>
        <xdr:cNvPr id="194" name="直線コネクタ 193"/>
        <xdr:cNvCxnSpPr/>
      </xdr:nvCxnSpPr>
      <xdr:spPr>
        <a:xfrm flipV="1">
          <a:off x="2908300" y="103163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161472</xdr:rowOff>
    </xdr:from>
    <xdr:to>
      <xdr:col>10</xdr:col>
      <xdr:colOff>165100</xdr:colOff>
      <xdr:row>60</xdr:row>
      <xdr:rowOff>91622</xdr:rowOff>
    </xdr:to>
    <xdr:sp macro="" textlink="">
      <xdr:nvSpPr>
        <xdr:cNvPr id="195" name="楕円 194"/>
        <xdr:cNvSpPr/>
      </xdr:nvSpPr>
      <xdr:spPr>
        <a:xfrm>
          <a:off x="1968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40822</xdr:rowOff>
    </xdr:from>
    <xdr:to>
      <xdr:col>15</xdr:col>
      <xdr:colOff>50800</xdr:colOff>
      <xdr:row>60</xdr:row>
      <xdr:rowOff>55517</xdr:rowOff>
    </xdr:to>
    <xdr:cxnSp macro="">
      <xdr:nvCxnSpPr>
        <xdr:cNvPr id="196" name="直線コネクタ 195"/>
        <xdr:cNvCxnSpPr/>
      </xdr:nvCxnSpPr>
      <xdr:spPr>
        <a:xfrm>
          <a:off x="2019300" y="1032782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133713</xdr:rowOff>
    </xdr:from>
    <xdr:to>
      <xdr:col>6</xdr:col>
      <xdr:colOff>38100</xdr:colOff>
      <xdr:row>60</xdr:row>
      <xdr:rowOff>63863</xdr:rowOff>
    </xdr:to>
    <xdr:sp macro="" textlink="">
      <xdr:nvSpPr>
        <xdr:cNvPr id="197" name="楕円 196"/>
        <xdr:cNvSpPr/>
      </xdr:nvSpPr>
      <xdr:spPr>
        <a:xfrm>
          <a:off x="1079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13063</xdr:rowOff>
    </xdr:from>
    <xdr:to>
      <xdr:col>10</xdr:col>
      <xdr:colOff>114300</xdr:colOff>
      <xdr:row>60</xdr:row>
      <xdr:rowOff>40822</xdr:rowOff>
    </xdr:to>
    <xdr:cxnSp macro="">
      <xdr:nvCxnSpPr>
        <xdr:cNvPr id="198" name="直線コネクタ 197"/>
        <xdr:cNvCxnSpPr/>
      </xdr:nvCxnSpPr>
      <xdr:spPr>
        <a:xfrm>
          <a:off x="1130300" y="103000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0"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2" name="n_4aveValue【橋りょう・トンネル】&#10;有形固定資産減価償却率"/>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96718</xdr:rowOff>
    </xdr:from>
    <xdr:ext cx="405111" cy="259045"/>
    <xdr:sp macro="" textlink="">
      <xdr:nvSpPr>
        <xdr:cNvPr id="203" name="n_1mainValue【橋りょう・トンネル】&#10;有形固定資産減価償却率"/>
        <xdr:cNvSpPr txBox="1"/>
      </xdr:nvSpPr>
      <xdr:spPr>
        <a:xfrm>
          <a:off x="3582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122844</xdr:rowOff>
    </xdr:from>
    <xdr:ext cx="405111" cy="259045"/>
    <xdr:sp macro="" textlink="">
      <xdr:nvSpPr>
        <xdr:cNvPr id="204" name="n_2mainValue【橋りょう・トンネル】&#10;有形固定資産減価償却率"/>
        <xdr:cNvSpPr txBox="1"/>
      </xdr:nvSpPr>
      <xdr:spPr>
        <a:xfrm>
          <a:off x="2705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108149</xdr:rowOff>
    </xdr:from>
    <xdr:ext cx="405111" cy="259045"/>
    <xdr:sp macro="" textlink="">
      <xdr:nvSpPr>
        <xdr:cNvPr id="205" name="n_3mainValue【橋りょう・トンネル】&#10;有形固定資産減価償却率"/>
        <xdr:cNvSpPr txBox="1"/>
      </xdr:nvSpPr>
      <xdr:spPr>
        <a:xfrm>
          <a:off x="1816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80390</xdr:rowOff>
    </xdr:from>
    <xdr:ext cx="405111" cy="259045"/>
    <xdr:sp macro="" textlink="">
      <xdr:nvSpPr>
        <xdr:cNvPr id="206" name="n_4mainValue【橋りょう・トンネル】&#10;有形固定資産減価償却率"/>
        <xdr:cNvSpPr txBox="1"/>
      </xdr:nvSpPr>
      <xdr:spPr>
        <a:xfrm>
          <a:off x="927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33"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81284</xdr:rowOff>
    </xdr:from>
    <xdr:to>
      <xdr:col>55</xdr:col>
      <xdr:colOff>50800</xdr:colOff>
      <xdr:row>64</xdr:row>
      <xdr:rowOff>11434</xdr:rowOff>
    </xdr:to>
    <xdr:sp macro="" textlink="">
      <xdr:nvSpPr>
        <xdr:cNvPr id="244" name="楕円 243"/>
        <xdr:cNvSpPr/>
      </xdr:nvSpPr>
      <xdr:spPr>
        <a:xfrm>
          <a:off x="10426700" y="108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167661</xdr:rowOff>
    </xdr:from>
    <xdr:ext cx="534377" cy="259045"/>
    <xdr:sp macro="" textlink="">
      <xdr:nvSpPr>
        <xdr:cNvPr id="245" name="【橋りょう・トンネル】&#10;一人当たり有形固定資産（償却資産）額該当値テキスト"/>
        <xdr:cNvSpPr txBox="1"/>
      </xdr:nvSpPr>
      <xdr:spPr>
        <a:xfrm>
          <a:off x="10515600" y="1079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84930</xdr:rowOff>
    </xdr:from>
    <xdr:to>
      <xdr:col>50</xdr:col>
      <xdr:colOff>165100</xdr:colOff>
      <xdr:row>64</xdr:row>
      <xdr:rowOff>15080</xdr:rowOff>
    </xdr:to>
    <xdr:sp macro="" textlink="">
      <xdr:nvSpPr>
        <xdr:cNvPr id="246" name="楕円 245"/>
        <xdr:cNvSpPr/>
      </xdr:nvSpPr>
      <xdr:spPr>
        <a:xfrm>
          <a:off x="9588500" y="108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132084</xdr:rowOff>
    </xdr:from>
    <xdr:to>
      <xdr:col>55</xdr:col>
      <xdr:colOff>0</xdr:colOff>
      <xdr:row>63</xdr:row>
      <xdr:rowOff>135730</xdr:rowOff>
    </xdr:to>
    <xdr:cxnSp macro="">
      <xdr:nvCxnSpPr>
        <xdr:cNvPr id="247" name="直線コネクタ 246"/>
        <xdr:cNvCxnSpPr/>
      </xdr:nvCxnSpPr>
      <xdr:spPr>
        <a:xfrm flipV="1">
          <a:off x="9639300" y="10933434"/>
          <a:ext cx="8382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87890</xdr:rowOff>
    </xdr:from>
    <xdr:to>
      <xdr:col>46</xdr:col>
      <xdr:colOff>38100</xdr:colOff>
      <xdr:row>64</xdr:row>
      <xdr:rowOff>18040</xdr:rowOff>
    </xdr:to>
    <xdr:sp macro="" textlink="">
      <xdr:nvSpPr>
        <xdr:cNvPr id="248" name="楕円 247"/>
        <xdr:cNvSpPr/>
      </xdr:nvSpPr>
      <xdr:spPr>
        <a:xfrm>
          <a:off x="8699500" y="108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135730</xdr:rowOff>
    </xdr:from>
    <xdr:to>
      <xdr:col>50</xdr:col>
      <xdr:colOff>114300</xdr:colOff>
      <xdr:row>63</xdr:row>
      <xdr:rowOff>138690</xdr:rowOff>
    </xdr:to>
    <xdr:cxnSp macro="">
      <xdr:nvCxnSpPr>
        <xdr:cNvPr id="249" name="直線コネクタ 248"/>
        <xdr:cNvCxnSpPr/>
      </xdr:nvCxnSpPr>
      <xdr:spPr>
        <a:xfrm flipV="1">
          <a:off x="8750300" y="10937080"/>
          <a:ext cx="8890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89817</xdr:rowOff>
    </xdr:from>
    <xdr:to>
      <xdr:col>41</xdr:col>
      <xdr:colOff>101600</xdr:colOff>
      <xdr:row>64</xdr:row>
      <xdr:rowOff>19967</xdr:rowOff>
    </xdr:to>
    <xdr:sp macro="" textlink="">
      <xdr:nvSpPr>
        <xdr:cNvPr id="250" name="楕円 249"/>
        <xdr:cNvSpPr/>
      </xdr:nvSpPr>
      <xdr:spPr>
        <a:xfrm>
          <a:off x="7810500" y="108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138690</xdr:rowOff>
    </xdr:from>
    <xdr:to>
      <xdr:col>45</xdr:col>
      <xdr:colOff>177800</xdr:colOff>
      <xdr:row>63</xdr:row>
      <xdr:rowOff>140617</xdr:rowOff>
    </xdr:to>
    <xdr:cxnSp macro="">
      <xdr:nvCxnSpPr>
        <xdr:cNvPr id="251" name="直線コネクタ 250"/>
        <xdr:cNvCxnSpPr/>
      </xdr:nvCxnSpPr>
      <xdr:spPr>
        <a:xfrm flipV="1">
          <a:off x="7861300" y="10940040"/>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90230</xdr:rowOff>
    </xdr:from>
    <xdr:to>
      <xdr:col>36</xdr:col>
      <xdr:colOff>165100</xdr:colOff>
      <xdr:row>64</xdr:row>
      <xdr:rowOff>20380</xdr:rowOff>
    </xdr:to>
    <xdr:sp macro="" textlink="">
      <xdr:nvSpPr>
        <xdr:cNvPr id="252" name="楕円 251"/>
        <xdr:cNvSpPr/>
      </xdr:nvSpPr>
      <xdr:spPr>
        <a:xfrm>
          <a:off x="6921500" y="108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140617</xdr:rowOff>
    </xdr:from>
    <xdr:to>
      <xdr:col>41</xdr:col>
      <xdr:colOff>50800</xdr:colOff>
      <xdr:row>63</xdr:row>
      <xdr:rowOff>141030</xdr:rowOff>
    </xdr:to>
    <xdr:cxnSp macro="">
      <xdr:nvCxnSpPr>
        <xdr:cNvPr id="253" name="直線コネクタ 252"/>
        <xdr:cNvCxnSpPr/>
      </xdr:nvCxnSpPr>
      <xdr:spPr>
        <a:xfrm flipV="1">
          <a:off x="6972300" y="10941967"/>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54"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57"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6207</xdr:rowOff>
    </xdr:from>
    <xdr:ext cx="534377" cy="259045"/>
    <xdr:sp macro="" textlink="">
      <xdr:nvSpPr>
        <xdr:cNvPr id="258" name="n_1mainValue【橋りょう・トンネル】&#10;一人当たり有形固定資産（償却資産）額"/>
        <xdr:cNvSpPr txBox="1"/>
      </xdr:nvSpPr>
      <xdr:spPr>
        <a:xfrm>
          <a:off x="9359411" y="109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9167</xdr:rowOff>
    </xdr:from>
    <xdr:ext cx="534377" cy="259045"/>
    <xdr:sp macro="" textlink="">
      <xdr:nvSpPr>
        <xdr:cNvPr id="259" name="n_2mainValue【橋りょう・トンネル】&#10;一人当たり有形固定資産（償却資産）額"/>
        <xdr:cNvSpPr txBox="1"/>
      </xdr:nvSpPr>
      <xdr:spPr>
        <a:xfrm>
          <a:off x="8483111" y="1098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11094</xdr:rowOff>
    </xdr:from>
    <xdr:ext cx="534377" cy="259045"/>
    <xdr:sp macro="" textlink="">
      <xdr:nvSpPr>
        <xdr:cNvPr id="260" name="n_3mainValue【橋りょう・トンネル】&#10;一人当たり有形固定資産（償却資産）額"/>
        <xdr:cNvSpPr txBox="1"/>
      </xdr:nvSpPr>
      <xdr:spPr>
        <a:xfrm>
          <a:off x="7594111" y="1098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11507</xdr:rowOff>
    </xdr:from>
    <xdr:ext cx="534377" cy="259045"/>
    <xdr:sp macro="" textlink="">
      <xdr:nvSpPr>
        <xdr:cNvPr id="261" name="n_4mainValue【橋りょう・トンネル】&#10;一人当たり有形固定資産（償却資産）額"/>
        <xdr:cNvSpPr txBox="1"/>
      </xdr:nvSpPr>
      <xdr:spPr>
        <a:xfrm>
          <a:off x="6705111" y="109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92"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46082</xdr:rowOff>
    </xdr:from>
    <xdr:to>
      <xdr:col>24</xdr:col>
      <xdr:colOff>114300</xdr:colOff>
      <xdr:row>81</xdr:row>
      <xdr:rowOff>147682</xdr:rowOff>
    </xdr:to>
    <xdr:sp macro="" textlink="">
      <xdr:nvSpPr>
        <xdr:cNvPr id="303" name="楕円 302"/>
        <xdr:cNvSpPr/>
      </xdr:nvSpPr>
      <xdr:spPr>
        <a:xfrm>
          <a:off x="45847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68959</xdr:rowOff>
    </xdr:from>
    <xdr:ext cx="405111" cy="259045"/>
    <xdr:sp macro="" textlink="">
      <xdr:nvSpPr>
        <xdr:cNvPr id="304" name="【公営住宅】&#10;有形固定資産減価償却率該当値テキスト"/>
        <xdr:cNvSpPr txBox="1"/>
      </xdr:nvSpPr>
      <xdr:spPr>
        <a:xfrm>
          <a:off x="4673600" y="137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5262</xdr:rowOff>
    </xdr:from>
    <xdr:to>
      <xdr:col>20</xdr:col>
      <xdr:colOff>38100</xdr:colOff>
      <xdr:row>81</xdr:row>
      <xdr:rowOff>106862</xdr:rowOff>
    </xdr:to>
    <xdr:sp macro="" textlink="">
      <xdr:nvSpPr>
        <xdr:cNvPr id="305" name="楕円 304"/>
        <xdr:cNvSpPr/>
      </xdr:nvSpPr>
      <xdr:spPr>
        <a:xfrm>
          <a:off x="3746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56062</xdr:rowOff>
    </xdr:from>
    <xdr:to>
      <xdr:col>24</xdr:col>
      <xdr:colOff>63500</xdr:colOff>
      <xdr:row>81</xdr:row>
      <xdr:rowOff>96882</xdr:rowOff>
    </xdr:to>
    <xdr:cxnSp macro="">
      <xdr:nvCxnSpPr>
        <xdr:cNvPr id="306" name="直線コネクタ 305"/>
        <xdr:cNvCxnSpPr/>
      </xdr:nvCxnSpPr>
      <xdr:spPr>
        <a:xfrm>
          <a:off x="3797300" y="13943512"/>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134257</xdr:rowOff>
    </xdr:from>
    <xdr:to>
      <xdr:col>15</xdr:col>
      <xdr:colOff>101600</xdr:colOff>
      <xdr:row>81</xdr:row>
      <xdr:rowOff>64407</xdr:rowOff>
    </xdr:to>
    <xdr:sp macro="" textlink="">
      <xdr:nvSpPr>
        <xdr:cNvPr id="307" name="楕円 306"/>
        <xdr:cNvSpPr/>
      </xdr:nvSpPr>
      <xdr:spPr>
        <a:xfrm>
          <a:off x="2857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13607</xdr:rowOff>
    </xdr:from>
    <xdr:to>
      <xdr:col>19</xdr:col>
      <xdr:colOff>177800</xdr:colOff>
      <xdr:row>81</xdr:row>
      <xdr:rowOff>56062</xdr:rowOff>
    </xdr:to>
    <xdr:cxnSp macro="">
      <xdr:nvCxnSpPr>
        <xdr:cNvPr id="308" name="直線コネクタ 307"/>
        <xdr:cNvCxnSpPr/>
      </xdr:nvCxnSpPr>
      <xdr:spPr>
        <a:xfrm>
          <a:off x="2908300" y="139010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108131</xdr:rowOff>
    </xdr:from>
    <xdr:to>
      <xdr:col>10</xdr:col>
      <xdr:colOff>165100</xdr:colOff>
      <xdr:row>81</xdr:row>
      <xdr:rowOff>38281</xdr:rowOff>
    </xdr:to>
    <xdr:sp macro="" textlink="">
      <xdr:nvSpPr>
        <xdr:cNvPr id="309" name="楕円 308"/>
        <xdr:cNvSpPr/>
      </xdr:nvSpPr>
      <xdr:spPr>
        <a:xfrm>
          <a:off x="1968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158931</xdr:rowOff>
    </xdr:from>
    <xdr:to>
      <xdr:col>15</xdr:col>
      <xdr:colOff>50800</xdr:colOff>
      <xdr:row>81</xdr:row>
      <xdr:rowOff>13607</xdr:rowOff>
    </xdr:to>
    <xdr:cxnSp macro="">
      <xdr:nvCxnSpPr>
        <xdr:cNvPr id="310" name="直線コネクタ 309"/>
        <xdr:cNvCxnSpPr/>
      </xdr:nvCxnSpPr>
      <xdr:spPr>
        <a:xfrm>
          <a:off x="2019300" y="138749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59145</xdr:rowOff>
    </xdr:from>
    <xdr:to>
      <xdr:col>6</xdr:col>
      <xdr:colOff>38100</xdr:colOff>
      <xdr:row>80</xdr:row>
      <xdr:rowOff>160745</xdr:rowOff>
    </xdr:to>
    <xdr:sp macro="" textlink="">
      <xdr:nvSpPr>
        <xdr:cNvPr id="311" name="楕円 310"/>
        <xdr:cNvSpPr/>
      </xdr:nvSpPr>
      <xdr:spPr>
        <a:xfrm>
          <a:off x="1079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109945</xdr:rowOff>
    </xdr:from>
    <xdr:to>
      <xdr:col>10</xdr:col>
      <xdr:colOff>114300</xdr:colOff>
      <xdr:row>80</xdr:row>
      <xdr:rowOff>158931</xdr:rowOff>
    </xdr:to>
    <xdr:cxnSp macro="">
      <xdr:nvCxnSpPr>
        <xdr:cNvPr id="312" name="直線コネクタ 311"/>
        <xdr:cNvCxnSpPr/>
      </xdr:nvCxnSpPr>
      <xdr:spPr>
        <a:xfrm>
          <a:off x="1130300" y="138259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3"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16" name="n_4aveValue【公営住宅】&#10;有形固定資産減価償却率"/>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123389</xdr:rowOff>
    </xdr:from>
    <xdr:ext cx="405111" cy="259045"/>
    <xdr:sp macro="" textlink="">
      <xdr:nvSpPr>
        <xdr:cNvPr id="317" name="n_1mainValue【公営住宅】&#10;有形固定資産減価償却率"/>
        <xdr:cNvSpPr txBox="1"/>
      </xdr:nvSpPr>
      <xdr:spPr>
        <a:xfrm>
          <a:off x="35820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318" name="n_2main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54808</xdr:rowOff>
    </xdr:from>
    <xdr:ext cx="405111" cy="259045"/>
    <xdr:sp macro="" textlink="">
      <xdr:nvSpPr>
        <xdr:cNvPr id="319" name="n_3mainValue【公営住宅】&#10;有形固定資産減価償却率"/>
        <xdr:cNvSpPr txBox="1"/>
      </xdr:nvSpPr>
      <xdr:spPr>
        <a:xfrm>
          <a:off x="18167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5822</xdr:rowOff>
    </xdr:from>
    <xdr:ext cx="405111" cy="259045"/>
    <xdr:sp macro="" textlink="">
      <xdr:nvSpPr>
        <xdr:cNvPr id="320" name="n_4mainValue【公営住宅】&#10;有形固定資産減価償却率"/>
        <xdr:cNvSpPr txBox="1"/>
      </xdr:nvSpPr>
      <xdr:spPr>
        <a:xfrm>
          <a:off x="927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49" name="【公営住宅】&#10;一人当たり面積平均値テキスト"/>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109347</xdr:rowOff>
    </xdr:from>
    <xdr:to>
      <xdr:col>55</xdr:col>
      <xdr:colOff>50800</xdr:colOff>
      <xdr:row>84</xdr:row>
      <xdr:rowOff>39497</xdr:rowOff>
    </xdr:to>
    <xdr:sp macro="" textlink="">
      <xdr:nvSpPr>
        <xdr:cNvPr id="360" name="楕円 359"/>
        <xdr:cNvSpPr/>
      </xdr:nvSpPr>
      <xdr:spPr>
        <a:xfrm>
          <a:off x="10426700" y="1433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132224</xdr:rowOff>
    </xdr:from>
    <xdr:ext cx="469744" cy="259045"/>
    <xdr:sp macro="" textlink="">
      <xdr:nvSpPr>
        <xdr:cNvPr id="361" name="【公営住宅】&#10;一人当たり面積該当値テキスト"/>
        <xdr:cNvSpPr txBox="1"/>
      </xdr:nvSpPr>
      <xdr:spPr>
        <a:xfrm>
          <a:off x="10515600" y="1419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118872</xdr:rowOff>
    </xdr:from>
    <xdr:to>
      <xdr:col>50</xdr:col>
      <xdr:colOff>165100</xdr:colOff>
      <xdr:row>84</xdr:row>
      <xdr:rowOff>49022</xdr:rowOff>
    </xdr:to>
    <xdr:sp macro="" textlink="">
      <xdr:nvSpPr>
        <xdr:cNvPr id="362" name="楕円 361"/>
        <xdr:cNvSpPr/>
      </xdr:nvSpPr>
      <xdr:spPr>
        <a:xfrm>
          <a:off x="9588500" y="1434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160147</xdr:rowOff>
    </xdr:from>
    <xdr:to>
      <xdr:col>55</xdr:col>
      <xdr:colOff>0</xdr:colOff>
      <xdr:row>83</xdr:row>
      <xdr:rowOff>169672</xdr:rowOff>
    </xdr:to>
    <xdr:cxnSp macro="">
      <xdr:nvCxnSpPr>
        <xdr:cNvPr id="363" name="直線コネクタ 362"/>
        <xdr:cNvCxnSpPr/>
      </xdr:nvCxnSpPr>
      <xdr:spPr>
        <a:xfrm flipV="1">
          <a:off x="9639300" y="1439049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130175</xdr:rowOff>
    </xdr:from>
    <xdr:to>
      <xdr:col>46</xdr:col>
      <xdr:colOff>38100</xdr:colOff>
      <xdr:row>84</xdr:row>
      <xdr:rowOff>60325</xdr:rowOff>
    </xdr:to>
    <xdr:sp macro="" textlink="">
      <xdr:nvSpPr>
        <xdr:cNvPr id="364" name="楕円 363"/>
        <xdr:cNvSpPr/>
      </xdr:nvSpPr>
      <xdr:spPr>
        <a:xfrm>
          <a:off x="8699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169672</xdr:rowOff>
    </xdr:from>
    <xdr:to>
      <xdr:col>50</xdr:col>
      <xdr:colOff>114300</xdr:colOff>
      <xdr:row>84</xdr:row>
      <xdr:rowOff>9525</xdr:rowOff>
    </xdr:to>
    <xdr:cxnSp macro="">
      <xdr:nvCxnSpPr>
        <xdr:cNvPr id="365" name="直線コネクタ 364"/>
        <xdr:cNvCxnSpPr/>
      </xdr:nvCxnSpPr>
      <xdr:spPr>
        <a:xfrm flipV="1">
          <a:off x="8750300" y="14400022"/>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157607</xdr:rowOff>
    </xdr:from>
    <xdr:to>
      <xdr:col>41</xdr:col>
      <xdr:colOff>101600</xdr:colOff>
      <xdr:row>84</xdr:row>
      <xdr:rowOff>87757</xdr:rowOff>
    </xdr:to>
    <xdr:sp macro="" textlink="">
      <xdr:nvSpPr>
        <xdr:cNvPr id="366" name="楕円 365"/>
        <xdr:cNvSpPr/>
      </xdr:nvSpPr>
      <xdr:spPr>
        <a:xfrm>
          <a:off x="7810500" y="143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xdr:rowOff>
    </xdr:from>
    <xdr:to>
      <xdr:col>45</xdr:col>
      <xdr:colOff>177800</xdr:colOff>
      <xdr:row>84</xdr:row>
      <xdr:rowOff>36957</xdr:rowOff>
    </xdr:to>
    <xdr:cxnSp macro="">
      <xdr:nvCxnSpPr>
        <xdr:cNvPr id="367" name="直線コネクタ 366"/>
        <xdr:cNvCxnSpPr/>
      </xdr:nvCxnSpPr>
      <xdr:spPr>
        <a:xfrm flipV="1">
          <a:off x="7861300" y="1441132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163195</xdr:rowOff>
    </xdr:from>
    <xdr:to>
      <xdr:col>36</xdr:col>
      <xdr:colOff>165100</xdr:colOff>
      <xdr:row>84</xdr:row>
      <xdr:rowOff>93345</xdr:rowOff>
    </xdr:to>
    <xdr:sp macro="" textlink="">
      <xdr:nvSpPr>
        <xdr:cNvPr id="368" name="楕円 367"/>
        <xdr:cNvSpPr/>
      </xdr:nvSpPr>
      <xdr:spPr>
        <a:xfrm>
          <a:off x="69215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36957</xdr:rowOff>
    </xdr:from>
    <xdr:to>
      <xdr:col>41</xdr:col>
      <xdr:colOff>50800</xdr:colOff>
      <xdr:row>84</xdr:row>
      <xdr:rowOff>42545</xdr:rowOff>
    </xdr:to>
    <xdr:cxnSp macro="">
      <xdr:nvCxnSpPr>
        <xdr:cNvPr id="369" name="直線コネクタ 368"/>
        <xdr:cNvCxnSpPr/>
      </xdr:nvCxnSpPr>
      <xdr:spPr>
        <a:xfrm flipV="1">
          <a:off x="6972300" y="14438757"/>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70" name="n_1aveValue【公営住宅】&#10;一人当たり面積"/>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71" name="n_2aveValue【公営住宅】&#10;一人当たり面積"/>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72" name="n_3aveValue【公営住宅】&#10;一人当たり面積"/>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153688</xdr:rowOff>
    </xdr:from>
    <xdr:ext cx="469744" cy="259045"/>
    <xdr:sp macro="" textlink="">
      <xdr:nvSpPr>
        <xdr:cNvPr id="373" name="n_4aveValue【公営住宅】&#10;一人当たり面積"/>
        <xdr:cNvSpPr txBox="1"/>
      </xdr:nvSpPr>
      <xdr:spPr>
        <a:xfrm>
          <a:off x="6737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65549</xdr:rowOff>
    </xdr:from>
    <xdr:ext cx="469744" cy="259045"/>
    <xdr:sp macro="" textlink="">
      <xdr:nvSpPr>
        <xdr:cNvPr id="374" name="n_1mainValue【公営住宅】&#10;一人当たり面積"/>
        <xdr:cNvSpPr txBox="1"/>
      </xdr:nvSpPr>
      <xdr:spPr>
        <a:xfrm>
          <a:off x="9391727" y="1412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76852</xdr:rowOff>
    </xdr:from>
    <xdr:ext cx="469744" cy="259045"/>
    <xdr:sp macro="" textlink="">
      <xdr:nvSpPr>
        <xdr:cNvPr id="375" name="n_2mainValue【公営住宅】&#10;一人当たり面積"/>
        <xdr:cNvSpPr txBox="1"/>
      </xdr:nvSpPr>
      <xdr:spPr>
        <a:xfrm>
          <a:off x="8515427" y="1413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76" name="n_3mainValue【公営住宅】&#10;一人当たり面積"/>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109872</xdr:rowOff>
    </xdr:from>
    <xdr:ext cx="469744" cy="259045"/>
    <xdr:sp macro="" textlink="">
      <xdr:nvSpPr>
        <xdr:cNvPr id="377" name="n_4mainValue【公営住宅】&#10;一人当たり面積"/>
        <xdr:cNvSpPr txBox="1"/>
      </xdr:nvSpPr>
      <xdr:spPr>
        <a:xfrm>
          <a:off x="6737427" y="1416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8" name="テキスト ボックス 38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167639</xdr:rowOff>
    </xdr:from>
    <xdr:to>
      <xdr:col>24</xdr:col>
      <xdr:colOff>62865</xdr:colOff>
      <xdr:row>108</xdr:row>
      <xdr:rowOff>114300</xdr:rowOff>
    </xdr:to>
    <xdr:cxnSp macro="">
      <xdr:nvCxnSpPr>
        <xdr:cNvPr id="402" name="直線コネクタ 401"/>
        <xdr:cNvCxnSpPr/>
      </xdr:nvCxnSpPr>
      <xdr:spPr>
        <a:xfrm flipV="1">
          <a:off x="4634865" y="17655539"/>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118127</xdr:rowOff>
    </xdr:from>
    <xdr:ext cx="405111" cy="259045"/>
    <xdr:sp macro="" textlink="">
      <xdr:nvSpPr>
        <xdr:cNvPr id="403" name="【港湾・漁港】&#10;有形固定資産減価償却率最小値テキスト"/>
        <xdr:cNvSpPr txBox="1"/>
      </xdr:nvSpPr>
      <xdr:spPr>
        <a:xfrm>
          <a:off x="4673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114300</xdr:rowOff>
    </xdr:from>
    <xdr:to>
      <xdr:col>24</xdr:col>
      <xdr:colOff>152400</xdr:colOff>
      <xdr:row>108</xdr:row>
      <xdr:rowOff>114300</xdr:rowOff>
    </xdr:to>
    <xdr:cxnSp macro="">
      <xdr:nvCxnSpPr>
        <xdr:cNvPr id="404" name="直線コネクタ 403"/>
        <xdr:cNvCxnSpPr/>
      </xdr:nvCxnSpPr>
      <xdr:spPr>
        <a:xfrm>
          <a:off x="4546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114316</xdr:rowOff>
    </xdr:from>
    <xdr:ext cx="405111" cy="259045"/>
    <xdr:sp macro="" textlink="">
      <xdr:nvSpPr>
        <xdr:cNvPr id="405" name="【港湾・漁港】&#10;有形固定資産減価償却率最大値テキスト"/>
        <xdr:cNvSpPr txBox="1"/>
      </xdr:nvSpPr>
      <xdr:spPr>
        <a:xfrm>
          <a:off x="4673600" y="1743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167639</xdr:rowOff>
    </xdr:from>
    <xdr:to>
      <xdr:col>24</xdr:col>
      <xdr:colOff>152400</xdr:colOff>
      <xdr:row>102</xdr:row>
      <xdr:rowOff>167639</xdr:rowOff>
    </xdr:to>
    <xdr:cxnSp macro="">
      <xdr:nvCxnSpPr>
        <xdr:cNvPr id="406" name="直線コネクタ 405"/>
        <xdr:cNvCxnSpPr/>
      </xdr:nvCxnSpPr>
      <xdr:spPr>
        <a:xfrm>
          <a:off x="4546600" y="1765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106697</xdr:rowOff>
    </xdr:from>
    <xdr:ext cx="405111" cy="259045"/>
    <xdr:sp macro="" textlink="">
      <xdr:nvSpPr>
        <xdr:cNvPr id="407" name="【港湾・漁港】&#10;有形固定資産減価償却率平均値テキスト"/>
        <xdr:cNvSpPr txBox="1"/>
      </xdr:nvSpPr>
      <xdr:spPr>
        <a:xfrm>
          <a:off x="4673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408" name="フローチャート: 判断 407"/>
        <xdr:cNvSpPr/>
      </xdr:nvSpPr>
      <xdr:spPr>
        <a:xfrm>
          <a:off x="4584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09" name="フローチャート: 判断 408"/>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410" name="フローチャート: 判断 409"/>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67311</xdr:rowOff>
    </xdr:from>
    <xdr:to>
      <xdr:col>10</xdr:col>
      <xdr:colOff>165100</xdr:colOff>
      <xdr:row>103</xdr:row>
      <xdr:rowOff>168911</xdr:rowOff>
    </xdr:to>
    <xdr:sp macro="" textlink="">
      <xdr:nvSpPr>
        <xdr:cNvPr id="411" name="フローチャート: 判断 410"/>
        <xdr:cNvSpPr/>
      </xdr:nvSpPr>
      <xdr:spPr>
        <a:xfrm>
          <a:off x="1968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2539</xdr:rowOff>
    </xdr:from>
    <xdr:to>
      <xdr:col>6</xdr:col>
      <xdr:colOff>38100</xdr:colOff>
      <xdr:row>102</xdr:row>
      <xdr:rowOff>104139</xdr:rowOff>
    </xdr:to>
    <xdr:sp macro="" textlink="">
      <xdr:nvSpPr>
        <xdr:cNvPr id="412" name="フローチャート: 判断 411"/>
        <xdr:cNvSpPr/>
      </xdr:nvSpPr>
      <xdr:spPr>
        <a:xfrm>
          <a:off x="1079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170180</xdr:rowOff>
    </xdr:from>
    <xdr:to>
      <xdr:col>24</xdr:col>
      <xdr:colOff>114300</xdr:colOff>
      <xdr:row>103</xdr:row>
      <xdr:rowOff>100330</xdr:rowOff>
    </xdr:to>
    <xdr:sp macro="" textlink="">
      <xdr:nvSpPr>
        <xdr:cNvPr id="418" name="楕円 417"/>
        <xdr:cNvSpPr/>
      </xdr:nvSpPr>
      <xdr:spPr>
        <a:xfrm>
          <a:off x="4584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85107</xdr:rowOff>
    </xdr:from>
    <xdr:ext cx="405111" cy="259045"/>
    <xdr:sp macro="" textlink="">
      <xdr:nvSpPr>
        <xdr:cNvPr id="419" name="【港湾・漁港】&#10;有形固定資産減価償却率該当値テキスト"/>
        <xdr:cNvSpPr txBox="1"/>
      </xdr:nvSpPr>
      <xdr:spPr>
        <a:xfrm>
          <a:off x="4673600" y="1757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55880</xdr:rowOff>
    </xdr:from>
    <xdr:to>
      <xdr:col>20</xdr:col>
      <xdr:colOff>38100</xdr:colOff>
      <xdr:row>102</xdr:row>
      <xdr:rowOff>157480</xdr:rowOff>
    </xdr:to>
    <xdr:sp macro="" textlink="">
      <xdr:nvSpPr>
        <xdr:cNvPr id="420" name="楕円 419"/>
        <xdr:cNvSpPr/>
      </xdr:nvSpPr>
      <xdr:spPr>
        <a:xfrm>
          <a:off x="3746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106680</xdr:rowOff>
    </xdr:from>
    <xdr:to>
      <xdr:col>24</xdr:col>
      <xdr:colOff>63500</xdr:colOff>
      <xdr:row>103</xdr:row>
      <xdr:rowOff>49530</xdr:rowOff>
    </xdr:to>
    <xdr:cxnSp macro="">
      <xdr:nvCxnSpPr>
        <xdr:cNvPr id="421" name="直線コネクタ 420"/>
        <xdr:cNvCxnSpPr/>
      </xdr:nvCxnSpPr>
      <xdr:spPr>
        <a:xfrm>
          <a:off x="3797300" y="175945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113030</xdr:rowOff>
    </xdr:from>
    <xdr:to>
      <xdr:col>15</xdr:col>
      <xdr:colOff>101600</xdr:colOff>
      <xdr:row>102</xdr:row>
      <xdr:rowOff>43180</xdr:rowOff>
    </xdr:to>
    <xdr:sp macro="" textlink="">
      <xdr:nvSpPr>
        <xdr:cNvPr id="422" name="楕円 421"/>
        <xdr:cNvSpPr/>
      </xdr:nvSpPr>
      <xdr:spPr>
        <a:xfrm>
          <a:off x="2857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163830</xdr:rowOff>
    </xdr:from>
    <xdr:to>
      <xdr:col>19</xdr:col>
      <xdr:colOff>177800</xdr:colOff>
      <xdr:row>102</xdr:row>
      <xdr:rowOff>106680</xdr:rowOff>
    </xdr:to>
    <xdr:cxnSp macro="">
      <xdr:nvCxnSpPr>
        <xdr:cNvPr id="423" name="直線コネクタ 422"/>
        <xdr:cNvCxnSpPr/>
      </xdr:nvCxnSpPr>
      <xdr:spPr>
        <a:xfrm>
          <a:off x="2908300" y="17480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143511</xdr:rowOff>
    </xdr:from>
    <xdr:to>
      <xdr:col>10</xdr:col>
      <xdr:colOff>165100</xdr:colOff>
      <xdr:row>104</xdr:row>
      <xdr:rowOff>73661</xdr:rowOff>
    </xdr:to>
    <xdr:sp macro="" textlink="">
      <xdr:nvSpPr>
        <xdr:cNvPr id="424" name="楕円 423"/>
        <xdr:cNvSpPr/>
      </xdr:nvSpPr>
      <xdr:spPr>
        <a:xfrm>
          <a:off x="1968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163830</xdr:rowOff>
    </xdr:from>
    <xdr:to>
      <xdr:col>15</xdr:col>
      <xdr:colOff>50800</xdr:colOff>
      <xdr:row>104</xdr:row>
      <xdr:rowOff>22861</xdr:rowOff>
    </xdr:to>
    <xdr:cxnSp macro="">
      <xdr:nvCxnSpPr>
        <xdr:cNvPr id="425" name="直線コネクタ 424"/>
        <xdr:cNvCxnSpPr/>
      </xdr:nvCxnSpPr>
      <xdr:spPr>
        <a:xfrm flipV="1">
          <a:off x="2019300" y="17480280"/>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40639</xdr:rowOff>
    </xdr:from>
    <xdr:to>
      <xdr:col>6</xdr:col>
      <xdr:colOff>38100</xdr:colOff>
      <xdr:row>100</xdr:row>
      <xdr:rowOff>142239</xdr:rowOff>
    </xdr:to>
    <xdr:sp macro="" textlink="">
      <xdr:nvSpPr>
        <xdr:cNvPr id="426" name="楕円 425"/>
        <xdr:cNvSpPr/>
      </xdr:nvSpPr>
      <xdr:spPr>
        <a:xfrm>
          <a:off x="1079500" y="17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91439</xdr:rowOff>
    </xdr:from>
    <xdr:to>
      <xdr:col>10</xdr:col>
      <xdr:colOff>114300</xdr:colOff>
      <xdr:row>104</xdr:row>
      <xdr:rowOff>22861</xdr:rowOff>
    </xdr:to>
    <xdr:cxnSp macro="">
      <xdr:nvCxnSpPr>
        <xdr:cNvPr id="427" name="直線コネクタ 426"/>
        <xdr:cNvCxnSpPr/>
      </xdr:nvCxnSpPr>
      <xdr:spPr>
        <a:xfrm>
          <a:off x="1130300" y="17236439"/>
          <a:ext cx="889000" cy="6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428" name="n_1aveValue【港湾・漁港】&#10;有形固定資産減価償却率"/>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121938</xdr:rowOff>
    </xdr:from>
    <xdr:ext cx="405111" cy="259045"/>
    <xdr:sp macro="" textlink="">
      <xdr:nvSpPr>
        <xdr:cNvPr id="429" name="n_2aveValue【港湾・漁港】&#10;有形固定資産減価償却率"/>
        <xdr:cNvSpPr txBox="1"/>
      </xdr:nvSpPr>
      <xdr:spPr>
        <a:xfrm>
          <a:off x="2705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13988</xdr:rowOff>
    </xdr:from>
    <xdr:ext cx="405111" cy="259045"/>
    <xdr:sp macro="" textlink="">
      <xdr:nvSpPr>
        <xdr:cNvPr id="430" name="n_3aveValue【港湾・漁港】&#10;有形固定資産減価償却率"/>
        <xdr:cNvSpPr txBox="1"/>
      </xdr:nvSpPr>
      <xdr:spPr>
        <a:xfrm>
          <a:off x="1816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95266</xdr:rowOff>
    </xdr:from>
    <xdr:ext cx="405111" cy="259045"/>
    <xdr:sp macro="" textlink="">
      <xdr:nvSpPr>
        <xdr:cNvPr id="431" name="n_4aveValue【港湾・漁港】&#10;有形固定資産減価償却率"/>
        <xdr:cNvSpPr txBox="1"/>
      </xdr:nvSpPr>
      <xdr:spPr>
        <a:xfrm>
          <a:off x="9277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2557</xdr:rowOff>
    </xdr:from>
    <xdr:ext cx="405111" cy="259045"/>
    <xdr:sp macro="" textlink="">
      <xdr:nvSpPr>
        <xdr:cNvPr id="432" name="n_1mainValue【港湾・漁港】&#10;有形固定資産減価償却率"/>
        <xdr:cNvSpPr txBox="1"/>
      </xdr:nvSpPr>
      <xdr:spPr>
        <a:xfrm>
          <a:off x="35820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59707</xdr:rowOff>
    </xdr:from>
    <xdr:ext cx="405111" cy="259045"/>
    <xdr:sp macro="" textlink="">
      <xdr:nvSpPr>
        <xdr:cNvPr id="433" name="n_2mainValue【港湾・漁港】&#10;有形固定資産減価償却率"/>
        <xdr:cNvSpPr txBox="1"/>
      </xdr:nvSpPr>
      <xdr:spPr>
        <a:xfrm>
          <a:off x="27057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64788</xdr:rowOff>
    </xdr:from>
    <xdr:ext cx="405111" cy="259045"/>
    <xdr:sp macro="" textlink="">
      <xdr:nvSpPr>
        <xdr:cNvPr id="434" name="n_3mainValue【港湾・漁港】&#10;有形固定資産減価償却率"/>
        <xdr:cNvSpPr txBox="1"/>
      </xdr:nvSpPr>
      <xdr:spPr>
        <a:xfrm>
          <a:off x="1816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158766</xdr:rowOff>
    </xdr:from>
    <xdr:ext cx="405111" cy="259045"/>
    <xdr:sp macro="" textlink="">
      <xdr:nvSpPr>
        <xdr:cNvPr id="435" name="n_4mainValue【港湾・漁港】&#10;有形固定資産減価償却率"/>
        <xdr:cNvSpPr txBox="1"/>
      </xdr:nvSpPr>
      <xdr:spPr>
        <a:xfrm>
          <a:off x="927744" y="169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6" name="直線コネクタ 44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7" name="テキスト ボックス 446"/>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9" name="テキスト ボックス 448"/>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0" name="直線コネクタ 44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51" name="テキスト ボックス 450"/>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53" name="テキスト ボックス 452"/>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134099</xdr:rowOff>
    </xdr:from>
    <xdr:to>
      <xdr:col>54</xdr:col>
      <xdr:colOff>189865</xdr:colOff>
      <xdr:row>107</xdr:row>
      <xdr:rowOff>131344</xdr:rowOff>
    </xdr:to>
    <xdr:cxnSp macro="">
      <xdr:nvCxnSpPr>
        <xdr:cNvPr id="455" name="直線コネクタ 454"/>
        <xdr:cNvCxnSpPr/>
      </xdr:nvCxnSpPr>
      <xdr:spPr>
        <a:xfrm flipV="1">
          <a:off x="10476865" y="18307799"/>
          <a:ext cx="0" cy="16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135171</xdr:rowOff>
    </xdr:from>
    <xdr:ext cx="534377" cy="259045"/>
    <xdr:sp macro="" textlink="">
      <xdr:nvSpPr>
        <xdr:cNvPr id="456" name="【港湾・漁港】&#10;一人当たり有形固定資産（償却資産）額最小値テキスト"/>
        <xdr:cNvSpPr txBox="1"/>
      </xdr:nvSpPr>
      <xdr:spPr>
        <a:xfrm>
          <a:off x="10515600" y="1848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131344</xdr:rowOff>
    </xdr:from>
    <xdr:to>
      <xdr:col>55</xdr:col>
      <xdr:colOff>88900</xdr:colOff>
      <xdr:row>107</xdr:row>
      <xdr:rowOff>131344</xdr:rowOff>
    </xdr:to>
    <xdr:cxnSp macro="">
      <xdr:nvCxnSpPr>
        <xdr:cNvPr id="457" name="直線コネクタ 456"/>
        <xdr:cNvCxnSpPr/>
      </xdr:nvCxnSpPr>
      <xdr:spPr>
        <a:xfrm>
          <a:off x="10388600" y="184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80776</xdr:rowOff>
    </xdr:from>
    <xdr:ext cx="690189" cy="259045"/>
    <xdr:sp macro="" textlink="">
      <xdr:nvSpPr>
        <xdr:cNvPr id="458" name="【港湾・漁港】&#10;一人当たり有形固定資産（償却資産）額最大値テキスト"/>
        <xdr:cNvSpPr txBox="1"/>
      </xdr:nvSpPr>
      <xdr:spPr>
        <a:xfrm>
          <a:off x="10515600" y="180830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134099</xdr:rowOff>
    </xdr:from>
    <xdr:to>
      <xdr:col>55</xdr:col>
      <xdr:colOff>88900</xdr:colOff>
      <xdr:row>106</xdr:row>
      <xdr:rowOff>134099</xdr:rowOff>
    </xdr:to>
    <xdr:cxnSp macro="">
      <xdr:nvCxnSpPr>
        <xdr:cNvPr id="459" name="直線コネクタ 458"/>
        <xdr:cNvCxnSpPr/>
      </xdr:nvCxnSpPr>
      <xdr:spPr>
        <a:xfrm>
          <a:off x="10388600" y="1830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163326</xdr:rowOff>
    </xdr:from>
    <xdr:ext cx="690189" cy="259045"/>
    <xdr:sp macro="" textlink="">
      <xdr:nvSpPr>
        <xdr:cNvPr id="460" name="【港湾・漁港】&#10;一人当たり有形固定資産（償却資産）額平均値テキスト"/>
        <xdr:cNvSpPr txBox="1"/>
      </xdr:nvSpPr>
      <xdr:spPr>
        <a:xfrm>
          <a:off x="10515600" y="1833702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8725</xdr:rowOff>
    </xdr:from>
    <xdr:to>
      <xdr:col>55</xdr:col>
      <xdr:colOff>50800</xdr:colOff>
      <xdr:row>107</xdr:row>
      <xdr:rowOff>110325</xdr:rowOff>
    </xdr:to>
    <xdr:sp macro="" textlink="">
      <xdr:nvSpPr>
        <xdr:cNvPr id="461" name="フローチャート: 判断 460"/>
        <xdr:cNvSpPr/>
      </xdr:nvSpPr>
      <xdr:spPr>
        <a:xfrm>
          <a:off x="10426700" y="1835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40906</xdr:rowOff>
    </xdr:from>
    <xdr:to>
      <xdr:col>50</xdr:col>
      <xdr:colOff>165100</xdr:colOff>
      <xdr:row>107</xdr:row>
      <xdr:rowOff>142506</xdr:rowOff>
    </xdr:to>
    <xdr:sp macro="" textlink="">
      <xdr:nvSpPr>
        <xdr:cNvPr id="462" name="フローチャート: 判断 461"/>
        <xdr:cNvSpPr/>
      </xdr:nvSpPr>
      <xdr:spPr>
        <a:xfrm>
          <a:off x="9588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26657</xdr:rowOff>
    </xdr:from>
    <xdr:to>
      <xdr:col>46</xdr:col>
      <xdr:colOff>38100</xdr:colOff>
      <xdr:row>100</xdr:row>
      <xdr:rowOff>128257</xdr:rowOff>
    </xdr:to>
    <xdr:sp macro="" textlink="">
      <xdr:nvSpPr>
        <xdr:cNvPr id="463" name="フローチャート: 判断 462"/>
        <xdr:cNvSpPr/>
      </xdr:nvSpPr>
      <xdr:spPr>
        <a:xfrm>
          <a:off x="8699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66684</xdr:rowOff>
    </xdr:from>
    <xdr:to>
      <xdr:col>41</xdr:col>
      <xdr:colOff>101600</xdr:colOff>
      <xdr:row>107</xdr:row>
      <xdr:rowOff>168284</xdr:rowOff>
    </xdr:to>
    <xdr:sp macro="" textlink="">
      <xdr:nvSpPr>
        <xdr:cNvPr id="464" name="フローチャート: 判断 463"/>
        <xdr:cNvSpPr/>
      </xdr:nvSpPr>
      <xdr:spPr>
        <a:xfrm>
          <a:off x="7810500" y="184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66342</xdr:rowOff>
    </xdr:from>
    <xdr:to>
      <xdr:col>36</xdr:col>
      <xdr:colOff>165100</xdr:colOff>
      <xdr:row>107</xdr:row>
      <xdr:rowOff>167942</xdr:rowOff>
    </xdr:to>
    <xdr:sp macro="" textlink="">
      <xdr:nvSpPr>
        <xdr:cNvPr id="465" name="フローチャート: 判断 464"/>
        <xdr:cNvSpPr/>
      </xdr:nvSpPr>
      <xdr:spPr>
        <a:xfrm>
          <a:off x="6921500" y="1841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83299</xdr:rowOff>
    </xdr:from>
    <xdr:to>
      <xdr:col>55</xdr:col>
      <xdr:colOff>50800</xdr:colOff>
      <xdr:row>107</xdr:row>
      <xdr:rowOff>13449</xdr:rowOff>
    </xdr:to>
    <xdr:sp macro="" textlink="">
      <xdr:nvSpPr>
        <xdr:cNvPr id="471" name="楕円 470"/>
        <xdr:cNvSpPr/>
      </xdr:nvSpPr>
      <xdr:spPr>
        <a:xfrm>
          <a:off x="10426700" y="182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36326</xdr:rowOff>
    </xdr:from>
    <xdr:ext cx="690189" cy="259045"/>
    <xdr:sp macro="" textlink="">
      <xdr:nvSpPr>
        <xdr:cNvPr id="472" name="【港湾・漁港】&#10;一人当たり有形固定資産（償却資産）額該当値テキスト"/>
        <xdr:cNvSpPr txBox="1"/>
      </xdr:nvSpPr>
      <xdr:spPr>
        <a:xfrm>
          <a:off x="10515600" y="182100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88209</xdr:rowOff>
    </xdr:from>
    <xdr:to>
      <xdr:col>50</xdr:col>
      <xdr:colOff>165100</xdr:colOff>
      <xdr:row>107</xdr:row>
      <xdr:rowOff>18359</xdr:rowOff>
    </xdr:to>
    <xdr:sp macro="" textlink="">
      <xdr:nvSpPr>
        <xdr:cNvPr id="473" name="楕円 472"/>
        <xdr:cNvSpPr/>
      </xdr:nvSpPr>
      <xdr:spPr>
        <a:xfrm>
          <a:off x="9588500" y="182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134099</xdr:rowOff>
    </xdr:from>
    <xdr:to>
      <xdr:col>55</xdr:col>
      <xdr:colOff>0</xdr:colOff>
      <xdr:row>106</xdr:row>
      <xdr:rowOff>139009</xdr:rowOff>
    </xdr:to>
    <xdr:cxnSp macro="">
      <xdr:nvCxnSpPr>
        <xdr:cNvPr id="474" name="直線コネクタ 473"/>
        <xdr:cNvCxnSpPr/>
      </xdr:nvCxnSpPr>
      <xdr:spPr>
        <a:xfrm flipV="1">
          <a:off x="9639300" y="18307799"/>
          <a:ext cx="8382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93748</xdr:rowOff>
    </xdr:from>
    <xdr:to>
      <xdr:col>46</xdr:col>
      <xdr:colOff>38100</xdr:colOff>
      <xdr:row>107</xdr:row>
      <xdr:rowOff>23898</xdr:rowOff>
    </xdr:to>
    <xdr:sp macro="" textlink="">
      <xdr:nvSpPr>
        <xdr:cNvPr id="475" name="楕円 474"/>
        <xdr:cNvSpPr/>
      </xdr:nvSpPr>
      <xdr:spPr>
        <a:xfrm>
          <a:off x="8699500" y="182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139009</xdr:rowOff>
    </xdr:from>
    <xdr:to>
      <xdr:col>50</xdr:col>
      <xdr:colOff>114300</xdr:colOff>
      <xdr:row>106</xdr:row>
      <xdr:rowOff>144548</xdr:rowOff>
    </xdr:to>
    <xdr:cxnSp macro="">
      <xdr:nvCxnSpPr>
        <xdr:cNvPr id="476" name="直線コネクタ 475"/>
        <xdr:cNvCxnSpPr/>
      </xdr:nvCxnSpPr>
      <xdr:spPr>
        <a:xfrm flipV="1">
          <a:off x="8750300" y="18312709"/>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66787</xdr:rowOff>
    </xdr:from>
    <xdr:to>
      <xdr:col>41</xdr:col>
      <xdr:colOff>101600</xdr:colOff>
      <xdr:row>107</xdr:row>
      <xdr:rowOff>168387</xdr:rowOff>
    </xdr:to>
    <xdr:sp macro="" textlink="">
      <xdr:nvSpPr>
        <xdr:cNvPr id="477" name="楕円 476"/>
        <xdr:cNvSpPr/>
      </xdr:nvSpPr>
      <xdr:spPr>
        <a:xfrm>
          <a:off x="7810500" y="1841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144548</xdr:rowOff>
    </xdr:from>
    <xdr:to>
      <xdr:col>45</xdr:col>
      <xdr:colOff>177800</xdr:colOff>
      <xdr:row>107</xdr:row>
      <xdr:rowOff>117587</xdr:rowOff>
    </xdr:to>
    <xdr:cxnSp macro="">
      <xdr:nvCxnSpPr>
        <xdr:cNvPr id="478" name="直線コネクタ 477"/>
        <xdr:cNvCxnSpPr/>
      </xdr:nvCxnSpPr>
      <xdr:spPr>
        <a:xfrm flipV="1">
          <a:off x="7861300" y="18318248"/>
          <a:ext cx="889000" cy="14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63841</xdr:rowOff>
    </xdr:from>
    <xdr:to>
      <xdr:col>36</xdr:col>
      <xdr:colOff>165100</xdr:colOff>
      <xdr:row>107</xdr:row>
      <xdr:rowOff>165441</xdr:rowOff>
    </xdr:to>
    <xdr:sp macro="" textlink="">
      <xdr:nvSpPr>
        <xdr:cNvPr id="479" name="楕円 478"/>
        <xdr:cNvSpPr/>
      </xdr:nvSpPr>
      <xdr:spPr>
        <a:xfrm>
          <a:off x="6921500" y="184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114641</xdr:rowOff>
    </xdr:from>
    <xdr:to>
      <xdr:col>41</xdr:col>
      <xdr:colOff>50800</xdr:colOff>
      <xdr:row>107</xdr:row>
      <xdr:rowOff>117587</xdr:rowOff>
    </xdr:to>
    <xdr:cxnSp macro="">
      <xdr:nvCxnSpPr>
        <xdr:cNvPr id="480" name="直線コネクタ 479"/>
        <xdr:cNvCxnSpPr/>
      </xdr:nvCxnSpPr>
      <xdr:spPr>
        <a:xfrm>
          <a:off x="6972300" y="18459791"/>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133633</xdr:rowOff>
    </xdr:from>
    <xdr:ext cx="599010" cy="259045"/>
    <xdr:sp macro="" textlink="">
      <xdr:nvSpPr>
        <xdr:cNvPr id="481" name="n_1aveValue【港湾・漁港】&#10;一人当たり有形固定資産（償却資産）額"/>
        <xdr:cNvSpPr txBox="1"/>
      </xdr:nvSpPr>
      <xdr:spPr>
        <a:xfrm>
          <a:off x="9327095" y="1847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181388</xdr:colOff>
      <xdr:row>98</xdr:row>
      <xdr:rowOff>144784</xdr:rowOff>
    </xdr:from>
    <xdr:ext cx="754822" cy="259045"/>
    <xdr:sp macro="" textlink="">
      <xdr:nvSpPr>
        <xdr:cNvPr id="482" name="n_2aveValue【港湾・漁港】&#10;一人当たり有形固定資産（償却資産）額"/>
        <xdr:cNvSpPr txBox="1"/>
      </xdr:nvSpPr>
      <xdr:spPr>
        <a:xfrm>
          <a:off x="8372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13361</xdr:rowOff>
    </xdr:from>
    <xdr:ext cx="599010" cy="259045"/>
    <xdr:sp macro="" textlink="">
      <xdr:nvSpPr>
        <xdr:cNvPr id="483" name="n_3aveValue【港湾・漁港】&#10;一人当たり有形固定資産（償却資産）額"/>
        <xdr:cNvSpPr txBox="1"/>
      </xdr:nvSpPr>
      <xdr:spPr>
        <a:xfrm>
          <a:off x="7561795" y="1818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159069</xdr:rowOff>
    </xdr:from>
    <xdr:ext cx="599010" cy="259045"/>
    <xdr:sp macro="" textlink="">
      <xdr:nvSpPr>
        <xdr:cNvPr id="484" name="n_4aveValue【港湾・漁港】&#10;一人当たり有形固定資産（償却資産）額"/>
        <xdr:cNvSpPr txBox="1"/>
      </xdr:nvSpPr>
      <xdr:spPr>
        <a:xfrm>
          <a:off x="6672795" y="1850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34886</xdr:rowOff>
    </xdr:from>
    <xdr:ext cx="690189" cy="259045"/>
    <xdr:sp macro="" textlink="">
      <xdr:nvSpPr>
        <xdr:cNvPr id="485" name="n_1mainValue【港湾・漁港】&#10;一人当たり有形固定資産（償却資産）額"/>
        <xdr:cNvSpPr txBox="1"/>
      </xdr:nvSpPr>
      <xdr:spPr>
        <a:xfrm>
          <a:off x="9281505" y="180371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15025</xdr:rowOff>
    </xdr:from>
    <xdr:ext cx="690189" cy="259045"/>
    <xdr:sp macro="" textlink="">
      <xdr:nvSpPr>
        <xdr:cNvPr id="486" name="n_2mainValue【港湾・漁港】&#10;一人当たり有形固定資産（償却資産）額"/>
        <xdr:cNvSpPr txBox="1"/>
      </xdr:nvSpPr>
      <xdr:spPr>
        <a:xfrm>
          <a:off x="8405205" y="183601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159514</xdr:rowOff>
    </xdr:from>
    <xdr:ext cx="599010" cy="259045"/>
    <xdr:sp macro="" textlink="">
      <xdr:nvSpPr>
        <xdr:cNvPr id="487" name="n_3mainValue【港湾・漁港】&#10;一人当たり有形固定資産（償却資産）額"/>
        <xdr:cNvSpPr txBox="1"/>
      </xdr:nvSpPr>
      <xdr:spPr>
        <a:xfrm>
          <a:off x="7561795" y="1850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10518</xdr:rowOff>
    </xdr:from>
    <xdr:ext cx="599010" cy="259045"/>
    <xdr:sp macro="" textlink="">
      <xdr:nvSpPr>
        <xdr:cNvPr id="488" name="n_4mainValue【港湾・漁港】&#10;一人当たり有形固定資産（償却資産）額"/>
        <xdr:cNvSpPr txBox="1"/>
      </xdr:nvSpPr>
      <xdr:spPr>
        <a:xfrm>
          <a:off x="6672795" y="1818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514" name="直線コネクタ 513"/>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6" name="直線コネクタ 51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17"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18" name="直線コネクタ 517"/>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519"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520" name="フローチャート: 判断 519"/>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521" name="フローチャート: 判断 520"/>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522" name="フローチャート: 判断 521"/>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523" name="フローチャート: 判断 522"/>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524" name="フローチャート: 判断 523"/>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15603</xdr:rowOff>
    </xdr:from>
    <xdr:to>
      <xdr:col>85</xdr:col>
      <xdr:colOff>177800</xdr:colOff>
      <xdr:row>37</xdr:row>
      <xdr:rowOff>117203</xdr:rowOff>
    </xdr:to>
    <xdr:sp macro="" textlink="">
      <xdr:nvSpPr>
        <xdr:cNvPr id="530" name="楕円 529"/>
        <xdr:cNvSpPr/>
      </xdr:nvSpPr>
      <xdr:spPr>
        <a:xfrm>
          <a:off x="16268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38480</xdr:rowOff>
    </xdr:from>
    <xdr:ext cx="405111" cy="259045"/>
    <xdr:sp macro="" textlink="">
      <xdr:nvSpPr>
        <xdr:cNvPr id="531" name="【認定こども園・幼稚園・保育所】&#10;有形固定資産減価償却率該当値テキスト"/>
        <xdr:cNvSpPr txBox="1"/>
      </xdr:nvSpPr>
      <xdr:spPr>
        <a:xfrm>
          <a:off x="16357600"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77651</xdr:rowOff>
    </xdr:from>
    <xdr:to>
      <xdr:col>81</xdr:col>
      <xdr:colOff>101600</xdr:colOff>
      <xdr:row>37</xdr:row>
      <xdr:rowOff>7801</xdr:rowOff>
    </xdr:to>
    <xdr:sp macro="" textlink="">
      <xdr:nvSpPr>
        <xdr:cNvPr id="532" name="楕円 531"/>
        <xdr:cNvSpPr/>
      </xdr:nvSpPr>
      <xdr:spPr>
        <a:xfrm>
          <a:off x="15430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128451</xdr:rowOff>
    </xdr:from>
    <xdr:to>
      <xdr:col>85</xdr:col>
      <xdr:colOff>127000</xdr:colOff>
      <xdr:row>37</xdr:row>
      <xdr:rowOff>66403</xdr:rowOff>
    </xdr:to>
    <xdr:cxnSp macro="">
      <xdr:nvCxnSpPr>
        <xdr:cNvPr id="533" name="直線コネクタ 532"/>
        <xdr:cNvCxnSpPr/>
      </xdr:nvCxnSpPr>
      <xdr:spPr>
        <a:xfrm>
          <a:off x="15481300" y="6300651"/>
          <a:ext cx="8382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136434</xdr:rowOff>
    </xdr:from>
    <xdr:to>
      <xdr:col>76</xdr:col>
      <xdr:colOff>165100</xdr:colOff>
      <xdr:row>40</xdr:row>
      <xdr:rowOff>66584</xdr:rowOff>
    </xdr:to>
    <xdr:sp macro="" textlink="">
      <xdr:nvSpPr>
        <xdr:cNvPr id="534" name="楕円 533"/>
        <xdr:cNvSpPr/>
      </xdr:nvSpPr>
      <xdr:spPr>
        <a:xfrm>
          <a:off x="14541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128451</xdr:rowOff>
    </xdr:from>
    <xdr:to>
      <xdr:col>81</xdr:col>
      <xdr:colOff>50800</xdr:colOff>
      <xdr:row>40</xdr:row>
      <xdr:rowOff>15784</xdr:rowOff>
    </xdr:to>
    <xdr:cxnSp macro="">
      <xdr:nvCxnSpPr>
        <xdr:cNvPr id="535" name="直線コネクタ 534"/>
        <xdr:cNvCxnSpPr/>
      </xdr:nvCxnSpPr>
      <xdr:spPr>
        <a:xfrm flipV="1">
          <a:off x="14592300" y="6300651"/>
          <a:ext cx="889000" cy="57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87449</xdr:rowOff>
    </xdr:from>
    <xdr:to>
      <xdr:col>72</xdr:col>
      <xdr:colOff>38100</xdr:colOff>
      <xdr:row>39</xdr:row>
      <xdr:rowOff>17599</xdr:rowOff>
    </xdr:to>
    <xdr:sp macro="" textlink="">
      <xdr:nvSpPr>
        <xdr:cNvPr id="536" name="楕円 535"/>
        <xdr:cNvSpPr/>
      </xdr:nvSpPr>
      <xdr:spPr>
        <a:xfrm>
          <a:off x="13652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138249</xdr:rowOff>
    </xdr:from>
    <xdr:to>
      <xdr:col>76</xdr:col>
      <xdr:colOff>114300</xdr:colOff>
      <xdr:row>40</xdr:row>
      <xdr:rowOff>15784</xdr:rowOff>
    </xdr:to>
    <xdr:cxnSp macro="">
      <xdr:nvCxnSpPr>
        <xdr:cNvPr id="537" name="直線コネクタ 536"/>
        <xdr:cNvCxnSpPr/>
      </xdr:nvCxnSpPr>
      <xdr:spPr>
        <a:xfrm>
          <a:off x="13703300" y="6653349"/>
          <a:ext cx="8890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62956</xdr:rowOff>
    </xdr:from>
    <xdr:to>
      <xdr:col>67</xdr:col>
      <xdr:colOff>101600</xdr:colOff>
      <xdr:row>36</xdr:row>
      <xdr:rowOff>164556</xdr:rowOff>
    </xdr:to>
    <xdr:sp macro="" textlink="">
      <xdr:nvSpPr>
        <xdr:cNvPr id="538" name="楕円 537"/>
        <xdr:cNvSpPr/>
      </xdr:nvSpPr>
      <xdr:spPr>
        <a:xfrm>
          <a:off x="12763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113756</xdr:rowOff>
    </xdr:from>
    <xdr:to>
      <xdr:col>71</xdr:col>
      <xdr:colOff>177800</xdr:colOff>
      <xdr:row>38</xdr:row>
      <xdr:rowOff>138249</xdr:rowOff>
    </xdr:to>
    <xdr:cxnSp macro="">
      <xdr:nvCxnSpPr>
        <xdr:cNvPr id="539" name="直線コネクタ 538"/>
        <xdr:cNvCxnSpPr/>
      </xdr:nvCxnSpPr>
      <xdr:spPr>
        <a:xfrm>
          <a:off x="12814300" y="6285956"/>
          <a:ext cx="889000" cy="36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540" name="n_1aveValue【認定こども園・幼稚園・保育所】&#10;有形固定資産減価償却率"/>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541"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542"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168746</xdr:rowOff>
    </xdr:from>
    <xdr:ext cx="405111" cy="259045"/>
    <xdr:sp macro="" textlink="">
      <xdr:nvSpPr>
        <xdr:cNvPr id="543" name="n_4aveValue【認定こども園・幼稚園・保育所】&#10;有形固定資産減価償却率"/>
        <xdr:cNvSpPr txBox="1"/>
      </xdr:nvSpPr>
      <xdr:spPr>
        <a:xfrm>
          <a:off x="12611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24328</xdr:rowOff>
    </xdr:from>
    <xdr:ext cx="405111" cy="259045"/>
    <xdr:sp macro="" textlink="">
      <xdr:nvSpPr>
        <xdr:cNvPr id="544" name="n_1mainValue【認定こども園・幼稚園・保育所】&#10;有形固定資産減価償却率"/>
        <xdr:cNvSpPr txBox="1"/>
      </xdr:nvSpPr>
      <xdr:spPr>
        <a:xfrm>
          <a:off x="1526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57711</xdr:rowOff>
    </xdr:from>
    <xdr:ext cx="405111" cy="259045"/>
    <xdr:sp macro="" textlink="">
      <xdr:nvSpPr>
        <xdr:cNvPr id="545" name="n_2mainValue【認定こども園・幼稚園・保育所】&#10;有形固定資産減価償却率"/>
        <xdr:cNvSpPr txBox="1"/>
      </xdr:nvSpPr>
      <xdr:spPr>
        <a:xfrm>
          <a:off x="14389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8726</xdr:rowOff>
    </xdr:from>
    <xdr:ext cx="405111" cy="259045"/>
    <xdr:sp macro="" textlink="">
      <xdr:nvSpPr>
        <xdr:cNvPr id="546" name="n_3mainValue【認定こども園・幼稚園・保育所】&#10;有形固定資産減価償却率"/>
        <xdr:cNvSpPr txBox="1"/>
      </xdr:nvSpPr>
      <xdr:spPr>
        <a:xfrm>
          <a:off x="13500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9633</xdr:rowOff>
    </xdr:from>
    <xdr:ext cx="405111" cy="259045"/>
    <xdr:sp macro="" textlink="">
      <xdr:nvSpPr>
        <xdr:cNvPr id="547" name="n_4mainValue【認定こども園・幼稚園・保育所】&#10;有形固定資産減価償却率"/>
        <xdr:cNvSpPr txBox="1"/>
      </xdr:nvSpPr>
      <xdr:spPr>
        <a:xfrm>
          <a:off x="12611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9" name="テキスト ボックス 55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1" name="テキスト ボックス 56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3" name="テキスト ボックス 56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5" name="テキスト ボックス 56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7" name="テキスト ボックス 56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9" name="テキスト ボックス 56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573" name="直線コネクタ 572"/>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574"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575" name="直線コネクタ 574"/>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576"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577" name="直線コネクタ 576"/>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578"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579" name="フローチャート: 判断 578"/>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580" name="フローチャート: 判断 579"/>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81" name="フローチャート: 判断 580"/>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582" name="フローチャート: 判断 581"/>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583" name="フローチャート: 判断 582"/>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97246</xdr:rowOff>
    </xdr:from>
    <xdr:to>
      <xdr:col>116</xdr:col>
      <xdr:colOff>114300</xdr:colOff>
      <xdr:row>39</xdr:row>
      <xdr:rowOff>27396</xdr:rowOff>
    </xdr:to>
    <xdr:sp macro="" textlink="">
      <xdr:nvSpPr>
        <xdr:cNvPr id="589" name="楕円 588"/>
        <xdr:cNvSpPr/>
      </xdr:nvSpPr>
      <xdr:spPr>
        <a:xfrm>
          <a:off x="22110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120123</xdr:rowOff>
    </xdr:from>
    <xdr:ext cx="469744" cy="259045"/>
    <xdr:sp macro="" textlink="">
      <xdr:nvSpPr>
        <xdr:cNvPr id="590" name="【認定こども園・幼稚園・保育所】&#10;一人当たり面積該当値テキスト"/>
        <xdr:cNvSpPr txBox="1"/>
      </xdr:nvSpPr>
      <xdr:spPr>
        <a:xfrm>
          <a:off x="22199600" y="646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110309</xdr:rowOff>
    </xdr:from>
    <xdr:to>
      <xdr:col>112</xdr:col>
      <xdr:colOff>38100</xdr:colOff>
      <xdr:row>39</xdr:row>
      <xdr:rowOff>40459</xdr:rowOff>
    </xdr:to>
    <xdr:sp macro="" textlink="">
      <xdr:nvSpPr>
        <xdr:cNvPr id="591" name="楕円 590"/>
        <xdr:cNvSpPr/>
      </xdr:nvSpPr>
      <xdr:spPr>
        <a:xfrm>
          <a:off x="21272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148046</xdr:rowOff>
    </xdr:from>
    <xdr:to>
      <xdr:col>116</xdr:col>
      <xdr:colOff>63500</xdr:colOff>
      <xdr:row>38</xdr:row>
      <xdr:rowOff>161109</xdr:rowOff>
    </xdr:to>
    <xdr:cxnSp macro="">
      <xdr:nvCxnSpPr>
        <xdr:cNvPr id="592" name="直線コネクタ 591"/>
        <xdr:cNvCxnSpPr/>
      </xdr:nvCxnSpPr>
      <xdr:spPr>
        <a:xfrm flipV="1">
          <a:off x="21323300" y="66631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125004</xdr:rowOff>
    </xdr:from>
    <xdr:to>
      <xdr:col>107</xdr:col>
      <xdr:colOff>101600</xdr:colOff>
      <xdr:row>39</xdr:row>
      <xdr:rowOff>55154</xdr:rowOff>
    </xdr:to>
    <xdr:sp macro="" textlink="">
      <xdr:nvSpPr>
        <xdr:cNvPr id="593" name="楕円 592"/>
        <xdr:cNvSpPr/>
      </xdr:nvSpPr>
      <xdr:spPr>
        <a:xfrm>
          <a:off x="20383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161109</xdr:rowOff>
    </xdr:from>
    <xdr:to>
      <xdr:col>111</xdr:col>
      <xdr:colOff>177800</xdr:colOff>
      <xdr:row>39</xdr:row>
      <xdr:rowOff>4354</xdr:rowOff>
    </xdr:to>
    <xdr:cxnSp macro="">
      <xdr:nvCxnSpPr>
        <xdr:cNvPr id="594" name="直線コネクタ 593"/>
        <xdr:cNvCxnSpPr/>
      </xdr:nvCxnSpPr>
      <xdr:spPr>
        <a:xfrm flipV="1">
          <a:off x="20434300" y="667620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138067</xdr:rowOff>
    </xdr:from>
    <xdr:to>
      <xdr:col>102</xdr:col>
      <xdr:colOff>165100</xdr:colOff>
      <xdr:row>39</xdr:row>
      <xdr:rowOff>68217</xdr:rowOff>
    </xdr:to>
    <xdr:sp macro="" textlink="">
      <xdr:nvSpPr>
        <xdr:cNvPr id="595" name="楕円 594"/>
        <xdr:cNvSpPr/>
      </xdr:nvSpPr>
      <xdr:spPr>
        <a:xfrm>
          <a:off x="19494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4354</xdr:rowOff>
    </xdr:from>
    <xdr:to>
      <xdr:col>107</xdr:col>
      <xdr:colOff>50800</xdr:colOff>
      <xdr:row>39</xdr:row>
      <xdr:rowOff>17417</xdr:rowOff>
    </xdr:to>
    <xdr:cxnSp macro="">
      <xdr:nvCxnSpPr>
        <xdr:cNvPr id="596" name="直線コネクタ 595"/>
        <xdr:cNvCxnSpPr/>
      </xdr:nvCxnSpPr>
      <xdr:spPr>
        <a:xfrm flipV="1">
          <a:off x="19545300" y="669090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146231</xdr:rowOff>
    </xdr:from>
    <xdr:to>
      <xdr:col>98</xdr:col>
      <xdr:colOff>38100</xdr:colOff>
      <xdr:row>39</xdr:row>
      <xdr:rowOff>76381</xdr:rowOff>
    </xdr:to>
    <xdr:sp macro="" textlink="">
      <xdr:nvSpPr>
        <xdr:cNvPr id="597" name="楕円 596"/>
        <xdr:cNvSpPr/>
      </xdr:nvSpPr>
      <xdr:spPr>
        <a:xfrm>
          <a:off x="18605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17417</xdr:rowOff>
    </xdr:from>
    <xdr:to>
      <xdr:col>102</xdr:col>
      <xdr:colOff>114300</xdr:colOff>
      <xdr:row>39</xdr:row>
      <xdr:rowOff>25581</xdr:rowOff>
    </xdr:to>
    <xdr:cxnSp macro="">
      <xdr:nvCxnSpPr>
        <xdr:cNvPr id="598" name="直線コネクタ 597"/>
        <xdr:cNvCxnSpPr/>
      </xdr:nvCxnSpPr>
      <xdr:spPr>
        <a:xfrm flipV="1">
          <a:off x="18656300" y="670396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599" name="n_1aveValue【認定こども園・幼稚園・保育所】&#10;一人当たり面積"/>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600"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601"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142620</xdr:rowOff>
    </xdr:from>
    <xdr:ext cx="469744" cy="259045"/>
    <xdr:sp macro="" textlink="">
      <xdr:nvSpPr>
        <xdr:cNvPr id="602" name="n_4aveValue【認定こども園・幼稚園・保育所】&#10;一人当たり面積"/>
        <xdr:cNvSpPr txBox="1"/>
      </xdr:nvSpPr>
      <xdr:spPr>
        <a:xfrm>
          <a:off x="18421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56985</xdr:rowOff>
    </xdr:from>
    <xdr:ext cx="469744" cy="259045"/>
    <xdr:sp macro="" textlink="">
      <xdr:nvSpPr>
        <xdr:cNvPr id="603" name="n_1mainValue【認定こども園・幼稚園・保育所】&#10;一人当たり面積"/>
        <xdr:cNvSpPr txBox="1"/>
      </xdr:nvSpPr>
      <xdr:spPr>
        <a:xfrm>
          <a:off x="21075727" y="640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71681</xdr:rowOff>
    </xdr:from>
    <xdr:ext cx="469744" cy="259045"/>
    <xdr:sp macro="" textlink="">
      <xdr:nvSpPr>
        <xdr:cNvPr id="604" name="n_2mainValue【認定こども園・幼稚園・保育所】&#10;一人当たり面積"/>
        <xdr:cNvSpPr txBox="1"/>
      </xdr:nvSpPr>
      <xdr:spPr>
        <a:xfrm>
          <a:off x="20199427" y="64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59344</xdr:rowOff>
    </xdr:from>
    <xdr:ext cx="469744" cy="259045"/>
    <xdr:sp macro="" textlink="">
      <xdr:nvSpPr>
        <xdr:cNvPr id="605" name="n_3mainValue【認定こども園・幼稚園・保育所】&#10;一人当たり面積"/>
        <xdr:cNvSpPr txBox="1"/>
      </xdr:nvSpPr>
      <xdr:spPr>
        <a:xfrm>
          <a:off x="19310427" y="674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92908</xdr:rowOff>
    </xdr:from>
    <xdr:ext cx="469744" cy="259045"/>
    <xdr:sp macro="" textlink="">
      <xdr:nvSpPr>
        <xdr:cNvPr id="606" name="n_4mainValue【認定こども園・幼稚園・保育所】&#10;一人当たり面積"/>
        <xdr:cNvSpPr txBox="1"/>
      </xdr:nvSpPr>
      <xdr:spPr>
        <a:xfrm>
          <a:off x="184214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631" name="直線コネクタ 630"/>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32"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3" name="直線コネクタ 632"/>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634"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635" name="直線コネクタ 634"/>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636"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637" name="フローチャート: 判断 636"/>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638" name="フローチャート: 判断 637"/>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639" name="フローチャート: 判断 638"/>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640" name="フローチャート: 判断 639"/>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641" name="フローチャート: 判断 640"/>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647" name="楕円 646"/>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22877</xdr:rowOff>
    </xdr:from>
    <xdr:ext cx="405111" cy="259045"/>
    <xdr:sp macro="" textlink="">
      <xdr:nvSpPr>
        <xdr:cNvPr id="648" name="【学校施設】&#10;有形固定資産減価償却率該当値テキスト"/>
        <xdr:cNvSpPr txBox="1"/>
      </xdr:nvSpPr>
      <xdr:spPr>
        <a:xfrm>
          <a:off x="16357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xdr:rowOff>
    </xdr:from>
    <xdr:to>
      <xdr:col>81</xdr:col>
      <xdr:colOff>101600</xdr:colOff>
      <xdr:row>60</xdr:row>
      <xdr:rowOff>115570</xdr:rowOff>
    </xdr:to>
    <xdr:sp macro="" textlink="">
      <xdr:nvSpPr>
        <xdr:cNvPr id="649" name="楕円 648"/>
        <xdr:cNvSpPr/>
      </xdr:nvSpPr>
      <xdr:spPr>
        <a:xfrm>
          <a:off x="15430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64770</xdr:rowOff>
    </xdr:from>
    <xdr:to>
      <xdr:col>85</xdr:col>
      <xdr:colOff>127000</xdr:colOff>
      <xdr:row>60</xdr:row>
      <xdr:rowOff>95250</xdr:rowOff>
    </xdr:to>
    <xdr:cxnSp macro="">
      <xdr:nvCxnSpPr>
        <xdr:cNvPr id="650" name="直線コネクタ 649"/>
        <xdr:cNvCxnSpPr/>
      </xdr:nvCxnSpPr>
      <xdr:spPr>
        <a:xfrm>
          <a:off x="15481300" y="103517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151130</xdr:rowOff>
    </xdr:from>
    <xdr:to>
      <xdr:col>76</xdr:col>
      <xdr:colOff>165100</xdr:colOff>
      <xdr:row>60</xdr:row>
      <xdr:rowOff>81280</xdr:rowOff>
    </xdr:to>
    <xdr:sp macro="" textlink="">
      <xdr:nvSpPr>
        <xdr:cNvPr id="651" name="楕円 650"/>
        <xdr:cNvSpPr/>
      </xdr:nvSpPr>
      <xdr:spPr>
        <a:xfrm>
          <a:off x="14541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30480</xdr:rowOff>
    </xdr:from>
    <xdr:to>
      <xdr:col>81</xdr:col>
      <xdr:colOff>50800</xdr:colOff>
      <xdr:row>60</xdr:row>
      <xdr:rowOff>64770</xdr:rowOff>
    </xdr:to>
    <xdr:cxnSp macro="">
      <xdr:nvCxnSpPr>
        <xdr:cNvPr id="652" name="直線コネクタ 651"/>
        <xdr:cNvCxnSpPr/>
      </xdr:nvCxnSpPr>
      <xdr:spPr>
        <a:xfrm>
          <a:off x="14592300" y="10317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53" name="楕円 652"/>
        <xdr:cNvSpPr/>
      </xdr:nvSpPr>
      <xdr:spPr>
        <a:xfrm>
          <a:off x="13652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9525</xdr:rowOff>
    </xdr:from>
    <xdr:to>
      <xdr:col>76</xdr:col>
      <xdr:colOff>114300</xdr:colOff>
      <xdr:row>60</xdr:row>
      <xdr:rowOff>30480</xdr:rowOff>
    </xdr:to>
    <xdr:cxnSp macro="">
      <xdr:nvCxnSpPr>
        <xdr:cNvPr id="654" name="直線コネクタ 653"/>
        <xdr:cNvCxnSpPr/>
      </xdr:nvCxnSpPr>
      <xdr:spPr>
        <a:xfrm>
          <a:off x="13703300" y="102965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84455</xdr:rowOff>
    </xdr:from>
    <xdr:to>
      <xdr:col>67</xdr:col>
      <xdr:colOff>101600</xdr:colOff>
      <xdr:row>60</xdr:row>
      <xdr:rowOff>14605</xdr:rowOff>
    </xdr:to>
    <xdr:sp macro="" textlink="">
      <xdr:nvSpPr>
        <xdr:cNvPr id="655" name="楕円 654"/>
        <xdr:cNvSpPr/>
      </xdr:nvSpPr>
      <xdr:spPr>
        <a:xfrm>
          <a:off x="12763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135255</xdr:rowOff>
    </xdr:from>
    <xdr:to>
      <xdr:col>71</xdr:col>
      <xdr:colOff>177800</xdr:colOff>
      <xdr:row>60</xdr:row>
      <xdr:rowOff>9525</xdr:rowOff>
    </xdr:to>
    <xdr:cxnSp macro="">
      <xdr:nvCxnSpPr>
        <xdr:cNvPr id="656" name="直線コネクタ 655"/>
        <xdr:cNvCxnSpPr/>
      </xdr:nvCxnSpPr>
      <xdr:spPr>
        <a:xfrm>
          <a:off x="12814300" y="102508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657"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658"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659"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660"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106697</xdr:rowOff>
    </xdr:from>
    <xdr:ext cx="405111" cy="259045"/>
    <xdr:sp macro="" textlink="">
      <xdr:nvSpPr>
        <xdr:cNvPr id="661" name="n_1mainValue【学校施設】&#10;有形固定資産減価償却率"/>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72407</xdr:rowOff>
    </xdr:from>
    <xdr:ext cx="405111" cy="259045"/>
    <xdr:sp macro="" textlink="">
      <xdr:nvSpPr>
        <xdr:cNvPr id="662" name="n_2mainValue【学校施設】&#10;有形固定資産減価償却率"/>
        <xdr:cNvSpPr txBox="1"/>
      </xdr:nvSpPr>
      <xdr:spPr>
        <a:xfrm>
          <a:off x="14389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663" name="n_3main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5732</xdr:rowOff>
    </xdr:from>
    <xdr:ext cx="405111" cy="259045"/>
    <xdr:sp macro="" textlink="">
      <xdr:nvSpPr>
        <xdr:cNvPr id="664" name="n_4mainValue【学校施設】&#10;有形固定資産減価償却率"/>
        <xdr:cNvSpPr txBox="1"/>
      </xdr:nvSpPr>
      <xdr:spPr>
        <a:xfrm>
          <a:off x="12611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675" name="直線コネクタ 674"/>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76" name="テキスト ボックス 675"/>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7" name="直線コネクタ 67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8" name="テキスト ボックス 67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79" name="直線コネクタ 678"/>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80" name="テキスト ボックス 679"/>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83" name="直線コネクタ 682"/>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84" name="テキスト ボックス 683"/>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87" name="直線コネクタ 686"/>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88" name="テキスト ボックス 687"/>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692" name="直線コネクタ 691"/>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693"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694" name="直線コネクタ 693"/>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95"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96" name="直線コネクタ 695"/>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697"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98" name="フローチャート: 判断 697"/>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99" name="フローチャート: 判断 698"/>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700" name="フローチャート: 判断 699"/>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701" name="フローチャート: 判断 700"/>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702" name="フローチャート: 判断 701"/>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140653</xdr:rowOff>
    </xdr:from>
    <xdr:to>
      <xdr:col>116</xdr:col>
      <xdr:colOff>114300</xdr:colOff>
      <xdr:row>60</xdr:row>
      <xdr:rowOff>70803</xdr:rowOff>
    </xdr:to>
    <xdr:sp macro="" textlink="">
      <xdr:nvSpPr>
        <xdr:cNvPr id="708" name="楕円 707"/>
        <xdr:cNvSpPr/>
      </xdr:nvSpPr>
      <xdr:spPr>
        <a:xfrm>
          <a:off x="22110700" y="102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163530</xdr:rowOff>
    </xdr:from>
    <xdr:ext cx="469744" cy="259045"/>
    <xdr:sp macro="" textlink="">
      <xdr:nvSpPr>
        <xdr:cNvPr id="709" name="【学校施設】&#10;一人当たり面積該当値テキスト"/>
        <xdr:cNvSpPr txBox="1"/>
      </xdr:nvSpPr>
      <xdr:spPr>
        <a:xfrm>
          <a:off x="22199600" y="1010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158083</xdr:rowOff>
    </xdr:from>
    <xdr:to>
      <xdr:col>112</xdr:col>
      <xdr:colOff>38100</xdr:colOff>
      <xdr:row>60</xdr:row>
      <xdr:rowOff>88233</xdr:rowOff>
    </xdr:to>
    <xdr:sp macro="" textlink="">
      <xdr:nvSpPr>
        <xdr:cNvPr id="710" name="楕円 709"/>
        <xdr:cNvSpPr/>
      </xdr:nvSpPr>
      <xdr:spPr>
        <a:xfrm>
          <a:off x="21272500" y="102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20003</xdr:rowOff>
    </xdr:from>
    <xdr:to>
      <xdr:col>116</xdr:col>
      <xdr:colOff>63500</xdr:colOff>
      <xdr:row>60</xdr:row>
      <xdr:rowOff>37433</xdr:rowOff>
    </xdr:to>
    <xdr:cxnSp macro="">
      <xdr:nvCxnSpPr>
        <xdr:cNvPr id="711" name="直線コネクタ 710"/>
        <xdr:cNvCxnSpPr/>
      </xdr:nvCxnSpPr>
      <xdr:spPr>
        <a:xfrm flipV="1">
          <a:off x="21323300" y="10307003"/>
          <a:ext cx="8382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6636</xdr:rowOff>
    </xdr:from>
    <xdr:to>
      <xdr:col>107</xdr:col>
      <xdr:colOff>101600</xdr:colOff>
      <xdr:row>60</xdr:row>
      <xdr:rowOff>108236</xdr:rowOff>
    </xdr:to>
    <xdr:sp macro="" textlink="">
      <xdr:nvSpPr>
        <xdr:cNvPr id="712" name="楕円 711"/>
        <xdr:cNvSpPr/>
      </xdr:nvSpPr>
      <xdr:spPr>
        <a:xfrm>
          <a:off x="20383500" y="102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37433</xdr:rowOff>
    </xdr:from>
    <xdr:to>
      <xdr:col>111</xdr:col>
      <xdr:colOff>177800</xdr:colOff>
      <xdr:row>60</xdr:row>
      <xdr:rowOff>57436</xdr:rowOff>
    </xdr:to>
    <xdr:cxnSp macro="">
      <xdr:nvCxnSpPr>
        <xdr:cNvPr id="713" name="直線コネクタ 712"/>
        <xdr:cNvCxnSpPr/>
      </xdr:nvCxnSpPr>
      <xdr:spPr>
        <a:xfrm flipV="1">
          <a:off x="20434300" y="10324433"/>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22637</xdr:rowOff>
    </xdr:from>
    <xdr:to>
      <xdr:col>102</xdr:col>
      <xdr:colOff>165100</xdr:colOff>
      <xdr:row>60</xdr:row>
      <xdr:rowOff>124237</xdr:rowOff>
    </xdr:to>
    <xdr:sp macro="" textlink="">
      <xdr:nvSpPr>
        <xdr:cNvPr id="714" name="楕円 713"/>
        <xdr:cNvSpPr/>
      </xdr:nvSpPr>
      <xdr:spPr>
        <a:xfrm>
          <a:off x="19494500" y="103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57436</xdr:rowOff>
    </xdr:from>
    <xdr:to>
      <xdr:col>107</xdr:col>
      <xdr:colOff>50800</xdr:colOff>
      <xdr:row>60</xdr:row>
      <xdr:rowOff>73437</xdr:rowOff>
    </xdr:to>
    <xdr:cxnSp macro="">
      <xdr:nvCxnSpPr>
        <xdr:cNvPr id="715" name="直線コネクタ 714"/>
        <xdr:cNvCxnSpPr/>
      </xdr:nvCxnSpPr>
      <xdr:spPr>
        <a:xfrm flipV="1">
          <a:off x="19545300" y="10344436"/>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32925</xdr:rowOff>
    </xdr:from>
    <xdr:to>
      <xdr:col>98</xdr:col>
      <xdr:colOff>38100</xdr:colOff>
      <xdr:row>60</xdr:row>
      <xdr:rowOff>134525</xdr:rowOff>
    </xdr:to>
    <xdr:sp macro="" textlink="">
      <xdr:nvSpPr>
        <xdr:cNvPr id="716" name="楕円 715"/>
        <xdr:cNvSpPr/>
      </xdr:nvSpPr>
      <xdr:spPr>
        <a:xfrm>
          <a:off x="18605500" y="103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73437</xdr:rowOff>
    </xdr:from>
    <xdr:to>
      <xdr:col>102</xdr:col>
      <xdr:colOff>114300</xdr:colOff>
      <xdr:row>60</xdr:row>
      <xdr:rowOff>83725</xdr:rowOff>
    </xdr:to>
    <xdr:cxnSp macro="">
      <xdr:nvCxnSpPr>
        <xdr:cNvPr id="717" name="直線コネクタ 716"/>
        <xdr:cNvCxnSpPr/>
      </xdr:nvCxnSpPr>
      <xdr:spPr>
        <a:xfrm flipV="1">
          <a:off x="18656300" y="10360437"/>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718" name="n_1aveValue【学校施設】&#10;一人当たり面積"/>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719" name="n_2aveValue【学校施設】&#10;一人当たり面積"/>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720" name="n_3aveValue【学校施設】&#10;一人当たり面積"/>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31069</xdr:rowOff>
    </xdr:from>
    <xdr:ext cx="469744" cy="259045"/>
    <xdr:sp macro="" textlink="">
      <xdr:nvSpPr>
        <xdr:cNvPr id="721" name="n_4aveValue【学校施設】&#10;一人当たり面積"/>
        <xdr:cNvSpPr txBox="1"/>
      </xdr:nvSpPr>
      <xdr:spPr>
        <a:xfrm>
          <a:off x="18421427" y="104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104760</xdr:rowOff>
    </xdr:from>
    <xdr:ext cx="469744" cy="259045"/>
    <xdr:sp macro="" textlink="">
      <xdr:nvSpPr>
        <xdr:cNvPr id="722" name="n_1mainValue【学校施設】&#10;一人当たり面積"/>
        <xdr:cNvSpPr txBox="1"/>
      </xdr:nvSpPr>
      <xdr:spPr>
        <a:xfrm>
          <a:off x="21075727" y="1004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124763</xdr:rowOff>
    </xdr:from>
    <xdr:ext cx="469744" cy="259045"/>
    <xdr:sp macro="" textlink="">
      <xdr:nvSpPr>
        <xdr:cNvPr id="723" name="n_2mainValue【学校施設】&#10;一人当たり面積"/>
        <xdr:cNvSpPr txBox="1"/>
      </xdr:nvSpPr>
      <xdr:spPr>
        <a:xfrm>
          <a:off x="20199427" y="1006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140764</xdr:rowOff>
    </xdr:from>
    <xdr:ext cx="469744" cy="259045"/>
    <xdr:sp macro="" textlink="">
      <xdr:nvSpPr>
        <xdr:cNvPr id="724" name="n_3mainValue【学校施設】&#10;一人当たり面積"/>
        <xdr:cNvSpPr txBox="1"/>
      </xdr:nvSpPr>
      <xdr:spPr>
        <a:xfrm>
          <a:off x="19310427" y="1008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151052</xdr:rowOff>
    </xdr:from>
    <xdr:ext cx="469744" cy="259045"/>
    <xdr:sp macro="" textlink="">
      <xdr:nvSpPr>
        <xdr:cNvPr id="725" name="n_4mainValue【学校施設】&#10;一人当たり面積"/>
        <xdr:cNvSpPr txBox="1"/>
      </xdr:nvSpPr>
      <xdr:spPr>
        <a:xfrm>
          <a:off x="18421427" y="100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66" name="直線コネクタ 765"/>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69"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70" name="直線コネクタ 769"/>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771"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72" name="フローチャート: 判断 771"/>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73" name="フローチャート: 判断 772"/>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74" name="フローチャート: 判断 773"/>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75" name="フローチャート: 判断 774"/>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76" name="フローチャート: 判断 775"/>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782" name="楕円 781"/>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783" name="【公民館】&#10;有形固定資産減価償却率該当値テキスト"/>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73025</xdr:rowOff>
    </xdr:from>
    <xdr:to>
      <xdr:col>81</xdr:col>
      <xdr:colOff>101600</xdr:colOff>
      <xdr:row>107</xdr:row>
      <xdr:rowOff>3175</xdr:rowOff>
    </xdr:to>
    <xdr:sp macro="" textlink="">
      <xdr:nvSpPr>
        <xdr:cNvPr id="784" name="楕円 783"/>
        <xdr:cNvSpPr/>
      </xdr:nvSpPr>
      <xdr:spPr>
        <a:xfrm>
          <a:off x="15430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121920</xdr:rowOff>
    </xdr:from>
    <xdr:to>
      <xdr:col>85</xdr:col>
      <xdr:colOff>127000</xdr:colOff>
      <xdr:row>106</xdr:row>
      <xdr:rowOff>123825</xdr:rowOff>
    </xdr:to>
    <xdr:cxnSp macro="">
      <xdr:nvCxnSpPr>
        <xdr:cNvPr id="785" name="直線コネクタ 784"/>
        <xdr:cNvCxnSpPr/>
      </xdr:nvCxnSpPr>
      <xdr:spPr>
        <a:xfrm flipV="1">
          <a:off x="15481300" y="182956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50164</xdr:rowOff>
    </xdr:from>
    <xdr:to>
      <xdr:col>76</xdr:col>
      <xdr:colOff>165100</xdr:colOff>
      <xdr:row>106</xdr:row>
      <xdr:rowOff>151764</xdr:rowOff>
    </xdr:to>
    <xdr:sp macro="" textlink="">
      <xdr:nvSpPr>
        <xdr:cNvPr id="786" name="楕円 785"/>
        <xdr:cNvSpPr/>
      </xdr:nvSpPr>
      <xdr:spPr>
        <a:xfrm>
          <a:off x="14541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100964</xdr:rowOff>
    </xdr:from>
    <xdr:to>
      <xdr:col>81</xdr:col>
      <xdr:colOff>50800</xdr:colOff>
      <xdr:row>106</xdr:row>
      <xdr:rowOff>123825</xdr:rowOff>
    </xdr:to>
    <xdr:cxnSp macro="">
      <xdr:nvCxnSpPr>
        <xdr:cNvPr id="787" name="直線コネクタ 786"/>
        <xdr:cNvCxnSpPr/>
      </xdr:nvCxnSpPr>
      <xdr:spPr>
        <a:xfrm>
          <a:off x="14592300" y="182746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126364</xdr:rowOff>
    </xdr:from>
    <xdr:to>
      <xdr:col>72</xdr:col>
      <xdr:colOff>38100</xdr:colOff>
      <xdr:row>107</xdr:row>
      <xdr:rowOff>56514</xdr:rowOff>
    </xdr:to>
    <xdr:sp macro="" textlink="">
      <xdr:nvSpPr>
        <xdr:cNvPr id="788" name="楕円 787"/>
        <xdr:cNvSpPr/>
      </xdr:nvSpPr>
      <xdr:spPr>
        <a:xfrm>
          <a:off x="13652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100964</xdr:rowOff>
    </xdr:from>
    <xdr:to>
      <xdr:col>76</xdr:col>
      <xdr:colOff>114300</xdr:colOff>
      <xdr:row>107</xdr:row>
      <xdr:rowOff>5714</xdr:rowOff>
    </xdr:to>
    <xdr:cxnSp macro="">
      <xdr:nvCxnSpPr>
        <xdr:cNvPr id="789" name="直線コネクタ 788"/>
        <xdr:cNvCxnSpPr/>
      </xdr:nvCxnSpPr>
      <xdr:spPr>
        <a:xfrm flipV="1">
          <a:off x="13703300" y="1827466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109220</xdr:rowOff>
    </xdr:from>
    <xdr:to>
      <xdr:col>67</xdr:col>
      <xdr:colOff>101600</xdr:colOff>
      <xdr:row>107</xdr:row>
      <xdr:rowOff>39370</xdr:rowOff>
    </xdr:to>
    <xdr:sp macro="" textlink="">
      <xdr:nvSpPr>
        <xdr:cNvPr id="790" name="楕円 789"/>
        <xdr:cNvSpPr/>
      </xdr:nvSpPr>
      <xdr:spPr>
        <a:xfrm>
          <a:off x="12763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160020</xdr:rowOff>
    </xdr:from>
    <xdr:to>
      <xdr:col>71</xdr:col>
      <xdr:colOff>177800</xdr:colOff>
      <xdr:row>107</xdr:row>
      <xdr:rowOff>5714</xdr:rowOff>
    </xdr:to>
    <xdr:cxnSp macro="">
      <xdr:nvCxnSpPr>
        <xdr:cNvPr id="791" name="直線コネクタ 790"/>
        <xdr:cNvCxnSpPr/>
      </xdr:nvCxnSpPr>
      <xdr:spPr>
        <a:xfrm>
          <a:off x="12814300" y="183337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92"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93"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94"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95"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165752</xdr:rowOff>
    </xdr:from>
    <xdr:ext cx="405111" cy="259045"/>
    <xdr:sp macro="" textlink="">
      <xdr:nvSpPr>
        <xdr:cNvPr id="796" name="n_1mainValue【公民館】&#10;有形固定資産減価償却率"/>
        <xdr:cNvSpPr txBox="1"/>
      </xdr:nvSpPr>
      <xdr:spPr>
        <a:xfrm>
          <a:off x="152660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142891</xdr:rowOff>
    </xdr:from>
    <xdr:ext cx="405111" cy="259045"/>
    <xdr:sp macro="" textlink="">
      <xdr:nvSpPr>
        <xdr:cNvPr id="797" name="n_2mainValue【公民館】&#10;有形固定資産減価償却率"/>
        <xdr:cNvSpPr txBox="1"/>
      </xdr:nvSpPr>
      <xdr:spPr>
        <a:xfrm>
          <a:off x="14389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47641</xdr:rowOff>
    </xdr:from>
    <xdr:ext cx="405111" cy="259045"/>
    <xdr:sp macro="" textlink="">
      <xdr:nvSpPr>
        <xdr:cNvPr id="798" name="n_3mainValue【公民館】&#10;有形固定資産減価償却率"/>
        <xdr:cNvSpPr txBox="1"/>
      </xdr:nvSpPr>
      <xdr:spPr>
        <a:xfrm>
          <a:off x="135007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30497</xdr:rowOff>
    </xdr:from>
    <xdr:ext cx="405111" cy="259045"/>
    <xdr:sp macro="" textlink="">
      <xdr:nvSpPr>
        <xdr:cNvPr id="799" name="n_4mainValue【公民館】&#10;有形固定資産減価償却率"/>
        <xdr:cNvSpPr txBox="1"/>
      </xdr:nvSpPr>
      <xdr:spPr>
        <a:xfrm>
          <a:off x="12611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821" name="直線コネクタ 820"/>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822"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823" name="直線コネクタ 822"/>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824"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825" name="直線コネクタ 824"/>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826" name="【公民館】&#10;一人当たり面積平均値テキスト"/>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827" name="フローチャート: 判断 826"/>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828" name="フローチャート: 判断 827"/>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829" name="フローチャート: 判断 828"/>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830" name="フローチャート: 判断 829"/>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831" name="フローチャート: 判断 830"/>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88036</xdr:rowOff>
    </xdr:from>
    <xdr:to>
      <xdr:col>116</xdr:col>
      <xdr:colOff>114300</xdr:colOff>
      <xdr:row>108</xdr:row>
      <xdr:rowOff>18186</xdr:rowOff>
    </xdr:to>
    <xdr:sp macro="" textlink="">
      <xdr:nvSpPr>
        <xdr:cNvPr id="837" name="楕円 836"/>
        <xdr:cNvSpPr/>
      </xdr:nvSpPr>
      <xdr:spPr>
        <a:xfrm>
          <a:off x="22110700" y="184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2963</xdr:rowOff>
    </xdr:from>
    <xdr:ext cx="469744" cy="259045"/>
    <xdr:sp macro="" textlink="">
      <xdr:nvSpPr>
        <xdr:cNvPr id="838" name="【公民館】&#10;一人当たり面積該当値テキスト"/>
        <xdr:cNvSpPr txBox="1"/>
      </xdr:nvSpPr>
      <xdr:spPr>
        <a:xfrm>
          <a:off x="22199600" y="1834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68835</xdr:rowOff>
    </xdr:from>
    <xdr:to>
      <xdr:col>112</xdr:col>
      <xdr:colOff>38100</xdr:colOff>
      <xdr:row>107</xdr:row>
      <xdr:rowOff>170435</xdr:rowOff>
    </xdr:to>
    <xdr:sp macro="" textlink="">
      <xdr:nvSpPr>
        <xdr:cNvPr id="839" name="楕円 838"/>
        <xdr:cNvSpPr/>
      </xdr:nvSpPr>
      <xdr:spPr>
        <a:xfrm>
          <a:off x="21272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119635</xdr:rowOff>
    </xdr:from>
    <xdr:to>
      <xdr:col>116</xdr:col>
      <xdr:colOff>63500</xdr:colOff>
      <xdr:row>107</xdr:row>
      <xdr:rowOff>138836</xdr:rowOff>
    </xdr:to>
    <xdr:cxnSp macro="">
      <xdr:nvCxnSpPr>
        <xdr:cNvPr id="840" name="直線コネクタ 839"/>
        <xdr:cNvCxnSpPr/>
      </xdr:nvCxnSpPr>
      <xdr:spPr>
        <a:xfrm>
          <a:off x="21323300" y="18464785"/>
          <a:ext cx="838200" cy="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72034</xdr:rowOff>
    </xdr:from>
    <xdr:to>
      <xdr:col>107</xdr:col>
      <xdr:colOff>101600</xdr:colOff>
      <xdr:row>108</xdr:row>
      <xdr:rowOff>2184</xdr:rowOff>
    </xdr:to>
    <xdr:sp macro="" textlink="">
      <xdr:nvSpPr>
        <xdr:cNvPr id="841" name="楕円 840"/>
        <xdr:cNvSpPr/>
      </xdr:nvSpPr>
      <xdr:spPr>
        <a:xfrm>
          <a:off x="20383500" y="184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119635</xdr:rowOff>
    </xdr:from>
    <xdr:to>
      <xdr:col>111</xdr:col>
      <xdr:colOff>177800</xdr:colOff>
      <xdr:row>107</xdr:row>
      <xdr:rowOff>122834</xdr:rowOff>
    </xdr:to>
    <xdr:cxnSp macro="">
      <xdr:nvCxnSpPr>
        <xdr:cNvPr id="842" name="直線コネクタ 841"/>
        <xdr:cNvCxnSpPr/>
      </xdr:nvCxnSpPr>
      <xdr:spPr>
        <a:xfrm flipV="1">
          <a:off x="20434300" y="18464785"/>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32716</xdr:rowOff>
    </xdr:from>
    <xdr:to>
      <xdr:col>102</xdr:col>
      <xdr:colOff>165100</xdr:colOff>
      <xdr:row>107</xdr:row>
      <xdr:rowOff>134316</xdr:rowOff>
    </xdr:to>
    <xdr:sp macro="" textlink="">
      <xdr:nvSpPr>
        <xdr:cNvPr id="843" name="楕円 842"/>
        <xdr:cNvSpPr/>
      </xdr:nvSpPr>
      <xdr:spPr>
        <a:xfrm>
          <a:off x="19494500" y="1837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83516</xdr:rowOff>
    </xdr:from>
    <xdr:to>
      <xdr:col>107</xdr:col>
      <xdr:colOff>50800</xdr:colOff>
      <xdr:row>107</xdr:row>
      <xdr:rowOff>122834</xdr:rowOff>
    </xdr:to>
    <xdr:cxnSp macro="">
      <xdr:nvCxnSpPr>
        <xdr:cNvPr id="844" name="直線コネクタ 843"/>
        <xdr:cNvCxnSpPr/>
      </xdr:nvCxnSpPr>
      <xdr:spPr>
        <a:xfrm>
          <a:off x="19545300" y="18428666"/>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51003</xdr:rowOff>
    </xdr:from>
    <xdr:to>
      <xdr:col>98</xdr:col>
      <xdr:colOff>38100</xdr:colOff>
      <xdr:row>107</xdr:row>
      <xdr:rowOff>152603</xdr:rowOff>
    </xdr:to>
    <xdr:sp macro="" textlink="">
      <xdr:nvSpPr>
        <xdr:cNvPr id="845" name="楕円 844"/>
        <xdr:cNvSpPr/>
      </xdr:nvSpPr>
      <xdr:spPr>
        <a:xfrm>
          <a:off x="18605500" y="183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83516</xdr:rowOff>
    </xdr:from>
    <xdr:to>
      <xdr:col>102</xdr:col>
      <xdr:colOff>114300</xdr:colOff>
      <xdr:row>107</xdr:row>
      <xdr:rowOff>101803</xdr:rowOff>
    </xdr:to>
    <xdr:cxnSp macro="">
      <xdr:nvCxnSpPr>
        <xdr:cNvPr id="846" name="直線コネクタ 845"/>
        <xdr:cNvCxnSpPr/>
      </xdr:nvCxnSpPr>
      <xdr:spPr>
        <a:xfrm flipV="1">
          <a:off x="18656300" y="1842866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847"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848"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849"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850"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161562</xdr:rowOff>
    </xdr:from>
    <xdr:ext cx="469744" cy="259045"/>
    <xdr:sp macro="" textlink="">
      <xdr:nvSpPr>
        <xdr:cNvPr id="851" name="n_1mainValue【公民館】&#10;一人当たり面積"/>
        <xdr:cNvSpPr txBox="1"/>
      </xdr:nvSpPr>
      <xdr:spPr>
        <a:xfrm>
          <a:off x="210757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164761</xdr:rowOff>
    </xdr:from>
    <xdr:ext cx="469744" cy="259045"/>
    <xdr:sp macro="" textlink="">
      <xdr:nvSpPr>
        <xdr:cNvPr id="852" name="n_2mainValue【公民館】&#10;一人当たり面積"/>
        <xdr:cNvSpPr txBox="1"/>
      </xdr:nvSpPr>
      <xdr:spPr>
        <a:xfrm>
          <a:off x="20199427" y="1850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125443</xdr:rowOff>
    </xdr:from>
    <xdr:ext cx="469744" cy="259045"/>
    <xdr:sp macro="" textlink="">
      <xdr:nvSpPr>
        <xdr:cNvPr id="853" name="n_3mainValue【公民館】&#10;一人当たり面積"/>
        <xdr:cNvSpPr txBox="1"/>
      </xdr:nvSpPr>
      <xdr:spPr>
        <a:xfrm>
          <a:off x="19310427" y="1847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143730</xdr:rowOff>
    </xdr:from>
    <xdr:ext cx="469744" cy="259045"/>
    <xdr:sp macro="" textlink="">
      <xdr:nvSpPr>
        <xdr:cNvPr id="854" name="n_4mainValue【公民館】&#10;一人当たり面積"/>
        <xdr:cNvSpPr txBox="1"/>
      </xdr:nvSpPr>
      <xdr:spPr>
        <a:xfrm>
          <a:off x="18421427" y="184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有形固定資産減価償却率は全体的に低く、各種公共施設の大規模改修等が必要な状況ではない。しかしながら、公民館については</a:t>
          </a:r>
          <a:r>
            <a:rPr kumimoji="1" lang="ja-JP" altLang="en-US" sz="1100">
              <a:solidFill>
                <a:schemeClr val="dk1"/>
              </a:solidFill>
              <a:effectLst/>
              <a:latin typeface="+mn-lt"/>
              <a:ea typeface="+mn-ea"/>
              <a:cs typeface="+mn-cs"/>
            </a:rPr>
            <a:t>類似団体と比較して有形固定資産減価償却率が</a:t>
          </a:r>
          <a:r>
            <a:rPr kumimoji="1" lang="en-US" altLang="ja-JP" sz="1100">
              <a:solidFill>
                <a:schemeClr val="dk1"/>
              </a:solidFill>
              <a:effectLst/>
              <a:latin typeface="+mn-lt"/>
              <a:ea typeface="+mn-ea"/>
              <a:cs typeface="+mn-cs"/>
            </a:rPr>
            <a:t>13.3</a:t>
          </a:r>
          <a:r>
            <a:rPr kumimoji="1" lang="ja-JP" altLang="en-US" sz="1100">
              <a:solidFill>
                <a:schemeClr val="dk1"/>
              </a:solidFill>
              <a:effectLst/>
              <a:latin typeface="+mn-lt"/>
              <a:ea typeface="+mn-ea"/>
              <a:cs typeface="+mn-cs"/>
            </a:rPr>
            <a:t>ポイント高く、</a:t>
          </a:r>
          <a:r>
            <a:rPr kumimoji="1" lang="ja-JP" altLang="ja-JP" sz="1100">
              <a:solidFill>
                <a:schemeClr val="dk1"/>
              </a:solidFill>
              <a:effectLst/>
              <a:latin typeface="+mn-lt"/>
              <a:ea typeface="+mn-ea"/>
              <a:cs typeface="+mn-cs"/>
            </a:rPr>
            <a:t>老朽化が進んで</a:t>
          </a:r>
          <a:r>
            <a:rPr kumimoji="1" lang="ja-JP" altLang="en-US" sz="1100">
              <a:solidFill>
                <a:schemeClr val="dk1"/>
              </a:solidFill>
              <a:effectLst/>
              <a:latin typeface="+mn-lt"/>
              <a:ea typeface="+mn-ea"/>
              <a:cs typeface="+mn-cs"/>
            </a:rPr>
            <a:t>おり、施設の統廃合を検討しているところである。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また、人</a:t>
          </a:r>
          <a:r>
            <a:rPr kumimoji="1" lang="ja-JP" altLang="ja-JP" sz="1100">
              <a:solidFill>
                <a:schemeClr val="dk1"/>
              </a:solidFill>
              <a:effectLst/>
              <a:latin typeface="+mn-lt"/>
              <a:ea typeface="+mn-ea"/>
              <a:cs typeface="+mn-cs"/>
            </a:rPr>
            <a:t>口一人当たりの面積や延長が全国平均よりも大きい公共施設（学校施設・公営住宅等）についても、岩城橋開通（令和３年度予定）により弓削島・佐島・生名島・岩城島の４つの有人島が陸続きになることから、</a:t>
          </a:r>
          <a:r>
            <a:rPr kumimoji="1" lang="ja-JP" altLang="en-US" sz="1100">
              <a:solidFill>
                <a:schemeClr val="dk1"/>
              </a:solidFill>
              <a:effectLst/>
              <a:latin typeface="+mn-lt"/>
              <a:ea typeface="+mn-ea"/>
              <a:cs typeface="+mn-cs"/>
            </a:rPr>
            <a:t>公共施設等総合管理計画に基づき、施設の更新を進める。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6,761
6,441
30.38
6,896,762
6,746,077
73,137
4,082,881
10,262,587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78" name="【体育館・プール】&#10;有形固定資産減価償却率平均値テキスト"/>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59690</xdr:rowOff>
    </xdr:from>
    <xdr:to>
      <xdr:col>24</xdr:col>
      <xdr:colOff>114300</xdr:colOff>
      <xdr:row>60</xdr:row>
      <xdr:rowOff>161290</xdr:rowOff>
    </xdr:to>
    <xdr:sp macro="" textlink="">
      <xdr:nvSpPr>
        <xdr:cNvPr id="89" name="楕円 88"/>
        <xdr:cNvSpPr/>
      </xdr:nvSpPr>
      <xdr:spPr>
        <a:xfrm>
          <a:off x="4584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82567</xdr:rowOff>
    </xdr:from>
    <xdr:ext cx="405111" cy="259045"/>
    <xdr:sp macro="" textlink="">
      <xdr:nvSpPr>
        <xdr:cNvPr id="90" name="【体育館・プール】&#10;有形固定資産減価償却率該当値テキスト"/>
        <xdr:cNvSpPr txBox="1"/>
      </xdr:nvSpPr>
      <xdr:spPr>
        <a:xfrm>
          <a:off x="4673600"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91" name="楕円 90"/>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110490</xdr:rowOff>
    </xdr:to>
    <xdr:cxnSp macro="">
      <xdr:nvCxnSpPr>
        <xdr:cNvPr id="92" name="直線コネクタ 91"/>
        <xdr:cNvCxnSpPr/>
      </xdr:nvCxnSpPr>
      <xdr:spPr>
        <a:xfrm>
          <a:off x="3797300" y="103670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164465</xdr:rowOff>
    </xdr:from>
    <xdr:to>
      <xdr:col>15</xdr:col>
      <xdr:colOff>101600</xdr:colOff>
      <xdr:row>60</xdr:row>
      <xdr:rowOff>94615</xdr:rowOff>
    </xdr:to>
    <xdr:sp macro="" textlink="">
      <xdr:nvSpPr>
        <xdr:cNvPr id="93" name="楕円 92"/>
        <xdr:cNvSpPr/>
      </xdr:nvSpPr>
      <xdr:spPr>
        <a:xfrm>
          <a:off x="2857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80010</xdr:rowOff>
    </xdr:to>
    <xdr:cxnSp macro="">
      <xdr:nvCxnSpPr>
        <xdr:cNvPr id="94" name="直線コネクタ 93"/>
        <xdr:cNvCxnSpPr/>
      </xdr:nvCxnSpPr>
      <xdr:spPr>
        <a:xfrm>
          <a:off x="2908300" y="103308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126365</xdr:rowOff>
    </xdr:from>
    <xdr:to>
      <xdr:col>10</xdr:col>
      <xdr:colOff>165100</xdr:colOff>
      <xdr:row>60</xdr:row>
      <xdr:rowOff>56515</xdr:rowOff>
    </xdr:to>
    <xdr:sp macro="" textlink="">
      <xdr:nvSpPr>
        <xdr:cNvPr id="95" name="楕円 94"/>
        <xdr:cNvSpPr/>
      </xdr:nvSpPr>
      <xdr:spPr>
        <a:xfrm>
          <a:off x="1968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xdr:rowOff>
    </xdr:from>
    <xdr:to>
      <xdr:col>15</xdr:col>
      <xdr:colOff>50800</xdr:colOff>
      <xdr:row>60</xdr:row>
      <xdr:rowOff>43815</xdr:rowOff>
    </xdr:to>
    <xdr:cxnSp macro="">
      <xdr:nvCxnSpPr>
        <xdr:cNvPr id="96" name="直線コネクタ 95"/>
        <xdr:cNvCxnSpPr/>
      </xdr:nvCxnSpPr>
      <xdr:spPr>
        <a:xfrm>
          <a:off x="2019300" y="102927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99695</xdr:rowOff>
    </xdr:from>
    <xdr:to>
      <xdr:col>6</xdr:col>
      <xdr:colOff>38100</xdr:colOff>
      <xdr:row>60</xdr:row>
      <xdr:rowOff>29845</xdr:rowOff>
    </xdr:to>
    <xdr:sp macro="" textlink="">
      <xdr:nvSpPr>
        <xdr:cNvPr id="97" name="楕円 96"/>
        <xdr:cNvSpPr/>
      </xdr:nvSpPr>
      <xdr:spPr>
        <a:xfrm>
          <a:off x="1079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150495</xdr:rowOff>
    </xdr:from>
    <xdr:to>
      <xdr:col>10</xdr:col>
      <xdr:colOff>114300</xdr:colOff>
      <xdr:row>60</xdr:row>
      <xdr:rowOff>5715</xdr:rowOff>
    </xdr:to>
    <xdr:cxnSp macro="">
      <xdr:nvCxnSpPr>
        <xdr:cNvPr id="98" name="直線コネクタ 97"/>
        <xdr:cNvCxnSpPr/>
      </xdr:nvCxnSpPr>
      <xdr:spPr>
        <a:xfrm>
          <a:off x="1130300" y="102660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99" name="n_1aveValue【体育館・プール】&#10;有形固定資産減価償却率"/>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00" name="n_2ave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01" name="n_3aveValue【体育館・プール】&#10;有形固定資産減価償却率"/>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102" name="n_4aveValue【体育館・プール】&#10;有形固定資産減価償却率"/>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147337</xdr:rowOff>
    </xdr:from>
    <xdr:ext cx="405111" cy="259045"/>
    <xdr:sp macro="" textlink="">
      <xdr:nvSpPr>
        <xdr:cNvPr id="103" name="n_1main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04" name="n_2main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05" name="n_3main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46372</xdr:rowOff>
    </xdr:from>
    <xdr:ext cx="405111" cy="259045"/>
    <xdr:sp macro="" textlink="">
      <xdr:nvSpPr>
        <xdr:cNvPr id="106" name="n_4mainValue【体育館・プール】&#10;有形固定資産減価償却率"/>
        <xdr:cNvSpPr txBox="1"/>
      </xdr:nvSpPr>
      <xdr:spPr>
        <a:xfrm>
          <a:off x="927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131" name="【体育館・プール】&#10;一人当たり面積平均値テキスト"/>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14922</xdr:rowOff>
    </xdr:from>
    <xdr:to>
      <xdr:col>55</xdr:col>
      <xdr:colOff>50800</xdr:colOff>
      <xdr:row>58</xdr:row>
      <xdr:rowOff>116522</xdr:rowOff>
    </xdr:to>
    <xdr:sp macro="" textlink="">
      <xdr:nvSpPr>
        <xdr:cNvPr id="142" name="楕円 141"/>
        <xdr:cNvSpPr/>
      </xdr:nvSpPr>
      <xdr:spPr>
        <a:xfrm>
          <a:off x="10426700" y="9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37799</xdr:rowOff>
    </xdr:from>
    <xdr:ext cx="469744" cy="259045"/>
    <xdr:sp macro="" textlink="">
      <xdr:nvSpPr>
        <xdr:cNvPr id="143" name="【体育館・プール】&#10;一人当たり面積該当値テキスト"/>
        <xdr:cNvSpPr txBox="1"/>
      </xdr:nvSpPr>
      <xdr:spPr>
        <a:xfrm>
          <a:off x="10515600" y="981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32639</xdr:rowOff>
    </xdr:from>
    <xdr:to>
      <xdr:col>50</xdr:col>
      <xdr:colOff>165100</xdr:colOff>
      <xdr:row>58</xdr:row>
      <xdr:rowOff>134239</xdr:rowOff>
    </xdr:to>
    <xdr:sp macro="" textlink="">
      <xdr:nvSpPr>
        <xdr:cNvPr id="144" name="楕円 143"/>
        <xdr:cNvSpPr/>
      </xdr:nvSpPr>
      <xdr:spPr>
        <a:xfrm>
          <a:off x="9588500" y="99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65722</xdr:rowOff>
    </xdr:from>
    <xdr:to>
      <xdr:col>55</xdr:col>
      <xdr:colOff>0</xdr:colOff>
      <xdr:row>58</xdr:row>
      <xdr:rowOff>83439</xdr:rowOff>
    </xdr:to>
    <xdr:cxnSp macro="">
      <xdr:nvCxnSpPr>
        <xdr:cNvPr id="145" name="直線コネクタ 144"/>
        <xdr:cNvCxnSpPr/>
      </xdr:nvCxnSpPr>
      <xdr:spPr>
        <a:xfrm flipV="1">
          <a:off x="9639300" y="10009822"/>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53213</xdr:rowOff>
    </xdr:from>
    <xdr:to>
      <xdr:col>46</xdr:col>
      <xdr:colOff>38100</xdr:colOff>
      <xdr:row>58</xdr:row>
      <xdr:rowOff>154813</xdr:rowOff>
    </xdr:to>
    <xdr:sp macro="" textlink="">
      <xdr:nvSpPr>
        <xdr:cNvPr id="146" name="楕円 145"/>
        <xdr:cNvSpPr/>
      </xdr:nvSpPr>
      <xdr:spPr>
        <a:xfrm>
          <a:off x="8699500" y="99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83439</xdr:rowOff>
    </xdr:from>
    <xdr:to>
      <xdr:col>50</xdr:col>
      <xdr:colOff>114300</xdr:colOff>
      <xdr:row>58</xdr:row>
      <xdr:rowOff>104013</xdr:rowOff>
    </xdr:to>
    <xdr:cxnSp macro="">
      <xdr:nvCxnSpPr>
        <xdr:cNvPr id="147" name="直線コネクタ 146"/>
        <xdr:cNvCxnSpPr/>
      </xdr:nvCxnSpPr>
      <xdr:spPr>
        <a:xfrm flipV="1">
          <a:off x="8750300" y="1002753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90360</xdr:rowOff>
    </xdr:from>
    <xdr:to>
      <xdr:col>41</xdr:col>
      <xdr:colOff>101600</xdr:colOff>
      <xdr:row>59</xdr:row>
      <xdr:rowOff>20510</xdr:rowOff>
    </xdr:to>
    <xdr:sp macro="" textlink="">
      <xdr:nvSpPr>
        <xdr:cNvPr id="148" name="楕円 147"/>
        <xdr:cNvSpPr/>
      </xdr:nvSpPr>
      <xdr:spPr>
        <a:xfrm>
          <a:off x="7810500" y="100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104013</xdr:rowOff>
    </xdr:from>
    <xdr:to>
      <xdr:col>45</xdr:col>
      <xdr:colOff>177800</xdr:colOff>
      <xdr:row>58</xdr:row>
      <xdr:rowOff>141160</xdr:rowOff>
    </xdr:to>
    <xdr:cxnSp macro="">
      <xdr:nvCxnSpPr>
        <xdr:cNvPr id="149" name="直線コネクタ 148"/>
        <xdr:cNvCxnSpPr/>
      </xdr:nvCxnSpPr>
      <xdr:spPr>
        <a:xfrm flipV="1">
          <a:off x="7861300" y="10048113"/>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62357</xdr:rowOff>
    </xdr:from>
    <xdr:to>
      <xdr:col>36</xdr:col>
      <xdr:colOff>165100</xdr:colOff>
      <xdr:row>57</xdr:row>
      <xdr:rowOff>163957</xdr:rowOff>
    </xdr:to>
    <xdr:sp macro="" textlink="">
      <xdr:nvSpPr>
        <xdr:cNvPr id="150" name="楕円 149"/>
        <xdr:cNvSpPr/>
      </xdr:nvSpPr>
      <xdr:spPr>
        <a:xfrm>
          <a:off x="6921500" y="98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113157</xdr:rowOff>
    </xdr:from>
    <xdr:to>
      <xdr:col>41</xdr:col>
      <xdr:colOff>50800</xdr:colOff>
      <xdr:row>58</xdr:row>
      <xdr:rowOff>141160</xdr:rowOff>
    </xdr:to>
    <xdr:cxnSp macro="">
      <xdr:nvCxnSpPr>
        <xdr:cNvPr id="151" name="直線コネクタ 150"/>
        <xdr:cNvCxnSpPr/>
      </xdr:nvCxnSpPr>
      <xdr:spPr>
        <a:xfrm>
          <a:off x="6972300" y="9885807"/>
          <a:ext cx="889000" cy="19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152" name="n_1aveValue【体育館・プール】&#10;一人当たり面積"/>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153" name="n_2aveValue【体育館・プール】&#10;一人当たり面積"/>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45356</xdr:rowOff>
    </xdr:from>
    <xdr:ext cx="469744" cy="259045"/>
    <xdr:sp macro="" textlink="">
      <xdr:nvSpPr>
        <xdr:cNvPr id="154" name="n_3aveValue【体育館・プール】&#10;一人当たり面積"/>
        <xdr:cNvSpPr txBox="1"/>
      </xdr:nvSpPr>
      <xdr:spPr>
        <a:xfrm>
          <a:off x="7626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152226</xdr:rowOff>
    </xdr:from>
    <xdr:ext cx="469744" cy="259045"/>
    <xdr:sp macro="" textlink="">
      <xdr:nvSpPr>
        <xdr:cNvPr id="155" name="n_4aveValue【体育館・プール】&#10;一人当たり面積"/>
        <xdr:cNvSpPr txBox="1"/>
      </xdr:nvSpPr>
      <xdr:spPr>
        <a:xfrm>
          <a:off x="6737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150766</xdr:rowOff>
    </xdr:from>
    <xdr:ext cx="469744" cy="259045"/>
    <xdr:sp macro="" textlink="">
      <xdr:nvSpPr>
        <xdr:cNvPr id="156" name="n_1mainValue【体育館・プール】&#10;一人当たり面積"/>
        <xdr:cNvSpPr txBox="1"/>
      </xdr:nvSpPr>
      <xdr:spPr>
        <a:xfrm>
          <a:off x="9391727" y="975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171340</xdr:rowOff>
    </xdr:from>
    <xdr:ext cx="469744" cy="259045"/>
    <xdr:sp macro="" textlink="">
      <xdr:nvSpPr>
        <xdr:cNvPr id="157" name="n_2mainValue【体育館・プール】&#10;一人当たり面積"/>
        <xdr:cNvSpPr txBox="1"/>
      </xdr:nvSpPr>
      <xdr:spPr>
        <a:xfrm>
          <a:off x="8515427" y="977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37037</xdr:rowOff>
    </xdr:from>
    <xdr:ext cx="469744" cy="259045"/>
    <xdr:sp macro="" textlink="">
      <xdr:nvSpPr>
        <xdr:cNvPr id="158" name="n_3mainValue【体育館・プール】&#10;一人当たり面積"/>
        <xdr:cNvSpPr txBox="1"/>
      </xdr:nvSpPr>
      <xdr:spPr>
        <a:xfrm>
          <a:off x="7626427" y="98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9034</xdr:rowOff>
    </xdr:from>
    <xdr:ext cx="469744" cy="259045"/>
    <xdr:sp macro="" textlink="">
      <xdr:nvSpPr>
        <xdr:cNvPr id="159" name="n_4mainValue【体育館・プール】&#10;一人当たり面積"/>
        <xdr:cNvSpPr txBox="1"/>
      </xdr:nvSpPr>
      <xdr:spPr>
        <a:xfrm>
          <a:off x="6737427" y="9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0" name="テキスト ボックス 1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2" name="テキスト ボックス 1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84" name="直線コネクタ 183"/>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6" name="直線コネクタ 1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7"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8" name="直線コネクタ 187"/>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189" name="【福祉施設】&#10;有形固定資産減価償却率平均値テキスト"/>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90" name="フローチャート: 判断 189"/>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91" name="フローチャート: 判断 19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92" name="フローチャート: 判断 191"/>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93" name="フローチャート: 判断 192"/>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94" name="フローチャート: 判断 193"/>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00" name="楕円 199"/>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128288</xdr:rowOff>
    </xdr:from>
    <xdr:ext cx="405111" cy="259045"/>
    <xdr:sp macro="" textlink="">
      <xdr:nvSpPr>
        <xdr:cNvPr id="201" name="【福祉施設】&#10;有形固定資産減価償却率該当値テキスト"/>
        <xdr:cNvSpPr txBox="1"/>
      </xdr:nvSpPr>
      <xdr:spPr>
        <a:xfrm>
          <a:off x="4673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132080</xdr:rowOff>
    </xdr:from>
    <xdr:to>
      <xdr:col>20</xdr:col>
      <xdr:colOff>38100</xdr:colOff>
      <xdr:row>82</xdr:row>
      <xdr:rowOff>62230</xdr:rowOff>
    </xdr:to>
    <xdr:sp macro="" textlink="">
      <xdr:nvSpPr>
        <xdr:cNvPr id="202" name="楕円 201"/>
        <xdr:cNvSpPr/>
      </xdr:nvSpPr>
      <xdr:spPr>
        <a:xfrm>
          <a:off x="3746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82</xdr:row>
      <xdr:rowOff>11430</xdr:rowOff>
    </xdr:to>
    <xdr:cxnSp macro="">
      <xdr:nvCxnSpPr>
        <xdr:cNvPr id="203" name="直線コネクタ 202"/>
        <xdr:cNvCxnSpPr/>
      </xdr:nvCxnSpPr>
      <xdr:spPr>
        <a:xfrm flipV="1">
          <a:off x="3797300" y="140436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86361</xdr:rowOff>
    </xdr:from>
    <xdr:to>
      <xdr:col>15</xdr:col>
      <xdr:colOff>101600</xdr:colOff>
      <xdr:row>82</xdr:row>
      <xdr:rowOff>16511</xdr:rowOff>
    </xdr:to>
    <xdr:sp macro="" textlink="">
      <xdr:nvSpPr>
        <xdr:cNvPr id="204" name="楕円 203"/>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82</xdr:row>
      <xdr:rowOff>11430</xdr:rowOff>
    </xdr:to>
    <xdr:cxnSp macro="">
      <xdr:nvCxnSpPr>
        <xdr:cNvPr id="205" name="直線コネクタ 204"/>
        <xdr:cNvCxnSpPr/>
      </xdr:nvCxnSpPr>
      <xdr:spPr>
        <a:xfrm>
          <a:off x="2908300" y="14024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48261</xdr:rowOff>
    </xdr:from>
    <xdr:to>
      <xdr:col>10</xdr:col>
      <xdr:colOff>165100</xdr:colOff>
      <xdr:row>79</xdr:row>
      <xdr:rowOff>149861</xdr:rowOff>
    </xdr:to>
    <xdr:sp macro="" textlink="">
      <xdr:nvSpPr>
        <xdr:cNvPr id="206" name="楕円 205"/>
        <xdr:cNvSpPr/>
      </xdr:nvSpPr>
      <xdr:spPr>
        <a:xfrm>
          <a:off x="1968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99061</xdr:rowOff>
    </xdr:from>
    <xdr:to>
      <xdr:col>15</xdr:col>
      <xdr:colOff>50800</xdr:colOff>
      <xdr:row>81</xdr:row>
      <xdr:rowOff>137161</xdr:rowOff>
    </xdr:to>
    <xdr:cxnSp macro="">
      <xdr:nvCxnSpPr>
        <xdr:cNvPr id="207" name="直線コネクタ 206"/>
        <xdr:cNvCxnSpPr/>
      </xdr:nvCxnSpPr>
      <xdr:spPr>
        <a:xfrm>
          <a:off x="2019300" y="13643611"/>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99695</xdr:rowOff>
    </xdr:from>
    <xdr:to>
      <xdr:col>6</xdr:col>
      <xdr:colOff>38100</xdr:colOff>
      <xdr:row>81</xdr:row>
      <xdr:rowOff>29845</xdr:rowOff>
    </xdr:to>
    <xdr:sp macro="" textlink="">
      <xdr:nvSpPr>
        <xdr:cNvPr id="208" name="楕円 207"/>
        <xdr:cNvSpPr/>
      </xdr:nvSpPr>
      <xdr:spPr>
        <a:xfrm>
          <a:off x="1079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99061</xdr:rowOff>
    </xdr:from>
    <xdr:to>
      <xdr:col>10</xdr:col>
      <xdr:colOff>114300</xdr:colOff>
      <xdr:row>80</xdr:row>
      <xdr:rowOff>150495</xdr:rowOff>
    </xdr:to>
    <xdr:cxnSp macro="">
      <xdr:nvCxnSpPr>
        <xdr:cNvPr id="209" name="直線コネクタ 208"/>
        <xdr:cNvCxnSpPr/>
      </xdr:nvCxnSpPr>
      <xdr:spPr>
        <a:xfrm flipV="1">
          <a:off x="1130300" y="13643611"/>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10"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11" name="n_2ave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212" name="n_3aveValue【福祉施設】&#10;有形固定資産減価償却率"/>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13"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53357</xdr:rowOff>
    </xdr:from>
    <xdr:ext cx="405111" cy="259045"/>
    <xdr:sp macro="" textlink="">
      <xdr:nvSpPr>
        <xdr:cNvPr id="214" name="n_1mainValue【福祉施設】&#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7638</xdr:rowOff>
    </xdr:from>
    <xdr:ext cx="405111" cy="259045"/>
    <xdr:sp macro="" textlink="">
      <xdr:nvSpPr>
        <xdr:cNvPr id="215" name="n_2mainValue【福祉施設】&#10;有形固定資産減価償却率"/>
        <xdr:cNvSpPr txBox="1"/>
      </xdr:nvSpPr>
      <xdr:spPr>
        <a:xfrm>
          <a:off x="2705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166388</xdr:rowOff>
    </xdr:from>
    <xdr:ext cx="405111" cy="259045"/>
    <xdr:sp macro="" textlink="">
      <xdr:nvSpPr>
        <xdr:cNvPr id="216" name="n_3mainValue【福祉施設】&#10;有形固定資産減価償却率"/>
        <xdr:cNvSpPr txBox="1"/>
      </xdr:nvSpPr>
      <xdr:spPr>
        <a:xfrm>
          <a:off x="1816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20972</xdr:rowOff>
    </xdr:from>
    <xdr:ext cx="405111" cy="259045"/>
    <xdr:sp macro="" textlink="">
      <xdr:nvSpPr>
        <xdr:cNvPr id="217" name="n_4mainValue【福祉施設】&#10;有形固定資産減価償却率"/>
        <xdr:cNvSpPr txBox="1"/>
      </xdr:nvSpPr>
      <xdr:spPr>
        <a:xfrm>
          <a:off x="9277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43" name="直線コネクタ 242"/>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44"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45" name="直線コネクタ 244"/>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46"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47" name="直線コネクタ 246"/>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248" name="【福祉施設】&#10;一人当たり面積平均値テキスト"/>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49" name="フローチャート: 判断 248"/>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50" name="フローチャート: 判断 249"/>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51" name="フローチャート: 判断 250"/>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52" name="フローチャート: 判断 251"/>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53" name="フローチャート: 判断 252"/>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105955</xdr:rowOff>
    </xdr:from>
    <xdr:to>
      <xdr:col>55</xdr:col>
      <xdr:colOff>50800</xdr:colOff>
      <xdr:row>85</xdr:row>
      <xdr:rowOff>36105</xdr:rowOff>
    </xdr:to>
    <xdr:sp macro="" textlink="">
      <xdr:nvSpPr>
        <xdr:cNvPr id="259" name="楕円 258"/>
        <xdr:cNvSpPr/>
      </xdr:nvSpPr>
      <xdr:spPr>
        <a:xfrm>
          <a:off x="10426700" y="1450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84382</xdr:rowOff>
    </xdr:from>
    <xdr:ext cx="469744" cy="259045"/>
    <xdr:sp macro="" textlink="">
      <xdr:nvSpPr>
        <xdr:cNvPr id="260" name="【福祉施設】&#10;一人当たり面積該当値テキスト"/>
        <xdr:cNvSpPr txBox="1"/>
      </xdr:nvSpPr>
      <xdr:spPr>
        <a:xfrm>
          <a:off x="10515600" y="1448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261" name="楕円 260"/>
        <xdr:cNvSpPr/>
      </xdr:nvSpPr>
      <xdr:spPr>
        <a:xfrm>
          <a:off x="9588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84</xdr:row>
      <xdr:rowOff>156755</xdr:rowOff>
    </xdr:to>
    <xdr:cxnSp macro="">
      <xdr:nvCxnSpPr>
        <xdr:cNvPr id="262" name="直線コネクタ 261"/>
        <xdr:cNvCxnSpPr/>
      </xdr:nvCxnSpPr>
      <xdr:spPr>
        <a:xfrm>
          <a:off x="9639300" y="14227629"/>
          <a:ext cx="8382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135345</xdr:rowOff>
    </xdr:from>
    <xdr:to>
      <xdr:col>46</xdr:col>
      <xdr:colOff>38100</xdr:colOff>
      <xdr:row>83</xdr:row>
      <xdr:rowOff>65495</xdr:rowOff>
    </xdr:to>
    <xdr:sp macro="" textlink="">
      <xdr:nvSpPr>
        <xdr:cNvPr id="263" name="楕円 262"/>
        <xdr:cNvSpPr/>
      </xdr:nvSpPr>
      <xdr:spPr>
        <a:xfrm>
          <a:off x="8699500" y="1419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83</xdr:row>
      <xdr:rowOff>14695</xdr:rowOff>
    </xdr:to>
    <xdr:cxnSp macro="">
      <xdr:nvCxnSpPr>
        <xdr:cNvPr id="264" name="直線コネクタ 263"/>
        <xdr:cNvCxnSpPr/>
      </xdr:nvCxnSpPr>
      <xdr:spPr>
        <a:xfrm flipV="1">
          <a:off x="8750300" y="14227629"/>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74386</xdr:rowOff>
    </xdr:from>
    <xdr:to>
      <xdr:col>41</xdr:col>
      <xdr:colOff>101600</xdr:colOff>
      <xdr:row>79</xdr:row>
      <xdr:rowOff>4536</xdr:rowOff>
    </xdr:to>
    <xdr:sp macro="" textlink="">
      <xdr:nvSpPr>
        <xdr:cNvPr id="265" name="楕円 264"/>
        <xdr:cNvSpPr/>
      </xdr:nvSpPr>
      <xdr:spPr>
        <a:xfrm>
          <a:off x="7810500" y="134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125186</xdr:rowOff>
    </xdr:from>
    <xdr:to>
      <xdr:col>45</xdr:col>
      <xdr:colOff>177800</xdr:colOff>
      <xdr:row>83</xdr:row>
      <xdr:rowOff>14695</xdr:rowOff>
    </xdr:to>
    <xdr:cxnSp macro="">
      <xdr:nvCxnSpPr>
        <xdr:cNvPr id="266" name="直線コネクタ 265"/>
        <xdr:cNvCxnSpPr/>
      </xdr:nvCxnSpPr>
      <xdr:spPr>
        <a:xfrm>
          <a:off x="7861300" y="13498286"/>
          <a:ext cx="889000" cy="74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44994</xdr:rowOff>
    </xdr:from>
    <xdr:to>
      <xdr:col>36</xdr:col>
      <xdr:colOff>165100</xdr:colOff>
      <xdr:row>82</xdr:row>
      <xdr:rowOff>146594</xdr:rowOff>
    </xdr:to>
    <xdr:sp macro="" textlink="">
      <xdr:nvSpPr>
        <xdr:cNvPr id="267" name="楕円 266"/>
        <xdr:cNvSpPr/>
      </xdr:nvSpPr>
      <xdr:spPr>
        <a:xfrm>
          <a:off x="6921500" y="1410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125186</xdr:rowOff>
    </xdr:from>
    <xdr:to>
      <xdr:col>41</xdr:col>
      <xdr:colOff>50800</xdr:colOff>
      <xdr:row>82</xdr:row>
      <xdr:rowOff>95794</xdr:rowOff>
    </xdr:to>
    <xdr:cxnSp macro="">
      <xdr:nvCxnSpPr>
        <xdr:cNvPr id="268" name="直線コネクタ 267"/>
        <xdr:cNvCxnSpPr/>
      </xdr:nvCxnSpPr>
      <xdr:spPr>
        <a:xfrm flipV="1">
          <a:off x="6972300" y="13498286"/>
          <a:ext cx="889000" cy="6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135545</xdr:rowOff>
    </xdr:from>
    <xdr:ext cx="469744" cy="259045"/>
    <xdr:sp macro="" textlink="">
      <xdr:nvSpPr>
        <xdr:cNvPr id="269" name="n_1aveValue【福祉施設】&#10;一人当たり面積"/>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270"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90913</xdr:rowOff>
    </xdr:from>
    <xdr:ext cx="469744" cy="259045"/>
    <xdr:sp macro="" textlink="">
      <xdr:nvSpPr>
        <xdr:cNvPr id="271" name="n_3aveValue【福祉施設】&#10;一人当たり面積"/>
        <xdr:cNvSpPr txBox="1"/>
      </xdr:nvSpPr>
      <xdr:spPr>
        <a:xfrm>
          <a:off x="7626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141532</xdr:rowOff>
    </xdr:from>
    <xdr:ext cx="469744" cy="259045"/>
    <xdr:sp macro="" textlink="">
      <xdr:nvSpPr>
        <xdr:cNvPr id="272" name="n_4aveValue【福祉施設】&#10;一人当たり面積"/>
        <xdr:cNvSpPr txBox="1"/>
      </xdr:nvSpPr>
      <xdr:spPr>
        <a:xfrm>
          <a:off x="6737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64606</xdr:rowOff>
    </xdr:from>
    <xdr:ext cx="469744" cy="259045"/>
    <xdr:sp macro="" textlink="">
      <xdr:nvSpPr>
        <xdr:cNvPr id="273" name="n_1mainValue【福祉施設】&#10;一人当たり面積"/>
        <xdr:cNvSpPr txBox="1"/>
      </xdr:nvSpPr>
      <xdr:spPr>
        <a:xfrm>
          <a:off x="9391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82022</xdr:rowOff>
    </xdr:from>
    <xdr:ext cx="469744" cy="259045"/>
    <xdr:sp macro="" textlink="">
      <xdr:nvSpPr>
        <xdr:cNvPr id="274" name="n_2mainValue【福祉施設】&#10;一人当たり面積"/>
        <xdr:cNvSpPr txBox="1"/>
      </xdr:nvSpPr>
      <xdr:spPr>
        <a:xfrm>
          <a:off x="8515427" y="139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21063</xdr:rowOff>
    </xdr:from>
    <xdr:ext cx="469744" cy="259045"/>
    <xdr:sp macro="" textlink="">
      <xdr:nvSpPr>
        <xdr:cNvPr id="275" name="n_3mainValue【福祉施設】&#10;一人当たり面積"/>
        <xdr:cNvSpPr txBox="1"/>
      </xdr:nvSpPr>
      <xdr:spPr>
        <a:xfrm>
          <a:off x="7626427"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163121</xdr:rowOff>
    </xdr:from>
    <xdr:ext cx="469744" cy="259045"/>
    <xdr:sp macro="" textlink="">
      <xdr:nvSpPr>
        <xdr:cNvPr id="276" name="n_4mainValue【福祉施設】&#10;一人当たり面積"/>
        <xdr:cNvSpPr txBox="1"/>
      </xdr:nvSpPr>
      <xdr:spPr>
        <a:xfrm>
          <a:off x="6737427" y="1387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318" name="直線コネクタ 317"/>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321"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322" name="直線コネクタ 321"/>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323" name="【一般廃棄物処理施設】&#10;有形固定資産減価償却率平均値テキスト"/>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24" name="フローチャート: 判断 323"/>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325" name="フローチャート: 判断 324"/>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26" name="フローチャート: 判断 325"/>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327" name="フローチャート: 判断 326"/>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328" name="フローチャート: 判断 327"/>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334" name="楕円 333"/>
        <xdr:cNvSpPr/>
      </xdr:nvSpPr>
      <xdr:spPr>
        <a:xfrm>
          <a:off x="162687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28683</xdr:rowOff>
    </xdr:from>
    <xdr:ext cx="405111" cy="259045"/>
    <xdr:sp macro="" textlink="">
      <xdr:nvSpPr>
        <xdr:cNvPr id="335" name="【一般廃棄物処理施設】&#10;有形固定資産減価償却率該当値テキスト"/>
        <xdr:cNvSpPr txBox="1"/>
      </xdr:nvSpPr>
      <xdr:spPr>
        <a:xfrm>
          <a:off x="16357600" y="620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336" name="楕円 335"/>
        <xdr:cNvSpPr/>
      </xdr:nvSpPr>
      <xdr:spPr>
        <a:xfrm>
          <a:off x="15430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56606</xdr:rowOff>
    </xdr:from>
    <xdr:to>
      <xdr:col>85</xdr:col>
      <xdr:colOff>127000</xdr:colOff>
      <xdr:row>37</xdr:row>
      <xdr:rowOff>95794</xdr:rowOff>
    </xdr:to>
    <xdr:cxnSp macro="">
      <xdr:nvCxnSpPr>
        <xdr:cNvPr id="337" name="直線コネクタ 336"/>
        <xdr:cNvCxnSpPr/>
      </xdr:nvCxnSpPr>
      <xdr:spPr>
        <a:xfrm flipV="1">
          <a:off x="15481300" y="640025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20501</xdr:rowOff>
    </xdr:from>
    <xdr:to>
      <xdr:col>76</xdr:col>
      <xdr:colOff>165100</xdr:colOff>
      <xdr:row>37</xdr:row>
      <xdr:rowOff>122101</xdr:rowOff>
    </xdr:to>
    <xdr:sp macro="" textlink="">
      <xdr:nvSpPr>
        <xdr:cNvPr id="338" name="楕円 337"/>
        <xdr:cNvSpPr/>
      </xdr:nvSpPr>
      <xdr:spPr>
        <a:xfrm>
          <a:off x="14541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71301</xdr:rowOff>
    </xdr:from>
    <xdr:to>
      <xdr:col>81</xdr:col>
      <xdr:colOff>50800</xdr:colOff>
      <xdr:row>37</xdr:row>
      <xdr:rowOff>95794</xdr:rowOff>
    </xdr:to>
    <xdr:cxnSp macro="">
      <xdr:nvCxnSpPr>
        <xdr:cNvPr id="339" name="直線コネクタ 338"/>
        <xdr:cNvCxnSpPr/>
      </xdr:nvCxnSpPr>
      <xdr:spPr>
        <a:xfrm>
          <a:off x="14592300" y="64149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102144</xdr:rowOff>
    </xdr:from>
    <xdr:to>
      <xdr:col>72</xdr:col>
      <xdr:colOff>38100</xdr:colOff>
      <xdr:row>38</xdr:row>
      <xdr:rowOff>32294</xdr:rowOff>
    </xdr:to>
    <xdr:sp macro="" textlink="">
      <xdr:nvSpPr>
        <xdr:cNvPr id="340" name="楕円 339"/>
        <xdr:cNvSpPr/>
      </xdr:nvSpPr>
      <xdr:spPr>
        <a:xfrm>
          <a:off x="13652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71301</xdr:rowOff>
    </xdr:from>
    <xdr:to>
      <xdr:col>76</xdr:col>
      <xdr:colOff>114300</xdr:colOff>
      <xdr:row>37</xdr:row>
      <xdr:rowOff>152944</xdr:rowOff>
    </xdr:to>
    <xdr:cxnSp macro="">
      <xdr:nvCxnSpPr>
        <xdr:cNvPr id="341" name="直線コネクタ 340"/>
        <xdr:cNvCxnSpPr/>
      </xdr:nvCxnSpPr>
      <xdr:spPr>
        <a:xfrm flipV="1">
          <a:off x="13703300" y="641495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48260</xdr:rowOff>
    </xdr:from>
    <xdr:to>
      <xdr:col>67</xdr:col>
      <xdr:colOff>101600</xdr:colOff>
      <xdr:row>36</xdr:row>
      <xdr:rowOff>149860</xdr:rowOff>
    </xdr:to>
    <xdr:sp macro="" textlink="">
      <xdr:nvSpPr>
        <xdr:cNvPr id="342" name="楕円 341"/>
        <xdr:cNvSpPr/>
      </xdr:nvSpPr>
      <xdr:spPr>
        <a:xfrm>
          <a:off x="1276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99060</xdr:rowOff>
    </xdr:from>
    <xdr:to>
      <xdr:col>71</xdr:col>
      <xdr:colOff>177800</xdr:colOff>
      <xdr:row>37</xdr:row>
      <xdr:rowOff>152944</xdr:rowOff>
    </xdr:to>
    <xdr:cxnSp macro="">
      <xdr:nvCxnSpPr>
        <xdr:cNvPr id="343" name="直線コネクタ 342"/>
        <xdr:cNvCxnSpPr/>
      </xdr:nvCxnSpPr>
      <xdr:spPr>
        <a:xfrm>
          <a:off x="12814300" y="6271260"/>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344" name="n_1aveValue【一般廃棄物処理施設】&#10;有形固定資産減価償却率"/>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345" name="n_2aveValue【一般廃棄物処理施設】&#10;有形固定資産減価償却率"/>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346"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20155</xdr:rowOff>
    </xdr:from>
    <xdr:ext cx="405111" cy="259045"/>
    <xdr:sp macro="" textlink="">
      <xdr:nvSpPr>
        <xdr:cNvPr id="347" name="n_4aveValue【一般廃棄物処理施設】&#10;有形固定資産減価償却率"/>
        <xdr:cNvSpPr txBox="1"/>
      </xdr:nvSpPr>
      <xdr:spPr>
        <a:xfrm>
          <a:off x="12611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163121</xdr:rowOff>
    </xdr:from>
    <xdr:ext cx="405111" cy="259045"/>
    <xdr:sp macro="" textlink="">
      <xdr:nvSpPr>
        <xdr:cNvPr id="348" name="n_1mainValue【一般廃棄物処理施設】&#10;有形固定資産減価償却率"/>
        <xdr:cNvSpPr txBox="1"/>
      </xdr:nvSpPr>
      <xdr:spPr>
        <a:xfrm>
          <a:off x="1526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138628</xdr:rowOff>
    </xdr:from>
    <xdr:ext cx="405111" cy="259045"/>
    <xdr:sp macro="" textlink="">
      <xdr:nvSpPr>
        <xdr:cNvPr id="349" name="n_2mainValue【一般廃棄物処理施設】&#10;有形固定資産減価償却率"/>
        <xdr:cNvSpPr txBox="1"/>
      </xdr:nvSpPr>
      <xdr:spPr>
        <a:xfrm>
          <a:off x="14389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350" name="n_3mainValue【一般廃棄物処理施設】&#10;有形固定資産減価償却率"/>
        <xdr:cNvSpPr txBox="1"/>
      </xdr:nvSpPr>
      <xdr:spPr>
        <a:xfrm>
          <a:off x="13500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351" name="n_4mainValue【一般廃棄物処理施設】&#10;有形固定資産減価償却率"/>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3" name="テキスト ボックス 3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5" name="テキスト ボックス 36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7" name="テキスト ボックス 3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9" name="テキスト ボックス 3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1" name="テキスト ボックス 370"/>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3" name="テキスト ボックス 37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375" name="直線コネクタ 374"/>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376"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377" name="直線コネクタ 376"/>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378"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379" name="直線コネクタ 378"/>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129530</xdr:rowOff>
    </xdr:from>
    <xdr:ext cx="599010" cy="259045"/>
    <xdr:sp macro="" textlink="">
      <xdr:nvSpPr>
        <xdr:cNvPr id="380" name="【一般廃棄物処理施設】&#10;一人当たり有形固定資産（償却資産）額平均値テキスト"/>
        <xdr:cNvSpPr txBox="1"/>
      </xdr:nvSpPr>
      <xdr:spPr>
        <a:xfrm>
          <a:off x="22199600" y="698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381" name="フローチャート: 判断 380"/>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382" name="フローチャート: 判断 381"/>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383" name="フローチャート: 判断 382"/>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384" name="フローチャート: 判断 383"/>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385" name="フローチャート: 判断 384"/>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151340</xdr:rowOff>
    </xdr:from>
    <xdr:to>
      <xdr:col>116</xdr:col>
      <xdr:colOff>114300</xdr:colOff>
      <xdr:row>40</xdr:row>
      <xdr:rowOff>81490</xdr:rowOff>
    </xdr:to>
    <xdr:sp macro="" textlink="">
      <xdr:nvSpPr>
        <xdr:cNvPr id="391" name="楕円 390"/>
        <xdr:cNvSpPr/>
      </xdr:nvSpPr>
      <xdr:spPr>
        <a:xfrm>
          <a:off x="22110700" y="68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2767</xdr:rowOff>
    </xdr:from>
    <xdr:ext cx="599010" cy="259045"/>
    <xdr:sp macro="" textlink="">
      <xdr:nvSpPr>
        <xdr:cNvPr id="392" name="【一般廃棄物処理施設】&#10;一人当たり有形固定資産（償却資産）額該当値テキスト"/>
        <xdr:cNvSpPr txBox="1"/>
      </xdr:nvSpPr>
      <xdr:spPr>
        <a:xfrm>
          <a:off x="22199600" y="668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55459</xdr:rowOff>
    </xdr:from>
    <xdr:to>
      <xdr:col>112</xdr:col>
      <xdr:colOff>38100</xdr:colOff>
      <xdr:row>40</xdr:row>
      <xdr:rowOff>157059</xdr:rowOff>
    </xdr:to>
    <xdr:sp macro="" textlink="">
      <xdr:nvSpPr>
        <xdr:cNvPr id="393" name="楕円 392"/>
        <xdr:cNvSpPr/>
      </xdr:nvSpPr>
      <xdr:spPr>
        <a:xfrm>
          <a:off x="21272500" y="691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30690</xdr:rowOff>
    </xdr:from>
    <xdr:to>
      <xdr:col>116</xdr:col>
      <xdr:colOff>63500</xdr:colOff>
      <xdr:row>40</xdr:row>
      <xdr:rowOff>106259</xdr:rowOff>
    </xdr:to>
    <xdr:cxnSp macro="">
      <xdr:nvCxnSpPr>
        <xdr:cNvPr id="394" name="直線コネクタ 393"/>
        <xdr:cNvCxnSpPr/>
      </xdr:nvCxnSpPr>
      <xdr:spPr>
        <a:xfrm flipV="1">
          <a:off x="21323300" y="6888690"/>
          <a:ext cx="838200" cy="7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69617</xdr:rowOff>
    </xdr:from>
    <xdr:to>
      <xdr:col>107</xdr:col>
      <xdr:colOff>101600</xdr:colOff>
      <xdr:row>40</xdr:row>
      <xdr:rowOff>171217</xdr:rowOff>
    </xdr:to>
    <xdr:sp macro="" textlink="">
      <xdr:nvSpPr>
        <xdr:cNvPr id="395" name="楕円 394"/>
        <xdr:cNvSpPr/>
      </xdr:nvSpPr>
      <xdr:spPr>
        <a:xfrm>
          <a:off x="20383500" y="692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106259</xdr:rowOff>
    </xdr:from>
    <xdr:to>
      <xdr:col>111</xdr:col>
      <xdr:colOff>177800</xdr:colOff>
      <xdr:row>40</xdr:row>
      <xdr:rowOff>120417</xdr:rowOff>
    </xdr:to>
    <xdr:cxnSp macro="">
      <xdr:nvCxnSpPr>
        <xdr:cNvPr id="396" name="直線コネクタ 395"/>
        <xdr:cNvCxnSpPr/>
      </xdr:nvCxnSpPr>
      <xdr:spPr>
        <a:xfrm flipV="1">
          <a:off x="20434300" y="6964259"/>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138397</xdr:rowOff>
    </xdr:from>
    <xdr:to>
      <xdr:col>102</xdr:col>
      <xdr:colOff>165100</xdr:colOff>
      <xdr:row>41</xdr:row>
      <xdr:rowOff>68547</xdr:rowOff>
    </xdr:to>
    <xdr:sp macro="" textlink="">
      <xdr:nvSpPr>
        <xdr:cNvPr id="397" name="楕円 396"/>
        <xdr:cNvSpPr/>
      </xdr:nvSpPr>
      <xdr:spPr>
        <a:xfrm>
          <a:off x="19494500" y="699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120417</xdr:rowOff>
    </xdr:from>
    <xdr:to>
      <xdr:col>107</xdr:col>
      <xdr:colOff>50800</xdr:colOff>
      <xdr:row>41</xdr:row>
      <xdr:rowOff>17747</xdr:rowOff>
    </xdr:to>
    <xdr:cxnSp macro="">
      <xdr:nvCxnSpPr>
        <xdr:cNvPr id="398" name="直線コネクタ 397"/>
        <xdr:cNvCxnSpPr/>
      </xdr:nvCxnSpPr>
      <xdr:spPr>
        <a:xfrm flipV="1">
          <a:off x="19545300" y="6978417"/>
          <a:ext cx="889000" cy="6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125809</xdr:rowOff>
    </xdr:from>
    <xdr:to>
      <xdr:col>98</xdr:col>
      <xdr:colOff>38100</xdr:colOff>
      <xdr:row>42</xdr:row>
      <xdr:rowOff>55959</xdr:rowOff>
    </xdr:to>
    <xdr:sp macro="" textlink="">
      <xdr:nvSpPr>
        <xdr:cNvPr id="399" name="楕円 398"/>
        <xdr:cNvSpPr/>
      </xdr:nvSpPr>
      <xdr:spPr>
        <a:xfrm>
          <a:off x="18605500" y="71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17747</xdr:rowOff>
    </xdr:from>
    <xdr:to>
      <xdr:col>102</xdr:col>
      <xdr:colOff>114300</xdr:colOff>
      <xdr:row>42</xdr:row>
      <xdr:rowOff>5159</xdr:rowOff>
    </xdr:to>
    <xdr:cxnSp macro="">
      <xdr:nvCxnSpPr>
        <xdr:cNvPr id="400" name="直線コネクタ 399"/>
        <xdr:cNvCxnSpPr/>
      </xdr:nvCxnSpPr>
      <xdr:spPr>
        <a:xfrm flipV="1">
          <a:off x="18656300" y="7047197"/>
          <a:ext cx="889000" cy="15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90358</xdr:rowOff>
    </xdr:from>
    <xdr:ext cx="599010" cy="259045"/>
    <xdr:sp macro="" textlink="">
      <xdr:nvSpPr>
        <xdr:cNvPr id="401" name="n_1aveValue【一般廃棄物処理施設】&#10;一人当たり有形固定資産（償却資産）額"/>
        <xdr:cNvSpPr txBox="1"/>
      </xdr:nvSpPr>
      <xdr:spPr>
        <a:xfrm>
          <a:off x="21011095" y="711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99296</xdr:rowOff>
    </xdr:from>
    <xdr:ext cx="599010" cy="259045"/>
    <xdr:sp macro="" textlink="">
      <xdr:nvSpPr>
        <xdr:cNvPr id="402" name="n_2aveValue【一般廃棄物処理施設】&#10;一人当たり有形固定資産（償却資産）額"/>
        <xdr:cNvSpPr txBox="1"/>
      </xdr:nvSpPr>
      <xdr:spPr>
        <a:xfrm>
          <a:off x="201347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403"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404"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2136</xdr:rowOff>
    </xdr:from>
    <xdr:ext cx="599010" cy="259045"/>
    <xdr:sp macro="" textlink="">
      <xdr:nvSpPr>
        <xdr:cNvPr id="405" name="n_1mainValue【一般廃棄物処理施設】&#10;一人当たり有形固定資産（償却資産）額"/>
        <xdr:cNvSpPr txBox="1"/>
      </xdr:nvSpPr>
      <xdr:spPr>
        <a:xfrm>
          <a:off x="21011095" y="668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16294</xdr:rowOff>
    </xdr:from>
    <xdr:ext cx="599010" cy="259045"/>
    <xdr:sp macro="" textlink="">
      <xdr:nvSpPr>
        <xdr:cNvPr id="406" name="n_2mainValue【一般廃棄物処理施設】&#10;一人当たり有形固定資産（償却資産）額"/>
        <xdr:cNvSpPr txBox="1"/>
      </xdr:nvSpPr>
      <xdr:spPr>
        <a:xfrm>
          <a:off x="20134795" y="670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59674</xdr:rowOff>
    </xdr:from>
    <xdr:ext cx="599010" cy="259045"/>
    <xdr:sp macro="" textlink="">
      <xdr:nvSpPr>
        <xdr:cNvPr id="407" name="n_3mainValue【一般廃棄物処理施設】&#10;一人当たり有形固定資産（償却資産）額"/>
        <xdr:cNvSpPr txBox="1"/>
      </xdr:nvSpPr>
      <xdr:spPr>
        <a:xfrm>
          <a:off x="19245795" y="70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47086</xdr:rowOff>
    </xdr:from>
    <xdr:ext cx="534377" cy="259045"/>
    <xdr:sp macro="" textlink="">
      <xdr:nvSpPr>
        <xdr:cNvPr id="408" name="n_4mainValue【一般廃棄物処理施設】&#10;一人当たり有形固定資産（償却資産）額"/>
        <xdr:cNvSpPr txBox="1"/>
      </xdr:nvSpPr>
      <xdr:spPr>
        <a:xfrm>
          <a:off x="18389111" y="72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433" name="直線コネクタ 432"/>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434"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35" name="直線コネクタ 434"/>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36"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37" name="直線コネクタ 436"/>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438"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39" name="フローチャート: 判断 438"/>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440" name="フローチャート: 判断 439"/>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441" name="フローチャート: 判断 440"/>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442" name="フローチャート: 判断 441"/>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443" name="フローチャート: 判断 442"/>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25400</xdr:rowOff>
    </xdr:from>
    <xdr:to>
      <xdr:col>85</xdr:col>
      <xdr:colOff>177800</xdr:colOff>
      <xdr:row>58</xdr:row>
      <xdr:rowOff>127000</xdr:rowOff>
    </xdr:to>
    <xdr:sp macro="" textlink="">
      <xdr:nvSpPr>
        <xdr:cNvPr id="449" name="楕円 448"/>
        <xdr:cNvSpPr/>
      </xdr:nvSpPr>
      <xdr:spPr>
        <a:xfrm>
          <a:off x="16268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48277</xdr:rowOff>
    </xdr:from>
    <xdr:ext cx="405111" cy="259045"/>
    <xdr:sp macro="" textlink="">
      <xdr:nvSpPr>
        <xdr:cNvPr id="450" name="【保健センター・保健所】&#10;有形固定資産減価償却率該当値テキスト"/>
        <xdr:cNvSpPr txBox="1"/>
      </xdr:nvSpPr>
      <xdr:spPr>
        <a:xfrm>
          <a:off x="16357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133985</xdr:rowOff>
    </xdr:from>
    <xdr:to>
      <xdr:col>81</xdr:col>
      <xdr:colOff>101600</xdr:colOff>
      <xdr:row>58</xdr:row>
      <xdr:rowOff>64135</xdr:rowOff>
    </xdr:to>
    <xdr:sp macro="" textlink="">
      <xdr:nvSpPr>
        <xdr:cNvPr id="451" name="楕円 450"/>
        <xdr:cNvSpPr/>
      </xdr:nvSpPr>
      <xdr:spPr>
        <a:xfrm>
          <a:off x="15430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xdr:rowOff>
    </xdr:from>
    <xdr:to>
      <xdr:col>85</xdr:col>
      <xdr:colOff>127000</xdr:colOff>
      <xdr:row>58</xdr:row>
      <xdr:rowOff>76200</xdr:rowOff>
    </xdr:to>
    <xdr:cxnSp macro="">
      <xdr:nvCxnSpPr>
        <xdr:cNvPr id="452" name="直線コネクタ 451"/>
        <xdr:cNvCxnSpPr/>
      </xdr:nvCxnSpPr>
      <xdr:spPr>
        <a:xfrm>
          <a:off x="15481300" y="99574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93980</xdr:rowOff>
    </xdr:from>
    <xdr:to>
      <xdr:col>76</xdr:col>
      <xdr:colOff>165100</xdr:colOff>
      <xdr:row>58</xdr:row>
      <xdr:rowOff>24130</xdr:rowOff>
    </xdr:to>
    <xdr:sp macro="" textlink="">
      <xdr:nvSpPr>
        <xdr:cNvPr id="453" name="楕円 452"/>
        <xdr:cNvSpPr/>
      </xdr:nvSpPr>
      <xdr:spPr>
        <a:xfrm>
          <a:off x="14541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144780</xdr:rowOff>
    </xdr:from>
    <xdr:to>
      <xdr:col>81</xdr:col>
      <xdr:colOff>50800</xdr:colOff>
      <xdr:row>58</xdr:row>
      <xdr:rowOff>13335</xdr:rowOff>
    </xdr:to>
    <xdr:cxnSp macro="">
      <xdr:nvCxnSpPr>
        <xdr:cNvPr id="454" name="直線コネクタ 453"/>
        <xdr:cNvCxnSpPr/>
      </xdr:nvCxnSpPr>
      <xdr:spPr>
        <a:xfrm>
          <a:off x="14592300" y="99174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8255</xdr:rowOff>
    </xdr:from>
    <xdr:to>
      <xdr:col>72</xdr:col>
      <xdr:colOff>38100</xdr:colOff>
      <xdr:row>57</xdr:row>
      <xdr:rowOff>109855</xdr:rowOff>
    </xdr:to>
    <xdr:sp macro="" textlink="">
      <xdr:nvSpPr>
        <xdr:cNvPr id="455" name="楕円 454"/>
        <xdr:cNvSpPr/>
      </xdr:nvSpPr>
      <xdr:spPr>
        <a:xfrm>
          <a:off x="13652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59055</xdr:rowOff>
    </xdr:from>
    <xdr:to>
      <xdr:col>76</xdr:col>
      <xdr:colOff>114300</xdr:colOff>
      <xdr:row>57</xdr:row>
      <xdr:rowOff>144780</xdr:rowOff>
    </xdr:to>
    <xdr:cxnSp macro="">
      <xdr:nvCxnSpPr>
        <xdr:cNvPr id="456" name="直線コネクタ 455"/>
        <xdr:cNvCxnSpPr/>
      </xdr:nvCxnSpPr>
      <xdr:spPr>
        <a:xfrm>
          <a:off x="13703300" y="98317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13970</xdr:rowOff>
    </xdr:from>
    <xdr:to>
      <xdr:col>67</xdr:col>
      <xdr:colOff>101600</xdr:colOff>
      <xdr:row>57</xdr:row>
      <xdr:rowOff>115570</xdr:rowOff>
    </xdr:to>
    <xdr:sp macro="" textlink="">
      <xdr:nvSpPr>
        <xdr:cNvPr id="457" name="楕円 456"/>
        <xdr:cNvSpPr/>
      </xdr:nvSpPr>
      <xdr:spPr>
        <a:xfrm>
          <a:off x="12763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59055</xdr:rowOff>
    </xdr:from>
    <xdr:to>
      <xdr:col>71</xdr:col>
      <xdr:colOff>177800</xdr:colOff>
      <xdr:row>57</xdr:row>
      <xdr:rowOff>64770</xdr:rowOff>
    </xdr:to>
    <xdr:cxnSp macro="">
      <xdr:nvCxnSpPr>
        <xdr:cNvPr id="458" name="直線コネクタ 457"/>
        <xdr:cNvCxnSpPr/>
      </xdr:nvCxnSpPr>
      <xdr:spPr>
        <a:xfrm flipV="1">
          <a:off x="12814300" y="98317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152417</xdr:rowOff>
    </xdr:from>
    <xdr:ext cx="405111" cy="259045"/>
    <xdr:sp macro="" textlink="">
      <xdr:nvSpPr>
        <xdr:cNvPr id="459" name="n_1aveValue【保健センター・保健所】&#10;有形固定資産減価償却率"/>
        <xdr:cNvSpPr txBox="1"/>
      </xdr:nvSpPr>
      <xdr:spPr>
        <a:xfrm>
          <a:off x="152660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460" name="n_2aveValue【保健センター・保健所】&#10;有形固定資産減価償却率"/>
        <xdr:cNvSpPr txBox="1"/>
      </xdr:nvSpPr>
      <xdr:spPr>
        <a:xfrm>
          <a:off x="14389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131462</xdr:rowOff>
    </xdr:from>
    <xdr:ext cx="405111" cy="259045"/>
    <xdr:sp macro="" textlink="">
      <xdr:nvSpPr>
        <xdr:cNvPr id="461" name="n_3aveValue【保健センター・保健所】&#10;有形固定資産減価償却率"/>
        <xdr:cNvSpPr txBox="1"/>
      </xdr:nvSpPr>
      <xdr:spPr>
        <a:xfrm>
          <a:off x="13500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104792</xdr:rowOff>
    </xdr:from>
    <xdr:ext cx="405111" cy="259045"/>
    <xdr:sp macro="" textlink="">
      <xdr:nvSpPr>
        <xdr:cNvPr id="462" name="n_4aveValue【保健センター・保健所】&#10;有形固定資産減価償却率"/>
        <xdr:cNvSpPr txBox="1"/>
      </xdr:nvSpPr>
      <xdr:spPr>
        <a:xfrm>
          <a:off x="12611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80662</xdr:rowOff>
    </xdr:from>
    <xdr:ext cx="405111" cy="259045"/>
    <xdr:sp macro="" textlink="">
      <xdr:nvSpPr>
        <xdr:cNvPr id="463" name="n_1mainValue【保健センター・保健所】&#10;有形固定資産減価償却率"/>
        <xdr:cNvSpPr txBox="1"/>
      </xdr:nvSpPr>
      <xdr:spPr>
        <a:xfrm>
          <a:off x="15266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40657</xdr:rowOff>
    </xdr:from>
    <xdr:ext cx="405111" cy="259045"/>
    <xdr:sp macro="" textlink="">
      <xdr:nvSpPr>
        <xdr:cNvPr id="464" name="n_2mainValue【保健センター・保健所】&#10;有形固定資産減価償却率"/>
        <xdr:cNvSpPr txBox="1"/>
      </xdr:nvSpPr>
      <xdr:spPr>
        <a:xfrm>
          <a:off x="14389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126382</xdr:rowOff>
    </xdr:from>
    <xdr:ext cx="405111" cy="259045"/>
    <xdr:sp macro="" textlink="">
      <xdr:nvSpPr>
        <xdr:cNvPr id="465" name="n_3mainValue【保健センター・保健所】&#10;有形固定資産減価償却率"/>
        <xdr:cNvSpPr txBox="1"/>
      </xdr:nvSpPr>
      <xdr:spPr>
        <a:xfrm>
          <a:off x="13500744"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132097</xdr:rowOff>
    </xdr:from>
    <xdr:ext cx="405111" cy="259045"/>
    <xdr:sp macro="" textlink="">
      <xdr:nvSpPr>
        <xdr:cNvPr id="466" name="n_4mainValue【保健センター・保健所】&#10;有形固定資産減価償却率"/>
        <xdr:cNvSpPr txBox="1"/>
      </xdr:nvSpPr>
      <xdr:spPr>
        <a:xfrm>
          <a:off x="126117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490" name="直線コネクタ 489"/>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91"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92" name="直線コネクタ 491"/>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93"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94" name="直線コネクタ 493"/>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495" name="【保健センター・保健所】&#10;一人当たり面積平均値テキスト"/>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496" name="フローチャート: 判断 495"/>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497" name="フローチャート: 判断 496"/>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498" name="フローチャート: 判断 497"/>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499" name="フローチャート: 判断 498"/>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500" name="フローチャート: 判断 499"/>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06" name="楕円 505"/>
        <xdr:cNvSpPr/>
      </xdr:nvSpPr>
      <xdr:spPr>
        <a:xfrm>
          <a:off x="22110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13987</xdr:rowOff>
    </xdr:from>
    <xdr:ext cx="469744" cy="259045"/>
    <xdr:sp macro="" textlink="">
      <xdr:nvSpPr>
        <xdr:cNvPr id="507" name="【保健センター・保健所】&#10;一人当たり面積該当値テキスト"/>
        <xdr:cNvSpPr txBox="1"/>
      </xdr:nvSpPr>
      <xdr:spPr>
        <a:xfrm>
          <a:off x="22199600"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30480</xdr:rowOff>
    </xdr:from>
    <xdr:to>
      <xdr:col>112</xdr:col>
      <xdr:colOff>38100</xdr:colOff>
      <xdr:row>61</xdr:row>
      <xdr:rowOff>132080</xdr:rowOff>
    </xdr:to>
    <xdr:sp macro="" textlink="">
      <xdr:nvSpPr>
        <xdr:cNvPr id="508" name="楕円 507"/>
        <xdr:cNvSpPr/>
      </xdr:nvSpPr>
      <xdr:spPr>
        <a:xfrm>
          <a:off x="21272500" y="10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81280</xdr:rowOff>
    </xdr:from>
    <xdr:to>
      <xdr:col>116</xdr:col>
      <xdr:colOff>63500</xdr:colOff>
      <xdr:row>62</xdr:row>
      <xdr:rowOff>41910</xdr:rowOff>
    </xdr:to>
    <xdr:cxnSp macro="">
      <xdr:nvCxnSpPr>
        <xdr:cNvPr id="509" name="直線コネクタ 508"/>
        <xdr:cNvCxnSpPr/>
      </xdr:nvCxnSpPr>
      <xdr:spPr>
        <a:xfrm>
          <a:off x="21323300" y="10539730"/>
          <a:ext cx="8382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43180</xdr:rowOff>
    </xdr:from>
    <xdr:to>
      <xdr:col>107</xdr:col>
      <xdr:colOff>101600</xdr:colOff>
      <xdr:row>61</xdr:row>
      <xdr:rowOff>144780</xdr:rowOff>
    </xdr:to>
    <xdr:sp macro="" textlink="">
      <xdr:nvSpPr>
        <xdr:cNvPr id="510" name="楕円 509"/>
        <xdr:cNvSpPr/>
      </xdr:nvSpPr>
      <xdr:spPr>
        <a:xfrm>
          <a:off x="20383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81280</xdr:rowOff>
    </xdr:from>
    <xdr:to>
      <xdr:col>111</xdr:col>
      <xdr:colOff>177800</xdr:colOff>
      <xdr:row>61</xdr:row>
      <xdr:rowOff>93980</xdr:rowOff>
    </xdr:to>
    <xdr:cxnSp macro="">
      <xdr:nvCxnSpPr>
        <xdr:cNvPr id="511" name="直線コネクタ 510"/>
        <xdr:cNvCxnSpPr/>
      </xdr:nvCxnSpPr>
      <xdr:spPr>
        <a:xfrm flipV="1">
          <a:off x="20434300" y="105397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62230</xdr:rowOff>
    </xdr:from>
    <xdr:to>
      <xdr:col>102</xdr:col>
      <xdr:colOff>165100</xdr:colOff>
      <xdr:row>61</xdr:row>
      <xdr:rowOff>163830</xdr:rowOff>
    </xdr:to>
    <xdr:sp macro="" textlink="">
      <xdr:nvSpPr>
        <xdr:cNvPr id="512" name="楕円 511"/>
        <xdr:cNvSpPr/>
      </xdr:nvSpPr>
      <xdr:spPr>
        <a:xfrm>
          <a:off x="19494500" y="105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93980</xdr:rowOff>
    </xdr:from>
    <xdr:to>
      <xdr:col>107</xdr:col>
      <xdr:colOff>50800</xdr:colOff>
      <xdr:row>61</xdr:row>
      <xdr:rowOff>113030</xdr:rowOff>
    </xdr:to>
    <xdr:cxnSp macro="">
      <xdr:nvCxnSpPr>
        <xdr:cNvPr id="513" name="直線コネクタ 512"/>
        <xdr:cNvCxnSpPr/>
      </xdr:nvCxnSpPr>
      <xdr:spPr>
        <a:xfrm flipV="1">
          <a:off x="19545300" y="10552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14" name="楕円 513"/>
        <xdr:cNvSpPr/>
      </xdr:nvSpPr>
      <xdr:spPr>
        <a:xfrm>
          <a:off x="18605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110490</xdr:rowOff>
    </xdr:from>
    <xdr:to>
      <xdr:col>102</xdr:col>
      <xdr:colOff>114300</xdr:colOff>
      <xdr:row>61</xdr:row>
      <xdr:rowOff>113030</xdr:rowOff>
    </xdr:to>
    <xdr:cxnSp macro="">
      <xdr:nvCxnSpPr>
        <xdr:cNvPr id="515" name="直線コネクタ 514"/>
        <xdr:cNvCxnSpPr/>
      </xdr:nvCxnSpPr>
      <xdr:spPr>
        <a:xfrm>
          <a:off x="18656300" y="105689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60977</xdr:rowOff>
    </xdr:from>
    <xdr:ext cx="469744" cy="259045"/>
    <xdr:sp macro="" textlink="">
      <xdr:nvSpPr>
        <xdr:cNvPr id="516" name="n_1ave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58437</xdr:rowOff>
    </xdr:from>
    <xdr:ext cx="469744" cy="259045"/>
    <xdr:sp macro="" textlink="">
      <xdr:nvSpPr>
        <xdr:cNvPr id="517" name="n_2aveValue【保健センター・保健所】&#10;一人当たり面積"/>
        <xdr:cNvSpPr txBox="1"/>
      </xdr:nvSpPr>
      <xdr:spPr>
        <a:xfrm>
          <a:off x="201994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97807</xdr:rowOff>
    </xdr:from>
    <xdr:ext cx="469744" cy="259045"/>
    <xdr:sp macro="" textlink="">
      <xdr:nvSpPr>
        <xdr:cNvPr id="518" name="n_3aveValue【保健センター・保健所】&#10;一人当たり面積"/>
        <xdr:cNvSpPr txBox="1"/>
      </xdr:nvSpPr>
      <xdr:spPr>
        <a:xfrm>
          <a:off x="19310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78757</xdr:rowOff>
    </xdr:from>
    <xdr:ext cx="469744" cy="259045"/>
    <xdr:sp macro="" textlink="">
      <xdr:nvSpPr>
        <xdr:cNvPr id="519" name="n_4aveValue【保健センター・保健所】&#10;一人当たり面積"/>
        <xdr:cNvSpPr txBox="1"/>
      </xdr:nvSpPr>
      <xdr:spPr>
        <a:xfrm>
          <a:off x="18421427" y="108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148607</xdr:rowOff>
    </xdr:from>
    <xdr:ext cx="469744" cy="259045"/>
    <xdr:sp macro="" textlink="">
      <xdr:nvSpPr>
        <xdr:cNvPr id="520" name="n_1mainValue【保健センター・保健所】&#10;一人当たり面積"/>
        <xdr:cNvSpPr txBox="1"/>
      </xdr:nvSpPr>
      <xdr:spPr>
        <a:xfrm>
          <a:off x="21075727"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161307</xdr:rowOff>
    </xdr:from>
    <xdr:ext cx="469744" cy="259045"/>
    <xdr:sp macro="" textlink="">
      <xdr:nvSpPr>
        <xdr:cNvPr id="521" name="n_2mainValue【保健センター・保健所】&#10;一人当たり面積"/>
        <xdr:cNvSpPr txBox="1"/>
      </xdr:nvSpPr>
      <xdr:spPr>
        <a:xfrm>
          <a:off x="20199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8907</xdr:rowOff>
    </xdr:from>
    <xdr:ext cx="469744" cy="259045"/>
    <xdr:sp macro="" textlink="">
      <xdr:nvSpPr>
        <xdr:cNvPr id="522" name="n_3mainValue【保健センター・保健所】&#10;一人当たり面積"/>
        <xdr:cNvSpPr txBox="1"/>
      </xdr:nvSpPr>
      <xdr:spPr>
        <a:xfrm>
          <a:off x="19310427" y="1029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523" name="n_4mainValue【保健センター・保健所】&#10;一人当たり面積"/>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49" name="直線コネクタ 548"/>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50"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51" name="直線コネクタ 550"/>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52"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53" name="直線コネクタ 552"/>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554"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55" name="フローチャート: 判断 554"/>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56" name="フローチャート: 判断 555"/>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57" name="フローチャート: 判断 556"/>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58" name="フローチャート: 判断 557"/>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59" name="フローチャート: 判断 558"/>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565" name="楕円 564"/>
        <xdr:cNvSpPr/>
      </xdr:nvSpPr>
      <xdr:spPr>
        <a:xfrm>
          <a:off x="16268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21607</xdr:rowOff>
    </xdr:from>
    <xdr:ext cx="405111" cy="259045"/>
    <xdr:sp macro="" textlink="">
      <xdr:nvSpPr>
        <xdr:cNvPr id="566" name="【消防施設】&#10;有形固定資産減価償却率該当値テキスト"/>
        <xdr:cNvSpPr txBox="1"/>
      </xdr:nvSpPr>
      <xdr:spPr>
        <a:xfrm>
          <a:off x="16357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99968</xdr:rowOff>
    </xdr:from>
    <xdr:to>
      <xdr:col>81</xdr:col>
      <xdr:colOff>101600</xdr:colOff>
      <xdr:row>81</xdr:row>
      <xdr:rowOff>30118</xdr:rowOff>
    </xdr:to>
    <xdr:sp macro="" textlink="">
      <xdr:nvSpPr>
        <xdr:cNvPr id="567" name="楕円 566"/>
        <xdr:cNvSpPr/>
      </xdr:nvSpPr>
      <xdr:spPr>
        <a:xfrm>
          <a:off x="15430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150768</xdr:rowOff>
    </xdr:from>
    <xdr:to>
      <xdr:col>85</xdr:col>
      <xdr:colOff>127000</xdr:colOff>
      <xdr:row>81</xdr:row>
      <xdr:rowOff>49530</xdr:rowOff>
    </xdr:to>
    <xdr:cxnSp macro="">
      <xdr:nvCxnSpPr>
        <xdr:cNvPr id="568" name="直線コネクタ 567"/>
        <xdr:cNvCxnSpPr/>
      </xdr:nvCxnSpPr>
      <xdr:spPr>
        <a:xfrm>
          <a:off x="15481300" y="13866768"/>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23223</xdr:rowOff>
    </xdr:from>
    <xdr:to>
      <xdr:col>76</xdr:col>
      <xdr:colOff>165100</xdr:colOff>
      <xdr:row>80</xdr:row>
      <xdr:rowOff>124823</xdr:rowOff>
    </xdr:to>
    <xdr:sp macro="" textlink="">
      <xdr:nvSpPr>
        <xdr:cNvPr id="569" name="楕円 568"/>
        <xdr:cNvSpPr/>
      </xdr:nvSpPr>
      <xdr:spPr>
        <a:xfrm>
          <a:off x="14541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74023</xdr:rowOff>
    </xdr:from>
    <xdr:to>
      <xdr:col>81</xdr:col>
      <xdr:colOff>50800</xdr:colOff>
      <xdr:row>80</xdr:row>
      <xdr:rowOff>150768</xdr:rowOff>
    </xdr:to>
    <xdr:cxnSp macro="">
      <xdr:nvCxnSpPr>
        <xdr:cNvPr id="570" name="直線コネクタ 569"/>
        <xdr:cNvCxnSpPr/>
      </xdr:nvCxnSpPr>
      <xdr:spPr>
        <a:xfrm>
          <a:off x="14592300" y="13790023"/>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132624</xdr:rowOff>
    </xdr:from>
    <xdr:to>
      <xdr:col>72</xdr:col>
      <xdr:colOff>38100</xdr:colOff>
      <xdr:row>80</xdr:row>
      <xdr:rowOff>62774</xdr:rowOff>
    </xdr:to>
    <xdr:sp macro="" textlink="">
      <xdr:nvSpPr>
        <xdr:cNvPr id="571" name="楕円 570"/>
        <xdr:cNvSpPr/>
      </xdr:nvSpPr>
      <xdr:spPr>
        <a:xfrm>
          <a:off x="13652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xdr:rowOff>
    </xdr:from>
    <xdr:to>
      <xdr:col>76</xdr:col>
      <xdr:colOff>114300</xdr:colOff>
      <xdr:row>80</xdr:row>
      <xdr:rowOff>74023</xdr:rowOff>
    </xdr:to>
    <xdr:cxnSp macro="">
      <xdr:nvCxnSpPr>
        <xdr:cNvPr id="572" name="直線コネクタ 571"/>
        <xdr:cNvCxnSpPr/>
      </xdr:nvCxnSpPr>
      <xdr:spPr>
        <a:xfrm>
          <a:off x="13703300" y="1372797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72208</xdr:rowOff>
    </xdr:from>
    <xdr:to>
      <xdr:col>67</xdr:col>
      <xdr:colOff>101600</xdr:colOff>
      <xdr:row>80</xdr:row>
      <xdr:rowOff>2358</xdr:rowOff>
    </xdr:to>
    <xdr:sp macro="" textlink="">
      <xdr:nvSpPr>
        <xdr:cNvPr id="573" name="楕円 572"/>
        <xdr:cNvSpPr/>
      </xdr:nvSpPr>
      <xdr:spPr>
        <a:xfrm>
          <a:off x="12763500" y="136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123008</xdr:rowOff>
    </xdr:from>
    <xdr:to>
      <xdr:col>71</xdr:col>
      <xdr:colOff>177800</xdr:colOff>
      <xdr:row>80</xdr:row>
      <xdr:rowOff>11974</xdr:rowOff>
    </xdr:to>
    <xdr:cxnSp macro="">
      <xdr:nvCxnSpPr>
        <xdr:cNvPr id="574" name="直線コネクタ 573"/>
        <xdr:cNvCxnSpPr/>
      </xdr:nvCxnSpPr>
      <xdr:spPr>
        <a:xfrm>
          <a:off x="12814300" y="1366755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575"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576"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577" name="n_3aveValue【消防施設】&#10;有形固定資産減価償却率"/>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578" name="n_4aveValue【消防施設】&#10;有形固定資産減価償却率"/>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46645</xdr:rowOff>
    </xdr:from>
    <xdr:ext cx="405111" cy="259045"/>
    <xdr:sp macro="" textlink="">
      <xdr:nvSpPr>
        <xdr:cNvPr id="579" name="n_1mainValue【消防施設】&#10;有形固定資産減価償却率"/>
        <xdr:cNvSpPr txBox="1"/>
      </xdr:nvSpPr>
      <xdr:spPr>
        <a:xfrm>
          <a:off x="152660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141350</xdr:rowOff>
    </xdr:from>
    <xdr:ext cx="405111" cy="259045"/>
    <xdr:sp macro="" textlink="">
      <xdr:nvSpPr>
        <xdr:cNvPr id="580" name="n_2mainValue【消防施設】&#10;有形固定資産減価償却率"/>
        <xdr:cNvSpPr txBox="1"/>
      </xdr:nvSpPr>
      <xdr:spPr>
        <a:xfrm>
          <a:off x="143897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79301</xdr:rowOff>
    </xdr:from>
    <xdr:ext cx="405111" cy="259045"/>
    <xdr:sp macro="" textlink="">
      <xdr:nvSpPr>
        <xdr:cNvPr id="581" name="n_3mainValue【消防施設】&#10;有形固定資産減価償却率"/>
        <xdr:cNvSpPr txBox="1"/>
      </xdr:nvSpPr>
      <xdr:spPr>
        <a:xfrm>
          <a:off x="135007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18885</xdr:rowOff>
    </xdr:from>
    <xdr:ext cx="405111" cy="259045"/>
    <xdr:sp macro="" textlink="">
      <xdr:nvSpPr>
        <xdr:cNvPr id="582" name="n_4mainValue【消防施設】&#10;有形固定資産減価償却率"/>
        <xdr:cNvSpPr txBox="1"/>
      </xdr:nvSpPr>
      <xdr:spPr>
        <a:xfrm>
          <a:off x="12611744" y="1339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604" name="直線コネクタ 603"/>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605"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606" name="直線コネクタ 605"/>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07"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08" name="直線コネクタ 607"/>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09"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10" name="フローチャート: 判断 609"/>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11" name="フローチャート: 判断 610"/>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12" name="フローチャート: 判断 611"/>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13" name="フローチャート: 判断 612"/>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14" name="フローチャート: 判断 613"/>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70510</xdr:rowOff>
    </xdr:from>
    <xdr:to>
      <xdr:col>116</xdr:col>
      <xdr:colOff>114300</xdr:colOff>
      <xdr:row>86</xdr:row>
      <xdr:rowOff>660</xdr:rowOff>
    </xdr:to>
    <xdr:sp macro="" textlink="">
      <xdr:nvSpPr>
        <xdr:cNvPr id="620" name="楕円 619"/>
        <xdr:cNvSpPr/>
      </xdr:nvSpPr>
      <xdr:spPr>
        <a:xfrm>
          <a:off x="22110700" y="146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621" name="【消防施設】&#10;一人当たり面積該当値テキスト"/>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72340</xdr:rowOff>
    </xdr:from>
    <xdr:to>
      <xdr:col>112</xdr:col>
      <xdr:colOff>38100</xdr:colOff>
      <xdr:row>86</xdr:row>
      <xdr:rowOff>2490</xdr:rowOff>
    </xdr:to>
    <xdr:sp macro="" textlink="">
      <xdr:nvSpPr>
        <xdr:cNvPr id="622" name="楕円 621"/>
        <xdr:cNvSpPr/>
      </xdr:nvSpPr>
      <xdr:spPr>
        <a:xfrm>
          <a:off x="21272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121310</xdr:rowOff>
    </xdr:from>
    <xdr:to>
      <xdr:col>116</xdr:col>
      <xdr:colOff>63500</xdr:colOff>
      <xdr:row>85</xdr:row>
      <xdr:rowOff>123140</xdr:rowOff>
    </xdr:to>
    <xdr:cxnSp macro="">
      <xdr:nvCxnSpPr>
        <xdr:cNvPr id="623" name="直線コネクタ 622"/>
        <xdr:cNvCxnSpPr/>
      </xdr:nvCxnSpPr>
      <xdr:spPr>
        <a:xfrm flipV="1">
          <a:off x="21323300" y="14694560"/>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74168</xdr:rowOff>
    </xdr:from>
    <xdr:to>
      <xdr:col>107</xdr:col>
      <xdr:colOff>101600</xdr:colOff>
      <xdr:row>86</xdr:row>
      <xdr:rowOff>4318</xdr:rowOff>
    </xdr:to>
    <xdr:sp macro="" textlink="">
      <xdr:nvSpPr>
        <xdr:cNvPr id="624" name="楕円 623"/>
        <xdr:cNvSpPr/>
      </xdr:nvSpPr>
      <xdr:spPr>
        <a:xfrm>
          <a:off x="20383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123140</xdr:rowOff>
    </xdr:from>
    <xdr:to>
      <xdr:col>111</xdr:col>
      <xdr:colOff>177800</xdr:colOff>
      <xdr:row>85</xdr:row>
      <xdr:rowOff>124968</xdr:rowOff>
    </xdr:to>
    <xdr:cxnSp macro="">
      <xdr:nvCxnSpPr>
        <xdr:cNvPr id="625" name="直線コネクタ 624"/>
        <xdr:cNvCxnSpPr/>
      </xdr:nvCxnSpPr>
      <xdr:spPr>
        <a:xfrm flipV="1">
          <a:off x="20434300" y="1469639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41250</xdr:rowOff>
    </xdr:from>
    <xdr:to>
      <xdr:col>102</xdr:col>
      <xdr:colOff>165100</xdr:colOff>
      <xdr:row>85</xdr:row>
      <xdr:rowOff>142850</xdr:rowOff>
    </xdr:to>
    <xdr:sp macro="" textlink="">
      <xdr:nvSpPr>
        <xdr:cNvPr id="626" name="楕円 625"/>
        <xdr:cNvSpPr/>
      </xdr:nvSpPr>
      <xdr:spPr>
        <a:xfrm>
          <a:off x="19494500" y="14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92050</xdr:rowOff>
    </xdr:from>
    <xdr:to>
      <xdr:col>107</xdr:col>
      <xdr:colOff>50800</xdr:colOff>
      <xdr:row>85</xdr:row>
      <xdr:rowOff>124968</xdr:rowOff>
    </xdr:to>
    <xdr:cxnSp macro="">
      <xdr:nvCxnSpPr>
        <xdr:cNvPr id="627" name="直線コネクタ 626"/>
        <xdr:cNvCxnSpPr/>
      </xdr:nvCxnSpPr>
      <xdr:spPr>
        <a:xfrm>
          <a:off x="19545300" y="14665300"/>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43078</xdr:rowOff>
    </xdr:from>
    <xdr:to>
      <xdr:col>98</xdr:col>
      <xdr:colOff>38100</xdr:colOff>
      <xdr:row>85</xdr:row>
      <xdr:rowOff>144678</xdr:rowOff>
    </xdr:to>
    <xdr:sp macro="" textlink="">
      <xdr:nvSpPr>
        <xdr:cNvPr id="628" name="楕円 627"/>
        <xdr:cNvSpPr/>
      </xdr:nvSpPr>
      <xdr:spPr>
        <a:xfrm>
          <a:off x="18605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92050</xdr:rowOff>
    </xdr:from>
    <xdr:to>
      <xdr:col>102</xdr:col>
      <xdr:colOff>114300</xdr:colOff>
      <xdr:row>85</xdr:row>
      <xdr:rowOff>93878</xdr:rowOff>
    </xdr:to>
    <xdr:cxnSp macro="">
      <xdr:nvCxnSpPr>
        <xdr:cNvPr id="629" name="直線コネクタ 628"/>
        <xdr:cNvCxnSpPr/>
      </xdr:nvCxnSpPr>
      <xdr:spPr>
        <a:xfrm flipV="1">
          <a:off x="18656300" y="1466530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630"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631"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168724</xdr:rowOff>
    </xdr:from>
    <xdr:ext cx="469744" cy="259045"/>
    <xdr:sp macro="" textlink="">
      <xdr:nvSpPr>
        <xdr:cNvPr id="632" name="n_3aveValue【消防施設】&#10;一人当たり面積"/>
        <xdr:cNvSpPr txBox="1"/>
      </xdr:nvSpPr>
      <xdr:spPr>
        <a:xfrm>
          <a:off x="19310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633" name="n_4aveValue【消防施設】&#10;一人当たり面積"/>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165067</xdr:rowOff>
    </xdr:from>
    <xdr:ext cx="469744" cy="259045"/>
    <xdr:sp macro="" textlink="">
      <xdr:nvSpPr>
        <xdr:cNvPr id="634" name="n_1mainValue【消防施設】&#10;一人当たり面積"/>
        <xdr:cNvSpPr txBox="1"/>
      </xdr:nvSpPr>
      <xdr:spPr>
        <a:xfrm>
          <a:off x="21075727" y="147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166895</xdr:rowOff>
    </xdr:from>
    <xdr:ext cx="469744" cy="259045"/>
    <xdr:sp macro="" textlink="">
      <xdr:nvSpPr>
        <xdr:cNvPr id="635" name="n_2mainValue【消防施設】&#10;一人当たり面積"/>
        <xdr:cNvSpPr txBox="1"/>
      </xdr:nvSpPr>
      <xdr:spPr>
        <a:xfrm>
          <a:off x="20199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159377</xdr:rowOff>
    </xdr:from>
    <xdr:ext cx="469744" cy="259045"/>
    <xdr:sp macro="" textlink="">
      <xdr:nvSpPr>
        <xdr:cNvPr id="636" name="n_3mainValue【消防施設】&#10;一人当たり面積"/>
        <xdr:cNvSpPr txBox="1"/>
      </xdr:nvSpPr>
      <xdr:spPr>
        <a:xfrm>
          <a:off x="19310427" y="143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161205</xdr:rowOff>
    </xdr:from>
    <xdr:ext cx="469744" cy="259045"/>
    <xdr:sp macro="" textlink="">
      <xdr:nvSpPr>
        <xdr:cNvPr id="637" name="n_4mainValue【消防施設】&#10;一人当たり面積"/>
        <xdr:cNvSpPr txBox="1"/>
      </xdr:nvSpPr>
      <xdr:spPr>
        <a:xfrm>
          <a:off x="18421427" y="143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63" name="直線コネクタ 662"/>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4"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5" name="直線コネクタ 664"/>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6"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68"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69" name="フローチャート: 判断 668"/>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70" name="フローチャート: 判断 669"/>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71" name="フローチャート: 判断 670"/>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672" name="フローチャート: 判断 671"/>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673" name="フローチャート: 判断 672"/>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146231</xdr:rowOff>
    </xdr:from>
    <xdr:to>
      <xdr:col>85</xdr:col>
      <xdr:colOff>177800</xdr:colOff>
      <xdr:row>104</xdr:row>
      <xdr:rowOff>76381</xdr:rowOff>
    </xdr:to>
    <xdr:sp macro="" textlink="">
      <xdr:nvSpPr>
        <xdr:cNvPr id="679" name="楕円 678"/>
        <xdr:cNvSpPr/>
      </xdr:nvSpPr>
      <xdr:spPr>
        <a:xfrm>
          <a:off x="162687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169108</xdr:rowOff>
    </xdr:from>
    <xdr:ext cx="405111" cy="259045"/>
    <xdr:sp macro="" textlink="">
      <xdr:nvSpPr>
        <xdr:cNvPr id="680" name="【庁舎】&#10;有形固定資産減価償却率該当値テキスト"/>
        <xdr:cNvSpPr txBox="1"/>
      </xdr:nvSpPr>
      <xdr:spPr>
        <a:xfrm>
          <a:off x="16357600" y="1765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115207</xdr:rowOff>
    </xdr:from>
    <xdr:to>
      <xdr:col>81</xdr:col>
      <xdr:colOff>101600</xdr:colOff>
      <xdr:row>104</xdr:row>
      <xdr:rowOff>45357</xdr:rowOff>
    </xdr:to>
    <xdr:sp macro="" textlink="">
      <xdr:nvSpPr>
        <xdr:cNvPr id="681" name="楕円 680"/>
        <xdr:cNvSpPr/>
      </xdr:nvSpPr>
      <xdr:spPr>
        <a:xfrm>
          <a:off x="15430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166007</xdr:rowOff>
    </xdr:from>
    <xdr:to>
      <xdr:col>85</xdr:col>
      <xdr:colOff>127000</xdr:colOff>
      <xdr:row>104</xdr:row>
      <xdr:rowOff>25581</xdr:rowOff>
    </xdr:to>
    <xdr:cxnSp macro="">
      <xdr:nvCxnSpPr>
        <xdr:cNvPr id="682" name="直線コネクタ 681"/>
        <xdr:cNvCxnSpPr/>
      </xdr:nvCxnSpPr>
      <xdr:spPr>
        <a:xfrm>
          <a:off x="15481300" y="178253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683" name="楕円 682"/>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166007</xdr:rowOff>
    </xdr:to>
    <xdr:cxnSp macro="">
      <xdr:nvCxnSpPr>
        <xdr:cNvPr id="684" name="直線コネクタ 683"/>
        <xdr:cNvCxnSpPr/>
      </xdr:nvCxnSpPr>
      <xdr:spPr>
        <a:xfrm>
          <a:off x="14592300" y="17792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159294</xdr:rowOff>
    </xdr:from>
    <xdr:to>
      <xdr:col>72</xdr:col>
      <xdr:colOff>38100</xdr:colOff>
      <xdr:row>104</xdr:row>
      <xdr:rowOff>89444</xdr:rowOff>
    </xdr:to>
    <xdr:sp macro="" textlink="">
      <xdr:nvSpPr>
        <xdr:cNvPr id="685" name="楕円 684"/>
        <xdr:cNvSpPr/>
      </xdr:nvSpPr>
      <xdr:spPr>
        <a:xfrm>
          <a:off x="13652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104</xdr:row>
      <xdr:rowOff>38644</xdr:rowOff>
    </xdr:to>
    <xdr:cxnSp macro="">
      <xdr:nvCxnSpPr>
        <xdr:cNvPr id="686" name="直線コネクタ 685"/>
        <xdr:cNvCxnSpPr/>
      </xdr:nvCxnSpPr>
      <xdr:spPr>
        <a:xfrm flipV="1">
          <a:off x="13703300" y="1779270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134801</xdr:rowOff>
    </xdr:from>
    <xdr:to>
      <xdr:col>67</xdr:col>
      <xdr:colOff>101600</xdr:colOff>
      <xdr:row>104</xdr:row>
      <xdr:rowOff>64951</xdr:rowOff>
    </xdr:to>
    <xdr:sp macro="" textlink="">
      <xdr:nvSpPr>
        <xdr:cNvPr id="687" name="楕円 686"/>
        <xdr:cNvSpPr/>
      </xdr:nvSpPr>
      <xdr:spPr>
        <a:xfrm>
          <a:off x="12763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14151</xdr:rowOff>
    </xdr:from>
    <xdr:to>
      <xdr:col>71</xdr:col>
      <xdr:colOff>177800</xdr:colOff>
      <xdr:row>104</xdr:row>
      <xdr:rowOff>38644</xdr:rowOff>
    </xdr:to>
    <xdr:cxnSp macro="">
      <xdr:nvCxnSpPr>
        <xdr:cNvPr id="688" name="直線コネクタ 687"/>
        <xdr:cNvCxnSpPr/>
      </xdr:nvCxnSpPr>
      <xdr:spPr>
        <a:xfrm>
          <a:off x="12814300" y="178449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689" name="n_1ave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690"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691" name="n_3aveValue【庁舎】&#10;有形固定資産減価償却率"/>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67508</xdr:rowOff>
    </xdr:from>
    <xdr:ext cx="405111" cy="259045"/>
    <xdr:sp macro="" textlink="">
      <xdr:nvSpPr>
        <xdr:cNvPr id="692" name="n_4aveValue【庁舎】&#10;有形固定資産減価償却率"/>
        <xdr:cNvSpPr txBox="1"/>
      </xdr:nvSpPr>
      <xdr:spPr>
        <a:xfrm>
          <a:off x="12611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61884</xdr:rowOff>
    </xdr:from>
    <xdr:ext cx="405111" cy="259045"/>
    <xdr:sp macro="" textlink="">
      <xdr:nvSpPr>
        <xdr:cNvPr id="693" name="n_1mainValue【庁舎】&#10;有形固定資産減価償却率"/>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694" name="n_2mainValue【庁舎】&#10;有形固定資産減価償却率"/>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105971</xdr:rowOff>
    </xdr:from>
    <xdr:ext cx="405111" cy="259045"/>
    <xdr:sp macro="" textlink="">
      <xdr:nvSpPr>
        <xdr:cNvPr id="695" name="n_3mainValue【庁舎】&#10;有形固定資産減価償却率"/>
        <xdr:cNvSpPr txBox="1"/>
      </xdr:nvSpPr>
      <xdr:spPr>
        <a:xfrm>
          <a:off x="13500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81478</xdr:rowOff>
    </xdr:from>
    <xdr:ext cx="405111" cy="259045"/>
    <xdr:sp macro="" textlink="">
      <xdr:nvSpPr>
        <xdr:cNvPr id="696" name="n_4mainValue【庁舎】&#10;有形固定資産減価償却率"/>
        <xdr:cNvSpPr txBox="1"/>
      </xdr:nvSpPr>
      <xdr:spPr>
        <a:xfrm>
          <a:off x="12611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22" name="直線コネクタ 721"/>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23"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24" name="直線コネクタ 723"/>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25"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26" name="直線コネクタ 725"/>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727"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28" name="フローチャート: 判断 727"/>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29" name="フローチャート: 判断 728"/>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30" name="フローチャート: 判断 729"/>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31" name="フローチャート: 判断 730"/>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32" name="フローチャート: 判断 731"/>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55336</xdr:rowOff>
    </xdr:from>
    <xdr:to>
      <xdr:col>116</xdr:col>
      <xdr:colOff>114300</xdr:colOff>
      <xdr:row>103</xdr:row>
      <xdr:rowOff>156936</xdr:rowOff>
    </xdr:to>
    <xdr:sp macro="" textlink="">
      <xdr:nvSpPr>
        <xdr:cNvPr id="738" name="楕円 737"/>
        <xdr:cNvSpPr/>
      </xdr:nvSpPr>
      <xdr:spPr>
        <a:xfrm>
          <a:off x="22110700" y="177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78213</xdr:rowOff>
    </xdr:from>
    <xdr:ext cx="469744" cy="259045"/>
    <xdr:sp macro="" textlink="">
      <xdr:nvSpPr>
        <xdr:cNvPr id="739" name="【庁舎】&#10;一人当たり面積該当値テキスト"/>
        <xdr:cNvSpPr txBox="1"/>
      </xdr:nvSpPr>
      <xdr:spPr>
        <a:xfrm>
          <a:off x="22199600"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74930</xdr:rowOff>
    </xdr:from>
    <xdr:to>
      <xdr:col>112</xdr:col>
      <xdr:colOff>38100</xdr:colOff>
      <xdr:row>104</xdr:row>
      <xdr:rowOff>5080</xdr:rowOff>
    </xdr:to>
    <xdr:sp macro="" textlink="">
      <xdr:nvSpPr>
        <xdr:cNvPr id="740" name="楕円 739"/>
        <xdr:cNvSpPr/>
      </xdr:nvSpPr>
      <xdr:spPr>
        <a:xfrm>
          <a:off x="21272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106136</xdr:rowOff>
    </xdr:from>
    <xdr:to>
      <xdr:col>116</xdr:col>
      <xdr:colOff>63500</xdr:colOff>
      <xdr:row>103</xdr:row>
      <xdr:rowOff>125730</xdr:rowOff>
    </xdr:to>
    <xdr:cxnSp macro="">
      <xdr:nvCxnSpPr>
        <xdr:cNvPr id="741" name="直線コネクタ 740"/>
        <xdr:cNvCxnSpPr/>
      </xdr:nvCxnSpPr>
      <xdr:spPr>
        <a:xfrm flipV="1">
          <a:off x="21323300" y="177654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97789</xdr:rowOff>
    </xdr:from>
    <xdr:to>
      <xdr:col>107</xdr:col>
      <xdr:colOff>101600</xdr:colOff>
      <xdr:row>104</xdr:row>
      <xdr:rowOff>27939</xdr:rowOff>
    </xdr:to>
    <xdr:sp macro="" textlink="">
      <xdr:nvSpPr>
        <xdr:cNvPr id="742" name="楕円 741"/>
        <xdr:cNvSpPr/>
      </xdr:nvSpPr>
      <xdr:spPr>
        <a:xfrm>
          <a:off x="20383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125730</xdr:rowOff>
    </xdr:from>
    <xdr:to>
      <xdr:col>111</xdr:col>
      <xdr:colOff>177800</xdr:colOff>
      <xdr:row>103</xdr:row>
      <xdr:rowOff>148589</xdr:rowOff>
    </xdr:to>
    <xdr:cxnSp macro="">
      <xdr:nvCxnSpPr>
        <xdr:cNvPr id="743" name="直線コネクタ 742"/>
        <xdr:cNvCxnSpPr/>
      </xdr:nvCxnSpPr>
      <xdr:spPr>
        <a:xfrm flipV="1">
          <a:off x="20434300" y="17785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907</xdr:rowOff>
    </xdr:from>
    <xdr:to>
      <xdr:col>102</xdr:col>
      <xdr:colOff>165100</xdr:colOff>
      <xdr:row>101</xdr:row>
      <xdr:rowOff>102507</xdr:rowOff>
    </xdr:to>
    <xdr:sp macro="" textlink="">
      <xdr:nvSpPr>
        <xdr:cNvPr id="744" name="楕円 743"/>
        <xdr:cNvSpPr/>
      </xdr:nvSpPr>
      <xdr:spPr>
        <a:xfrm>
          <a:off x="19494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51707</xdr:rowOff>
    </xdr:from>
    <xdr:to>
      <xdr:col>107</xdr:col>
      <xdr:colOff>50800</xdr:colOff>
      <xdr:row>103</xdr:row>
      <xdr:rowOff>148589</xdr:rowOff>
    </xdr:to>
    <xdr:cxnSp macro="">
      <xdr:nvCxnSpPr>
        <xdr:cNvPr id="745" name="直線コネクタ 744"/>
        <xdr:cNvCxnSpPr/>
      </xdr:nvCxnSpPr>
      <xdr:spPr>
        <a:xfrm>
          <a:off x="19545300" y="17368157"/>
          <a:ext cx="889000" cy="43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140244</xdr:rowOff>
    </xdr:from>
    <xdr:to>
      <xdr:col>98</xdr:col>
      <xdr:colOff>38100</xdr:colOff>
      <xdr:row>104</xdr:row>
      <xdr:rowOff>70394</xdr:rowOff>
    </xdr:to>
    <xdr:sp macro="" textlink="">
      <xdr:nvSpPr>
        <xdr:cNvPr id="746" name="楕円 745"/>
        <xdr:cNvSpPr/>
      </xdr:nvSpPr>
      <xdr:spPr>
        <a:xfrm>
          <a:off x="18605500" y="1779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51707</xdr:rowOff>
    </xdr:from>
    <xdr:to>
      <xdr:col>102</xdr:col>
      <xdr:colOff>114300</xdr:colOff>
      <xdr:row>104</xdr:row>
      <xdr:rowOff>19594</xdr:rowOff>
    </xdr:to>
    <xdr:cxnSp macro="">
      <xdr:nvCxnSpPr>
        <xdr:cNvPr id="747" name="直線コネクタ 746"/>
        <xdr:cNvCxnSpPr/>
      </xdr:nvCxnSpPr>
      <xdr:spPr>
        <a:xfrm flipV="1">
          <a:off x="18656300" y="17368157"/>
          <a:ext cx="889000" cy="48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748"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749" name="n_2ave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750" name="n_3aveValue【庁舎】&#10;一人当たり面積"/>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751" name="n_4aveValue【庁舎】&#10;一人当たり面積"/>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21607</xdr:rowOff>
    </xdr:from>
    <xdr:ext cx="469744" cy="259045"/>
    <xdr:sp macro="" textlink="">
      <xdr:nvSpPr>
        <xdr:cNvPr id="752" name="n_1mainValue【庁舎】&#10;一人当たり面積"/>
        <xdr:cNvSpPr txBox="1"/>
      </xdr:nvSpPr>
      <xdr:spPr>
        <a:xfrm>
          <a:off x="210757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44466</xdr:rowOff>
    </xdr:from>
    <xdr:ext cx="469744" cy="259045"/>
    <xdr:sp macro="" textlink="">
      <xdr:nvSpPr>
        <xdr:cNvPr id="753" name="n_2mainValue【庁舎】&#10;一人当たり面積"/>
        <xdr:cNvSpPr txBox="1"/>
      </xdr:nvSpPr>
      <xdr:spPr>
        <a:xfrm>
          <a:off x="20199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119034</xdr:rowOff>
    </xdr:from>
    <xdr:ext cx="469744" cy="259045"/>
    <xdr:sp macro="" textlink="">
      <xdr:nvSpPr>
        <xdr:cNvPr id="754" name="n_3mainValue【庁舎】&#10;一人当たり面積"/>
        <xdr:cNvSpPr txBox="1"/>
      </xdr:nvSpPr>
      <xdr:spPr>
        <a:xfrm>
          <a:off x="193104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86921</xdr:rowOff>
    </xdr:from>
    <xdr:ext cx="469744" cy="259045"/>
    <xdr:sp macro="" textlink="">
      <xdr:nvSpPr>
        <xdr:cNvPr id="755" name="n_4mainValue【庁舎】&#10;一人当たり面積"/>
        <xdr:cNvSpPr txBox="1"/>
      </xdr:nvSpPr>
      <xdr:spPr>
        <a:xfrm>
          <a:off x="18421427" y="1757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有形固定資産減価償却率は全体的に低いが、各種公共施設（体育館・プール、保健センター、庁舎）については、人口一人当たりの面積が全国平均よりも高く</a:t>
          </a:r>
          <a:r>
            <a:rPr kumimoji="1" lang="ja-JP" altLang="en-US" sz="1100">
              <a:solidFill>
                <a:schemeClr val="dk1"/>
              </a:solidFill>
              <a:effectLst/>
              <a:latin typeface="+mn-lt"/>
              <a:ea typeface="+mn-ea"/>
              <a:cs typeface="+mn-cs"/>
            </a:rPr>
            <a:t>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離島</a:t>
          </a:r>
          <a:r>
            <a:rPr kumimoji="1" lang="ja-JP" altLang="en-US" sz="1100">
              <a:solidFill>
                <a:schemeClr val="dk1"/>
              </a:solidFill>
              <a:effectLst/>
              <a:latin typeface="+mn-lt"/>
              <a:ea typeface="+mn-ea"/>
              <a:cs typeface="+mn-cs"/>
            </a:rPr>
            <a:t>同士の合併による</a:t>
          </a:r>
          <a:r>
            <a:rPr kumimoji="1" lang="ja-JP" altLang="ja-JP" sz="1100">
              <a:solidFill>
                <a:schemeClr val="dk1"/>
              </a:solidFill>
              <a:effectLst/>
              <a:latin typeface="+mn-lt"/>
              <a:ea typeface="+mn-ea"/>
              <a:cs typeface="+mn-cs"/>
            </a:rPr>
            <a:t>地理的条件から人口規模より公共施設の数や面積が大きくなることは避けられない</a:t>
          </a:r>
          <a:r>
            <a:rPr kumimoji="1" lang="ja-JP" altLang="en-US" sz="1100">
              <a:solidFill>
                <a:schemeClr val="dk1"/>
              </a:solidFill>
              <a:effectLst/>
              <a:latin typeface="+mn-lt"/>
              <a:ea typeface="+mn-ea"/>
              <a:cs typeface="+mn-cs"/>
            </a:rPr>
            <a:t>状況であったが</a:t>
          </a:r>
          <a:r>
            <a:rPr kumimoji="1" lang="ja-JP" altLang="ja-JP" sz="1100">
              <a:solidFill>
                <a:schemeClr val="dk1"/>
              </a:solidFill>
              <a:effectLst/>
              <a:latin typeface="+mn-lt"/>
              <a:ea typeface="+mn-ea"/>
              <a:cs typeface="+mn-cs"/>
            </a:rPr>
            <a:t>、令和３年度に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岩城橋が開通予定であり、弓削島・佐島・生名島・岩城島の４つの島が陸続きとなることから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公共施設等総合管理計画及び個別施設計画に基づき、施設の適正化（</a:t>
          </a:r>
          <a:r>
            <a:rPr lang="ja-JP" altLang="ja-JP" sz="1100">
              <a:solidFill>
                <a:schemeClr val="dk1"/>
              </a:solidFill>
              <a:effectLst/>
              <a:latin typeface="+mn-lt"/>
              <a:ea typeface="+mn-ea"/>
              <a:cs typeface="+mn-cs"/>
            </a:rPr>
            <a:t>統廃合</a:t>
          </a:r>
          <a:r>
            <a:rPr lang="ja-JP" altLang="en-US" sz="1100">
              <a:solidFill>
                <a:schemeClr val="dk1"/>
              </a:solidFill>
              <a:effectLst/>
              <a:latin typeface="+mn-lt"/>
              <a:ea typeface="+mn-ea"/>
              <a:cs typeface="+mn-cs"/>
            </a:rPr>
            <a:t>）を図る。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6,761
6,441
30.38
6,896,762
6,746,077
73,137
4,082,881
10,262,587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疎化、少子高齢化により財政基盤が弱く、歳入総額に占める自主財源の割合が低いため、類似団体順位は最下位である。今後は町として定住人口を確保するため、移住定住促進事業を引き続き実施することにより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0" name="直線コネクタ 69"/>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130628</xdr:rowOff>
    </xdr:to>
    <xdr:cxnSp macro="">
      <xdr:nvCxnSpPr>
        <xdr:cNvPr id="73" name="直線コネクタ 72"/>
        <xdr:cNvCxnSpPr/>
      </xdr:nvCxnSpPr>
      <xdr:spPr>
        <a:xfrm>
          <a:off x="3225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119138</xdr:rowOff>
    </xdr:to>
    <xdr:cxnSp macro="">
      <xdr:nvCxnSpPr>
        <xdr:cNvPr id="76" name="直線コネクタ 75"/>
        <xdr:cNvCxnSpPr/>
      </xdr:nvCxnSpPr>
      <xdr:spPr>
        <a:xfrm>
          <a:off x="2336800" y="76399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0"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比率９</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％の内、人件費が２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を占めている。これは離島であるが故の行政構造による職員数の多さや職員平均年齢が高く、在職年数２０年以上を超えるものも多くなっているためである。適正な定員管理による人件費の抑制及び事務事業の見直しによる事業の集約化・効率化を行うことで、今後も更なる義務的経費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68072</xdr:rowOff>
    </xdr:from>
    <xdr:to>
      <xdr:col>23</xdr:col>
      <xdr:colOff>133350</xdr:colOff>
      <xdr:row>67</xdr:row>
      <xdr:rowOff>7620</xdr:rowOff>
    </xdr:to>
    <xdr:cxnSp macro="">
      <xdr:nvCxnSpPr>
        <xdr:cNvPr id="131" name="直線コネクタ 130"/>
        <xdr:cNvCxnSpPr/>
      </xdr:nvCxnSpPr>
      <xdr:spPr>
        <a:xfrm>
          <a:off x="4114800" y="1138377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66</xdr:row>
      <xdr:rowOff>68072</xdr:rowOff>
    </xdr:to>
    <xdr:cxnSp macro="">
      <xdr:nvCxnSpPr>
        <xdr:cNvPr id="134" name="直線コネクタ 133"/>
        <xdr:cNvCxnSpPr/>
      </xdr:nvCxnSpPr>
      <xdr:spPr>
        <a:xfrm>
          <a:off x="3225800" y="1121486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65</xdr:row>
      <xdr:rowOff>70612</xdr:rowOff>
    </xdr:to>
    <xdr:cxnSp macro="">
      <xdr:nvCxnSpPr>
        <xdr:cNvPr id="137" name="直線コネクタ 136"/>
        <xdr:cNvCxnSpPr/>
      </xdr:nvCxnSpPr>
      <xdr:spPr>
        <a:xfrm>
          <a:off x="2336800" y="111666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29718</xdr:rowOff>
    </xdr:from>
    <xdr:to>
      <xdr:col>11</xdr:col>
      <xdr:colOff>31750</xdr:colOff>
      <xdr:row>65</xdr:row>
      <xdr:rowOff>22352</xdr:rowOff>
    </xdr:to>
    <xdr:cxnSp macro="">
      <xdr:nvCxnSpPr>
        <xdr:cNvPr id="140" name="直線コネクタ 139"/>
        <xdr:cNvCxnSpPr/>
      </xdr:nvCxnSpPr>
      <xdr:spPr>
        <a:xfrm>
          <a:off x="1447800" y="1100251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128270</xdr:rowOff>
    </xdr:from>
    <xdr:to>
      <xdr:col>23</xdr:col>
      <xdr:colOff>184150</xdr:colOff>
      <xdr:row>67</xdr:row>
      <xdr:rowOff>58420</xdr:rowOff>
    </xdr:to>
    <xdr:sp macro="" textlink="">
      <xdr:nvSpPr>
        <xdr:cNvPr id="150" name="楕円 149"/>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24147</xdr:rowOff>
    </xdr:from>
    <xdr:ext cx="762000" cy="259045"/>
    <xdr:sp macro="" textlink="">
      <xdr:nvSpPr>
        <xdr:cNvPr id="151" name="財政構造の弾力性該当値テキスト"/>
        <xdr:cNvSpPr txBox="1"/>
      </xdr:nvSpPr>
      <xdr:spPr>
        <a:xfrm>
          <a:off x="5041900" y="1133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17272</xdr:rowOff>
    </xdr:from>
    <xdr:to>
      <xdr:col>19</xdr:col>
      <xdr:colOff>184150</xdr:colOff>
      <xdr:row>66</xdr:row>
      <xdr:rowOff>118872</xdr:rowOff>
    </xdr:to>
    <xdr:sp macro="" textlink="">
      <xdr:nvSpPr>
        <xdr:cNvPr id="152" name="楕円 151"/>
        <xdr:cNvSpPr/>
      </xdr:nvSpPr>
      <xdr:spPr>
        <a:xfrm>
          <a:off x="4064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103649</xdr:rowOff>
    </xdr:from>
    <xdr:ext cx="736600" cy="259045"/>
    <xdr:sp macro="" textlink="">
      <xdr:nvSpPr>
        <xdr:cNvPr id="153" name="テキスト ボックス 152"/>
        <xdr:cNvSpPr txBox="1"/>
      </xdr:nvSpPr>
      <xdr:spPr>
        <a:xfrm>
          <a:off x="3733800" y="1141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4" name="楕円 153"/>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5" name="テキスト ボックス 154"/>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6" name="楕円 155"/>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57" name="テキスト ボックス 156"/>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58" name="楕円 157"/>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65295</xdr:rowOff>
    </xdr:from>
    <xdr:ext cx="762000" cy="259045"/>
    <xdr:sp macro="" textlink="">
      <xdr:nvSpPr>
        <xdr:cNvPr id="159" name="テキスト ボックス 158"/>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物件費等決算合計額の人口１人当たりの金額が類似団体平均を大きく上回っているのは、主に人件費の高さが要因となっている。これは職員の平均年齢の高さと離島同士の合併による職員数の多さが要因で、今後は民間で実施可能な業務については委託を行うなど、更なる人件費の節減に努める。</a:t>
          </a:r>
          <a:endParaRPr lang="ja-JP" altLang="ja-JP" sz="1400">
            <a:effectLst/>
          </a:endParaRPr>
        </a:p>
        <a:p>
          <a:r>
            <a:rPr lang="ja-JP" altLang="ja-JP" sz="1100" b="0" i="0" baseline="0">
              <a:solidFill>
                <a:schemeClr val="dk1"/>
              </a:solidFill>
              <a:effectLst/>
              <a:latin typeface="+mn-lt"/>
              <a:ea typeface="+mn-ea"/>
              <a:cs typeface="+mn-cs"/>
            </a:rPr>
            <a:t>　また、その他の要因としては、離島であることにより、事務の集約化が図れないことから、類似団体と比べ旅費や委託料等の物件費が嵩むこともあげられる。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37057</xdr:rowOff>
    </xdr:from>
    <xdr:to>
      <xdr:col>23</xdr:col>
      <xdr:colOff>133350</xdr:colOff>
      <xdr:row>86</xdr:row>
      <xdr:rowOff>75736</xdr:rowOff>
    </xdr:to>
    <xdr:cxnSp macro="">
      <xdr:nvCxnSpPr>
        <xdr:cNvPr id="194" name="直線コネクタ 193"/>
        <xdr:cNvCxnSpPr/>
      </xdr:nvCxnSpPr>
      <xdr:spPr>
        <a:xfrm>
          <a:off x="4114800" y="14781757"/>
          <a:ext cx="8382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170019</xdr:rowOff>
    </xdr:from>
    <xdr:to>
      <xdr:col>19</xdr:col>
      <xdr:colOff>133350</xdr:colOff>
      <xdr:row>86</xdr:row>
      <xdr:rowOff>37057</xdr:rowOff>
    </xdr:to>
    <xdr:cxnSp macro="">
      <xdr:nvCxnSpPr>
        <xdr:cNvPr id="197" name="直線コネクタ 196"/>
        <xdr:cNvCxnSpPr/>
      </xdr:nvCxnSpPr>
      <xdr:spPr>
        <a:xfrm>
          <a:off x="3225800" y="14743269"/>
          <a:ext cx="889000" cy="3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170019</xdr:rowOff>
    </xdr:from>
    <xdr:to>
      <xdr:col>15</xdr:col>
      <xdr:colOff>82550</xdr:colOff>
      <xdr:row>86</xdr:row>
      <xdr:rowOff>10537</xdr:rowOff>
    </xdr:to>
    <xdr:cxnSp macro="">
      <xdr:nvCxnSpPr>
        <xdr:cNvPr id="200" name="直線コネクタ 199"/>
        <xdr:cNvCxnSpPr/>
      </xdr:nvCxnSpPr>
      <xdr:spPr>
        <a:xfrm flipV="1">
          <a:off x="2336800" y="14743269"/>
          <a:ext cx="889000" cy="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143979</xdr:rowOff>
    </xdr:from>
    <xdr:to>
      <xdr:col>11</xdr:col>
      <xdr:colOff>31750</xdr:colOff>
      <xdr:row>86</xdr:row>
      <xdr:rowOff>10537</xdr:rowOff>
    </xdr:to>
    <xdr:cxnSp macro="">
      <xdr:nvCxnSpPr>
        <xdr:cNvPr id="203" name="直線コネクタ 202"/>
        <xdr:cNvCxnSpPr/>
      </xdr:nvCxnSpPr>
      <xdr:spPr>
        <a:xfrm>
          <a:off x="1447800" y="14717229"/>
          <a:ext cx="889000" cy="3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24936</xdr:rowOff>
    </xdr:from>
    <xdr:to>
      <xdr:col>23</xdr:col>
      <xdr:colOff>184150</xdr:colOff>
      <xdr:row>86</xdr:row>
      <xdr:rowOff>126536</xdr:rowOff>
    </xdr:to>
    <xdr:sp macro="" textlink="">
      <xdr:nvSpPr>
        <xdr:cNvPr id="213" name="楕円 212"/>
        <xdr:cNvSpPr/>
      </xdr:nvSpPr>
      <xdr:spPr>
        <a:xfrm>
          <a:off x="4902200" y="1476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168463</xdr:rowOff>
    </xdr:from>
    <xdr:ext cx="762000" cy="259045"/>
    <xdr:sp macro="" textlink="">
      <xdr:nvSpPr>
        <xdr:cNvPr id="214" name="人件費・物件費等の状況該当値テキスト"/>
        <xdr:cNvSpPr txBox="1"/>
      </xdr:nvSpPr>
      <xdr:spPr>
        <a:xfrm>
          <a:off x="5041900" y="1474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157707</xdr:rowOff>
    </xdr:from>
    <xdr:to>
      <xdr:col>19</xdr:col>
      <xdr:colOff>184150</xdr:colOff>
      <xdr:row>86</xdr:row>
      <xdr:rowOff>87857</xdr:rowOff>
    </xdr:to>
    <xdr:sp macro="" textlink="">
      <xdr:nvSpPr>
        <xdr:cNvPr id="215" name="楕円 214"/>
        <xdr:cNvSpPr/>
      </xdr:nvSpPr>
      <xdr:spPr>
        <a:xfrm>
          <a:off x="4064000" y="1473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72634</xdr:rowOff>
    </xdr:from>
    <xdr:ext cx="736600" cy="259045"/>
    <xdr:sp macro="" textlink="">
      <xdr:nvSpPr>
        <xdr:cNvPr id="216" name="テキスト ボックス 215"/>
        <xdr:cNvSpPr txBox="1"/>
      </xdr:nvSpPr>
      <xdr:spPr>
        <a:xfrm>
          <a:off x="3733800" y="1481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119219</xdr:rowOff>
    </xdr:from>
    <xdr:to>
      <xdr:col>15</xdr:col>
      <xdr:colOff>133350</xdr:colOff>
      <xdr:row>86</xdr:row>
      <xdr:rowOff>49369</xdr:rowOff>
    </xdr:to>
    <xdr:sp macro="" textlink="">
      <xdr:nvSpPr>
        <xdr:cNvPr id="217" name="楕円 216"/>
        <xdr:cNvSpPr/>
      </xdr:nvSpPr>
      <xdr:spPr>
        <a:xfrm>
          <a:off x="3175000" y="146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34146</xdr:rowOff>
    </xdr:from>
    <xdr:ext cx="762000" cy="259045"/>
    <xdr:sp macro="" textlink="">
      <xdr:nvSpPr>
        <xdr:cNvPr id="218" name="テキスト ボックス 217"/>
        <xdr:cNvSpPr txBox="1"/>
      </xdr:nvSpPr>
      <xdr:spPr>
        <a:xfrm>
          <a:off x="2844800" y="1477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131187</xdr:rowOff>
    </xdr:from>
    <xdr:to>
      <xdr:col>11</xdr:col>
      <xdr:colOff>82550</xdr:colOff>
      <xdr:row>86</xdr:row>
      <xdr:rowOff>61337</xdr:rowOff>
    </xdr:to>
    <xdr:sp macro="" textlink="">
      <xdr:nvSpPr>
        <xdr:cNvPr id="219" name="楕円 218"/>
        <xdr:cNvSpPr/>
      </xdr:nvSpPr>
      <xdr:spPr>
        <a:xfrm>
          <a:off x="2286000" y="147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46114</xdr:rowOff>
    </xdr:from>
    <xdr:ext cx="762000" cy="259045"/>
    <xdr:sp macro="" textlink="">
      <xdr:nvSpPr>
        <xdr:cNvPr id="220" name="テキスト ボックス 219"/>
        <xdr:cNvSpPr txBox="1"/>
      </xdr:nvSpPr>
      <xdr:spPr>
        <a:xfrm>
          <a:off x="1955800" y="147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93179</xdr:rowOff>
    </xdr:from>
    <xdr:to>
      <xdr:col>7</xdr:col>
      <xdr:colOff>31750</xdr:colOff>
      <xdr:row>86</xdr:row>
      <xdr:rowOff>23329</xdr:rowOff>
    </xdr:to>
    <xdr:sp macro="" textlink="">
      <xdr:nvSpPr>
        <xdr:cNvPr id="221" name="楕円 220"/>
        <xdr:cNvSpPr/>
      </xdr:nvSpPr>
      <xdr:spPr>
        <a:xfrm>
          <a:off x="1397000" y="1466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8106</xdr:rowOff>
    </xdr:from>
    <xdr:ext cx="762000" cy="259045"/>
    <xdr:sp macro="" textlink="">
      <xdr:nvSpPr>
        <xdr:cNvPr id="222" name="テキスト ボックス 221"/>
        <xdr:cNvSpPr txBox="1"/>
      </xdr:nvSpPr>
      <xdr:spPr>
        <a:xfrm>
          <a:off x="1066800" y="147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本町の指数</a:t>
          </a:r>
          <a:r>
            <a:rPr lang="ja-JP" altLang="en-US" sz="1100" b="0" i="0" baseline="0">
              <a:solidFill>
                <a:schemeClr val="dk1"/>
              </a:solidFill>
              <a:effectLst/>
              <a:latin typeface="+mn-lt"/>
              <a:ea typeface="+mn-ea"/>
              <a:cs typeface="+mn-cs"/>
            </a:rPr>
            <a:t>８８．８</a:t>
          </a:r>
          <a:r>
            <a:rPr lang="ja-JP" altLang="ja-JP" sz="1100" b="0" i="0" baseline="0">
              <a:solidFill>
                <a:schemeClr val="dk1"/>
              </a:solidFill>
              <a:effectLst/>
              <a:latin typeface="+mn-lt"/>
              <a:ea typeface="+mn-ea"/>
              <a:cs typeface="+mn-cs"/>
            </a:rPr>
            <a:t>は類似団体</a:t>
          </a:r>
          <a:r>
            <a:rPr lang="ja-JP" altLang="en-US" sz="1100" b="0" i="0" baseline="0">
              <a:solidFill>
                <a:schemeClr val="dk1"/>
              </a:solidFill>
              <a:effectLst/>
              <a:latin typeface="+mn-lt"/>
              <a:ea typeface="+mn-ea"/>
              <a:cs typeface="+mn-cs"/>
            </a:rPr>
            <a:t>中で最も低く</a:t>
          </a:r>
          <a:r>
            <a:rPr lang="ja-JP" altLang="ja-JP" sz="1100" b="0" i="0" baseline="0">
              <a:solidFill>
                <a:schemeClr val="dk1"/>
              </a:solidFill>
              <a:effectLst/>
              <a:latin typeface="+mn-lt"/>
              <a:ea typeface="+mn-ea"/>
              <a:cs typeface="+mn-cs"/>
            </a:rPr>
            <a:t>、全国平均も大きく下回っている。今後は、職員の削減に努めるとともに昇格・昇給制度の適切な運用を図り、適正な給与水準確保に努める。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62593</xdr:rowOff>
    </xdr:from>
    <xdr:to>
      <xdr:col>81</xdr:col>
      <xdr:colOff>44450</xdr:colOff>
      <xdr:row>82</xdr:row>
      <xdr:rowOff>52009</xdr:rowOff>
    </xdr:to>
    <xdr:cxnSp macro="">
      <xdr:nvCxnSpPr>
        <xdr:cNvPr id="258" name="直線コネクタ 257"/>
        <xdr:cNvCxnSpPr/>
      </xdr:nvCxnSpPr>
      <xdr:spPr>
        <a:xfrm flipV="1">
          <a:off x="16179800" y="13950043"/>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52009</xdr:rowOff>
    </xdr:from>
    <xdr:to>
      <xdr:col>77</xdr:col>
      <xdr:colOff>44450</xdr:colOff>
      <xdr:row>83</xdr:row>
      <xdr:rowOff>18445</xdr:rowOff>
    </xdr:to>
    <xdr:cxnSp macro="">
      <xdr:nvCxnSpPr>
        <xdr:cNvPr id="261" name="直線コネクタ 260"/>
        <xdr:cNvCxnSpPr/>
      </xdr:nvCxnSpPr>
      <xdr:spPr>
        <a:xfrm flipV="1">
          <a:off x="15290800" y="141109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143027</xdr:rowOff>
    </xdr:from>
    <xdr:to>
      <xdr:col>72</xdr:col>
      <xdr:colOff>203200</xdr:colOff>
      <xdr:row>83</xdr:row>
      <xdr:rowOff>18445</xdr:rowOff>
    </xdr:to>
    <xdr:cxnSp macro="">
      <xdr:nvCxnSpPr>
        <xdr:cNvPr id="264" name="直線コネクタ 263"/>
        <xdr:cNvCxnSpPr/>
      </xdr:nvCxnSpPr>
      <xdr:spPr>
        <a:xfrm>
          <a:off x="14401800" y="14030477"/>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27214</xdr:rowOff>
    </xdr:from>
    <xdr:to>
      <xdr:col>68</xdr:col>
      <xdr:colOff>152400</xdr:colOff>
      <xdr:row>81</xdr:row>
      <xdr:rowOff>143027</xdr:rowOff>
    </xdr:to>
    <xdr:cxnSp macro="">
      <xdr:nvCxnSpPr>
        <xdr:cNvPr id="267" name="直線コネクタ 266"/>
        <xdr:cNvCxnSpPr/>
      </xdr:nvCxnSpPr>
      <xdr:spPr>
        <a:xfrm>
          <a:off x="13512800" y="13743214"/>
          <a:ext cx="889000" cy="28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11793</xdr:rowOff>
    </xdr:from>
    <xdr:to>
      <xdr:col>81</xdr:col>
      <xdr:colOff>95250</xdr:colOff>
      <xdr:row>81</xdr:row>
      <xdr:rowOff>113393</xdr:rowOff>
    </xdr:to>
    <xdr:sp macro="" textlink="">
      <xdr:nvSpPr>
        <xdr:cNvPr id="277" name="楕円 276"/>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104520</xdr:rowOff>
    </xdr:from>
    <xdr:ext cx="762000" cy="259045"/>
    <xdr:sp macro="" textlink="">
      <xdr:nvSpPr>
        <xdr:cNvPr id="278" name="給与水準   （国との比較）該当値テキスト"/>
        <xdr:cNvSpPr txBox="1"/>
      </xdr:nvSpPr>
      <xdr:spPr>
        <a:xfrm>
          <a:off x="17106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1209</xdr:rowOff>
    </xdr:from>
    <xdr:to>
      <xdr:col>77</xdr:col>
      <xdr:colOff>95250</xdr:colOff>
      <xdr:row>82</xdr:row>
      <xdr:rowOff>102809</xdr:rowOff>
    </xdr:to>
    <xdr:sp macro="" textlink="">
      <xdr:nvSpPr>
        <xdr:cNvPr id="279" name="楕円 278"/>
        <xdr:cNvSpPr/>
      </xdr:nvSpPr>
      <xdr:spPr>
        <a:xfrm>
          <a:off x="16129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112986</xdr:rowOff>
    </xdr:from>
    <xdr:ext cx="736600" cy="259045"/>
    <xdr:sp macro="" textlink="">
      <xdr:nvSpPr>
        <xdr:cNvPr id="280" name="テキスト ボックス 279"/>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139095</xdr:rowOff>
    </xdr:from>
    <xdr:to>
      <xdr:col>73</xdr:col>
      <xdr:colOff>44450</xdr:colOff>
      <xdr:row>83</xdr:row>
      <xdr:rowOff>69245</xdr:rowOff>
    </xdr:to>
    <xdr:sp macro="" textlink="">
      <xdr:nvSpPr>
        <xdr:cNvPr id="281" name="楕円 280"/>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79422</xdr:rowOff>
    </xdr:from>
    <xdr:ext cx="762000" cy="259045"/>
    <xdr:sp macro="" textlink="">
      <xdr:nvSpPr>
        <xdr:cNvPr id="282" name="テキスト ボックス 281"/>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92227</xdr:rowOff>
    </xdr:from>
    <xdr:to>
      <xdr:col>68</xdr:col>
      <xdr:colOff>203200</xdr:colOff>
      <xdr:row>82</xdr:row>
      <xdr:rowOff>22377</xdr:rowOff>
    </xdr:to>
    <xdr:sp macro="" textlink="">
      <xdr:nvSpPr>
        <xdr:cNvPr id="283" name="楕円 282"/>
        <xdr:cNvSpPr/>
      </xdr:nvSpPr>
      <xdr:spPr>
        <a:xfrm>
          <a:off x="14351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32554</xdr:rowOff>
    </xdr:from>
    <xdr:ext cx="762000" cy="259045"/>
    <xdr:sp macro="" textlink="">
      <xdr:nvSpPr>
        <xdr:cNvPr id="284" name="テキスト ボックス 283"/>
        <xdr:cNvSpPr txBox="1"/>
      </xdr:nvSpPr>
      <xdr:spPr>
        <a:xfrm>
          <a:off x="14020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147864</xdr:rowOff>
    </xdr:from>
    <xdr:to>
      <xdr:col>64</xdr:col>
      <xdr:colOff>152400</xdr:colOff>
      <xdr:row>80</xdr:row>
      <xdr:rowOff>78014</xdr:rowOff>
    </xdr:to>
    <xdr:sp macro="" textlink="">
      <xdr:nvSpPr>
        <xdr:cNvPr id="285" name="楕円 284"/>
        <xdr:cNvSpPr/>
      </xdr:nvSpPr>
      <xdr:spPr>
        <a:xfrm>
          <a:off x="13462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88191</xdr:rowOff>
    </xdr:from>
    <xdr:ext cx="762000" cy="259045"/>
    <xdr:sp macro="" textlink="">
      <xdr:nvSpPr>
        <xdr:cNvPr id="286" name="テキスト ボックス 285"/>
        <xdr:cNvSpPr txBox="1"/>
      </xdr:nvSpPr>
      <xdr:spPr>
        <a:xfrm>
          <a:off x="13131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離島同士の合併及び総合支所・分庁併用方式を採用しているため、職員数は類似団体に比べ多くなっている。令和３年度に岩城橋が開通予定のため、４つの島が陸続きとなる。組織体系の見直しや事務事業の見直し等により、さらなる効率化を図り、より一層の職員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123825</xdr:rowOff>
    </xdr:from>
    <xdr:to>
      <xdr:col>81</xdr:col>
      <xdr:colOff>44450</xdr:colOff>
      <xdr:row>64</xdr:row>
      <xdr:rowOff>136493</xdr:rowOff>
    </xdr:to>
    <xdr:cxnSp macro="">
      <xdr:nvCxnSpPr>
        <xdr:cNvPr id="317" name="直線コネクタ 316"/>
        <xdr:cNvCxnSpPr/>
      </xdr:nvCxnSpPr>
      <xdr:spPr>
        <a:xfrm flipV="1">
          <a:off x="16179800" y="11096625"/>
          <a:ext cx="8382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99092</xdr:rowOff>
    </xdr:from>
    <xdr:to>
      <xdr:col>77</xdr:col>
      <xdr:colOff>44450</xdr:colOff>
      <xdr:row>64</xdr:row>
      <xdr:rowOff>136493</xdr:rowOff>
    </xdr:to>
    <xdr:cxnSp macro="">
      <xdr:nvCxnSpPr>
        <xdr:cNvPr id="320" name="直線コネクタ 319"/>
        <xdr:cNvCxnSpPr/>
      </xdr:nvCxnSpPr>
      <xdr:spPr>
        <a:xfrm>
          <a:off x="15290800" y="11071892"/>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165576</xdr:rowOff>
    </xdr:from>
    <xdr:to>
      <xdr:col>72</xdr:col>
      <xdr:colOff>203200</xdr:colOff>
      <xdr:row>64</xdr:row>
      <xdr:rowOff>99092</xdr:rowOff>
    </xdr:to>
    <xdr:cxnSp macro="">
      <xdr:nvCxnSpPr>
        <xdr:cNvPr id="323" name="直線コネクタ 322"/>
        <xdr:cNvCxnSpPr/>
      </xdr:nvCxnSpPr>
      <xdr:spPr>
        <a:xfrm>
          <a:off x="14401800" y="10966926"/>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130587</xdr:rowOff>
    </xdr:from>
    <xdr:to>
      <xdr:col>68</xdr:col>
      <xdr:colOff>152400</xdr:colOff>
      <xdr:row>63</xdr:row>
      <xdr:rowOff>165576</xdr:rowOff>
    </xdr:to>
    <xdr:cxnSp macro="">
      <xdr:nvCxnSpPr>
        <xdr:cNvPr id="326" name="直線コネクタ 325"/>
        <xdr:cNvCxnSpPr/>
      </xdr:nvCxnSpPr>
      <xdr:spPr>
        <a:xfrm>
          <a:off x="13512800" y="10931937"/>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73025</xdr:rowOff>
    </xdr:from>
    <xdr:to>
      <xdr:col>81</xdr:col>
      <xdr:colOff>95250</xdr:colOff>
      <xdr:row>65</xdr:row>
      <xdr:rowOff>3175</xdr:rowOff>
    </xdr:to>
    <xdr:sp macro="" textlink="">
      <xdr:nvSpPr>
        <xdr:cNvPr id="336" name="楕円 335"/>
        <xdr:cNvSpPr/>
      </xdr:nvSpPr>
      <xdr:spPr>
        <a:xfrm>
          <a:off x="16967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45102</xdr:rowOff>
    </xdr:from>
    <xdr:ext cx="762000" cy="259045"/>
    <xdr:sp macro="" textlink="">
      <xdr:nvSpPr>
        <xdr:cNvPr id="337" name="定員管理の状況該当値テキスト"/>
        <xdr:cNvSpPr txBox="1"/>
      </xdr:nvSpPr>
      <xdr:spPr>
        <a:xfrm>
          <a:off x="17106900" y="1101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85693</xdr:rowOff>
    </xdr:from>
    <xdr:to>
      <xdr:col>77</xdr:col>
      <xdr:colOff>95250</xdr:colOff>
      <xdr:row>65</xdr:row>
      <xdr:rowOff>15843</xdr:rowOff>
    </xdr:to>
    <xdr:sp macro="" textlink="">
      <xdr:nvSpPr>
        <xdr:cNvPr id="338" name="楕円 337"/>
        <xdr:cNvSpPr/>
      </xdr:nvSpPr>
      <xdr:spPr>
        <a:xfrm>
          <a:off x="16129000" y="110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620</xdr:rowOff>
    </xdr:from>
    <xdr:ext cx="736600" cy="259045"/>
    <xdr:sp macro="" textlink="">
      <xdr:nvSpPr>
        <xdr:cNvPr id="339" name="テキスト ボックス 338"/>
        <xdr:cNvSpPr txBox="1"/>
      </xdr:nvSpPr>
      <xdr:spPr>
        <a:xfrm>
          <a:off x="15798800" y="1114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48292</xdr:rowOff>
    </xdr:from>
    <xdr:to>
      <xdr:col>73</xdr:col>
      <xdr:colOff>44450</xdr:colOff>
      <xdr:row>64</xdr:row>
      <xdr:rowOff>149892</xdr:rowOff>
    </xdr:to>
    <xdr:sp macro="" textlink="">
      <xdr:nvSpPr>
        <xdr:cNvPr id="340" name="楕円 339"/>
        <xdr:cNvSpPr/>
      </xdr:nvSpPr>
      <xdr:spPr>
        <a:xfrm>
          <a:off x="15240000" y="1102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134669</xdr:rowOff>
    </xdr:from>
    <xdr:ext cx="762000" cy="259045"/>
    <xdr:sp macro="" textlink="">
      <xdr:nvSpPr>
        <xdr:cNvPr id="341" name="テキスト ボックス 340"/>
        <xdr:cNvSpPr txBox="1"/>
      </xdr:nvSpPr>
      <xdr:spPr>
        <a:xfrm>
          <a:off x="14909800" y="1110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114776</xdr:rowOff>
    </xdr:from>
    <xdr:to>
      <xdr:col>68</xdr:col>
      <xdr:colOff>203200</xdr:colOff>
      <xdr:row>64</xdr:row>
      <xdr:rowOff>44926</xdr:rowOff>
    </xdr:to>
    <xdr:sp macro="" textlink="">
      <xdr:nvSpPr>
        <xdr:cNvPr id="342" name="楕円 341"/>
        <xdr:cNvSpPr/>
      </xdr:nvSpPr>
      <xdr:spPr>
        <a:xfrm>
          <a:off x="14351000" y="109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29703</xdr:rowOff>
    </xdr:from>
    <xdr:ext cx="762000" cy="259045"/>
    <xdr:sp macro="" textlink="">
      <xdr:nvSpPr>
        <xdr:cNvPr id="343" name="テキスト ボックス 342"/>
        <xdr:cNvSpPr txBox="1"/>
      </xdr:nvSpPr>
      <xdr:spPr>
        <a:xfrm>
          <a:off x="14020800" y="1100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79787</xdr:rowOff>
    </xdr:from>
    <xdr:to>
      <xdr:col>64</xdr:col>
      <xdr:colOff>152400</xdr:colOff>
      <xdr:row>64</xdr:row>
      <xdr:rowOff>9937</xdr:rowOff>
    </xdr:to>
    <xdr:sp macro="" textlink="">
      <xdr:nvSpPr>
        <xdr:cNvPr id="344" name="楕円 343"/>
        <xdr:cNvSpPr/>
      </xdr:nvSpPr>
      <xdr:spPr>
        <a:xfrm>
          <a:off x="13462000" y="1088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166164</xdr:rowOff>
    </xdr:from>
    <xdr:ext cx="762000" cy="259045"/>
    <xdr:sp macro="" textlink="">
      <xdr:nvSpPr>
        <xdr:cNvPr id="345" name="テキスト ボックス 344"/>
        <xdr:cNvSpPr txBox="1"/>
      </xdr:nvSpPr>
      <xdr:spPr>
        <a:xfrm>
          <a:off x="13131800" y="1096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実質公債比率は、ほぼ横ばいで推移していたが、近年は数値が悪化傾向にあることを注視しなければならない。</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今後は大規模な事業計画の整理・縮小を図り、公債費の抑制を図るとともに、交付税算入のある有利な起債の活用を徹底することで、比率の抑制に努める。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また、下水道等公営企業会計については使用料の改定を実施するなど、繰出金を縮減し、類似団体と同程度の水準を保つよう努める。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160528</xdr:rowOff>
    </xdr:from>
    <xdr:to>
      <xdr:col>81</xdr:col>
      <xdr:colOff>44450</xdr:colOff>
      <xdr:row>43</xdr:row>
      <xdr:rowOff>75946</xdr:rowOff>
    </xdr:to>
    <xdr:cxnSp macro="">
      <xdr:nvCxnSpPr>
        <xdr:cNvPr id="377" name="直線コネクタ 376"/>
        <xdr:cNvCxnSpPr/>
      </xdr:nvCxnSpPr>
      <xdr:spPr>
        <a:xfrm>
          <a:off x="16179800" y="73614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83312</xdr:rowOff>
    </xdr:from>
    <xdr:to>
      <xdr:col>77</xdr:col>
      <xdr:colOff>44450</xdr:colOff>
      <xdr:row>42</xdr:row>
      <xdr:rowOff>160528</xdr:rowOff>
    </xdr:to>
    <xdr:cxnSp macro="">
      <xdr:nvCxnSpPr>
        <xdr:cNvPr id="380" name="直線コネクタ 379"/>
        <xdr:cNvCxnSpPr/>
      </xdr:nvCxnSpPr>
      <xdr:spPr>
        <a:xfrm>
          <a:off x="15290800" y="72842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83312</xdr:rowOff>
    </xdr:to>
    <xdr:cxnSp macro="">
      <xdr:nvCxnSpPr>
        <xdr:cNvPr id="383" name="直線コネクタ 382"/>
        <xdr:cNvCxnSpPr/>
      </xdr:nvCxnSpPr>
      <xdr:spPr>
        <a:xfrm>
          <a:off x="14401800" y="72263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25400</xdr:rowOff>
    </xdr:to>
    <xdr:cxnSp macro="">
      <xdr:nvCxnSpPr>
        <xdr:cNvPr id="386" name="直線コネクタ 385"/>
        <xdr:cNvCxnSpPr/>
      </xdr:nvCxnSpPr>
      <xdr:spPr>
        <a:xfrm>
          <a:off x="13512800" y="72166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25146</xdr:rowOff>
    </xdr:from>
    <xdr:to>
      <xdr:col>81</xdr:col>
      <xdr:colOff>95250</xdr:colOff>
      <xdr:row>43</xdr:row>
      <xdr:rowOff>126746</xdr:rowOff>
    </xdr:to>
    <xdr:sp macro="" textlink="">
      <xdr:nvSpPr>
        <xdr:cNvPr id="396" name="楕円 395"/>
        <xdr:cNvSpPr/>
      </xdr:nvSpPr>
      <xdr:spPr>
        <a:xfrm>
          <a:off x="16967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168673</xdr:rowOff>
    </xdr:from>
    <xdr:ext cx="762000" cy="259045"/>
    <xdr:sp macro="" textlink="">
      <xdr:nvSpPr>
        <xdr:cNvPr id="397" name="公債費負担の状況該当値テキスト"/>
        <xdr:cNvSpPr txBox="1"/>
      </xdr:nvSpPr>
      <xdr:spPr>
        <a:xfrm>
          <a:off x="17106900" y="736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109728</xdr:rowOff>
    </xdr:from>
    <xdr:to>
      <xdr:col>77</xdr:col>
      <xdr:colOff>95250</xdr:colOff>
      <xdr:row>43</xdr:row>
      <xdr:rowOff>39878</xdr:rowOff>
    </xdr:to>
    <xdr:sp macro="" textlink="">
      <xdr:nvSpPr>
        <xdr:cNvPr id="398" name="楕円 397"/>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24655</xdr:rowOff>
    </xdr:from>
    <xdr:ext cx="736600" cy="259045"/>
    <xdr:sp macro="" textlink="">
      <xdr:nvSpPr>
        <xdr:cNvPr id="399" name="テキスト ボックス 398"/>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32512</xdr:rowOff>
    </xdr:from>
    <xdr:to>
      <xdr:col>73</xdr:col>
      <xdr:colOff>44450</xdr:colOff>
      <xdr:row>42</xdr:row>
      <xdr:rowOff>134112</xdr:rowOff>
    </xdr:to>
    <xdr:sp macro="" textlink="">
      <xdr:nvSpPr>
        <xdr:cNvPr id="400" name="楕円 399"/>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118889</xdr:rowOff>
    </xdr:from>
    <xdr:ext cx="762000" cy="259045"/>
    <xdr:sp macro="" textlink="">
      <xdr:nvSpPr>
        <xdr:cNvPr id="401" name="テキスト ボックス 400"/>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2" name="楕円 401"/>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3" name="テキスト ボックス 402"/>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4" name="楕円 403"/>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5" name="テキスト ボックス 404"/>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本町</a:t>
          </a:r>
          <a:r>
            <a:rPr lang="ja-JP" altLang="en-US" sz="1100" b="0" i="0" baseline="0">
              <a:solidFill>
                <a:schemeClr val="dk1"/>
              </a:solidFill>
              <a:effectLst/>
              <a:latin typeface="+mn-lt"/>
              <a:ea typeface="+mn-ea"/>
              <a:cs typeface="+mn-cs"/>
            </a:rPr>
            <a:t>の指標４４．２</a:t>
          </a:r>
          <a:r>
            <a:rPr lang="ja-JP" altLang="ja-JP" sz="1100" b="0" i="0" baseline="0">
              <a:solidFill>
                <a:schemeClr val="dk1"/>
              </a:solidFill>
              <a:effectLst/>
              <a:latin typeface="+mn-lt"/>
              <a:ea typeface="+mn-ea"/>
              <a:cs typeface="+mn-cs"/>
            </a:rPr>
            <a:t>％は、類似団体平均値を上回ってはいるが、将来への負担（地方債残高等）に対して、充当可能な財源（基金や交付税算入公債費）は今のところ確保できている状態である。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しかしながら、一般財源の不足に伴う基金の減額が見込まれることから、普通建設事業費の抑制や交付税算入率の高い有利な起債の借入等により比率の抑制に努める。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4096</xdr:rowOff>
    </xdr:from>
    <xdr:to>
      <xdr:col>81</xdr:col>
      <xdr:colOff>44450</xdr:colOff>
      <xdr:row>16</xdr:row>
      <xdr:rowOff>95186</xdr:rowOff>
    </xdr:to>
    <xdr:cxnSp macro="">
      <xdr:nvCxnSpPr>
        <xdr:cNvPr id="435" name="直線コネクタ 434"/>
        <xdr:cNvCxnSpPr/>
      </xdr:nvCxnSpPr>
      <xdr:spPr>
        <a:xfrm>
          <a:off x="16179800" y="2747296"/>
          <a:ext cx="838200" cy="9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166497</xdr:rowOff>
    </xdr:from>
    <xdr:to>
      <xdr:col>77</xdr:col>
      <xdr:colOff>44450</xdr:colOff>
      <xdr:row>16</xdr:row>
      <xdr:rowOff>4096</xdr:rowOff>
    </xdr:to>
    <xdr:cxnSp macro="">
      <xdr:nvCxnSpPr>
        <xdr:cNvPr id="438" name="直線コネクタ 437"/>
        <xdr:cNvCxnSpPr/>
      </xdr:nvCxnSpPr>
      <xdr:spPr>
        <a:xfrm>
          <a:off x="15290800" y="2738247"/>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166497</xdr:rowOff>
    </xdr:from>
    <xdr:to>
      <xdr:col>72</xdr:col>
      <xdr:colOff>203200</xdr:colOff>
      <xdr:row>15</xdr:row>
      <xdr:rowOff>167704</xdr:rowOff>
    </xdr:to>
    <xdr:cxnSp macro="">
      <xdr:nvCxnSpPr>
        <xdr:cNvPr id="441" name="直線コネクタ 440"/>
        <xdr:cNvCxnSpPr/>
      </xdr:nvCxnSpPr>
      <xdr:spPr>
        <a:xfrm flipV="1">
          <a:off x="14401800" y="2738247"/>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152019</xdr:rowOff>
    </xdr:from>
    <xdr:to>
      <xdr:col>68</xdr:col>
      <xdr:colOff>152400</xdr:colOff>
      <xdr:row>15</xdr:row>
      <xdr:rowOff>167704</xdr:rowOff>
    </xdr:to>
    <xdr:cxnSp macro="">
      <xdr:nvCxnSpPr>
        <xdr:cNvPr id="444" name="直線コネクタ 443"/>
        <xdr:cNvCxnSpPr/>
      </xdr:nvCxnSpPr>
      <xdr:spPr>
        <a:xfrm>
          <a:off x="13512800" y="2723769"/>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44386</xdr:rowOff>
    </xdr:from>
    <xdr:to>
      <xdr:col>81</xdr:col>
      <xdr:colOff>95250</xdr:colOff>
      <xdr:row>16</xdr:row>
      <xdr:rowOff>145986</xdr:rowOff>
    </xdr:to>
    <xdr:sp macro="" textlink="">
      <xdr:nvSpPr>
        <xdr:cNvPr id="454" name="楕円 453"/>
        <xdr:cNvSpPr/>
      </xdr:nvSpPr>
      <xdr:spPr>
        <a:xfrm>
          <a:off x="16967200" y="27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16463</xdr:rowOff>
    </xdr:from>
    <xdr:ext cx="762000" cy="259045"/>
    <xdr:sp macro="" textlink="">
      <xdr:nvSpPr>
        <xdr:cNvPr id="455" name="将来負担の状況該当値テキスト"/>
        <xdr:cNvSpPr txBox="1"/>
      </xdr:nvSpPr>
      <xdr:spPr>
        <a:xfrm>
          <a:off x="17106900" y="27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124746</xdr:rowOff>
    </xdr:from>
    <xdr:to>
      <xdr:col>77</xdr:col>
      <xdr:colOff>95250</xdr:colOff>
      <xdr:row>16</xdr:row>
      <xdr:rowOff>54896</xdr:rowOff>
    </xdr:to>
    <xdr:sp macro="" textlink="">
      <xdr:nvSpPr>
        <xdr:cNvPr id="456" name="楕円 455"/>
        <xdr:cNvSpPr/>
      </xdr:nvSpPr>
      <xdr:spPr>
        <a:xfrm>
          <a:off x="16129000" y="269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39673</xdr:rowOff>
    </xdr:from>
    <xdr:ext cx="736600" cy="259045"/>
    <xdr:sp macro="" textlink="">
      <xdr:nvSpPr>
        <xdr:cNvPr id="457" name="テキスト ボックス 456"/>
        <xdr:cNvSpPr txBox="1"/>
      </xdr:nvSpPr>
      <xdr:spPr>
        <a:xfrm>
          <a:off x="15798800" y="2782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115697</xdr:rowOff>
    </xdr:from>
    <xdr:to>
      <xdr:col>73</xdr:col>
      <xdr:colOff>44450</xdr:colOff>
      <xdr:row>16</xdr:row>
      <xdr:rowOff>45847</xdr:rowOff>
    </xdr:to>
    <xdr:sp macro="" textlink="">
      <xdr:nvSpPr>
        <xdr:cNvPr id="458" name="楕円 457"/>
        <xdr:cNvSpPr/>
      </xdr:nvSpPr>
      <xdr:spPr>
        <a:xfrm>
          <a:off x="15240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30624</xdr:rowOff>
    </xdr:from>
    <xdr:ext cx="762000" cy="259045"/>
    <xdr:sp macro="" textlink="">
      <xdr:nvSpPr>
        <xdr:cNvPr id="459" name="テキスト ボックス 458"/>
        <xdr:cNvSpPr txBox="1"/>
      </xdr:nvSpPr>
      <xdr:spPr>
        <a:xfrm>
          <a:off x="14909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116904</xdr:rowOff>
    </xdr:from>
    <xdr:to>
      <xdr:col>68</xdr:col>
      <xdr:colOff>203200</xdr:colOff>
      <xdr:row>16</xdr:row>
      <xdr:rowOff>47054</xdr:rowOff>
    </xdr:to>
    <xdr:sp macro="" textlink="">
      <xdr:nvSpPr>
        <xdr:cNvPr id="460" name="楕円 459"/>
        <xdr:cNvSpPr/>
      </xdr:nvSpPr>
      <xdr:spPr>
        <a:xfrm>
          <a:off x="14351000" y="26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31831</xdr:rowOff>
    </xdr:from>
    <xdr:ext cx="762000" cy="259045"/>
    <xdr:sp macro="" textlink="">
      <xdr:nvSpPr>
        <xdr:cNvPr id="461" name="テキスト ボックス 460"/>
        <xdr:cNvSpPr txBox="1"/>
      </xdr:nvSpPr>
      <xdr:spPr>
        <a:xfrm>
          <a:off x="14020800" y="277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101219</xdr:rowOff>
    </xdr:from>
    <xdr:to>
      <xdr:col>64</xdr:col>
      <xdr:colOff>152400</xdr:colOff>
      <xdr:row>16</xdr:row>
      <xdr:rowOff>31369</xdr:rowOff>
    </xdr:to>
    <xdr:sp macro="" textlink="">
      <xdr:nvSpPr>
        <xdr:cNvPr id="462" name="楕円 461"/>
        <xdr:cNvSpPr/>
      </xdr:nvSpPr>
      <xdr:spPr>
        <a:xfrm>
          <a:off x="134620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16146</xdr:rowOff>
    </xdr:from>
    <xdr:ext cx="762000" cy="259045"/>
    <xdr:sp macro="" textlink="">
      <xdr:nvSpPr>
        <xdr:cNvPr id="463" name="テキスト ボックス 462"/>
        <xdr:cNvSpPr txBox="1"/>
      </xdr:nvSpPr>
      <xdr:spPr>
        <a:xfrm>
          <a:off x="13131800" y="27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6,761
6,441
30.38
6,896,762
6,746,077
73,137
4,082,881
10,262,587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離島同士の合併であることから、職員の削減は進まない中にあって、ラスパイレス指数の低率等により人件費のバランスが保たれている。今後は更に厳しく適切な定員管理に努める。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1270</xdr:rowOff>
    </xdr:to>
    <xdr:cxnSp macro="">
      <xdr:nvCxnSpPr>
        <xdr:cNvPr id="66" name="直線コネクタ 65"/>
        <xdr:cNvCxnSpPr/>
      </xdr:nvCxnSpPr>
      <xdr:spPr>
        <a:xfrm>
          <a:off x="3987800" y="6604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88900</xdr:rowOff>
    </xdr:to>
    <xdr:cxnSp macro="">
      <xdr:nvCxnSpPr>
        <xdr:cNvPr id="69" name="直線コネクタ 68"/>
        <xdr:cNvCxnSpPr/>
      </xdr:nvCxnSpPr>
      <xdr:spPr>
        <a:xfrm>
          <a:off x="3098800" y="6497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153670</xdr:rowOff>
    </xdr:to>
    <xdr:cxnSp macro="">
      <xdr:nvCxnSpPr>
        <xdr:cNvPr id="72" name="直線コネクタ 71"/>
        <xdr:cNvCxnSpPr/>
      </xdr:nvCxnSpPr>
      <xdr:spPr>
        <a:xfrm>
          <a:off x="2209800" y="6413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69850</xdr:rowOff>
    </xdr:to>
    <xdr:cxnSp macro="">
      <xdr:nvCxnSpPr>
        <xdr:cNvPr id="75" name="直線コネクタ 74"/>
        <xdr:cNvCxnSpPr/>
      </xdr:nvCxnSpPr>
      <xdr:spPr>
        <a:xfrm>
          <a:off x="1320800" y="638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物件費に係る経常収支比率１９．</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％は、類似団体平均を４．</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上回っている。離島であるため、陸続きであれば集約できる公共施設（例：学校、斎場等）が各島ごとに設置されているため、維持管理費等の抑制が難しいことが要因の一つである。今後は更なる経常経費抑制や集中管理による物品購入経費の削減等を実施し、徹底した経費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29845</xdr:rowOff>
    </xdr:from>
    <xdr:to>
      <xdr:col>82</xdr:col>
      <xdr:colOff>107950</xdr:colOff>
      <xdr:row>17</xdr:row>
      <xdr:rowOff>41275</xdr:rowOff>
    </xdr:to>
    <xdr:cxnSp macro="">
      <xdr:nvCxnSpPr>
        <xdr:cNvPr id="123" name="直線コネクタ 122"/>
        <xdr:cNvCxnSpPr/>
      </xdr:nvCxnSpPr>
      <xdr:spPr>
        <a:xfrm>
          <a:off x="15671800" y="29444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xdr:rowOff>
    </xdr:from>
    <xdr:to>
      <xdr:col>78</xdr:col>
      <xdr:colOff>69850</xdr:colOff>
      <xdr:row>17</xdr:row>
      <xdr:rowOff>29845</xdr:rowOff>
    </xdr:to>
    <xdr:cxnSp macro="">
      <xdr:nvCxnSpPr>
        <xdr:cNvPr id="126" name="直線コネクタ 125"/>
        <xdr:cNvCxnSpPr/>
      </xdr:nvCxnSpPr>
      <xdr:spPr>
        <a:xfrm>
          <a:off x="14782800" y="29273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xdr:rowOff>
    </xdr:from>
    <xdr:to>
      <xdr:col>73</xdr:col>
      <xdr:colOff>180975</xdr:colOff>
      <xdr:row>17</xdr:row>
      <xdr:rowOff>18415</xdr:rowOff>
    </xdr:to>
    <xdr:cxnSp macro="">
      <xdr:nvCxnSpPr>
        <xdr:cNvPr id="129" name="直線コネクタ 128"/>
        <xdr:cNvCxnSpPr/>
      </xdr:nvCxnSpPr>
      <xdr:spPr>
        <a:xfrm flipV="1">
          <a:off x="13893800" y="29273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155575</xdr:rowOff>
    </xdr:from>
    <xdr:to>
      <xdr:col>69</xdr:col>
      <xdr:colOff>92075</xdr:colOff>
      <xdr:row>17</xdr:row>
      <xdr:rowOff>18415</xdr:rowOff>
    </xdr:to>
    <xdr:cxnSp macro="">
      <xdr:nvCxnSpPr>
        <xdr:cNvPr id="132" name="直線コネクタ 131"/>
        <xdr:cNvCxnSpPr/>
      </xdr:nvCxnSpPr>
      <xdr:spPr>
        <a:xfrm>
          <a:off x="13004800" y="28987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161925</xdr:rowOff>
    </xdr:from>
    <xdr:to>
      <xdr:col>82</xdr:col>
      <xdr:colOff>158750</xdr:colOff>
      <xdr:row>17</xdr:row>
      <xdr:rowOff>92075</xdr:rowOff>
    </xdr:to>
    <xdr:sp macro="" textlink="">
      <xdr:nvSpPr>
        <xdr:cNvPr id="142" name="楕円 141"/>
        <xdr:cNvSpPr/>
      </xdr:nvSpPr>
      <xdr:spPr>
        <a:xfrm>
          <a:off x="16459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134002</xdr:rowOff>
    </xdr:from>
    <xdr:ext cx="762000" cy="259045"/>
    <xdr:sp macro="" textlink="">
      <xdr:nvSpPr>
        <xdr:cNvPr id="143" name="物件費該当値テキスト"/>
        <xdr:cNvSpPr txBox="1"/>
      </xdr:nvSpPr>
      <xdr:spPr>
        <a:xfrm>
          <a:off x="165989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150495</xdr:rowOff>
    </xdr:from>
    <xdr:to>
      <xdr:col>78</xdr:col>
      <xdr:colOff>120650</xdr:colOff>
      <xdr:row>17</xdr:row>
      <xdr:rowOff>80645</xdr:rowOff>
    </xdr:to>
    <xdr:sp macro="" textlink="">
      <xdr:nvSpPr>
        <xdr:cNvPr id="144" name="楕円 143"/>
        <xdr:cNvSpPr/>
      </xdr:nvSpPr>
      <xdr:spPr>
        <a:xfrm>
          <a:off x="15621000" y="28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65422</xdr:rowOff>
    </xdr:from>
    <xdr:ext cx="736600" cy="259045"/>
    <xdr:sp macro="" textlink="">
      <xdr:nvSpPr>
        <xdr:cNvPr id="145" name="テキスト ボックス 144"/>
        <xdr:cNvSpPr txBox="1"/>
      </xdr:nvSpPr>
      <xdr:spPr>
        <a:xfrm>
          <a:off x="15290800" y="2980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46" name="楕円 145"/>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47" name="テキスト ボックス 146"/>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139065</xdr:rowOff>
    </xdr:from>
    <xdr:to>
      <xdr:col>69</xdr:col>
      <xdr:colOff>142875</xdr:colOff>
      <xdr:row>17</xdr:row>
      <xdr:rowOff>69215</xdr:rowOff>
    </xdr:to>
    <xdr:sp macro="" textlink="">
      <xdr:nvSpPr>
        <xdr:cNvPr id="148" name="楕円 147"/>
        <xdr:cNvSpPr/>
      </xdr:nvSpPr>
      <xdr:spPr>
        <a:xfrm>
          <a:off x="138430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53992</xdr:rowOff>
    </xdr:from>
    <xdr:ext cx="762000" cy="259045"/>
    <xdr:sp macro="" textlink="">
      <xdr:nvSpPr>
        <xdr:cNvPr id="149" name="テキスト ボックス 148"/>
        <xdr:cNvSpPr txBox="1"/>
      </xdr:nvSpPr>
      <xdr:spPr>
        <a:xfrm>
          <a:off x="13512800" y="296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104775</xdr:rowOff>
    </xdr:from>
    <xdr:to>
      <xdr:col>65</xdr:col>
      <xdr:colOff>53975</xdr:colOff>
      <xdr:row>17</xdr:row>
      <xdr:rowOff>34925</xdr:rowOff>
    </xdr:to>
    <xdr:sp macro="" textlink="">
      <xdr:nvSpPr>
        <xdr:cNvPr id="150" name="楕円 149"/>
        <xdr:cNvSpPr/>
      </xdr:nvSpPr>
      <xdr:spPr>
        <a:xfrm>
          <a:off x="12954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19702</xdr:rowOff>
    </xdr:from>
    <xdr:ext cx="762000" cy="259045"/>
    <xdr:sp macro="" textlink="">
      <xdr:nvSpPr>
        <xdr:cNvPr id="151" name="テキスト ボックス 150"/>
        <xdr:cNvSpPr txBox="1"/>
      </xdr:nvSpPr>
      <xdr:spPr>
        <a:xfrm>
          <a:off x="12623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扶助費に係る経常収支比率</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％は、類似団体の中で最も低い比率となっている。この要因は、少子</a:t>
          </a:r>
          <a:r>
            <a:rPr lang="ja-JP" altLang="en-US" sz="1100" b="0" i="0" baseline="0">
              <a:solidFill>
                <a:schemeClr val="dk1"/>
              </a:solidFill>
              <a:effectLst/>
              <a:latin typeface="+mn-lt"/>
              <a:ea typeface="+mn-ea"/>
              <a:cs typeface="+mn-cs"/>
            </a:rPr>
            <a:t>化・</a:t>
          </a:r>
          <a:r>
            <a:rPr lang="ja-JP" altLang="ja-JP" sz="1100" b="0" i="0" baseline="0">
              <a:solidFill>
                <a:schemeClr val="dk1"/>
              </a:solidFill>
              <a:effectLst/>
              <a:latin typeface="+mn-lt"/>
              <a:ea typeface="+mn-ea"/>
              <a:cs typeface="+mn-cs"/>
            </a:rPr>
            <a:t>過疎化により子ども等に係る経費が少ないことがあげられる。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146050</xdr:rowOff>
    </xdr:from>
    <xdr:to>
      <xdr:col>24</xdr:col>
      <xdr:colOff>25400</xdr:colOff>
      <xdr:row>52</xdr:row>
      <xdr:rowOff>165100</xdr:rowOff>
    </xdr:to>
    <xdr:cxnSp macro="">
      <xdr:nvCxnSpPr>
        <xdr:cNvPr id="184" name="直線コネクタ 183"/>
        <xdr:cNvCxnSpPr/>
      </xdr:nvCxnSpPr>
      <xdr:spPr>
        <a:xfrm>
          <a:off x="3987800" y="9061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146050</xdr:rowOff>
    </xdr:from>
    <xdr:to>
      <xdr:col>19</xdr:col>
      <xdr:colOff>187325</xdr:colOff>
      <xdr:row>52</xdr:row>
      <xdr:rowOff>146050</xdr:rowOff>
    </xdr:to>
    <xdr:cxnSp macro="">
      <xdr:nvCxnSpPr>
        <xdr:cNvPr id="187" name="直線コネクタ 186"/>
        <xdr:cNvCxnSpPr/>
      </xdr:nvCxnSpPr>
      <xdr:spPr>
        <a:xfrm>
          <a:off x="3098800" y="9061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146050</xdr:rowOff>
    </xdr:from>
    <xdr:to>
      <xdr:col>15</xdr:col>
      <xdr:colOff>98425</xdr:colOff>
      <xdr:row>53</xdr:row>
      <xdr:rowOff>12700</xdr:rowOff>
    </xdr:to>
    <xdr:cxnSp macro="">
      <xdr:nvCxnSpPr>
        <xdr:cNvPr id="190" name="直線コネクタ 189"/>
        <xdr:cNvCxnSpPr/>
      </xdr:nvCxnSpPr>
      <xdr:spPr>
        <a:xfrm flipV="1">
          <a:off x="2209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12700</xdr:rowOff>
    </xdr:to>
    <xdr:cxnSp macro="">
      <xdr:nvCxnSpPr>
        <xdr:cNvPr id="193" name="直線コネクタ 192"/>
        <xdr:cNvCxnSpPr/>
      </xdr:nvCxnSpPr>
      <xdr:spPr>
        <a:xfrm>
          <a:off x="1320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03" name="楕円 202"/>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04"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95250</xdr:rowOff>
    </xdr:from>
    <xdr:to>
      <xdr:col>20</xdr:col>
      <xdr:colOff>38100</xdr:colOff>
      <xdr:row>53</xdr:row>
      <xdr:rowOff>25400</xdr:rowOff>
    </xdr:to>
    <xdr:sp macro="" textlink="">
      <xdr:nvSpPr>
        <xdr:cNvPr id="205" name="楕円 204"/>
        <xdr:cNvSpPr/>
      </xdr:nvSpPr>
      <xdr:spPr>
        <a:xfrm>
          <a:off x="3937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35577</xdr:rowOff>
    </xdr:from>
    <xdr:ext cx="736600" cy="259045"/>
    <xdr:sp macro="" textlink="">
      <xdr:nvSpPr>
        <xdr:cNvPr id="206" name="テキスト ボックス 205"/>
        <xdr:cNvSpPr txBox="1"/>
      </xdr:nvSpPr>
      <xdr:spPr>
        <a:xfrm>
          <a:off x="3606800" y="877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95250</xdr:rowOff>
    </xdr:from>
    <xdr:to>
      <xdr:col>15</xdr:col>
      <xdr:colOff>149225</xdr:colOff>
      <xdr:row>53</xdr:row>
      <xdr:rowOff>25400</xdr:rowOff>
    </xdr:to>
    <xdr:sp macro="" textlink="">
      <xdr:nvSpPr>
        <xdr:cNvPr id="207" name="楕円 206"/>
        <xdr:cNvSpPr/>
      </xdr:nvSpPr>
      <xdr:spPr>
        <a:xfrm>
          <a:off x="3048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35577</xdr:rowOff>
    </xdr:from>
    <xdr:ext cx="762000" cy="259045"/>
    <xdr:sp macro="" textlink="">
      <xdr:nvSpPr>
        <xdr:cNvPr id="208" name="テキスト ボックス 207"/>
        <xdr:cNvSpPr txBox="1"/>
      </xdr:nvSpPr>
      <xdr:spPr>
        <a:xfrm>
          <a:off x="2717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133350</xdr:rowOff>
    </xdr:from>
    <xdr:to>
      <xdr:col>11</xdr:col>
      <xdr:colOff>60325</xdr:colOff>
      <xdr:row>53</xdr:row>
      <xdr:rowOff>63500</xdr:rowOff>
    </xdr:to>
    <xdr:sp macro="" textlink="">
      <xdr:nvSpPr>
        <xdr:cNvPr id="209" name="楕円 208"/>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73677</xdr:rowOff>
    </xdr:from>
    <xdr:ext cx="762000" cy="259045"/>
    <xdr:sp macro="" textlink="">
      <xdr:nvSpPr>
        <xdr:cNvPr id="210" name="テキスト ボックス 209"/>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1" name="楕円 210"/>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2" name="テキスト ボックス 211"/>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その他に係る経常収支比率が類似団体平均を上回っているのは、繰出金の額が多いことが要因である。</a:t>
          </a:r>
          <a:r>
            <a:rPr lang="ja-JP" altLang="en-US" sz="1100" b="0" i="0" baseline="0">
              <a:solidFill>
                <a:schemeClr val="dk1"/>
              </a:solidFill>
              <a:effectLst/>
              <a:latin typeface="+mn-lt"/>
              <a:ea typeface="+mn-ea"/>
              <a:cs typeface="+mn-cs"/>
            </a:rPr>
            <a:t>特に</a:t>
          </a:r>
          <a:r>
            <a:rPr lang="ja-JP" altLang="ja-JP" sz="1100" b="0" i="0" baseline="0">
              <a:solidFill>
                <a:schemeClr val="dk1"/>
              </a:solidFill>
              <a:effectLst/>
              <a:latin typeface="+mn-lt"/>
              <a:ea typeface="+mn-ea"/>
              <a:cs typeface="+mn-cs"/>
            </a:rPr>
            <a:t>下水道施設の維持管理経費として公営企業会計への繰出金が必要となっていること等が理由であり、今後、下水道事業については独立採算</a:t>
          </a:r>
          <a:r>
            <a:rPr lang="ja-JP" altLang="en-US" sz="1100" b="0" i="0" baseline="0">
              <a:solidFill>
                <a:schemeClr val="dk1"/>
              </a:solidFill>
              <a:effectLst/>
              <a:latin typeface="+mn-lt"/>
              <a:ea typeface="+mn-ea"/>
              <a:cs typeface="+mn-cs"/>
            </a:rPr>
            <a:t>を目標に使用料の見直しが必要となってくる。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133858</xdr:rowOff>
    </xdr:from>
    <xdr:to>
      <xdr:col>82</xdr:col>
      <xdr:colOff>107950</xdr:colOff>
      <xdr:row>57</xdr:row>
      <xdr:rowOff>156718</xdr:rowOff>
    </xdr:to>
    <xdr:cxnSp macro="">
      <xdr:nvCxnSpPr>
        <xdr:cNvPr id="242" name="直線コネクタ 241"/>
        <xdr:cNvCxnSpPr/>
      </xdr:nvCxnSpPr>
      <xdr:spPr>
        <a:xfrm flipV="1">
          <a:off x="15671800" y="9906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147574</xdr:rowOff>
    </xdr:from>
    <xdr:to>
      <xdr:col>78</xdr:col>
      <xdr:colOff>69850</xdr:colOff>
      <xdr:row>57</xdr:row>
      <xdr:rowOff>156718</xdr:rowOff>
    </xdr:to>
    <xdr:cxnSp macro="">
      <xdr:nvCxnSpPr>
        <xdr:cNvPr id="245" name="直線コネクタ 244"/>
        <xdr:cNvCxnSpPr/>
      </xdr:nvCxnSpPr>
      <xdr:spPr>
        <a:xfrm>
          <a:off x="14782800" y="9920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147574</xdr:rowOff>
    </xdr:from>
    <xdr:to>
      <xdr:col>73</xdr:col>
      <xdr:colOff>180975</xdr:colOff>
      <xdr:row>57</xdr:row>
      <xdr:rowOff>152146</xdr:rowOff>
    </xdr:to>
    <xdr:cxnSp macro="">
      <xdr:nvCxnSpPr>
        <xdr:cNvPr id="248" name="直線コネクタ 247"/>
        <xdr:cNvCxnSpPr/>
      </xdr:nvCxnSpPr>
      <xdr:spPr>
        <a:xfrm flipV="1">
          <a:off x="13893800" y="9920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124714</xdr:rowOff>
    </xdr:from>
    <xdr:to>
      <xdr:col>69</xdr:col>
      <xdr:colOff>92075</xdr:colOff>
      <xdr:row>57</xdr:row>
      <xdr:rowOff>152146</xdr:rowOff>
    </xdr:to>
    <xdr:cxnSp macro="">
      <xdr:nvCxnSpPr>
        <xdr:cNvPr id="251" name="直線コネクタ 250"/>
        <xdr:cNvCxnSpPr/>
      </xdr:nvCxnSpPr>
      <xdr:spPr>
        <a:xfrm>
          <a:off x="13004800" y="9897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83058</xdr:rowOff>
    </xdr:from>
    <xdr:to>
      <xdr:col>82</xdr:col>
      <xdr:colOff>158750</xdr:colOff>
      <xdr:row>58</xdr:row>
      <xdr:rowOff>13208</xdr:rowOff>
    </xdr:to>
    <xdr:sp macro="" textlink="">
      <xdr:nvSpPr>
        <xdr:cNvPr id="261" name="楕円 260"/>
        <xdr:cNvSpPr/>
      </xdr:nvSpPr>
      <xdr:spPr>
        <a:xfrm>
          <a:off x="164592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55135</xdr:rowOff>
    </xdr:from>
    <xdr:ext cx="762000" cy="259045"/>
    <xdr:sp macro="" textlink="">
      <xdr:nvSpPr>
        <xdr:cNvPr id="262" name="その他該当値テキスト"/>
        <xdr:cNvSpPr txBox="1"/>
      </xdr:nvSpPr>
      <xdr:spPr>
        <a:xfrm>
          <a:off x="165989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105918</xdr:rowOff>
    </xdr:from>
    <xdr:to>
      <xdr:col>78</xdr:col>
      <xdr:colOff>120650</xdr:colOff>
      <xdr:row>58</xdr:row>
      <xdr:rowOff>36068</xdr:rowOff>
    </xdr:to>
    <xdr:sp macro="" textlink="">
      <xdr:nvSpPr>
        <xdr:cNvPr id="263" name="楕円 262"/>
        <xdr:cNvSpPr/>
      </xdr:nvSpPr>
      <xdr:spPr>
        <a:xfrm>
          <a:off x="15621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20845</xdr:rowOff>
    </xdr:from>
    <xdr:ext cx="736600" cy="259045"/>
    <xdr:sp macro="" textlink="">
      <xdr:nvSpPr>
        <xdr:cNvPr id="264" name="テキスト ボックス 263"/>
        <xdr:cNvSpPr txBox="1"/>
      </xdr:nvSpPr>
      <xdr:spPr>
        <a:xfrm>
          <a:off x="15290800" y="996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96774</xdr:rowOff>
    </xdr:from>
    <xdr:to>
      <xdr:col>74</xdr:col>
      <xdr:colOff>31750</xdr:colOff>
      <xdr:row>58</xdr:row>
      <xdr:rowOff>26924</xdr:rowOff>
    </xdr:to>
    <xdr:sp macro="" textlink="">
      <xdr:nvSpPr>
        <xdr:cNvPr id="265" name="楕円 264"/>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11701</xdr:rowOff>
    </xdr:from>
    <xdr:ext cx="762000" cy="259045"/>
    <xdr:sp macro="" textlink="">
      <xdr:nvSpPr>
        <xdr:cNvPr id="266" name="テキスト ボックス 265"/>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101346</xdr:rowOff>
    </xdr:from>
    <xdr:to>
      <xdr:col>69</xdr:col>
      <xdr:colOff>142875</xdr:colOff>
      <xdr:row>58</xdr:row>
      <xdr:rowOff>31496</xdr:rowOff>
    </xdr:to>
    <xdr:sp macro="" textlink="">
      <xdr:nvSpPr>
        <xdr:cNvPr id="267" name="楕円 266"/>
        <xdr:cNvSpPr/>
      </xdr:nvSpPr>
      <xdr:spPr>
        <a:xfrm>
          <a:off x="13843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16273</xdr:rowOff>
    </xdr:from>
    <xdr:ext cx="762000" cy="259045"/>
    <xdr:sp macro="" textlink="">
      <xdr:nvSpPr>
        <xdr:cNvPr id="268" name="テキスト ボックス 267"/>
        <xdr:cNvSpPr txBox="1"/>
      </xdr:nvSpPr>
      <xdr:spPr>
        <a:xfrm>
          <a:off x="13512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73914</xdr:rowOff>
    </xdr:from>
    <xdr:to>
      <xdr:col>65</xdr:col>
      <xdr:colOff>53975</xdr:colOff>
      <xdr:row>58</xdr:row>
      <xdr:rowOff>4064</xdr:rowOff>
    </xdr:to>
    <xdr:sp macro="" textlink="">
      <xdr:nvSpPr>
        <xdr:cNvPr id="269" name="楕円 268"/>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160291</xdr:rowOff>
    </xdr:from>
    <xdr:ext cx="762000" cy="259045"/>
    <xdr:sp macro="" textlink="">
      <xdr:nvSpPr>
        <xdr:cNvPr id="270" name="テキスト ボックス 269"/>
        <xdr:cNvSpPr txBox="1"/>
      </xdr:nvSpPr>
      <xdr:spPr>
        <a:xfrm>
          <a:off x="12623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補助費等に係る経常収支比率３．</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％は、類似団体平均を１０．２ポイント下回っている。この要因は、他団体に比べ一部事務組合への加入が少ないことがあげられるが、今後も各種団体補助金の見直し等、経費の抑制に努める。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67564</xdr:rowOff>
    </xdr:from>
    <xdr:to>
      <xdr:col>82</xdr:col>
      <xdr:colOff>107950</xdr:colOff>
      <xdr:row>34</xdr:row>
      <xdr:rowOff>72136</xdr:rowOff>
    </xdr:to>
    <xdr:cxnSp macro="">
      <xdr:nvCxnSpPr>
        <xdr:cNvPr id="300" name="直線コネクタ 299"/>
        <xdr:cNvCxnSpPr/>
      </xdr:nvCxnSpPr>
      <xdr:spPr>
        <a:xfrm flipV="1">
          <a:off x="15671800" y="58968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76708</xdr:rowOff>
    </xdr:to>
    <xdr:cxnSp macro="">
      <xdr:nvCxnSpPr>
        <xdr:cNvPr id="303" name="直線コネクタ 302"/>
        <xdr:cNvCxnSpPr/>
      </xdr:nvCxnSpPr>
      <xdr:spPr>
        <a:xfrm flipV="1">
          <a:off x="14782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67564</xdr:rowOff>
    </xdr:from>
    <xdr:to>
      <xdr:col>73</xdr:col>
      <xdr:colOff>180975</xdr:colOff>
      <xdr:row>34</xdr:row>
      <xdr:rowOff>76708</xdr:rowOff>
    </xdr:to>
    <xdr:cxnSp macro="">
      <xdr:nvCxnSpPr>
        <xdr:cNvPr id="306" name="直線コネクタ 305"/>
        <xdr:cNvCxnSpPr/>
      </xdr:nvCxnSpPr>
      <xdr:spPr>
        <a:xfrm>
          <a:off x="13893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40132</xdr:rowOff>
    </xdr:from>
    <xdr:to>
      <xdr:col>69</xdr:col>
      <xdr:colOff>92075</xdr:colOff>
      <xdr:row>34</xdr:row>
      <xdr:rowOff>67564</xdr:rowOff>
    </xdr:to>
    <xdr:cxnSp macro="">
      <xdr:nvCxnSpPr>
        <xdr:cNvPr id="309" name="直線コネクタ 308"/>
        <xdr:cNvCxnSpPr/>
      </xdr:nvCxnSpPr>
      <xdr:spPr>
        <a:xfrm>
          <a:off x="13004800" y="58694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xdr:rowOff>
    </xdr:from>
    <xdr:to>
      <xdr:col>82</xdr:col>
      <xdr:colOff>158750</xdr:colOff>
      <xdr:row>34</xdr:row>
      <xdr:rowOff>118364</xdr:rowOff>
    </xdr:to>
    <xdr:sp macro="" textlink="">
      <xdr:nvSpPr>
        <xdr:cNvPr id="319" name="楕円 318"/>
        <xdr:cNvSpPr/>
      </xdr:nvSpPr>
      <xdr:spPr>
        <a:xfrm>
          <a:off x="164592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96791</xdr:rowOff>
    </xdr:from>
    <xdr:ext cx="762000" cy="259045"/>
    <xdr:sp macro="" textlink="">
      <xdr:nvSpPr>
        <xdr:cNvPr id="320" name="補助費等該当値テキスト"/>
        <xdr:cNvSpPr txBox="1"/>
      </xdr:nvSpPr>
      <xdr:spPr>
        <a:xfrm>
          <a:off x="16598900" y="575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21" name="楕円 320"/>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22" name="テキスト ボックス 321"/>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25908</xdr:rowOff>
    </xdr:from>
    <xdr:to>
      <xdr:col>74</xdr:col>
      <xdr:colOff>31750</xdr:colOff>
      <xdr:row>34</xdr:row>
      <xdr:rowOff>127508</xdr:rowOff>
    </xdr:to>
    <xdr:sp macro="" textlink="">
      <xdr:nvSpPr>
        <xdr:cNvPr id="323" name="楕円 322"/>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137685</xdr:rowOff>
    </xdr:from>
    <xdr:ext cx="762000" cy="259045"/>
    <xdr:sp macro="" textlink="">
      <xdr:nvSpPr>
        <xdr:cNvPr id="324" name="テキスト ボックス 323"/>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xdr:rowOff>
    </xdr:from>
    <xdr:to>
      <xdr:col>69</xdr:col>
      <xdr:colOff>142875</xdr:colOff>
      <xdr:row>34</xdr:row>
      <xdr:rowOff>118364</xdr:rowOff>
    </xdr:to>
    <xdr:sp macro="" textlink="">
      <xdr:nvSpPr>
        <xdr:cNvPr id="325" name="楕円 324"/>
        <xdr:cNvSpPr/>
      </xdr:nvSpPr>
      <xdr:spPr>
        <a:xfrm>
          <a:off x="13843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128541</xdr:rowOff>
    </xdr:from>
    <xdr:ext cx="762000" cy="259045"/>
    <xdr:sp macro="" textlink="">
      <xdr:nvSpPr>
        <xdr:cNvPr id="326" name="テキスト ボックス 325"/>
        <xdr:cNvSpPr txBox="1"/>
      </xdr:nvSpPr>
      <xdr:spPr>
        <a:xfrm>
          <a:off x="13512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160782</xdr:rowOff>
    </xdr:from>
    <xdr:to>
      <xdr:col>65</xdr:col>
      <xdr:colOff>53975</xdr:colOff>
      <xdr:row>34</xdr:row>
      <xdr:rowOff>90932</xdr:rowOff>
    </xdr:to>
    <xdr:sp macro="" textlink="">
      <xdr:nvSpPr>
        <xdr:cNvPr id="327" name="楕円 326"/>
        <xdr:cNvSpPr/>
      </xdr:nvSpPr>
      <xdr:spPr>
        <a:xfrm>
          <a:off x="12954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101109</xdr:rowOff>
    </xdr:from>
    <xdr:ext cx="762000" cy="259045"/>
    <xdr:sp macro="" textlink="">
      <xdr:nvSpPr>
        <xdr:cNvPr id="328" name="テキスト ボックス 327"/>
        <xdr:cNvSpPr txBox="1"/>
      </xdr:nvSpPr>
      <xdr:spPr>
        <a:xfrm>
          <a:off x="12623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合併に伴う各種大型整備事業が集中したことにより地方債現在高が増加した影響で地方債の元利償還金が膨らみ、公債費に係る経常収支比率は類似団体平均を１２．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ポイント上回っており、類似団体中最下位となっている。今後は、公共施設の統廃合、大規模な事業計画の整理・縮小を行い、公債費の抑制を図る。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140715</xdr:rowOff>
    </xdr:from>
    <xdr:to>
      <xdr:col>24</xdr:col>
      <xdr:colOff>25400</xdr:colOff>
      <xdr:row>81</xdr:row>
      <xdr:rowOff>37846</xdr:rowOff>
    </xdr:to>
    <xdr:cxnSp macro="">
      <xdr:nvCxnSpPr>
        <xdr:cNvPr id="358" name="直線コネクタ 357"/>
        <xdr:cNvCxnSpPr/>
      </xdr:nvCxnSpPr>
      <xdr:spPr>
        <a:xfrm>
          <a:off x="3987800" y="138567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62992</xdr:rowOff>
    </xdr:from>
    <xdr:to>
      <xdr:col>19</xdr:col>
      <xdr:colOff>187325</xdr:colOff>
      <xdr:row>80</xdr:row>
      <xdr:rowOff>140715</xdr:rowOff>
    </xdr:to>
    <xdr:cxnSp macro="">
      <xdr:nvCxnSpPr>
        <xdr:cNvPr id="361" name="直線コネクタ 360"/>
        <xdr:cNvCxnSpPr/>
      </xdr:nvCxnSpPr>
      <xdr:spPr>
        <a:xfrm>
          <a:off x="3098800" y="137789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58420</xdr:rowOff>
    </xdr:from>
    <xdr:to>
      <xdr:col>15</xdr:col>
      <xdr:colOff>98425</xdr:colOff>
      <xdr:row>80</xdr:row>
      <xdr:rowOff>62992</xdr:rowOff>
    </xdr:to>
    <xdr:cxnSp macro="">
      <xdr:nvCxnSpPr>
        <xdr:cNvPr id="364" name="直線コネクタ 363"/>
        <xdr:cNvCxnSpPr/>
      </xdr:nvCxnSpPr>
      <xdr:spPr>
        <a:xfrm>
          <a:off x="2209800" y="137744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8128</xdr:rowOff>
    </xdr:from>
    <xdr:to>
      <xdr:col>11</xdr:col>
      <xdr:colOff>9525</xdr:colOff>
      <xdr:row>80</xdr:row>
      <xdr:rowOff>58420</xdr:rowOff>
    </xdr:to>
    <xdr:cxnSp macro="">
      <xdr:nvCxnSpPr>
        <xdr:cNvPr id="367" name="直線コネクタ 366"/>
        <xdr:cNvCxnSpPr/>
      </xdr:nvCxnSpPr>
      <xdr:spPr>
        <a:xfrm>
          <a:off x="1320800" y="137241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158496</xdr:rowOff>
    </xdr:from>
    <xdr:to>
      <xdr:col>24</xdr:col>
      <xdr:colOff>76200</xdr:colOff>
      <xdr:row>81</xdr:row>
      <xdr:rowOff>88646</xdr:rowOff>
    </xdr:to>
    <xdr:sp macro="" textlink="">
      <xdr:nvSpPr>
        <xdr:cNvPr id="377" name="楕円 376"/>
        <xdr:cNvSpPr/>
      </xdr:nvSpPr>
      <xdr:spPr>
        <a:xfrm>
          <a:off x="47752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67073</xdr:rowOff>
    </xdr:from>
    <xdr:ext cx="762000" cy="259045"/>
    <xdr:sp macro="" textlink="">
      <xdr:nvSpPr>
        <xdr:cNvPr id="378" name="公債費該当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89915</xdr:rowOff>
    </xdr:from>
    <xdr:to>
      <xdr:col>20</xdr:col>
      <xdr:colOff>38100</xdr:colOff>
      <xdr:row>81</xdr:row>
      <xdr:rowOff>20065</xdr:rowOff>
    </xdr:to>
    <xdr:sp macro="" textlink="">
      <xdr:nvSpPr>
        <xdr:cNvPr id="379" name="楕円 378"/>
        <xdr:cNvSpPr/>
      </xdr:nvSpPr>
      <xdr:spPr>
        <a:xfrm>
          <a:off x="3937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4842</xdr:rowOff>
    </xdr:from>
    <xdr:ext cx="736600" cy="259045"/>
    <xdr:sp macro="" textlink="">
      <xdr:nvSpPr>
        <xdr:cNvPr id="380" name="テキスト ボックス 379"/>
        <xdr:cNvSpPr txBox="1"/>
      </xdr:nvSpPr>
      <xdr:spPr>
        <a:xfrm>
          <a:off x="3606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12192</xdr:rowOff>
    </xdr:from>
    <xdr:to>
      <xdr:col>15</xdr:col>
      <xdr:colOff>149225</xdr:colOff>
      <xdr:row>80</xdr:row>
      <xdr:rowOff>113792</xdr:rowOff>
    </xdr:to>
    <xdr:sp macro="" textlink="">
      <xdr:nvSpPr>
        <xdr:cNvPr id="381" name="楕円 380"/>
        <xdr:cNvSpPr/>
      </xdr:nvSpPr>
      <xdr:spPr>
        <a:xfrm>
          <a:off x="3048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98569</xdr:rowOff>
    </xdr:from>
    <xdr:ext cx="762000" cy="259045"/>
    <xdr:sp macro="" textlink="">
      <xdr:nvSpPr>
        <xdr:cNvPr id="382" name="テキスト ボックス 381"/>
        <xdr:cNvSpPr txBox="1"/>
      </xdr:nvSpPr>
      <xdr:spPr>
        <a:xfrm>
          <a:off x="2717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xdr:rowOff>
    </xdr:from>
    <xdr:to>
      <xdr:col>11</xdr:col>
      <xdr:colOff>60325</xdr:colOff>
      <xdr:row>80</xdr:row>
      <xdr:rowOff>109220</xdr:rowOff>
    </xdr:to>
    <xdr:sp macro="" textlink="">
      <xdr:nvSpPr>
        <xdr:cNvPr id="383" name="楕円 382"/>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93997</xdr:rowOff>
    </xdr:from>
    <xdr:ext cx="762000" cy="259045"/>
    <xdr:sp macro="" textlink="">
      <xdr:nvSpPr>
        <xdr:cNvPr id="384" name="テキスト ボックス 383"/>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128778</xdr:rowOff>
    </xdr:from>
    <xdr:to>
      <xdr:col>6</xdr:col>
      <xdr:colOff>171450</xdr:colOff>
      <xdr:row>80</xdr:row>
      <xdr:rowOff>58928</xdr:rowOff>
    </xdr:to>
    <xdr:sp macro="" textlink="">
      <xdr:nvSpPr>
        <xdr:cNvPr id="385" name="楕円 384"/>
        <xdr:cNvSpPr/>
      </xdr:nvSpPr>
      <xdr:spPr>
        <a:xfrm>
          <a:off x="1270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43705</xdr:rowOff>
    </xdr:from>
    <xdr:ext cx="762000" cy="259045"/>
    <xdr:sp macro="" textlink="">
      <xdr:nvSpPr>
        <xdr:cNvPr id="386" name="テキスト ボックス 385"/>
        <xdr:cNvSpPr txBox="1"/>
      </xdr:nvSpPr>
      <xdr:spPr>
        <a:xfrm>
          <a:off x="939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本町の指標</a:t>
          </a:r>
          <a:r>
            <a:rPr lang="ja-JP" altLang="en-US" sz="1100" b="0" i="0" baseline="0">
              <a:solidFill>
                <a:schemeClr val="dk1"/>
              </a:solidFill>
              <a:effectLst/>
              <a:latin typeface="+mn-lt"/>
              <a:ea typeface="+mn-ea"/>
              <a:cs typeface="+mn-cs"/>
            </a:rPr>
            <a:t>７０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％は類似団体を２．</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ポイント下回って</a:t>
          </a:r>
          <a:r>
            <a:rPr lang="ja-JP" altLang="en-US" sz="1100" b="0" i="0" baseline="0">
              <a:solidFill>
                <a:schemeClr val="dk1"/>
              </a:solidFill>
              <a:effectLst/>
              <a:latin typeface="+mn-lt"/>
              <a:ea typeface="+mn-ea"/>
              <a:cs typeface="+mn-cs"/>
            </a:rPr>
            <a:t>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しかしながら</a:t>
          </a:r>
          <a:r>
            <a:rPr lang="ja-JP" altLang="en-US" sz="1100" b="0" i="0" baseline="0">
              <a:solidFill>
                <a:schemeClr val="dk1"/>
              </a:solidFill>
              <a:effectLst/>
              <a:latin typeface="+mn-lt"/>
              <a:ea typeface="+mn-ea"/>
              <a:cs typeface="+mn-cs"/>
            </a:rPr>
            <a:t>、公債費以外では人件費・</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などが</a:t>
          </a:r>
          <a:r>
            <a:rPr lang="ja-JP" altLang="ja-JP" sz="1100" b="0" i="0" baseline="0">
              <a:solidFill>
                <a:schemeClr val="dk1"/>
              </a:solidFill>
              <a:effectLst/>
              <a:latin typeface="+mn-lt"/>
              <a:ea typeface="+mn-ea"/>
              <a:cs typeface="+mn-cs"/>
            </a:rPr>
            <a:t>類似団体平均を大きく上回っている</a:t>
          </a:r>
          <a:r>
            <a:rPr lang="ja-JP" altLang="en-US" sz="1100" b="0" i="0" baseline="0">
              <a:solidFill>
                <a:schemeClr val="dk1"/>
              </a:solidFill>
              <a:effectLst/>
              <a:latin typeface="+mn-lt"/>
              <a:ea typeface="+mn-ea"/>
              <a:cs typeface="+mn-cs"/>
            </a:rPr>
            <a:t>おり、増大傾向にあるため今後も注視していく必要のある項目である。</a:t>
          </a:r>
          <a:endParaRPr lang="en-US" altLang="ja-JP" sz="1100" b="0" i="0" baseline="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21844</xdr:rowOff>
    </xdr:to>
    <xdr:cxnSp macro="">
      <xdr:nvCxnSpPr>
        <xdr:cNvPr id="417" name="直線コネクタ 416"/>
        <xdr:cNvCxnSpPr/>
      </xdr:nvCxnSpPr>
      <xdr:spPr>
        <a:xfrm>
          <a:off x="15671800" y="130154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75</xdr:row>
      <xdr:rowOff>156718</xdr:rowOff>
    </xdr:to>
    <xdr:cxnSp macro="">
      <xdr:nvCxnSpPr>
        <xdr:cNvPr id="420" name="直線コネクタ 419"/>
        <xdr:cNvCxnSpPr/>
      </xdr:nvCxnSpPr>
      <xdr:spPr>
        <a:xfrm>
          <a:off x="14782800" y="12933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33274</xdr:rowOff>
    </xdr:from>
    <xdr:to>
      <xdr:col>73</xdr:col>
      <xdr:colOff>180975</xdr:colOff>
      <xdr:row>75</xdr:row>
      <xdr:rowOff>74422</xdr:rowOff>
    </xdr:to>
    <xdr:cxnSp macro="">
      <xdr:nvCxnSpPr>
        <xdr:cNvPr id="423" name="直線コネクタ 422"/>
        <xdr:cNvCxnSpPr/>
      </xdr:nvCxnSpPr>
      <xdr:spPr>
        <a:xfrm>
          <a:off x="13893800" y="128920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99568</xdr:rowOff>
    </xdr:from>
    <xdr:to>
      <xdr:col>69</xdr:col>
      <xdr:colOff>92075</xdr:colOff>
      <xdr:row>75</xdr:row>
      <xdr:rowOff>33274</xdr:rowOff>
    </xdr:to>
    <xdr:cxnSp macro="">
      <xdr:nvCxnSpPr>
        <xdr:cNvPr id="426" name="直線コネクタ 425"/>
        <xdr:cNvCxnSpPr/>
      </xdr:nvCxnSpPr>
      <xdr:spPr>
        <a:xfrm>
          <a:off x="13004800" y="127868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36" name="楕円 435"/>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37"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38" name="楕円 437"/>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39" name="テキスト ボックス 438"/>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23622</xdr:rowOff>
    </xdr:from>
    <xdr:to>
      <xdr:col>74</xdr:col>
      <xdr:colOff>31750</xdr:colOff>
      <xdr:row>75</xdr:row>
      <xdr:rowOff>125222</xdr:rowOff>
    </xdr:to>
    <xdr:sp macro="" textlink="">
      <xdr:nvSpPr>
        <xdr:cNvPr id="440" name="楕円 439"/>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135399</xdr:rowOff>
    </xdr:from>
    <xdr:ext cx="762000" cy="259045"/>
    <xdr:sp macro="" textlink="">
      <xdr:nvSpPr>
        <xdr:cNvPr id="441" name="テキスト ボックス 440"/>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153924</xdr:rowOff>
    </xdr:from>
    <xdr:to>
      <xdr:col>69</xdr:col>
      <xdr:colOff>142875</xdr:colOff>
      <xdr:row>75</xdr:row>
      <xdr:rowOff>84074</xdr:rowOff>
    </xdr:to>
    <xdr:sp macro="" textlink="">
      <xdr:nvSpPr>
        <xdr:cNvPr id="442" name="楕円 441"/>
        <xdr:cNvSpPr/>
      </xdr:nvSpPr>
      <xdr:spPr>
        <a:xfrm>
          <a:off x="13843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94251</xdr:rowOff>
    </xdr:from>
    <xdr:ext cx="762000" cy="259045"/>
    <xdr:sp macro="" textlink="">
      <xdr:nvSpPr>
        <xdr:cNvPr id="443" name="テキスト ボックス 442"/>
        <xdr:cNvSpPr txBox="1"/>
      </xdr:nvSpPr>
      <xdr:spPr>
        <a:xfrm>
          <a:off x="13512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48768</xdr:rowOff>
    </xdr:from>
    <xdr:to>
      <xdr:col>65</xdr:col>
      <xdr:colOff>53975</xdr:colOff>
      <xdr:row>74</xdr:row>
      <xdr:rowOff>150368</xdr:rowOff>
    </xdr:to>
    <xdr:sp macro="" textlink="">
      <xdr:nvSpPr>
        <xdr:cNvPr id="444" name="楕円 443"/>
        <xdr:cNvSpPr/>
      </xdr:nvSpPr>
      <xdr:spPr>
        <a:xfrm>
          <a:off x="12954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160545</xdr:rowOff>
    </xdr:from>
    <xdr:ext cx="762000" cy="259045"/>
    <xdr:sp macro="" textlink="">
      <xdr:nvSpPr>
        <xdr:cNvPr id="445" name="テキスト ボックス 444"/>
        <xdr:cNvSpPr txBox="1"/>
      </xdr:nvSpPr>
      <xdr:spPr>
        <a:xfrm>
          <a:off x="12623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28476</xdr:rowOff>
    </xdr:from>
    <xdr:to>
      <xdr:col>29</xdr:col>
      <xdr:colOff>127000</xdr:colOff>
      <xdr:row>14</xdr:row>
      <xdr:rowOff>133706</xdr:rowOff>
    </xdr:to>
    <xdr:cxnSp macro="">
      <xdr:nvCxnSpPr>
        <xdr:cNvPr id="48" name="直線コネクタ 47"/>
        <xdr:cNvCxnSpPr/>
      </xdr:nvCxnSpPr>
      <xdr:spPr bwMode="auto">
        <a:xfrm>
          <a:off x="5003800" y="2476401"/>
          <a:ext cx="647700" cy="10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28476</xdr:rowOff>
    </xdr:from>
    <xdr:to>
      <xdr:col>26</xdr:col>
      <xdr:colOff>50800</xdr:colOff>
      <xdr:row>14</xdr:row>
      <xdr:rowOff>170346</xdr:rowOff>
    </xdr:to>
    <xdr:cxnSp macro="">
      <xdr:nvCxnSpPr>
        <xdr:cNvPr id="51" name="直線コネクタ 50"/>
        <xdr:cNvCxnSpPr/>
      </xdr:nvCxnSpPr>
      <xdr:spPr bwMode="auto">
        <a:xfrm flipV="1">
          <a:off x="4305300" y="2476401"/>
          <a:ext cx="698500" cy="14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170346</xdr:rowOff>
    </xdr:from>
    <xdr:to>
      <xdr:col>22</xdr:col>
      <xdr:colOff>114300</xdr:colOff>
      <xdr:row>15</xdr:row>
      <xdr:rowOff>38123</xdr:rowOff>
    </xdr:to>
    <xdr:cxnSp macro="">
      <xdr:nvCxnSpPr>
        <xdr:cNvPr id="54" name="直線コネクタ 53"/>
        <xdr:cNvCxnSpPr/>
      </xdr:nvCxnSpPr>
      <xdr:spPr bwMode="auto">
        <a:xfrm flipV="1">
          <a:off x="3606800" y="2618271"/>
          <a:ext cx="698500" cy="39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38123</xdr:rowOff>
    </xdr:from>
    <xdr:to>
      <xdr:col>18</xdr:col>
      <xdr:colOff>177800</xdr:colOff>
      <xdr:row>15</xdr:row>
      <xdr:rowOff>143481</xdr:rowOff>
    </xdr:to>
    <xdr:cxnSp macro="">
      <xdr:nvCxnSpPr>
        <xdr:cNvPr id="57" name="直線コネクタ 56"/>
        <xdr:cNvCxnSpPr/>
      </xdr:nvCxnSpPr>
      <xdr:spPr bwMode="auto">
        <a:xfrm flipV="1">
          <a:off x="2908300" y="2657498"/>
          <a:ext cx="698500" cy="105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82906</xdr:rowOff>
    </xdr:from>
    <xdr:to>
      <xdr:col>29</xdr:col>
      <xdr:colOff>177800</xdr:colOff>
      <xdr:row>15</xdr:row>
      <xdr:rowOff>13056</xdr:rowOff>
    </xdr:to>
    <xdr:sp macro="" textlink="">
      <xdr:nvSpPr>
        <xdr:cNvPr id="67" name="楕円 66"/>
        <xdr:cNvSpPr/>
      </xdr:nvSpPr>
      <xdr:spPr bwMode="auto">
        <a:xfrm>
          <a:off x="5600700" y="2530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99433</xdr:rowOff>
    </xdr:from>
    <xdr:ext cx="762000" cy="259045"/>
    <xdr:sp macro="" textlink="">
      <xdr:nvSpPr>
        <xdr:cNvPr id="68" name="人口1人当たり決算額の推移該当値テキスト130"/>
        <xdr:cNvSpPr txBox="1"/>
      </xdr:nvSpPr>
      <xdr:spPr>
        <a:xfrm>
          <a:off x="5740400" y="237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149126</xdr:rowOff>
    </xdr:from>
    <xdr:to>
      <xdr:col>26</xdr:col>
      <xdr:colOff>101600</xdr:colOff>
      <xdr:row>14</xdr:row>
      <xdr:rowOff>79276</xdr:rowOff>
    </xdr:to>
    <xdr:sp macro="" textlink="">
      <xdr:nvSpPr>
        <xdr:cNvPr id="69" name="楕円 68"/>
        <xdr:cNvSpPr/>
      </xdr:nvSpPr>
      <xdr:spPr bwMode="auto">
        <a:xfrm>
          <a:off x="4953000" y="2425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89453</xdr:rowOff>
    </xdr:from>
    <xdr:ext cx="736600" cy="259045"/>
    <xdr:sp macro="" textlink="">
      <xdr:nvSpPr>
        <xdr:cNvPr id="70" name="テキスト ボックス 69"/>
        <xdr:cNvSpPr txBox="1"/>
      </xdr:nvSpPr>
      <xdr:spPr>
        <a:xfrm>
          <a:off x="4622800" y="219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119546</xdr:rowOff>
    </xdr:from>
    <xdr:to>
      <xdr:col>22</xdr:col>
      <xdr:colOff>165100</xdr:colOff>
      <xdr:row>15</xdr:row>
      <xdr:rowOff>49696</xdr:rowOff>
    </xdr:to>
    <xdr:sp macro="" textlink="">
      <xdr:nvSpPr>
        <xdr:cNvPr id="71" name="楕円 70"/>
        <xdr:cNvSpPr/>
      </xdr:nvSpPr>
      <xdr:spPr bwMode="auto">
        <a:xfrm>
          <a:off x="4254500" y="256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59873</xdr:rowOff>
    </xdr:from>
    <xdr:ext cx="762000" cy="259045"/>
    <xdr:sp macro="" textlink="">
      <xdr:nvSpPr>
        <xdr:cNvPr id="72" name="テキスト ボックス 71"/>
        <xdr:cNvSpPr txBox="1"/>
      </xdr:nvSpPr>
      <xdr:spPr>
        <a:xfrm>
          <a:off x="3924300" y="233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158773</xdr:rowOff>
    </xdr:from>
    <xdr:to>
      <xdr:col>19</xdr:col>
      <xdr:colOff>38100</xdr:colOff>
      <xdr:row>15</xdr:row>
      <xdr:rowOff>88923</xdr:rowOff>
    </xdr:to>
    <xdr:sp macro="" textlink="">
      <xdr:nvSpPr>
        <xdr:cNvPr id="73" name="楕円 72"/>
        <xdr:cNvSpPr/>
      </xdr:nvSpPr>
      <xdr:spPr bwMode="auto">
        <a:xfrm>
          <a:off x="3556000" y="2606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99100</xdr:rowOff>
    </xdr:from>
    <xdr:ext cx="762000" cy="259045"/>
    <xdr:sp macro="" textlink="">
      <xdr:nvSpPr>
        <xdr:cNvPr id="74" name="テキスト ボックス 73"/>
        <xdr:cNvSpPr txBox="1"/>
      </xdr:nvSpPr>
      <xdr:spPr>
        <a:xfrm>
          <a:off x="3225800" y="237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92681</xdr:rowOff>
    </xdr:from>
    <xdr:to>
      <xdr:col>15</xdr:col>
      <xdr:colOff>101600</xdr:colOff>
      <xdr:row>16</xdr:row>
      <xdr:rowOff>22831</xdr:rowOff>
    </xdr:to>
    <xdr:sp macro="" textlink="">
      <xdr:nvSpPr>
        <xdr:cNvPr id="75" name="楕円 74"/>
        <xdr:cNvSpPr/>
      </xdr:nvSpPr>
      <xdr:spPr bwMode="auto">
        <a:xfrm>
          <a:off x="2857500" y="2712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33008</xdr:rowOff>
    </xdr:from>
    <xdr:ext cx="762000" cy="259045"/>
    <xdr:sp macro="" textlink="">
      <xdr:nvSpPr>
        <xdr:cNvPr id="76" name="テキスト ボックス 75"/>
        <xdr:cNvSpPr txBox="1"/>
      </xdr:nvSpPr>
      <xdr:spPr>
        <a:xfrm>
          <a:off x="2527300" y="248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27902</xdr:rowOff>
    </xdr:from>
    <xdr:to>
      <xdr:col>29</xdr:col>
      <xdr:colOff>127000</xdr:colOff>
      <xdr:row>34</xdr:row>
      <xdr:rowOff>126706</xdr:rowOff>
    </xdr:to>
    <xdr:cxnSp macro="">
      <xdr:nvCxnSpPr>
        <xdr:cNvPr id="111" name="直線コネクタ 110"/>
        <xdr:cNvCxnSpPr/>
      </xdr:nvCxnSpPr>
      <xdr:spPr bwMode="auto">
        <a:xfrm flipV="1">
          <a:off x="5003800" y="6295352"/>
          <a:ext cx="647700" cy="9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126706</xdr:rowOff>
    </xdr:from>
    <xdr:to>
      <xdr:col>26</xdr:col>
      <xdr:colOff>50800</xdr:colOff>
      <xdr:row>34</xdr:row>
      <xdr:rowOff>198797</xdr:rowOff>
    </xdr:to>
    <xdr:cxnSp macro="">
      <xdr:nvCxnSpPr>
        <xdr:cNvPr id="114" name="直線コネクタ 113"/>
        <xdr:cNvCxnSpPr/>
      </xdr:nvCxnSpPr>
      <xdr:spPr bwMode="auto">
        <a:xfrm flipV="1">
          <a:off x="4305300" y="6394156"/>
          <a:ext cx="698500" cy="72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198797</xdr:rowOff>
    </xdr:from>
    <xdr:to>
      <xdr:col>22</xdr:col>
      <xdr:colOff>114300</xdr:colOff>
      <xdr:row>34</xdr:row>
      <xdr:rowOff>225020</xdr:rowOff>
    </xdr:to>
    <xdr:cxnSp macro="">
      <xdr:nvCxnSpPr>
        <xdr:cNvPr id="117" name="直線コネクタ 116"/>
        <xdr:cNvCxnSpPr/>
      </xdr:nvCxnSpPr>
      <xdr:spPr bwMode="auto">
        <a:xfrm flipV="1">
          <a:off x="3606800" y="6466247"/>
          <a:ext cx="698500" cy="2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225020</xdr:rowOff>
    </xdr:from>
    <xdr:to>
      <xdr:col>18</xdr:col>
      <xdr:colOff>177800</xdr:colOff>
      <xdr:row>34</xdr:row>
      <xdr:rowOff>295952</xdr:rowOff>
    </xdr:to>
    <xdr:cxnSp macro="">
      <xdr:nvCxnSpPr>
        <xdr:cNvPr id="120" name="直線コネクタ 119"/>
        <xdr:cNvCxnSpPr/>
      </xdr:nvCxnSpPr>
      <xdr:spPr bwMode="auto">
        <a:xfrm flipV="1">
          <a:off x="2908300" y="6492470"/>
          <a:ext cx="698500" cy="70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320002</xdr:rowOff>
    </xdr:from>
    <xdr:to>
      <xdr:col>29</xdr:col>
      <xdr:colOff>177800</xdr:colOff>
      <xdr:row>34</xdr:row>
      <xdr:rowOff>78702</xdr:rowOff>
    </xdr:to>
    <xdr:sp macro="" textlink="">
      <xdr:nvSpPr>
        <xdr:cNvPr id="130" name="楕円 129"/>
        <xdr:cNvSpPr/>
      </xdr:nvSpPr>
      <xdr:spPr bwMode="auto">
        <a:xfrm>
          <a:off x="5600700" y="624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165079</xdr:rowOff>
    </xdr:from>
    <xdr:ext cx="762000" cy="259045"/>
    <xdr:sp macro="" textlink="">
      <xdr:nvSpPr>
        <xdr:cNvPr id="131" name="人口1人当たり決算額の推移該当値テキスト445"/>
        <xdr:cNvSpPr txBox="1"/>
      </xdr:nvSpPr>
      <xdr:spPr>
        <a:xfrm>
          <a:off x="5740400" y="608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75906</xdr:rowOff>
    </xdr:from>
    <xdr:to>
      <xdr:col>26</xdr:col>
      <xdr:colOff>101600</xdr:colOff>
      <xdr:row>34</xdr:row>
      <xdr:rowOff>177506</xdr:rowOff>
    </xdr:to>
    <xdr:sp macro="" textlink="">
      <xdr:nvSpPr>
        <xdr:cNvPr id="132" name="楕円 131"/>
        <xdr:cNvSpPr/>
      </xdr:nvSpPr>
      <xdr:spPr bwMode="auto">
        <a:xfrm>
          <a:off x="4953000" y="6343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187683</xdr:rowOff>
    </xdr:from>
    <xdr:ext cx="736600" cy="259045"/>
    <xdr:sp macro="" textlink="">
      <xdr:nvSpPr>
        <xdr:cNvPr id="133" name="テキスト ボックス 132"/>
        <xdr:cNvSpPr txBox="1"/>
      </xdr:nvSpPr>
      <xdr:spPr>
        <a:xfrm>
          <a:off x="4622800" y="61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147997</xdr:rowOff>
    </xdr:from>
    <xdr:to>
      <xdr:col>22</xdr:col>
      <xdr:colOff>165100</xdr:colOff>
      <xdr:row>34</xdr:row>
      <xdr:rowOff>249597</xdr:rowOff>
    </xdr:to>
    <xdr:sp macro="" textlink="">
      <xdr:nvSpPr>
        <xdr:cNvPr id="134" name="楕円 133"/>
        <xdr:cNvSpPr/>
      </xdr:nvSpPr>
      <xdr:spPr bwMode="auto">
        <a:xfrm>
          <a:off x="4254500" y="641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259774</xdr:rowOff>
    </xdr:from>
    <xdr:ext cx="762000" cy="259045"/>
    <xdr:sp macro="" textlink="">
      <xdr:nvSpPr>
        <xdr:cNvPr id="135" name="テキスト ボックス 134"/>
        <xdr:cNvSpPr txBox="1"/>
      </xdr:nvSpPr>
      <xdr:spPr>
        <a:xfrm>
          <a:off x="3924300" y="618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174220</xdr:rowOff>
    </xdr:from>
    <xdr:to>
      <xdr:col>19</xdr:col>
      <xdr:colOff>38100</xdr:colOff>
      <xdr:row>34</xdr:row>
      <xdr:rowOff>275820</xdr:rowOff>
    </xdr:to>
    <xdr:sp macro="" textlink="">
      <xdr:nvSpPr>
        <xdr:cNvPr id="136" name="楕円 135"/>
        <xdr:cNvSpPr/>
      </xdr:nvSpPr>
      <xdr:spPr bwMode="auto">
        <a:xfrm>
          <a:off x="3556000" y="6441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285997</xdr:rowOff>
    </xdr:from>
    <xdr:ext cx="762000" cy="259045"/>
    <xdr:sp macro="" textlink="">
      <xdr:nvSpPr>
        <xdr:cNvPr id="137" name="テキスト ボックス 136"/>
        <xdr:cNvSpPr txBox="1"/>
      </xdr:nvSpPr>
      <xdr:spPr>
        <a:xfrm>
          <a:off x="3225800" y="621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245152</xdr:rowOff>
    </xdr:from>
    <xdr:to>
      <xdr:col>15</xdr:col>
      <xdr:colOff>101600</xdr:colOff>
      <xdr:row>35</xdr:row>
      <xdr:rowOff>3852</xdr:rowOff>
    </xdr:to>
    <xdr:sp macro="" textlink="">
      <xdr:nvSpPr>
        <xdr:cNvPr id="138" name="楕円 137"/>
        <xdr:cNvSpPr/>
      </xdr:nvSpPr>
      <xdr:spPr bwMode="auto">
        <a:xfrm>
          <a:off x="2857500" y="651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14029</xdr:rowOff>
    </xdr:from>
    <xdr:ext cx="762000" cy="259045"/>
    <xdr:sp macro="" textlink="">
      <xdr:nvSpPr>
        <xdr:cNvPr id="139" name="テキスト ボックス 138"/>
        <xdr:cNvSpPr txBox="1"/>
      </xdr:nvSpPr>
      <xdr:spPr>
        <a:xfrm>
          <a:off x="2527300" y="628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6,761
6,441
30.38
6,896,762
6,746,077
73,137
4,082,881
10,262,587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15890</xdr:rowOff>
    </xdr:from>
    <xdr:to>
      <xdr:col>24</xdr:col>
      <xdr:colOff>63500</xdr:colOff>
      <xdr:row>33</xdr:row>
      <xdr:rowOff>88295</xdr:rowOff>
    </xdr:to>
    <xdr:cxnSp macro="">
      <xdr:nvCxnSpPr>
        <xdr:cNvPr id="61" name="直線コネクタ 60"/>
        <xdr:cNvCxnSpPr/>
      </xdr:nvCxnSpPr>
      <xdr:spPr>
        <a:xfrm flipV="1">
          <a:off x="3797300" y="5673740"/>
          <a:ext cx="838200" cy="7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88295</xdr:rowOff>
    </xdr:from>
    <xdr:to>
      <xdr:col>19</xdr:col>
      <xdr:colOff>177800</xdr:colOff>
      <xdr:row>34</xdr:row>
      <xdr:rowOff>20752</xdr:rowOff>
    </xdr:to>
    <xdr:cxnSp macro="">
      <xdr:nvCxnSpPr>
        <xdr:cNvPr id="64" name="直線コネクタ 63"/>
        <xdr:cNvCxnSpPr/>
      </xdr:nvCxnSpPr>
      <xdr:spPr>
        <a:xfrm flipV="1">
          <a:off x="2908300" y="5746145"/>
          <a:ext cx="889000" cy="10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20752</xdr:rowOff>
    </xdr:from>
    <xdr:to>
      <xdr:col>15</xdr:col>
      <xdr:colOff>50800</xdr:colOff>
      <xdr:row>34</xdr:row>
      <xdr:rowOff>84318</xdr:rowOff>
    </xdr:to>
    <xdr:cxnSp macro="">
      <xdr:nvCxnSpPr>
        <xdr:cNvPr id="67" name="直線コネクタ 66"/>
        <xdr:cNvCxnSpPr/>
      </xdr:nvCxnSpPr>
      <xdr:spPr>
        <a:xfrm flipV="1">
          <a:off x="2019300" y="5850052"/>
          <a:ext cx="889000" cy="6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78572</xdr:rowOff>
    </xdr:from>
    <xdr:to>
      <xdr:col>10</xdr:col>
      <xdr:colOff>114300</xdr:colOff>
      <xdr:row>34</xdr:row>
      <xdr:rowOff>84318</xdr:rowOff>
    </xdr:to>
    <xdr:cxnSp macro="">
      <xdr:nvCxnSpPr>
        <xdr:cNvPr id="70" name="直線コネクタ 69"/>
        <xdr:cNvCxnSpPr/>
      </xdr:nvCxnSpPr>
      <xdr:spPr>
        <a:xfrm>
          <a:off x="1130300" y="5907872"/>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136540</xdr:rowOff>
    </xdr:from>
    <xdr:to>
      <xdr:col>24</xdr:col>
      <xdr:colOff>114300</xdr:colOff>
      <xdr:row>33</xdr:row>
      <xdr:rowOff>66690</xdr:rowOff>
    </xdr:to>
    <xdr:sp macro="" textlink="">
      <xdr:nvSpPr>
        <xdr:cNvPr id="80" name="楕円 79"/>
        <xdr:cNvSpPr/>
      </xdr:nvSpPr>
      <xdr:spPr>
        <a:xfrm>
          <a:off x="4584700" y="56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159417</xdr:rowOff>
    </xdr:from>
    <xdr:ext cx="599010" cy="259045"/>
    <xdr:sp macro="" textlink="">
      <xdr:nvSpPr>
        <xdr:cNvPr id="81" name="人件費該当値テキスト"/>
        <xdr:cNvSpPr txBox="1"/>
      </xdr:nvSpPr>
      <xdr:spPr>
        <a:xfrm>
          <a:off x="4686300" y="547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37495</xdr:rowOff>
    </xdr:from>
    <xdr:to>
      <xdr:col>20</xdr:col>
      <xdr:colOff>38100</xdr:colOff>
      <xdr:row>33</xdr:row>
      <xdr:rowOff>139095</xdr:rowOff>
    </xdr:to>
    <xdr:sp macro="" textlink="">
      <xdr:nvSpPr>
        <xdr:cNvPr id="82" name="楕円 81"/>
        <xdr:cNvSpPr/>
      </xdr:nvSpPr>
      <xdr:spPr>
        <a:xfrm>
          <a:off x="3746500" y="56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155622</xdr:rowOff>
    </xdr:from>
    <xdr:ext cx="599010" cy="259045"/>
    <xdr:sp macro="" textlink="">
      <xdr:nvSpPr>
        <xdr:cNvPr id="83" name="テキスト ボックス 82"/>
        <xdr:cNvSpPr txBox="1"/>
      </xdr:nvSpPr>
      <xdr:spPr>
        <a:xfrm>
          <a:off x="3497795" y="547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141402</xdr:rowOff>
    </xdr:from>
    <xdr:to>
      <xdr:col>15</xdr:col>
      <xdr:colOff>101600</xdr:colOff>
      <xdr:row>34</xdr:row>
      <xdr:rowOff>71552</xdr:rowOff>
    </xdr:to>
    <xdr:sp macro="" textlink="">
      <xdr:nvSpPr>
        <xdr:cNvPr id="84" name="楕円 83"/>
        <xdr:cNvSpPr/>
      </xdr:nvSpPr>
      <xdr:spPr>
        <a:xfrm>
          <a:off x="2857500" y="57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88079</xdr:rowOff>
    </xdr:from>
    <xdr:ext cx="599010" cy="259045"/>
    <xdr:sp macro="" textlink="">
      <xdr:nvSpPr>
        <xdr:cNvPr id="85" name="テキスト ボックス 84"/>
        <xdr:cNvSpPr txBox="1"/>
      </xdr:nvSpPr>
      <xdr:spPr>
        <a:xfrm>
          <a:off x="2608795" y="557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33518</xdr:rowOff>
    </xdr:from>
    <xdr:to>
      <xdr:col>10</xdr:col>
      <xdr:colOff>165100</xdr:colOff>
      <xdr:row>34</xdr:row>
      <xdr:rowOff>135118</xdr:rowOff>
    </xdr:to>
    <xdr:sp macro="" textlink="">
      <xdr:nvSpPr>
        <xdr:cNvPr id="86" name="楕円 85"/>
        <xdr:cNvSpPr/>
      </xdr:nvSpPr>
      <xdr:spPr>
        <a:xfrm>
          <a:off x="1968500" y="586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151645</xdr:rowOff>
    </xdr:from>
    <xdr:ext cx="599010" cy="259045"/>
    <xdr:sp macro="" textlink="">
      <xdr:nvSpPr>
        <xdr:cNvPr id="87" name="テキスト ボックス 86"/>
        <xdr:cNvSpPr txBox="1"/>
      </xdr:nvSpPr>
      <xdr:spPr>
        <a:xfrm>
          <a:off x="1719795" y="563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27772</xdr:rowOff>
    </xdr:from>
    <xdr:to>
      <xdr:col>6</xdr:col>
      <xdr:colOff>38100</xdr:colOff>
      <xdr:row>34</xdr:row>
      <xdr:rowOff>129372</xdr:rowOff>
    </xdr:to>
    <xdr:sp macro="" textlink="">
      <xdr:nvSpPr>
        <xdr:cNvPr id="88" name="楕円 87"/>
        <xdr:cNvSpPr/>
      </xdr:nvSpPr>
      <xdr:spPr>
        <a:xfrm>
          <a:off x="1079500" y="58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145899</xdr:rowOff>
    </xdr:from>
    <xdr:ext cx="599010" cy="259045"/>
    <xdr:sp macro="" textlink="">
      <xdr:nvSpPr>
        <xdr:cNvPr id="89" name="テキスト ボックス 88"/>
        <xdr:cNvSpPr txBox="1"/>
      </xdr:nvSpPr>
      <xdr:spPr>
        <a:xfrm>
          <a:off x="830795" y="563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85659</xdr:rowOff>
    </xdr:from>
    <xdr:to>
      <xdr:col>24</xdr:col>
      <xdr:colOff>63500</xdr:colOff>
      <xdr:row>54</xdr:row>
      <xdr:rowOff>88781</xdr:rowOff>
    </xdr:to>
    <xdr:cxnSp macro="">
      <xdr:nvCxnSpPr>
        <xdr:cNvPr id="116" name="直線コネクタ 115"/>
        <xdr:cNvCxnSpPr/>
      </xdr:nvCxnSpPr>
      <xdr:spPr>
        <a:xfrm>
          <a:off x="3797300" y="9343959"/>
          <a:ext cx="8382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70859</xdr:rowOff>
    </xdr:from>
    <xdr:to>
      <xdr:col>19</xdr:col>
      <xdr:colOff>177800</xdr:colOff>
      <xdr:row>54</xdr:row>
      <xdr:rowOff>85659</xdr:rowOff>
    </xdr:to>
    <xdr:cxnSp macro="">
      <xdr:nvCxnSpPr>
        <xdr:cNvPr id="119" name="直線コネクタ 118"/>
        <xdr:cNvCxnSpPr/>
      </xdr:nvCxnSpPr>
      <xdr:spPr>
        <a:xfrm>
          <a:off x="2908300" y="9329159"/>
          <a:ext cx="889000" cy="1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26205</xdr:rowOff>
    </xdr:from>
    <xdr:to>
      <xdr:col>15</xdr:col>
      <xdr:colOff>50800</xdr:colOff>
      <xdr:row>54</xdr:row>
      <xdr:rowOff>70859</xdr:rowOff>
    </xdr:to>
    <xdr:cxnSp macro="">
      <xdr:nvCxnSpPr>
        <xdr:cNvPr id="122" name="直線コネクタ 121"/>
        <xdr:cNvCxnSpPr/>
      </xdr:nvCxnSpPr>
      <xdr:spPr>
        <a:xfrm>
          <a:off x="2019300" y="9284505"/>
          <a:ext cx="889000" cy="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26205</xdr:rowOff>
    </xdr:from>
    <xdr:to>
      <xdr:col>10</xdr:col>
      <xdr:colOff>114300</xdr:colOff>
      <xdr:row>54</xdr:row>
      <xdr:rowOff>79866</xdr:rowOff>
    </xdr:to>
    <xdr:cxnSp macro="">
      <xdr:nvCxnSpPr>
        <xdr:cNvPr id="125" name="直線コネクタ 124"/>
        <xdr:cNvCxnSpPr/>
      </xdr:nvCxnSpPr>
      <xdr:spPr>
        <a:xfrm flipV="1">
          <a:off x="1130300" y="9284505"/>
          <a:ext cx="889000" cy="5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37981</xdr:rowOff>
    </xdr:from>
    <xdr:to>
      <xdr:col>24</xdr:col>
      <xdr:colOff>114300</xdr:colOff>
      <xdr:row>54</xdr:row>
      <xdr:rowOff>139581</xdr:rowOff>
    </xdr:to>
    <xdr:sp macro="" textlink="">
      <xdr:nvSpPr>
        <xdr:cNvPr id="135" name="楕円 134"/>
        <xdr:cNvSpPr/>
      </xdr:nvSpPr>
      <xdr:spPr>
        <a:xfrm>
          <a:off x="4584700" y="929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60858</xdr:rowOff>
    </xdr:from>
    <xdr:ext cx="599010" cy="259045"/>
    <xdr:sp macro="" textlink="">
      <xdr:nvSpPr>
        <xdr:cNvPr id="136" name="物件費該当値テキスト"/>
        <xdr:cNvSpPr txBox="1"/>
      </xdr:nvSpPr>
      <xdr:spPr>
        <a:xfrm>
          <a:off x="4686300" y="914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34859</xdr:rowOff>
    </xdr:from>
    <xdr:to>
      <xdr:col>20</xdr:col>
      <xdr:colOff>38100</xdr:colOff>
      <xdr:row>54</xdr:row>
      <xdr:rowOff>136459</xdr:rowOff>
    </xdr:to>
    <xdr:sp macro="" textlink="">
      <xdr:nvSpPr>
        <xdr:cNvPr id="137" name="楕円 136"/>
        <xdr:cNvSpPr/>
      </xdr:nvSpPr>
      <xdr:spPr>
        <a:xfrm>
          <a:off x="3746500" y="92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152986</xdr:rowOff>
    </xdr:from>
    <xdr:ext cx="599010" cy="259045"/>
    <xdr:sp macro="" textlink="">
      <xdr:nvSpPr>
        <xdr:cNvPr id="138" name="テキスト ボックス 137"/>
        <xdr:cNvSpPr txBox="1"/>
      </xdr:nvSpPr>
      <xdr:spPr>
        <a:xfrm>
          <a:off x="3497795" y="906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20059</xdr:rowOff>
    </xdr:from>
    <xdr:to>
      <xdr:col>15</xdr:col>
      <xdr:colOff>101600</xdr:colOff>
      <xdr:row>54</xdr:row>
      <xdr:rowOff>121659</xdr:rowOff>
    </xdr:to>
    <xdr:sp macro="" textlink="">
      <xdr:nvSpPr>
        <xdr:cNvPr id="139" name="楕円 138"/>
        <xdr:cNvSpPr/>
      </xdr:nvSpPr>
      <xdr:spPr>
        <a:xfrm>
          <a:off x="2857500" y="927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138186</xdr:rowOff>
    </xdr:from>
    <xdr:ext cx="599010" cy="259045"/>
    <xdr:sp macro="" textlink="">
      <xdr:nvSpPr>
        <xdr:cNvPr id="140" name="テキスト ボックス 139"/>
        <xdr:cNvSpPr txBox="1"/>
      </xdr:nvSpPr>
      <xdr:spPr>
        <a:xfrm>
          <a:off x="2608795" y="905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146855</xdr:rowOff>
    </xdr:from>
    <xdr:to>
      <xdr:col>10</xdr:col>
      <xdr:colOff>165100</xdr:colOff>
      <xdr:row>54</xdr:row>
      <xdr:rowOff>77005</xdr:rowOff>
    </xdr:to>
    <xdr:sp macro="" textlink="">
      <xdr:nvSpPr>
        <xdr:cNvPr id="141" name="楕円 140"/>
        <xdr:cNvSpPr/>
      </xdr:nvSpPr>
      <xdr:spPr>
        <a:xfrm>
          <a:off x="1968500" y="92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93532</xdr:rowOff>
    </xdr:from>
    <xdr:ext cx="599010" cy="259045"/>
    <xdr:sp macro="" textlink="">
      <xdr:nvSpPr>
        <xdr:cNvPr id="142" name="テキスト ボックス 141"/>
        <xdr:cNvSpPr txBox="1"/>
      </xdr:nvSpPr>
      <xdr:spPr>
        <a:xfrm>
          <a:off x="1719795" y="900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29066</xdr:rowOff>
    </xdr:from>
    <xdr:to>
      <xdr:col>6</xdr:col>
      <xdr:colOff>38100</xdr:colOff>
      <xdr:row>54</xdr:row>
      <xdr:rowOff>130666</xdr:rowOff>
    </xdr:to>
    <xdr:sp macro="" textlink="">
      <xdr:nvSpPr>
        <xdr:cNvPr id="143" name="楕円 142"/>
        <xdr:cNvSpPr/>
      </xdr:nvSpPr>
      <xdr:spPr>
        <a:xfrm>
          <a:off x="1079500" y="928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147193</xdr:rowOff>
    </xdr:from>
    <xdr:ext cx="599010" cy="259045"/>
    <xdr:sp macro="" textlink="">
      <xdr:nvSpPr>
        <xdr:cNvPr id="144" name="テキスト ボックス 143"/>
        <xdr:cNvSpPr txBox="1"/>
      </xdr:nvSpPr>
      <xdr:spPr>
        <a:xfrm>
          <a:off x="830795" y="906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27839</xdr:rowOff>
    </xdr:from>
    <xdr:to>
      <xdr:col>24</xdr:col>
      <xdr:colOff>63500</xdr:colOff>
      <xdr:row>77</xdr:row>
      <xdr:rowOff>122326</xdr:rowOff>
    </xdr:to>
    <xdr:cxnSp macro="">
      <xdr:nvCxnSpPr>
        <xdr:cNvPr id="173" name="直線コネクタ 172"/>
        <xdr:cNvCxnSpPr/>
      </xdr:nvCxnSpPr>
      <xdr:spPr>
        <a:xfrm flipV="1">
          <a:off x="3797300" y="13229489"/>
          <a:ext cx="838200" cy="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122326</xdr:rowOff>
    </xdr:from>
    <xdr:to>
      <xdr:col>19</xdr:col>
      <xdr:colOff>177800</xdr:colOff>
      <xdr:row>77</xdr:row>
      <xdr:rowOff>129299</xdr:rowOff>
    </xdr:to>
    <xdr:cxnSp macro="">
      <xdr:nvCxnSpPr>
        <xdr:cNvPr id="176" name="直線コネクタ 175"/>
        <xdr:cNvCxnSpPr/>
      </xdr:nvCxnSpPr>
      <xdr:spPr>
        <a:xfrm flipV="1">
          <a:off x="2908300" y="13323976"/>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129299</xdr:rowOff>
    </xdr:from>
    <xdr:to>
      <xdr:col>15</xdr:col>
      <xdr:colOff>50800</xdr:colOff>
      <xdr:row>77</xdr:row>
      <xdr:rowOff>134443</xdr:rowOff>
    </xdr:to>
    <xdr:cxnSp macro="">
      <xdr:nvCxnSpPr>
        <xdr:cNvPr id="179" name="直線コネクタ 178"/>
        <xdr:cNvCxnSpPr/>
      </xdr:nvCxnSpPr>
      <xdr:spPr>
        <a:xfrm flipV="1">
          <a:off x="2019300" y="13330949"/>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94780</xdr:rowOff>
    </xdr:from>
    <xdr:to>
      <xdr:col>10</xdr:col>
      <xdr:colOff>114300</xdr:colOff>
      <xdr:row>77</xdr:row>
      <xdr:rowOff>134443</xdr:rowOff>
    </xdr:to>
    <xdr:cxnSp macro="">
      <xdr:nvCxnSpPr>
        <xdr:cNvPr id="182" name="直線コネクタ 181"/>
        <xdr:cNvCxnSpPr/>
      </xdr:nvCxnSpPr>
      <xdr:spPr>
        <a:xfrm>
          <a:off x="1130300" y="13296430"/>
          <a:ext cx="8890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148489</xdr:rowOff>
    </xdr:from>
    <xdr:to>
      <xdr:col>24</xdr:col>
      <xdr:colOff>114300</xdr:colOff>
      <xdr:row>77</xdr:row>
      <xdr:rowOff>78639</xdr:rowOff>
    </xdr:to>
    <xdr:sp macro="" textlink="">
      <xdr:nvSpPr>
        <xdr:cNvPr id="192" name="楕円 191"/>
        <xdr:cNvSpPr/>
      </xdr:nvSpPr>
      <xdr:spPr>
        <a:xfrm>
          <a:off x="4584700" y="1317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126916</xdr:rowOff>
    </xdr:from>
    <xdr:ext cx="469744" cy="259045"/>
    <xdr:sp macro="" textlink="">
      <xdr:nvSpPr>
        <xdr:cNvPr id="193" name="維持補修費該当値テキスト"/>
        <xdr:cNvSpPr txBox="1"/>
      </xdr:nvSpPr>
      <xdr:spPr>
        <a:xfrm>
          <a:off x="4686300" y="1315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71526</xdr:rowOff>
    </xdr:from>
    <xdr:to>
      <xdr:col>20</xdr:col>
      <xdr:colOff>38100</xdr:colOff>
      <xdr:row>78</xdr:row>
      <xdr:rowOff>1676</xdr:rowOff>
    </xdr:to>
    <xdr:sp macro="" textlink="">
      <xdr:nvSpPr>
        <xdr:cNvPr id="194" name="楕円 193"/>
        <xdr:cNvSpPr/>
      </xdr:nvSpPr>
      <xdr:spPr>
        <a:xfrm>
          <a:off x="3746500" y="132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164253</xdr:rowOff>
    </xdr:from>
    <xdr:ext cx="469744" cy="259045"/>
    <xdr:sp macro="" textlink="">
      <xdr:nvSpPr>
        <xdr:cNvPr id="195" name="テキスト ボックス 194"/>
        <xdr:cNvSpPr txBox="1"/>
      </xdr:nvSpPr>
      <xdr:spPr>
        <a:xfrm>
          <a:off x="3562428" y="1336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78499</xdr:rowOff>
    </xdr:from>
    <xdr:to>
      <xdr:col>15</xdr:col>
      <xdr:colOff>101600</xdr:colOff>
      <xdr:row>78</xdr:row>
      <xdr:rowOff>8649</xdr:rowOff>
    </xdr:to>
    <xdr:sp macro="" textlink="">
      <xdr:nvSpPr>
        <xdr:cNvPr id="196" name="楕円 195"/>
        <xdr:cNvSpPr/>
      </xdr:nvSpPr>
      <xdr:spPr>
        <a:xfrm>
          <a:off x="2857500" y="132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171226</xdr:rowOff>
    </xdr:from>
    <xdr:ext cx="469744" cy="259045"/>
    <xdr:sp macro="" textlink="">
      <xdr:nvSpPr>
        <xdr:cNvPr id="197" name="テキスト ボックス 196"/>
        <xdr:cNvSpPr txBox="1"/>
      </xdr:nvSpPr>
      <xdr:spPr>
        <a:xfrm>
          <a:off x="2673428" y="133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83643</xdr:rowOff>
    </xdr:from>
    <xdr:to>
      <xdr:col>10</xdr:col>
      <xdr:colOff>165100</xdr:colOff>
      <xdr:row>78</xdr:row>
      <xdr:rowOff>13793</xdr:rowOff>
    </xdr:to>
    <xdr:sp macro="" textlink="">
      <xdr:nvSpPr>
        <xdr:cNvPr id="198" name="楕円 197"/>
        <xdr:cNvSpPr/>
      </xdr:nvSpPr>
      <xdr:spPr>
        <a:xfrm>
          <a:off x="1968500" y="13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4920</xdr:rowOff>
    </xdr:from>
    <xdr:ext cx="469744" cy="259045"/>
    <xdr:sp macro="" textlink="">
      <xdr:nvSpPr>
        <xdr:cNvPr id="199" name="テキスト ボックス 198"/>
        <xdr:cNvSpPr txBox="1"/>
      </xdr:nvSpPr>
      <xdr:spPr>
        <a:xfrm>
          <a:off x="1784428" y="1337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43980</xdr:rowOff>
    </xdr:from>
    <xdr:to>
      <xdr:col>6</xdr:col>
      <xdr:colOff>38100</xdr:colOff>
      <xdr:row>77</xdr:row>
      <xdr:rowOff>145580</xdr:rowOff>
    </xdr:to>
    <xdr:sp macro="" textlink="">
      <xdr:nvSpPr>
        <xdr:cNvPr id="200" name="楕円 199"/>
        <xdr:cNvSpPr/>
      </xdr:nvSpPr>
      <xdr:spPr>
        <a:xfrm>
          <a:off x="1079500" y="132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136707</xdr:rowOff>
    </xdr:from>
    <xdr:ext cx="469744" cy="259045"/>
    <xdr:sp macro="" textlink="">
      <xdr:nvSpPr>
        <xdr:cNvPr id="201" name="テキスト ボックス 200"/>
        <xdr:cNvSpPr txBox="1"/>
      </xdr:nvSpPr>
      <xdr:spPr>
        <a:xfrm>
          <a:off x="895428" y="133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14376</xdr:rowOff>
    </xdr:from>
    <xdr:to>
      <xdr:col>24</xdr:col>
      <xdr:colOff>63500</xdr:colOff>
      <xdr:row>99</xdr:row>
      <xdr:rowOff>35370</xdr:rowOff>
    </xdr:to>
    <xdr:cxnSp macro="">
      <xdr:nvCxnSpPr>
        <xdr:cNvPr id="231" name="直線コネクタ 230"/>
        <xdr:cNvCxnSpPr/>
      </xdr:nvCxnSpPr>
      <xdr:spPr>
        <a:xfrm flipV="1">
          <a:off x="3797300" y="16987926"/>
          <a:ext cx="8382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164795</xdr:rowOff>
    </xdr:from>
    <xdr:to>
      <xdr:col>19</xdr:col>
      <xdr:colOff>177800</xdr:colOff>
      <xdr:row>99</xdr:row>
      <xdr:rowOff>35370</xdr:rowOff>
    </xdr:to>
    <xdr:cxnSp macro="">
      <xdr:nvCxnSpPr>
        <xdr:cNvPr id="234" name="直線コネクタ 233"/>
        <xdr:cNvCxnSpPr/>
      </xdr:nvCxnSpPr>
      <xdr:spPr>
        <a:xfrm>
          <a:off x="2908300" y="16966895"/>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126048</xdr:rowOff>
    </xdr:from>
    <xdr:to>
      <xdr:col>15</xdr:col>
      <xdr:colOff>50800</xdr:colOff>
      <xdr:row>98</xdr:row>
      <xdr:rowOff>164795</xdr:rowOff>
    </xdr:to>
    <xdr:cxnSp macro="">
      <xdr:nvCxnSpPr>
        <xdr:cNvPr id="237" name="直線コネクタ 236"/>
        <xdr:cNvCxnSpPr/>
      </xdr:nvCxnSpPr>
      <xdr:spPr>
        <a:xfrm>
          <a:off x="2019300" y="16928148"/>
          <a:ext cx="8890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126048</xdr:rowOff>
    </xdr:from>
    <xdr:to>
      <xdr:col>10</xdr:col>
      <xdr:colOff>114300</xdr:colOff>
      <xdr:row>99</xdr:row>
      <xdr:rowOff>20613</xdr:rowOff>
    </xdr:to>
    <xdr:cxnSp macro="">
      <xdr:nvCxnSpPr>
        <xdr:cNvPr id="240" name="直線コネクタ 239"/>
        <xdr:cNvCxnSpPr/>
      </xdr:nvCxnSpPr>
      <xdr:spPr>
        <a:xfrm flipV="1">
          <a:off x="1130300" y="16928148"/>
          <a:ext cx="889000" cy="6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135026</xdr:rowOff>
    </xdr:from>
    <xdr:to>
      <xdr:col>24</xdr:col>
      <xdr:colOff>114300</xdr:colOff>
      <xdr:row>99</xdr:row>
      <xdr:rowOff>65176</xdr:rowOff>
    </xdr:to>
    <xdr:sp macro="" textlink="">
      <xdr:nvSpPr>
        <xdr:cNvPr id="250" name="楕円 249"/>
        <xdr:cNvSpPr/>
      </xdr:nvSpPr>
      <xdr:spPr>
        <a:xfrm>
          <a:off x="4584700" y="169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49953</xdr:rowOff>
    </xdr:from>
    <xdr:ext cx="534377" cy="259045"/>
    <xdr:sp macro="" textlink="">
      <xdr:nvSpPr>
        <xdr:cNvPr id="251" name="扶助費該当値テキスト"/>
        <xdr:cNvSpPr txBox="1"/>
      </xdr:nvSpPr>
      <xdr:spPr>
        <a:xfrm>
          <a:off x="4686300" y="168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156020</xdr:rowOff>
    </xdr:from>
    <xdr:to>
      <xdr:col>20</xdr:col>
      <xdr:colOff>38100</xdr:colOff>
      <xdr:row>99</xdr:row>
      <xdr:rowOff>86170</xdr:rowOff>
    </xdr:to>
    <xdr:sp macro="" textlink="">
      <xdr:nvSpPr>
        <xdr:cNvPr id="252" name="楕円 251"/>
        <xdr:cNvSpPr/>
      </xdr:nvSpPr>
      <xdr:spPr>
        <a:xfrm>
          <a:off x="3746500" y="169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77297</xdr:rowOff>
    </xdr:from>
    <xdr:ext cx="534377" cy="259045"/>
    <xdr:sp macro="" textlink="">
      <xdr:nvSpPr>
        <xdr:cNvPr id="253" name="テキスト ボックス 252"/>
        <xdr:cNvSpPr txBox="1"/>
      </xdr:nvSpPr>
      <xdr:spPr>
        <a:xfrm>
          <a:off x="3530111" y="170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113995</xdr:rowOff>
    </xdr:from>
    <xdr:to>
      <xdr:col>15</xdr:col>
      <xdr:colOff>101600</xdr:colOff>
      <xdr:row>99</xdr:row>
      <xdr:rowOff>44145</xdr:rowOff>
    </xdr:to>
    <xdr:sp macro="" textlink="">
      <xdr:nvSpPr>
        <xdr:cNvPr id="254" name="楕円 253"/>
        <xdr:cNvSpPr/>
      </xdr:nvSpPr>
      <xdr:spPr>
        <a:xfrm>
          <a:off x="2857500" y="169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35272</xdr:rowOff>
    </xdr:from>
    <xdr:ext cx="534377" cy="259045"/>
    <xdr:sp macro="" textlink="">
      <xdr:nvSpPr>
        <xdr:cNvPr id="255" name="テキスト ボックス 254"/>
        <xdr:cNvSpPr txBox="1"/>
      </xdr:nvSpPr>
      <xdr:spPr>
        <a:xfrm>
          <a:off x="2641111" y="1700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75248</xdr:rowOff>
    </xdr:from>
    <xdr:to>
      <xdr:col>10</xdr:col>
      <xdr:colOff>165100</xdr:colOff>
      <xdr:row>99</xdr:row>
      <xdr:rowOff>5398</xdr:rowOff>
    </xdr:to>
    <xdr:sp macro="" textlink="">
      <xdr:nvSpPr>
        <xdr:cNvPr id="256" name="楕円 255"/>
        <xdr:cNvSpPr/>
      </xdr:nvSpPr>
      <xdr:spPr>
        <a:xfrm>
          <a:off x="1968500" y="16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167975</xdr:rowOff>
    </xdr:from>
    <xdr:ext cx="534377" cy="259045"/>
    <xdr:sp macro="" textlink="">
      <xdr:nvSpPr>
        <xdr:cNvPr id="257" name="テキスト ボックス 256"/>
        <xdr:cNvSpPr txBox="1"/>
      </xdr:nvSpPr>
      <xdr:spPr>
        <a:xfrm>
          <a:off x="1752111" y="169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141263</xdr:rowOff>
    </xdr:from>
    <xdr:to>
      <xdr:col>6</xdr:col>
      <xdr:colOff>38100</xdr:colOff>
      <xdr:row>99</xdr:row>
      <xdr:rowOff>71413</xdr:rowOff>
    </xdr:to>
    <xdr:sp macro="" textlink="">
      <xdr:nvSpPr>
        <xdr:cNvPr id="258" name="楕円 257"/>
        <xdr:cNvSpPr/>
      </xdr:nvSpPr>
      <xdr:spPr>
        <a:xfrm>
          <a:off x="1079500" y="169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62540</xdr:rowOff>
    </xdr:from>
    <xdr:ext cx="534377" cy="259045"/>
    <xdr:sp macro="" textlink="">
      <xdr:nvSpPr>
        <xdr:cNvPr id="259" name="テキスト ボックス 258"/>
        <xdr:cNvSpPr txBox="1"/>
      </xdr:nvSpPr>
      <xdr:spPr>
        <a:xfrm>
          <a:off x="863111" y="170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105116</xdr:rowOff>
    </xdr:from>
    <xdr:to>
      <xdr:col>55</xdr:col>
      <xdr:colOff>0</xdr:colOff>
      <xdr:row>38</xdr:row>
      <xdr:rowOff>110207</xdr:rowOff>
    </xdr:to>
    <xdr:cxnSp macro="">
      <xdr:nvCxnSpPr>
        <xdr:cNvPr id="290" name="直線コネクタ 289"/>
        <xdr:cNvCxnSpPr/>
      </xdr:nvCxnSpPr>
      <xdr:spPr>
        <a:xfrm flipV="1">
          <a:off x="9639300" y="6620216"/>
          <a:ext cx="8382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110207</xdr:rowOff>
    </xdr:from>
    <xdr:to>
      <xdr:col>50</xdr:col>
      <xdr:colOff>114300</xdr:colOff>
      <xdr:row>38</xdr:row>
      <xdr:rowOff>118770</xdr:rowOff>
    </xdr:to>
    <xdr:cxnSp macro="">
      <xdr:nvCxnSpPr>
        <xdr:cNvPr id="293" name="直線コネクタ 292"/>
        <xdr:cNvCxnSpPr/>
      </xdr:nvCxnSpPr>
      <xdr:spPr>
        <a:xfrm flipV="1">
          <a:off x="8750300" y="6625307"/>
          <a:ext cx="889000" cy="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115863</xdr:rowOff>
    </xdr:from>
    <xdr:to>
      <xdr:col>45</xdr:col>
      <xdr:colOff>177800</xdr:colOff>
      <xdr:row>38</xdr:row>
      <xdr:rowOff>118770</xdr:rowOff>
    </xdr:to>
    <xdr:cxnSp macro="">
      <xdr:nvCxnSpPr>
        <xdr:cNvPr id="296" name="直線コネクタ 295"/>
        <xdr:cNvCxnSpPr/>
      </xdr:nvCxnSpPr>
      <xdr:spPr>
        <a:xfrm>
          <a:off x="7861300" y="6630963"/>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115863</xdr:rowOff>
    </xdr:from>
    <xdr:to>
      <xdr:col>41</xdr:col>
      <xdr:colOff>50800</xdr:colOff>
      <xdr:row>38</xdr:row>
      <xdr:rowOff>118437</xdr:rowOff>
    </xdr:to>
    <xdr:cxnSp macro="">
      <xdr:nvCxnSpPr>
        <xdr:cNvPr id="299" name="直線コネクタ 298"/>
        <xdr:cNvCxnSpPr/>
      </xdr:nvCxnSpPr>
      <xdr:spPr>
        <a:xfrm flipV="1">
          <a:off x="6972300" y="6630963"/>
          <a:ext cx="889000" cy="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54316</xdr:rowOff>
    </xdr:from>
    <xdr:to>
      <xdr:col>55</xdr:col>
      <xdr:colOff>50800</xdr:colOff>
      <xdr:row>38</xdr:row>
      <xdr:rowOff>155916</xdr:rowOff>
    </xdr:to>
    <xdr:sp macro="" textlink="">
      <xdr:nvSpPr>
        <xdr:cNvPr id="309" name="楕円 308"/>
        <xdr:cNvSpPr/>
      </xdr:nvSpPr>
      <xdr:spPr>
        <a:xfrm>
          <a:off x="10426700" y="656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140693</xdr:rowOff>
    </xdr:from>
    <xdr:ext cx="534377" cy="259045"/>
    <xdr:sp macro="" textlink="">
      <xdr:nvSpPr>
        <xdr:cNvPr id="310" name="補助費等該当値テキスト"/>
        <xdr:cNvSpPr txBox="1"/>
      </xdr:nvSpPr>
      <xdr:spPr>
        <a:xfrm>
          <a:off x="10528300" y="648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59407</xdr:rowOff>
    </xdr:from>
    <xdr:to>
      <xdr:col>50</xdr:col>
      <xdr:colOff>165100</xdr:colOff>
      <xdr:row>38</xdr:row>
      <xdr:rowOff>161007</xdr:rowOff>
    </xdr:to>
    <xdr:sp macro="" textlink="">
      <xdr:nvSpPr>
        <xdr:cNvPr id="311" name="楕円 310"/>
        <xdr:cNvSpPr/>
      </xdr:nvSpPr>
      <xdr:spPr>
        <a:xfrm>
          <a:off x="9588500" y="65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152134</xdr:rowOff>
    </xdr:from>
    <xdr:ext cx="534377" cy="259045"/>
    <xdr:sp macro="" textlink="">
      <xdr:nvSpPr>
        <xdr:cNvPr id="312" name="テキスト ボックス 311"/>
        <xdr:cNvSpPr txBox="1"/>
      </xdr:nvSpPr>
      <xdr:spPr>
        <a:xfrm>
          <a:off x="9372111" y="666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67970</xdr:rowOff>
    </xdr:from>
    <xdr:to>
      <xdr:col>46</xdr:col>
      <xdr:colOff>38100</xdr:colOff>
      <xdr:row>38</xdr:row>
      <xdr:rowOff>169570</xdr:rowOff>
    </xdr:to>
    <xdr:sp macro="" textlink="">
      <xdr:nvSpPr>
        <xdr:cNvPr id="313" name="楕円 312"/>
        <xdr:cNvSpPr/>
      </xdr:nvSpPr>
      <xdr:spPr>
        <a:xfrm>
          <a:off x="8699500" y="65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160697</xdr:rowOff>
    </xdr:from>
    <xdr:ext cx="534377" cy="259045"/>
    <xdr:sp macro="" textlink="">
      <xdr:nvSpPr>
        <xdr:cNvPr id="314" name="テキスト ボックス 313"/>
        <xdr:cNvSpPr txBox="1"/>
      </xdr:nvSpPr>
      <xdr:spPr>
        <a:xfrm>
          <a:off x="8483111" y="66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65063</xdr:rowOff>
    </xdr:from>
    <xdr:to>
      <xdr:col>41</xdr:col>
      <xdr:colOff>101600</xdr:colOff>
      <xdr:row>38</xdr:row>
      <xdr:rowOff>166663</xdr:rowOff>
    </xdr:to>
    <xdr:sp macro="" textlink="">
      <xdr:nvSpPr>
        <xdr:cNvPr id="315" name="楕円 314"/>
        <xdr:cNvSpPr/>
      </xdr:nvSpPr>
      <xdr:spPr>
        <a:xfrm>
          <a:off x="7810500" y="65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157790</xdr:rowOff>
    </xdr:from>
    <xdr:ext cx="534377" cy="259045"/>
    <xdr:sp macro="" textlink="">
      <xdr:nvSpPr>
        <xdr:cNvPr id="316" name="テキスト ボックス 315"/>
        <xdr:cNvSpPr txBox="1"/>
      </xdr:nvSpPr>
      <xdr:spPr>
        <a:xfrm>
          <a:off x="7594111" y="66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67637</xdr:rowOff>
    </xdr:from>
    <xdr:to>
      <xdr:col>36</xdr:col>
      <xdr:colOff>165100</xdr:colOff>
      <xdr:row>38</xdr:row>
      <xdr:rowOff>169237</xdr:rowOff>
    </xdr:to>
    <xdr:sp macro="" textlink="">
      <xdr:nvSpPr>
        <xdr:cNvPr id="317" name="楕円 316"/>
        <xdr:cNvSpPr/>
      </xdr:nvSpPr>
      <xdr:spPr>
        <a:xfrm>
          <a:off x="6921500" y="658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160364</xdr:rowOff>
    </xdr:from>
    <xdr:ext cx="534377" cy="259045"/>
    <xdr:sp macro="" textlink="">
      <xdr:nvSpPr>
        <xdr:cNvPr id="318" name="テキスト ボックス 317"/>
        <xdr:cNvSpPr txBox="1"/>
      </xdr:nvSpPr>
      <xdr:spPr>
        <a:xfrm>
          <a:off x="6705111" y="667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58682</xdr:rowOff>
    </xdr:from>
    <xdr:to>
      <xdr:col>55</xdr:col>
      <xdr:colOff>0</xdr:colOff>
      <xdr:row>58</xdr:row>
      <xdr:rowOff>62564</xdr:rowOff>
    </xdr:to>
    <xdr:cxnSp macro="">
      <xdr:nvCxnSpPr>
        <xdr:cNvPr id="345" name="直線コネクタ 344"/>
        <xdr:cNvCxnSpPr/>
      </xdr:nvCxnSpPr>
      <xdr:spPr>
        <a:xfrm>
          <a:off x="9639300" y="10002782"/>
          <a:ext cx="8382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58682</xdr:rowOff>
    </xdr:from>
    <xdr:to>
      <xdr:col>50</xdr:col>
      <xdr:colOff>114300</xdr:colOff>
      <xdr:row>58</xdr:row>
      <xdr:rowOff>66712</xdr:rowOff>
    </xdr:to>
    <xdr:cxnSp macro="">
      <xdr:nvCxnSpPr>
        <xdr:cNvPr id="348" name="直線コネクタ 347"/>
        <xdr:cNvCxnSpPr/>
      </xdr:nvCxnSpPr>
      <xdr:spPr>
        <a:xfrm flipV="1">
          <a:off x="8750300" y="10002782"/>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45643</xdr:rowOff>
    </xdr:from>
    <xdr:to>
      <xdr:col>45</xdr:col>
      <xdr:colOff>177800</xdr:colOff>
      <xdr:row>58</xdr:row>
      <xdr:rowOff>66712</xdr:rowOff>
    </xdr:to>
    <xdr:cxnSp macro="">
      <xdr:nvCxnSpPr>
        <xdr:cNvPr id="351" name="直線コネクタ 350"/>
        <xdr:cNvCxnSpPr/>
      </xdr:nvCxnSpPr>
      <xdr:spPr>
        <a:xfrm>
          <a:off x="7861300" y="9989743"/>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45643</xdr:rowOff>
    </xdr:from>
    <xdr:to>
      <xdr:col>41</xdr:col>
      <xdr:colOff>50800</xdr:colOff>
      <xdr:row>58</xdr:row>
      <xdr:rowOff>59297</xdr:rowOff>
    </xdr:to>
    <xdr:cxnSp macro="">
      <xdr:nvCxnSpPr>
        <xdr:cNvPr id="354" name="直線コネクタ 353"/>
        <xdr:cNvCxnSpPr/>
      </xdr:nvCxnSpPr>
      <xdr:spPr>
        <a:xfrm flipV="1">
          <a:off x="6972300" y="9989743"/>
          <a:ext cx="889000" cy="1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8" name="テキスト ボックス 357"/>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11764</xdr:rowOff>
    </xdr:from>
    <xdr:to>
      <xdr:col>55</xdr:col>
      <xdr:colOff>50800</xdr:colOff>
      <xdr:row>58</xdr:row>
      <xdr:rowOff>113364</xdr:rowOff>
    </xdr:to>
    <xdr:sp macro="" textlink="">
      <xdr:nvSpPr>
        <xdr:cNvPr id="364" name="楕円 363"/>
        <xdr:cNvSpPr/>
      </xdr:nvSpPr>
      <xdr:spPr>
        <a:xfrm>
          <a:off x="10426700" y="99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142591</xdr:rowOff>
    </xdr:from>
    <xdr:ext cx="599010" cy="259045"/>
    <xdr:sp macro="" textlink="">
      <xdr:nvSpPr>
        <xdr:cNvPr id="365" name="普通建設事業費該当値テキスト"/>
        <xdr:cNvSpPr txBox="1"/>
      </xdr:nvSpPr>
      <xdr:spPr>
        <a:xfrm>
          <a:off x="10528300" y="97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7882</xdr:rowOff>
    </xdr:from>
    <xdr:to>
      <xdr:col>50</xdr:col>
      <xdr:colOff>165100</xdr:colOff>
      <xdr:row>58</xdr:row>
      <xdr:rowOff>109482</xdr:rowOff>
    </xdr:to>
    <xdr:sp macro="" textlink="">
      <xdr:nvSpPr>
        <xdr:cNvPr id="366" name="楕円 365"/>
        <xdr:cNvSpPr/>
      </xdr:nvSpPr>
      <xdr:spPr>
        <a:xfrm>
          <a:off x="9588500" y="99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126009</xdr:rowOff>
    </xdr:from>
    <xdr:ext cx="599010" cy="259045"/>
    <xdr:sp macro="" textlink="">
      <xdr:nvSpPr>
        <xdr:cNvPr id="367" name="テキスト ボックス 366"/>
        <xdr:cNvSpPr txBox="1"/>
      </xdr:nvSpPr>
      <xdr:spPr>
        <a:xfrm>
          <a:off x="9339795" y="972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15912</xdr:rowOff>
    </xdr:from>
    <xdr:to>
      <xdr:col>46</xdr:col>
      <xdr:colOff>38100</xdr:colOff>
      <xdr:row>58</xdr:row>
      <xdr:rowOff>117512</xdr:rowOff>
    </xdr:to>
    <xdr:sp macro="" textlink="">
      <xdr:nvSpPr>
        <xdr:cNvPr id="368" name="楕円 367"/>
        <xdr:cNvSpPr/>
      </xdr:nvSpPr>
      <xdr:spPr>
        <a:xfrm>
          <a:off x="8699500" y="996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134039</xdr:rowOff>
    </xdr:from>
    <xdr:ext cx="599010" cy="259045"/>
    <xdr:sp macro="" textlink="">
      <xdr:nvSpPr>
        <xdr:cNvPr id="369" name="テキスト ボックス 368"/>
        <xdr:cNvSpPr txBox="1"/>
      </xdr:nvSpPr>
      <xdr:spPr>
        <a:xfrm>
          <a:off x="8450795" y="973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166293</xdr:rowOff>
    </xdr:from>
    <xdr:to>
      <xdr:col>41</xdr:col>
      <xdr:colOff>101600</xdr:colOff>
      <xdr:row>58</xdr:row>
      <xdr:rowOff>96443</xdr:rowOff>
    </xdr:to>
    <xdr:sp macro="" textlink="">
      <xdr:nvSpPr>
        <xdr:cNvPr id="370" name="楕円 369"/>
        <xdr:cNvSpPr/>
      </xdr:nvSpPr>
      <xdr:spPr>
        <a:xfrm>
          <a:off x="7810500" y="993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112970</xdr:rowOff>
    </xdr:from>
    <xdr:ext cx="599010" cy="259045"/>
    <xdr:sp macro="" textlink="">
      <xdr:nvSpPr>
        <xdr:cNvPr id="371" name="テキスト ボックス 370"/>
        <xdr:cNvSpPr txBox="1"/>
      </xdr:nvSpPr>
      <xdr:spPr>
        <a:xfrm>
          <a:off x="7561795" y="971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8497</xdr:rowOff>
    </xdr:from>
    <xdr:to>
      <xdr:col>36</xdr:col>
      <xdr:colOff>165100</xdr:colOff>
      <xdr:row>58</xdr:row>
      <xdr:rowOff>110097</xdr:rowOff>
    </xdr:to>
    <xdr:sp macro="" textlink="">
      <xdr:nvSpPr>
        <xdr:cNvPr id="372" name="楕円 371"/>
        <xdr:cNvSpPr/>
      </xdr:nvSpPr>
      <xdr:spPr>
        <a:xfrm>
          <a:off x="6921500" y="99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126624</xdr:rowOff>
    </xdr:from>
    <xdr:ext cx="599010" cy="259045"/>
    <xdr:sp macro="" textlink="">
      <xdr:nvSpPr>
        <xdr:cNvPr id="373" name="テキスト ボックス 372"/>
        <xdr:cNvSpPr txBox="1"/>
      </xdr:nvSpPr>
      <xdr:spPr>
        <a:xfrm>
          <a:off x="6672795" y="972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130445</xdr:rowOff>
    </xdr:from>
    <xdr:to>
      <xdr:col>55</xdr:col>
      <xdr:colOff>0</xdr:colOff>
      <xdr:row>78</xdr:row>
      <xdr:rowOff>143639</xdr:rowOff>
    </xdr:to>
    <xdr:cxnSp macro="">
      <xdr:nvCxnSpPr>
        <xdr:cNvPr id="402" name="直線コネクタ 401"/>
        <xdr:cNvCxnSpPr/>
      </xdr:nvCxnSpPr>
      <xdr:spPr>
        <a:xfrm flipV="1">
          <a:off x="9639300" y="13503545"/>
          <a:ext cx="8382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134187</xdr:rowOff>
    </xdr:from>
    <xdr:to>
      <xdr:col>50</xdr:col>
      <xdr:colOff>114300</xdr:colOff>
      <xdr:row>78</xdr:row>
      <xdr:rowOff>143639</xdr:rowOff>
    </xdr:to>
    <xdr:cxnSp macro="">
      <xdr:nvCxnSpPr>
        <xdr:cNvPr id="405" name="直線コネクタ 404"/>
        <xdr:cNvCxnSpPr/>
      </xdr:nvCxnSpPr>
      <xdr:spPr>
        <a:xfrm>
          <a:off x="8750300" y="13507287"/>
          <a:ext cx="8890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94366</xdr:rowOff>
    </xdr:from>
    <xdr:to>
      <xdr:col>45</xdr:col>
      <xdr:colOff>177800</xdr:colOff>
      <xdr:row>78</xdr:row>
      <xdr:rowOff>134187</xdr:rowOff>
    </xdr:to>
    <xdr:cxnSp macro="">
      <xdr:nvCxnSpPr>
        <xdr:cNvPr id="408" name="直線コネクタ 407"/>
        <xdr:cNvCxnSpPr/>
      </xdr:nvCxnSpPr>
      <xdr:spPr>
        <a:xfrm>
          <a:off x="7861300" y="13467466"/>
          <a:ext cx="889000" cy="3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13277</xdr:rowOff>
    </xdr:from>
    <xdr:to>
      <xdr:col>41</xdr:col>
      <xdr:colOff>50800</xdr:colOff>
      <xdr:row>78</xdr:row>
      <xdr:rowOff>94366</xdr:rowOff>
    </xdr:to>
    <xdr:cxnSp macro="">
      <xdr:nvCxnSpPr>
        <xdr:cNvPr id="411" name="直線コネクタ 410"/>
        <xdr:cNvCxnSpPr/>
      </xdr:nvCxnSpPr>
      <xdr:spPr>
        <a:xfrm>
          <a:off x="6972300" y="13386377"/>
          <a:ext cx="889000" cy="8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5" name="テキスト ボックス 414"/>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79645</xdr:rowOff>
    </xdr:from>
    <xdr:to>
      <xdr:col>55</xdr:col>
      <xdr:colOff>50800</xdr:colOff>
      <xdr:row>79</xdr:row>
      <xdr:rowOff>9795</xdr:rowOff>
    </xdr:to>
    <xdr:sp macro="" textlink="">
      <xdr:nvSpPr>
        <xdr:cNvPr id="421" name="楕円 420"/>
        <xdr:cNvSpPr/>
      </xdr:nvSpPr>
      <xdr:spPr>
        <a:xfrm>
          <a:off x="10426700" y="13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39022</xdr:rowOff>
    </xdr:from>
    <xdr:ext cx="534377" cy="259045"/>
    <xdr:sp macro="" textlink="">
      <xdr:nvSpPr>
        <xdr:cNvPr id="422" name="普通建設事業費 （ うち新規整備　）該当値テキスト"/>
        <xdr:cNvSpPr txBox="1"/>
      </xdr:nvSpPr>
      <xdr:spPr>
        <a:xfrm>
          <a:off x="10528300" y="1324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92839</xdr:rowOff>
    </xdr:from>
    <xdr:to>
      <xdr:col>50</xdr:col>
      <xdr:colOff>165100</xdr:colOff>
      <xdr:row>79</xdr:row>
      <xdr:rowOff>22989</xdr:rowOff>
    </xdr:to>
    <xdr:sp macro="" textlink="">
      <xdr:nvSpPr>
        <xdr:cNvPr id="423" name="楕円 422"/>
        <xdr:cNvSpPr/>
      </xdr:nvSpPr>
      <xdr:spPr>
        <a:xfrm>
          <a:off x="9588500" y="134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39516</xdr:rowOff>
    </xdr:from>
    <xdr:ext cx="534377" cy="259045"/>
    <xdr:sp macro="" textlink="">
      <xdr:nvSpPr>
        <xdr:cNvPr id="424" name="テキスト ボックス 423"/>
        <xdr:cNvSpPr txBox="1"/>
      </xdr:nvSpPr>
      <xdr:spPr>
        <a:xfrm>
          <a:off x="9372111" y="132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83387</xdr:rowOff>
    </xdr:from>
    <xdr:to>
      <xdr:col>46</xdr:col>
      <xdr:colOff>38100</xdr:colOff>
      <xdr:row>79</xdr:row>
      <xdr:rowOff>13537</xdr:rowOff>
    </xdr:to>
    <xdr:sp macro="" textlink="">
      <xdr:nvSpPr>
        <xdr:cNvPr id="425" name="楕円 424"/>
        <xdr:cNvSpPr/>
      </xdr:nvSpPr>
      <xdr:spPr>
        <a:xfrm>
          <a:off x="8699500" y="134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4664</xdr:rowOff>
    </xdr:from>
    <xdr:ext cx="534377" cy="259045"/>
    <xdr:sp macro="" textlink="">
      <xdr:nvSpPr>
        <xdr:cNvPr id="426" name="テキスト ボックス 425"/>
        <xdr:cNvSpPr txBox="1"/>
      </xdr:nvSpPr>
      <xdr:spPr>
        <a:xfrm>
          <a:off x="8483111" y="1354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43566</xdr:rowOff>
    </xdr:from>
    <xdr:to>
      <xdr:col>41</xdr:col>
      <xdr:colOff>101600</xdr:colOff>
      <xdr:row>78</xdr:row>
      <xdr:rowOff>145166</xdr:rowOff>
    </xdr:to>
    <xdr:sp macro="" textlink="">
      <xdr:nvSpPr>
        <xdr:cNvPr id="427" name="楕円 426"/>
        <xdr:cNvSpPr/>
      </xdr:nvSpPr>
      <xdr:spPr>
        <a:xfrm>
          <a:off x="7810500" y="134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161693</xdr:rowOff>
    </xdr:from>
    <xdr:ext cx="534377" cy="259045"/>
    <xdr:sp macro="" textlink="">
      <xdr:nvSpPr>
        <xdr:cNvPr id="428" name="テキスト ボックス 427"/>
        <xdr:cNvSpPr txBox="1"/>
      </xdr:nvSpPr>
      <xdr:spPr>
        <a:xfrm>
          <a:off x="7594111" y="1319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133927</xdr:rowOff>
    </xdr:from>
    <xdr:to>
      <xdr:col>36</xdr:col>
      <xdr:colOff>165100</xdr:colOff>
      <xdr:row>78</xdr:row>
      <xdr:rowOff>64077</xdr:rowOff>
    </xdr:to>
    <xdr:sp macro="" textlink="">
      <xdr:nvSpPr>
        <xdr:cNvPr id="429" name="楕円 428"/>
        <xdr:cNvSpPr/>
      </xdr:nvSpPr>
      <xdr:spPr>
        <a:xfrm>
          <a:off x="6921500" y="133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80604</xdr:rowOff>
    </xdr:from>
    <xdr:ext cx="599010" cy="259045"/>
    <xdr:sp macro="" textlink="">
      <xdr:nvSpPr>
        <xdr:cNvPr id="430" name="テキスト ボックス 429"/>
        <xdr:cNvSpPr txBox="1"/>
      </xdr:nvSpPr>
      <xdr:spPr>
        <a:xfrm>
          <a:off x="6672795" y="1311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128383</xdr:rowOff>
    </xdr:from>
    <xdr:to>
      <xdr:col>55</xdr:col>
      <xdr:colOff>0</xdr:colOff>
      <xdr:row>98</xdr:row>
      <xdr:rowOff>138602</xdr:rowOff>
    </xdr:to>
    <xdr:cxnSp macro="">
      <xdr:nvCxnSpPr>
        <xdr:cNvPr id="461" name="直線コネクタ 460"/>
        <xdr:cNvCxnSpPr/>
      </xdr:nvCxnSpPr>
      <xdr:spPr>
        <a:xfrm>
          <a:off x="9639300" y="16930483"/>
          <a:ext cx="838200" cy="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128383</xdr:rowOff>
    </xdr:from>
    <xdr:to>
      <xdr:col>50</xdr:col>
      <xdr:colOff>114300</xdr:colOff>
      <xdr:row>98</xdr:row>
      <xdr:rowOff>150614</xdr:rowOff>
    </xdr:to>
    <xdr:cxnSp macro="">
      <xdr:nvCxnSpPr>
        <xdr:cNvPr id="464" name="直線コネクタ 463"/>
        <xdr:cNvCxnSpPr/>
      </xdr:nvCxnSpPr>
      <xdr:spPr>
        <a:xfrm flipV="1">
          <a:off x="8750300" y="16930483"/>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118371</xdr:rowOff>
    </xdr:from>
    <xdr:to>
      <xdr:col>45</xdr:col>
      <xdr:colOff>177800</xdr:colOff>
      <xdr:row>98</xdr:row>
      <xdr:rowOff>150614</xdr:rowOff>
    </xdr:to>
    <xdr:cxnSp macro="">
      <xdr:nvCxnSpPr>
        <xdr:cNvPr id="467" name="直線コネクタ 466"/>
        <xdr:cNvCxnSpPr/>
      </xdr:nvCxnSpPr>
      <xdr:spPr>
        <a:xfrm>
          <a:off x="7861300" y="16920471"/>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118371</xdr:rowOff>
    </xdr:from>
    <xdr:to>
      <xdr:col>41</xdr:col>
      <xdr:colOff>50800</xdr:colOff>
      <xdr:row>99</xdr:row>
      <xdr:rowOff>26031</xdr:rowOff>
    </xdr:to>
    <xdr:cxnSp macro="">
      <xdr:nvCxnSpPr>
        <xdr:cNvPr id="470" name="直線コネクタ 469"/>
        <xdr:cNvCxnSpPr/>
      </xdr:nvCxnSpPr>
      <xdr:spPr>
        <a:xfrm flipV="1">
          <a:off x="6972300" y="16920471"/>
          <a:ext cx="889000" cy="7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87802</xdr:rowOff>
    </xdr:from>
    <xdr:to>
      <xdr:col>55</xdr:col>
      <xdr:colOff>50800</xdr:colOff>
      <xdr:row>99</xdr:row>
      <xdr:rowOff>17952</xdr:rowOff>
    </xdr:to>
    <xdr:sp macro="" textlink="">
      <xdr:nvSpPr>
        <xdr:cNvPr id="480" name="楕円 479"/>
        <xdr:cNvSpPr/>
      </xdr:nvSpPr>
      <xdr:spPr>
        <a:xfrm>
          <a:off x="10426700" y="168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47179</xdr:rowOff>
    </xdr:from>
    <xdr:ext cx="599010" cy="259045"/>
    <xdr:sp macro="" textlink="">
      <xdr:nvSpPr>
        <xdr:cNvPr id="481" name="普通建設事業費 （ うち更新整備　）該当値テキスト"/>
        <xdr:cNvSpPr txBox="1"/>
      </xdr:nvSpPr>
      <xdr:spPr>
        <a:xfrm>
          <a:off x="10528300" y="1667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77583</xdr:rowOff>
    </xdr:from>
    <xdr:to>
      <xdr:col>50</xdr:col>
      <xdr:colOff>165100</xdr:colOff>
      <xdr:row>99</xdr:row>
      <xdr:rowOff>7733</xdr:rowOff>
    </xdr:to>
    <xdr:sp macro="" textlink="">
      <xdr:nvSpPr>
        <xdr:cNvPr id="482" name="楕円 481"/>
        <xdr:cNvSpPr/>
      </xdr:nvSpPr>
      <xdr:spPr>
        <a:xfrm>
          <a:off x="9588500" y="168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24260</xdr:rowOff>
    </xdr:from>
    <xdr:ext cx="599010" cy="259045"/>
    <xdr:sp macro="" textlink="">
      <xdr:nvSpPr>
        <xdr:cNvPr id="483" name="テキスト ボックス 482"/>
        <xdr:cNvSpPr txBox="1"/>
      </xdr:nvSpPr>
      <xdr:spPr>
        <a:xfrm>
          <a:off x="9339795" y="1665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99814</xdr:rowOff>
    </xdr:from>
    <xdr:to>
      <xdr:col>46</xdr:col>
      <xdr:colOff>38100</xdr:colOff>
      <xdr:row>99</xdr:row>
      <xdr:rowOff>29964</xdr:rowOff>
    </xdr:to>
    <xdr:sp macro="" textlink="">
      <xdr:nvSpPr>
        <xdr:cNvPr id="484" name="楕円 483"/>
        <xdr:cNvSpPr/>
      </xdr:nvSpPr>
      <xdr:spPr>
        <a:xfrm>
          <a:off x="8699500" y="169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46491</xdr:rowOff>
    </xdr:from>
    <xdr:ext cx="599010" cy="259045"/>
    <xdr:sp macro="" textlink="">
      <xdr:nvSpPr>
        <xdr:cNvPr id="485" name="テキスト ボックス 484"/>
        <xdr:cNvSpPr txBox="1"/>
      </xdr:nvSpPr>
      <xdr:spPr>
        <a:xfrm>
          <a:off x="8450795" y="1667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67571</xdr:rowOff>
    </xdr:from>
    <xdr:to>
      <xdr:col>41</xdr:col>
      <xdr:colOff>101600</xdr:colOff>
      <xdr:row>98</xdr:row>
      <xdr:rowOff>169171</xdr:rowOff>
    </xdr:to>
    <xdr:sp macro="" textlink="">
      <xdr:nvSpPr>
        <xdr:cNvPr id="486" name="楕円 485"/>
        <xdr:cNvSpPr/>
      </xdr:nvSpPr>
      <xdr:spPr>
        <a:xfrm>
          <a:off x="7810500" y="168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14248</xdr:rowOff>
    </xdr:from>
    <xdr:ext cx="599010" cy="259045"/>
    <xdr:sp macro="" textlink="">
      <xdr:nvSpPr>
        <xdr:cNvPr id="487" name="テキスト ボックス 486"/>
        <xdr:cNvSpPr txBox="1"/>
      </xdr:nvSpPr>
      <xdr:spPr>
        <a:xfrm>
          <a:off x="7561795" y="1664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146681</xdr:rowOff>
    </xdr:from>
    <xdr:to>
      <xdr:col>36</xdr:col>
      <xdr:colOff>165100</xdr:colOff>
      <xdr:row>99</xdr:row>
      <xdr:rowOff>76831</xdr:rowOff>
    </xdr:to>
    <xdr:sp macro="" textlink="">
      <xdr:nvSpPr>
        <xdr:cNvPr id="488" name="楕円 487"/>
        <xdr:cNvSpPr/>
      </xdr:nvSpPr>
      <xdr:spPr>
        <a:xfrm>
          <a:off x="6921500" y="169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93358</xdr:rowOff>
    </xdr:from>
    <xdr:ext cx="534377" cy="259045"/>
    <xdr:sp macro="" textlink="">
      <xdr:nvSpPr>
        <xdr:cNvPr id="489" name="テキスト ボックス 488"/>
        <xdr:cNvSpPr txBox="1"/>
      </xdr:nvSpPr>
      <xdr:spPr>
        <a:xfrm>
          <a:off x="6705111" y="167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65629</xdr:rowOff>
    </xdr:from>
    <xdr:to>
      <xdr:col>85</xdr:col>
      <xdr:colOff>127000</xdr:colOff>
      <xdr:row>38</xdr:row>
      <xdr:rowOff>70379</xdr:rowOff>
    </xdr:to>
    <xdr:cxnSp macro="">
      <xdr:nvCxnSpPr>
        <xdr:cNvPr id="516" name="直線コネクタ 515"/>
        <xdr:cNvCxnSpPr/>
      </xdr:nvCxnSpPr>
      <xdr:spPr>
        <a:xfrm>
          <a:off x="15481300" y="6580729"/>
          <a:ext cx="8382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65629</xdr:rowOff>
    </xdr:from>
    <xdr:to>
      <xdr:col>81</xdr:col>
      <xdr:colOff>50800</xdr:colOff>
      <xdr:row>38</xdr:row>
      <xdr:rowOff>107787</xdr:rowOff>
    </xdr:to>
    <xdr:cxnSp macro="">
      <xdr:nvCxnSpPr>
        <xdr:cNvPr id="519" name="直線コネクタ 518"/>
        <xdr:cNvCxnSpPr/>
      </xdr:nvCxnSpPr>
      <xdr:spPr>
        <a:xfrm flipV="1">
          <a:off x="14592300" y="6580729"/>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107787</xdr:rowOff>
    </xdr:from>
    <xdr:to>
      <xdr:col>76</xdr:col>
      <xdr:colOff>114300</xdr:colOff>
      <xdr:row>38</xdr:row>
      <xdr:rowOff>113406</xdr:rowOff>
    </xdr:to>
    <xdr:cxnSp macro="">
      <xdr:nvCxnSpPr>
        <xdr:cNvPr id="522" name="直線コネクタ 521"/>
        <xdr:cNvCxnSpPr/>
      </xdr:nvCxnSpPr>
      <xdr:spPr>
        <a:xfrm flipV="1">
          <a:off x="13703300" y="6622887"/>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113406</xdr:rowOff>
    </xdr:from>
    <xdr:to>
      <xdr:col>71</xdr:col>
      <xdr:colOff>177800</xdr:colOff>
      <xdr:row>38</xdr:row>
      <xdr:rowOff>129656</xdr:rowOff>
    </xdr:to>
    <xdr:cxnSp macro="">
      <xdr:nvCxnSpPr>
        <xdr:cNvPr id="525" name="直線コネクタ 524"/>
        <xdr:cNvCxnSpPr/>
      </xdr:nvCxnSpPr>
      <xdr:spPr>
        <a:xfrm flipV="1">
          <a:off x="12814300" y="6628506"/>
          <a:ext cx="889000" cy="1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19579</xdr:rowOff>
    </xdr:from>
    <xdr:to>
      <xdr:col>85</xdr:col>
      <xdr:colOff>177800</xdr:colOff>
      <xdr:row>38</xdr:row>
      <xdr:rowOff>121179</xdr:rowOff>
    </xdr:to>
    <xdr:sp macro="" textlink="">
      <xdr:nvSpPr>
        <xdr:cNvPr id="535" name="楕円 534"/>
        <xdr:cNvSpPr/>
      </xdr:nvSpPr>
      <xdr:spPr>
        <a:xfrm>
          <a:off x="16268700" y="65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150406</xdr:rowOff>
    </xdr:from>
    <xdr:ext cx="534377" cy="259045"/>
    <xdr:sp macro="" textlink="">
      <xdr:nvSpPr>
        <xdr:cNvPr id="536" name="災害復旧事業費該当値テキスト"/>
        <xdr:cNvSpPr txBox="1"/>
      </xdr:nvSpPr>
      <xdr:spPr>
        <a:xfrm>
          <a:off x="16370300" y="632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14829</xdr:rowOff>
    </xdr:from>
    <xdr:to>
      <xdr:col>81</xdr:col>
      <xdr:colOff>101600</xdr:colOff>
      <xdr:row>38</xdr:row>
      <xdr:rowOff>116429</xdr:rowOff>
    </xdr:to>
    <xdr:sp macro="" textlink="">
      <xdr:nvSpPr>
        <xdr:cNvPr id="537" name="楕円 536"/>
        <xdr:cNvSpPr/>
      </xdr:nvSpPr>
      <xdr:spPr>
        <a:xfrm>
          <a:off x="15430500" y="65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132956</xdr:rowOff>
    </xdr:from>
    <xdr:ext cx="534377" cy="259045"/>
    <xdr:sp macro="" textlink="">
      <xdr:nvSpPr>
        <xdr:cNvPr id="538" name="テキスト ボックス 537"/>
        <xdr:cNvSpPr txBox="1"/>
      </xdr:nvSpPr>
      <xdr:spPr>
        <a:xfrm>
          <a:off x="15214111" y="63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56987</xdr:rowOff>
    </xdr:from>
    <xdr:to>
      <xdr:col>76</xdr:col>
      <xdr:colOff>165100</xdr:colOff>
      <xdr:row>38</xdr:row>
      <xdr:rowOff>158587</xdr:rowOff>
    </xdr:to>
    <xdr:sp macro="" textlink="">
      <xdr:nvSpPr>
        <xdr:cNvPr id="539" name="楕円 538"/>
        <xdr:cNvSpPr/>
      </xdr:nvSpPr>
      <xdr:spPr>
        <a:xfrm>
          <a:off x="14541500" y="657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149714</xdr:rowOff>
    </xdr:from>
    <xdr:ext cx="469744" cy="259045"/>
    <xdr:sp macro="" textlink="">
      <xdr:nvSpPr>
        <xdr:cNvPr id="540" name="テキスト ボックス 539"/>
        <xdr:cNvSpPr txBox="1"/>
      </xdr:nvSpPr>
      <xdr:spPr>
        <a:xfrm>
          <a:off x="14357428" y="666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62606</xdr:rowOff>
    </xdr:from>
    <xdr:to>
      <xdr:col>72</xdr:col>
      <xdr:colOff>38100</xdr:colOff>
      <xdr:row>38</xdr:row>
      <xdr:rowOff>164206</xdr:rowOff>
    </xdr:to>
    <xdr:sp macro="" textlink="">
      <xdr:nvSpPr>
        <xdr:cNvPr id="541" name="楕円 540"/>
        <xdr:cNvSpPr/>
      </xdr:nvSpPr>
      <xdr:spPr>
        <a:xfrm>
          <a:off x="13652500" y="657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155333</xdr:rowOff>
    </xdr:from>
    <xdr:ext cx="469744" cy="259045"/>
    <xdr:sp macro="" textlink="">
      <xdr:nvSpPr>
        <xdr:cNvPr id="542" name="テキスト ボックス 541"/>
        <xdr:cNvSpPr txBox="1"/>
      </xdr:nvSpPr>
      <xdr:spPr>
        <a:xfrm>
          <a:off x="13468428" y="667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78856</xdr:rowOff>
    </xdr:from>
    <xdr:to>
      <xdr:col>67</xdr:col>
      <xdr:colOff>101600</xdr:colOff>
      <xdr:row>39</xdr:row>
      <xdr:rowOff>9006</xdr:rowOff>
    </xdr:to>
    <xdr:sp macro="" textlink="">
      <xdr:nvSpPr>
        <xdr:cNvPr id="543" name="楕円 542"/>
        <xdr:cNvSpPr/>
      </xdr:nvSpPr>
      <xdr:spPr>
        <a:xfrm>
          <a:off x="12763500" y="659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133</xdr:rowOff>
    </xdr:from>
    <xdr:ext cx="469744" cy="259045"/>
    <xdr:sp macro="" textlink="">
      <xdr:nvSpPr>
        <xdr:cNvPr id="544" name="テキスト ボックス 543"/>
        <xdr:cNvSpPr txBox="1"/>
      </xdr:nvSpPr>
      <xdr:spPr>
        <a:xfrm>
          <a:off x="12579428" y="66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126752</xdr:rowOff>
    </xdr:from>
    <xdr:to>
      <xdr:col>85</xdr:col>
      <xdr:colOff>127000</xdr:colOff>
      <xdr:row>73</xdr:row>
      <xdr:rowOff>162227</xdr:rowOff>
    </xdr:to>
    <xdr:cxnSp macro="">
      <xdr:nvCxnSpPr>
        <xdr:cNvPr id="620" name="直線コネクタ 619"/>
        <xdr:cNvCxnSpPr/>
      </xdr:nvCxnSpPr>
      <xdr:spPr>
        <a:xfrm flipV="1">
          <a:off x="15481300" y="12642602"/>
          <a:ext cx="838200" cy="3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162227</xdr:rowOff>
    </xdr:from>
    <xdr:to>
      <xdr:col>81</xdr:col>
      <xdr:colOff>50800</xdr:colOff>
      <xdr:row>74</xdr:row>
      <xdr:rowOff>57015</xdr:rowOff>
    </xdr:to>
    <xdr:cxnSp macro="">
      <xdr:nvCxnSpPr>
        <xdr:cNvPr id="623" name="直線コネクタ 622"/>
        <xdr:cNvCxnSpPr/>
      </xdr:nvCxnSpPr>
      <xdr:spPr>
        <a:xfrm flipV="1">
          <a:off x="14592300" y="12678077"/>
          <a:ext cx="889000" cy="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57015</xdr:rowOff>
    </xdr:from>
    <xdr:to>
      <xdr:col>76</xdr:col>
      <xdr:colOff>114300</xdr:colOff>
      <xdr:row>74</xdr:row>
      <xdr:rowOff>76474</xdr:rowOff>
    </xdr:to>
    <xdr:cxnSp macro="">
      <xdr:nvCxnSpPr>
        <xdr:cNvPr id="626" name="直線コネクタ 625"/>
        <xdr:cNvCxnSpPr/>
      </xdr:nvCxnSpPr>
      <xdr:spPr>
        <a:xfrm flipV="1">
          <a:off x="13703300" y="12744315"/>
          <a:ext cx="889000" cy="1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76474</xdr:rowOff>
    </xdr:from>
    <xdr:to>
      <xdr:col>71</xdr:col>
      <xdr:colOff>177800</xdr:colOff>
      <xdr:row>74</xdr:row>
      <xdr:rowOff>85668</xdr:rowOff>
    </xdr:to>
    <xdr:cxnSp macro="">
      <xdr:nvCxnSpPr>
        <xdr:cNvPr id="629" name="直線コネクタ 628"/>
        <xdr:cNvCxnSpPr/>
      </xdr:nvCxnSpPr>
      <xdr:spPr>
        <a:xfrm flipV="1">
          <a:off x="12814300" y="12763774"/>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75952</xdr:rowOff>
    </xdr:from>
    <xdr:to>
      <xdr:col>85</xdr:col>
      <xdr:colOff>177800</xdr:colOff>
      <xdr:row>74</xdr:row>
      <xdr:rowOff>6102</xdr:rowOff>
    </xdr:to>
    <xdr:sp macro="" textlink="">
      <xdr:nvSpPr>
        <xdr:cNvPr id="639" name="楕円 638"/>
        <xdr:cNvSpPr/>
      </xdr:nvSpPr>
      <xdr:spPr>
        <a:xfrm>
          <a:off x="16268700" y="1259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98829</xdr:rowOff>
    </xdr:from>
    <xdr:ext cx="599010" cy="259045"/>
    <xdr:sp macro="" textlink="">
      <xdr:nvSpPr>
        <xdr:cNvPr id="640" name="公債費該当値テキスト"/>
        <xdr:cNvSpPr txBox="1"/>
      </xdr:nvSpPr>
      <xdr:spPr>
        <a:xfrm>
          <a:off x="16370300" y="1244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111427</xdr:rowOff>
    </xdr:from>
    <xdr:to>
      <xdr:col>81</xdr:col>
      <xdr:colOff>101600</xdr:colOff>
      <xdr:row>74</xdr:row>
      <xdr:rowOff>41577</xdr:rowOff>
    </xdr:to>
    <xdr:sp macro="" textlink="">
      <xdr:nvSpPr>
        <xdr:cNvPr id="641" name="楕円 640"/>
        <xdr:cNvSpPr/>
      </xdr:nvSpPr>
      <xdr:spPr>
        <a:xfrm>
          <a:off x="15430500" y="1262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58104</xdr:rowOff>
    </xdr:from>
    <xdr:ext cx="599010" cy="259045"/>
    <xdr:sp macro="" textlink="">
      <xdr:nvSpPr>
        <xdr:cNvPr id="642" name="テキスト ボックス 641"/>
        <xdr:cNvSpPr txBox="1"/>
      </xdr:nvSpPr>
      <xdr:spPr>
        <a:xfrm>
          <a:off x="15181795" y="1240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6215</xdr:rowOff>
    </xdr:from>
    <xdr:to>
      <xdr:col>76</xdr:col>
      <xdr:colOff>165100</xdr:colOff>
      <xdr:row>74</xdr:row>
      <xdr:rowOff>107815</xdr:rowOff>
    </xdr:to>
    <xdr:sp macro="" textlink="">
      <xdr:nvSpPr>
        <xdr:cNvPr id="643" name="楕円 642"/>
        <xdr:cNvSpPr/>
      </xdr:nvSpPr>
      <xdr:spPr>
        <a:xfrm>
          <a:off x="14541500" y="126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124342</xdr:rowOff>
    </xdr:from>
    <xdr:ext cx="599010" cy="259045"/>
    <xdr:sp macro="" textlink="">
      <xdr:nvSpPr>
        <xdr:cNvPr id="644" name="テキスト ボックス 643"/>
        <xdr:cNvSpPr txBox="1"/>
      </xdr:nvSpPr>
      <xdr:spPr>
        <a:xfrm>
          <a:off x="14292795" y="1246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25674</xdr:rowOff>
    </xdr:from>
    <xdr:to>
      <xdr:col>72</xdr:col>
      <xdr:colOff>38100</xdr:colOff>
      <xdr:row>74</xdr:row>
      <xdr:rowOff>127274</xdr:rowOff>
    </xdr:to>
    <xdr:sp macro="" textlink="">
      <xdr:nvSpPr>
        <xdr:cNvPr id="645" name="楕円 644"/>
        <xdr:cNvSpPr/>
      </xdr:nvSpPr>
      <xdr:spPr>
        <a:xfrm>
          <a:off x="13652500" y="1271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143801</xdr:rowOff>
    </xdr:from>
    <xdr:ext cx="599010" cy="259045"/>
    <xdr:sp macro="" textlink="">
      <xdr:nvSpPr>
        <xdr:cNvPr id="646" name="テキスト ボックス 645"/>
        <xdr:cNvSpPr txBox="1"/>
      </xdr:nvSpPr>
      <xdr:spPr>
        <a:xfrm>
          <a:off x="13403795" y="1248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34868</xdr:rowOff>
    </xdr:from>
    <xdr:to>
      <xdr:col>67</xdr:col>
      <xdr:colOff>101600</xdr:colOff>
      <xdr:row>74</xdr:row>
      <xdr:rowOff>136468</xdr:rowOff>
    </xdr:to>
    <xdr:sp macro="" textlink="">
      <xdr:nvSpPr>
        <xdr:cNvPr id="647" name="楕円 646"/>
        <xdr:cNvSpPr/>
      </xdr:nvSpPr>
      <xdr:spPr>
        <a:xfrm>
          <a:off x="12763500" y="127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152995</xdr:rowOff>
    </xdr:from>
    <xdr:ext cx="599010" cy="259045"/>
    <xdr:sp macro="" textlink="">
      <xdr:nvSpPr>
        <xdr:cNvPr id="648" name="テキスト ボックス 647"/>
        <xdr:cNvSpPr txBox="1"/>
      </xdr:nvSpPr>
      <xdr:spPr>
        <a:xfrm>
          <a:off x="12514795" y="1249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14793</xdr:rowOff>
    </xdr:from>
    <xdr:to>
      <xdr:col>85</xdr:col>
      <xdr:colOff>127000</xdr:colOff>
      <xdr:row>99</xdr:row>
      <xdr:rowOff>15239</xdr:rowOff>
    </xdr:to>
    <xdr:cxnSp macro="">
      <xdr:nvCxnSpPr>
        <xdr:cNvPr id="677" name="直線コネクタ 676"/>
        <xdr:cNvCxnSpPr/>
      </xdr:nvCxnSpPr>
      <xdr:spPr>
        <a:xfrm>
          <a:off x="15481300" y="16988343"/>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14793</xdr:rowOff>
    </xdr:from>
    <xdr:to>
      <xdr:col>81</xdr:col>
      <xdr:colOff>50800</xdr:colOff>
      <xdr:row>99</xdr:row>
      <xdr:rowOff>16923</xdr:rowOff>
    </xdr:to>
    <xdr:cxnSp macro="">
      <xdr:nvCxnSpPr>
        <xdr:cNvPr id="680" name="直線コネクタ 679"/>
        <xdr:cNvCxnSpPr/>
      </xdr:nvCxnSpPr>
      <xdr:spPr>
        <a:xfrm flipV="1">
          <a:off x="14592300" y="16988343"/>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16923</xdr:rowOff>
    </xdr:from>
    <xdr:to>
      <xdr:col>76</xdr:col>
      <xdr:colOff>114300</xdr:colOff>
      <xdr:row>99</xdr:row>
      <xdr:rowOff>35147</xdr:rowOff>
    </xdr:to>
    <xdr:cxnSp macro="">
      <xdr:nvCxnSpPr>
        <xdr:cNvPr id="683" name="直線コネクタ 682"/>
        <xdr:cNvCxnSpPr/>
      </xdr:nvCxnSpPr>
      <xdr:spPr>
        <a:xfrm flipV="1">
          <a:off x="13703300" y="16990473"/>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35140</xdr:rowOff>
    </xdr:from>
    <xdr:to>
      <xdr:col>71</xdr:col>
      <xdr:colOff>177800</xdr:colOff>
      <xdr:row>99</xdr:row>
      <xdr:rowOff>35147</xdr:rowOff>
    </xdr:to>
    <xdr:cxnSp macro="">
      <xdr:nvCxnSpPr>
        <xdr:cNvPr id="686" name="直線コネクタ 685"/>
        <xdr:cNvCxnSpPr/>
      </xdr:nvCxnSpPr>
      <xdr:spPr>
        <a:xfrm>
          <a:off x="12814300" y="1700869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135889</xdr:rowOff>
    </xdr:from>
    <xdr:to>
      <xdr:col>85</xdr:col>
      <xdr:colOff>177800</xdr:colOff>
      <xdr:row>99</xdr:row>
      <xdr:rowOff>66039</xdr:rowOff>
    </xdr:to>
    <xdr:sp macro="" textlink="">
      <xdr:nvSpPr>
        <xdr:cNvPr id="696" name="楕円 695"/>
        <xdr:cNvSpPr/>
      </xdr:nvSpPr>
      <xdr:spPr>
        <a:xfrm>
          <a:off x="16268700" y="169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104584</xdr:rowOff>
    </xdr:from>
    <xdr:ext cx="534377" cy="259045"/>
    <xdr:sp macro="" textlink="">
      <xdr:nvSpPr>
        <xdr:cNvPr id="697" name="積立金該当値テキスト"/>
        <xdr:cNvSpPr txBox="1"/>
      </xdr:nvSpPr>
      <xdr:spPr>
        <a:xfrm>
          <a:off x="16370300" y="1690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135443</xdr:rowOff>
    </xdr:from>
    <xdr:to>
      <xdr:col>81</xdr:col>
      <xdr:colOff>101600</xdr:colOff>
      <xdr:row>99</xdr:row>
      <xdr:rowOff>65593</xdr:rowOff>
    </xdr:to>
    <xdr:sp macro="" textlink="">
      <xdr:nvSpPr>
        <xdr:cNvPr id="698" name="楕円 697"/>
        <xdr:cNvSpPr/>
      </xdr:nvSpPr>
      <xdr:spPr>
        <a:xfrm>
          <a:off x="15430500" y="1693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56720</xdr:rowOff>
    </xdr:from>
    <xdr:ext cx="534377" cy="259045"/>
    <xdr:sp macro="" textlink="">
      <xdr:nvSpPr>
        <xdr:cNvPr id="699" name="テキスト ボックス 698"/>
        <xdr:cNvSpPr txBox="1"/>
      </xdr:nvSpPr>
      <xdr:spPr>
        <a:xfrm>
          <a:off x="15214111" y="170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137573</xdr:rowOff>
    </xdr:from>
    <xdr:to>
      <xdr:col>76</xdr:col>
      <xdr:colOff>165100</xdr:colOff>
      <xdr:row>99</xdr:row>
      <xdr:rowOff>67723</xdr:rowOff>
    </xdr:to>
    <xdr:sp macro="" textlink="">
      <xdr:nvSpPr>
        <xdr:cNvPr id="700" name="楕円 699"/>
        <xdr:cNvSpPr/>
      </xdr:nvSpPr>
      <xdr:spPr>
        <a:xfrm>
          <a:off x="14541500" y="169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58850</xdr:rowOff>
    </xdr:from>
    <xdr:ext cx="534377" cy="259045"/>
    <xdr:sp macro="" textlink="">
      <xdr:nvSpPr>
        <xdr:cNvPr id="701" name="テキスト ボックス 700"/>
        <xdr:cNvSpPr txBox="1"/>
      </xdr:nvSpPr>
      <xdr:spPr>
        <a:xfrm>
          <a:off x="14325111" y="1703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155797</xdr:rowOff>
    </xdr:from>
    <xdr:to>
      <xdr:col>72</xdr:col>
      <xdr:colOff>38100</xdr:colOff>
      <xdr:row>99</xdr:row>
      <xdr:rowOff>85947</xdr:rowOff>
    </xdr:to>
    <xdr:sp macro="" textlink="">
      <xdr:nvSpPr>
        <xdr:cNvPr id="702" name="楕円 701"/>
        <xdr:cNvSpPr/>
      </xdr:nvSpPr>
      <xdr:spPr>
        <a:xfrm>
          <a:off x="13652500" y="1695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77074</xdr:rowOff>
    </xdr:from>
    <xdr:ext cx="469744" cy="259045"/>
    <xdr:sp macro="" textlink="">
      <xdr:nvSpPr>
        <xdr:cNvPr id="703" name="テキスト ボックス 702"/>
        <xdr:cNvSpPr txBox="1"/>
      </xdr:nvSpPr>
      <xdr:spPr>
        <a:xfrm>
          <a:off x="13468428" y="1705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155790</xdr:rowOff>
    </xdr:from>
    <xdr:to>
      <xdr:col>67</xdr:col>
      <xdr:colOff>101600</xdr:colOff>
      <xdr:row>99</xdr:row>
      <xdr:rowOff>85940</xdr:rowOff>
    </xdr:to>
    <xdr:sp macro="" textlink="">
      <xdr:nvSpPr>
        <xdr:cNvPr id="704" name="楕円 703"/>
        <xdr:cNvSpPr/>
      </xdr:nvSpPr>
      <xdr:spPr>
        <a:xfrm>
          <a:off x="12763500" y="169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77067</xdr:rowOff>
    </xdr:from>
    <xdr:ext cx="469744" cy="259045"/>
    <xdr:sp macro="" textlink="">
      <xdr:nvSpPr>
        <xdr:cNvPr id="705" name="テキスト ボックス 704"/>
        <xdr:cNvSpPr txBox="1"/>
      </xdr:nvSpPr>
      <xdr:spPr>
        <a:xfrm>
          <a:off x="12579428" y="1705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09" name="貸付金該当値テキスト"/>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129463</xdr:rowOff>
    </xdr:from>
    <xdr:to>
      <xdr:col>116</xdr:col>
      <xdr:colOff>63500</xdr:colOff>
      <xdr:row>70</xdr:row>
      <xdr:rowOff>111582</xdr:rowOff>
    </xdr:to>
    <xdr:cxnSp macro="">
      <xdr:nvCxnSpPr>
        <xdr:cNvPr id="847" name="直線コネクタ 846"/>
        <xdr:cNvCxnSpPr/>
      </xdr:nvCxnSpPr>
      <xdr:spPr>
        <a:xfrm flipV="1">
          <a:off x="21323300" y="11959513"/>
          <a:ext cx="838200" cy="1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111582</xdr:rowOff>
    </xdr:from>
    <xdr:to>
      <xdr:col>111</xdr:col>
      <xdr:colOff>177800</xdr:colOff>
      <xdr:row>71</xdr:row>
      <xdr:rowOff>16701</xdr:rowOff>
    </xdr:to>
    <xdr:cxnSp macro="">
      <xdr:nvCxnSpPr>
        <xdr:cNvPr id="850" name="直線コネクタ 849"/>
        <xdr:cNvCxnSpPr/>
      </xdr:nvCxnSpPr>
      <xdr:spPr>
        <a:xfrm flipV="1">
          <a:off x="20434300" y="12113082"/>
          <a:ext cx="889000" cy="7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16701</xdr:rowOff>
    </xdr:from>
    <xdr:to>
      <xdr:col>107</xdr:col>
      <xdr:colOff>50800</xdr:colOff>
      <xdr:row>72</xdr:row>
      <xdr:rowOff>25298</xdr:rowOff>
    </xdr:to>
    <xdr:cxnSp macro="">
      <xdr:nvCxnSpPr>
        <xdr:cNvPr id="853" name="直線コネクタ 852"/>
        <xdr:cNvCxnSpPr/>
      </xdr:nvCxnSpPr>
      <xdr:spPr>
        <a:xfrm flipV="1">
          <a:off x="19545300" y="12189651"/>
          <a:ext cx="889000" cy="18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155943</xdr:rowOff>
    </xdr:from>
    <xdr:to>
      <xdr:col>102</xdr:col>
      <xdr:colOff>114300</xdr:colOff>
      <xdr:row>72</xdr:row>
      <xdr:rowOff>25298</xdr:rowOff>
    </xdr:to>
    <xdr:cxnSp macro="">
      <xdr:nvCxnSpPr>
        <xdr:cNvPr id="856" name="直線コネクタ 855"/>
        <xdr:cNvCxnSpPr/>
      </xdr:nvCxnSpPr>
      <xdr:spPr>
        <a:xfrm>
          <a:off x="18656300" y="12328893"/>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78663</xdr:rowOff>
    </xdr:from>
    <xdr:to>
      <xdr:col>116</xdr:col>
      <xdr:colOff>114300</xdr:colOff>
      <xdr:row>70</xdr:row>
      <xdr:rowOff>8813</xdr:rowOff>
    </xdr:to>
    <xdr:sp macro="" textlink="">
      <xdr:nvSpPr>
        <xdr:cNvPr id="866" name="楕円 865"/>
        <xdr:cNvSpPr/>
      </xdr:nvSpPr>
      <xdr:spPr>
        <a:xfrm>
          <a:off x="22110700" y="119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31690</xdr:rowOff>
    </xdr:from>
    <xdr:ext cx="599010" cy="259045"/>
    <xdr:sp macro="" textlink="">
      <xdr:nvSpPr>
        <xdr:cNvPr id="867" name="繰出金該当値テキスト"/>
        <xdr:cNvSpPr txBox="1"/>
      </xdr:nvSpPr>
      <xdr:spPr>
        <a:xfrm>
          <a:off x="22212300" y="1186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60782</xdr:rowOff>
    </xdr:from>
    <xdr:to>
      <xdr:col>112</xdr:col>
      <xdr:colOff>38100</xdr:colOff>
      <xdr:row>70</xdr:row>
      <xdr:rowOff>162382</xdr:rowOff>
    </xdr:to>
    <xdr:sp macro="" textlink="">
      <xdr:nvSpPr>
        <xdr:cNvPr id="868" name="楕円 867"/>
        <xdr:cNvSpPr/>
      </xdr:nvSpPr>
      <xdr:spPr>
        <a:xfrm>
          <a:off x="21272500" y="120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7459</xdr:rowOff>
    </xdr:from>
    <xdr:ext cx="599010" cy="259045"/>
    <xdr:sp macro="" textlink="">
      <xdr:nvSpPr>
        <xdr:cNvPr id="869" name="テキスト ボックス 868"/>
        <xdr:cNvSpPr txBox="1"/>
      </xdr:nvSpPr>
      <xdr:spPr>
        <a:xfrm>
          <a:off x="21023795" y="1183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137351</xdr:rowOff>
    </xdr:from>
    <xdr:to>
      <xdr:col>107</xdr:col>
      <xdr:colOff>101600</xdr:colOff>
      <xdr:row>71</xdr:row>
      <xdr:rowOff>67501</xdr:rowOff>
    </xdr:to>
    <xdr:sp macro="" textlink="">
      <xdr:nvSpPr>
        <xdr:cNvPr id="870" name="楕円 869"/>
        <xdr:cNvSpPr/>
      </xdr:nvSpPr>
      <xdr:spPr>
        <a:xfrm>
          <a:off x="20383500" y="121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84028</xdr:rowOff>
    </xdr:from>
    <xdr:ext cx="599010" cy="259045"/>
    <xdr:sp macro="" textlink="">
      <xdr:nvSpPr>
        <xdr:cNvPr id="871" name="テキスト ボックス 870"/>
        <xdr:cNvSpPr txBox="1"/>
      </xdr:nvSpPr>
      <xdr:spPr>
        <a:xfrm>
          <a:off x="20134795" y="1191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145948</xdr:rowOff>
    </xdr:from>
    <xdr:to>
      <xdr:col>102</xdr:col>
      <xdr:colOff>165100</xdr:colOff>
      <xdr:row>72</xdr:row>
      <xdr:rowOff>76098</xdr:rowOff>
    </xdr:to>
    <xdr:sp macro="" textlink="">
      <xdr:nvSpPr>
        <xdr:cNvPr id="872" name="楕円 871"/>
        <xdr:cNvSpPr/>
      </xdr:nvSpPr>
      <xdr:spPr>
        <a:xfrm>
          <a:off x="19494500" y="123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92625</xdr:rowOff>
    </xdr:from>
    <xdr:ext cx="599010" cy="259045"/>
    <xdr:sp macro="" textlink="">
      <xdr:nvSpPr>
        <xdr:cNvPr id="873" name="テキスト ボックス 872"/>
        <xdr:cNvSpPr txBox="1"/>
      </xdr:nvSpPr>
      <xdr:spPr>
        <a:xfrm>
          <a:off x="19245795" y="1209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105143</xdr:rowOff>
    </xdr:from>
    <xdr:to>
      <xdr:col>98</xdr:col>
      <xdr:colOff>38100</xdr:colOff>
      <xdr:row>72</xdr:row>
      <xdr:rowOff>35293</xdr:rowOff>
    </xdr:to>
    <xdr:sp macro="" textlink="">
      <xdr:nvSpPr>
        <xdr:cNvPr id="874" name="楕円 873"/>
        <xdr:cNvSpPr/>
      </xdr:nvSpPr>
      <xdr:spPr>
        <a:xfrm>
          <a:off x="18605500" y="122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51820</xdr:rowOff>
    </xdr:from>
    <xdr:ext cx="599010" cy="259045"/>
    <xdr:sp macro="" textlink="">
      <xdr:nvSpPr>
        <xdr:cNvPr id="875" name="テキスト ボックス 874"/>
        <xdr:cNvSpPr txBox="1"/>
      </xdr:nvSpPr>
      <xdr:spPr>
        <a:xfrm>
          <a:off x="18356795" y="120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歳出決算総額は、住民一人あたり</a:t>
          </a:r>
          <a:r>
            <a:rPr kumimoji="1" lang="en-US" altLang="ja-JP" sz="1100">
              <a:solidFill>
                <a:schemeClr val="dk1"/>
              </a:solidFill>
              <a:effectLst/>
              <a:latin typeface="+mn-lt"/>
              <a:ea typeface="+mn-ea"/>
              <a:cs typeface="+mn-cs"/>
            </a:rPr>
            <a:t>997,793</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24,479</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で昨年度よりも増額している。主な構成項目は人件費、繰出金、</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通建設事業費及び公債費である。人口減少の影響が年々大きくなっており、</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人件費や公債費、繰出金の負担</a:t>
          </a:r>
          <a:r>
            <a:rPr kumimoji="1" lang="ja-JP" altLang="en-US" sz="1100">
              <a:solidFill>
                <a:schemeClr val="dk1"/>
              </a:solidFill>
              <a:effectLst/>
              <a:latin typeface="+mn-lt"/>
              <a:ea typeface="+mn-ea"/>
              <a:cs typeface="+mn-cs"/>
            </a:rPr>
            <a:t>が大きい。</a:t>
          </a:r>
          <a:endParaRPr lang="ja-JP" altLang="ja-JP" sz="1400">
            <a:effectLst/>
          </a:endParaRPr>
        </a:p>
        <a:p>
          <a:r>
            <a:rPr kumimoji="1" lang="ja-JP" altLang="ja-JP" sz="1100">
              <a:solidFill>
                <a:schemeClr val="dk1"/>
              </a:solidFill>
              <a:effectLst/>
              <a:latin typeface="+mn-lt"/>
              <a:ea typeface="+mn-ea"/>
              <a:cs typeface="+mn-cs"/>
            </a:rPr>
            <a:t>人件費は、全域離島の自治体であるため、人口規模に比べて職員数が他団体よりも多くなっている。公債費は、住民一人当たり</a:t>
          </a:r>
          <a:r>
            <a:rPr kumimoji="1" lang="en-US" altLang="ja-JP" sz="1100">
              <a:solidFill>
                <a:schemeClr val="dk1"/>
              </a:solidFill>
              <a:effectLst/>
              <a:latin typeface="+mn-lt"/>
              <a:ea typeface="+mn-ea"/>
              <a:cs typeface="+mn-cs"/>
            </a:rPr>
            <a:t>190,332</a:t>
          </a:r>
          <a:r>
            <a:rPr kumimoji="1" lang="ja-JP" altLang="ja-JP" sz="1100">
              <a:solidFill>
                <a:schemeClr val="dk1"/>
              </a:solidFill>
              <a:effectLst/>
              <a:latin typeface="+mn-lt"/>
              <a:ea typeface="+mn-ea"/>
              <a:cs typeface="+mn-cs"/>
            </a:rPr>
            <a:t>円となっており、類似団体の平均を大きく上回っている。</a:t>
          </a:r>
          <a:r>
            <a:rPr kumimoji="1" lang="ja-JP" altLang="en-US" sz="110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合併に伴う各種大型整備事業が集中したことの影響によるものである。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物件費は、離島同士の合併のため類似団体よりも施設の集約化が進んでいないこともあり、維持管理費等の抑制が難しいことが比率割合が高くなる理由として挙げられる。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繰出金は、下水道施設の維持管理経費として公営企業会計への繰出金が必要となっていること等が増額の理由であり、今後、下水道事業については独立採算の原則に即した料金の値上げ</a:t>
          </a:r>
          <a:r>
            <a:rPr lang="ja-JP" altLang="en-US" sz="1100" b="0" i="0" baseline="0">
              <a:solidFill>
                <a:schemeClr val="dk1"/>
              </a:solidFill>
              <a:effectLst/>
              <a:latin typeface="+mn-lt"/>
              <a:ea typeface="+mn-ea"/>
              <a:cs typeface="+mn-cs"/>
            </a:rPr>
            <a:t>等により、経営健全化が求められる。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6,761
6,441
30.38
6,896,762
6,746,077
73,137
4,082,881
10,262,587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105029</xdr:rowOff>
    </xdr:from>
    <xdr:to>
      <xdr:col>24</xdr:col>
      <xdr:colOff>63500</xdr:colOff>
      <xdr:row>33</xdr:row>
      <xdr:rowOff>139446</xdr:rowOff>
    </xdr:to>
    <xdr:cxnSp macro="">
      <xdr:nvCxnSpPr>
        <xdr:cNvPr id="61" name="直線コネクタ 60"/>
        <xdr:cNvCxnSpPr/>
      </xdr:nvCxnSpPr>
      <xdr:spPr>
        <a:xfrm>
          <a:off x="3797300" y="5762879"/>
          <a:ext cx="8382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105029</xdr:rowOff>
    </xdr:from>
    <xdr:to>
      <xdr:col>19</xdr:col>
      <xdr:colOff>177800</xdr:colOff>
      <xdr:row>34</xdr:row>
      <xdr:rowOff>94488</xdr:rowOff>
    </xdr:to>
    <xdr:cxnSp macro="">
      <xdr:nvCxnSpPr>
        <xdr:cNvPr id="64" name="直線コネクタ 63"/>
        <xdr:cNvCxnSpPr/>
      </xdr:nvCxnSpPr>
      <xdr:spPr>
        <a:xfrm flipV="1">
          <a:off x="2908300" y="5762879"/>
          <a:ext cx="889000" cy="16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67818</xdr:rowOff>
    </xdr:from>
    <xdr:to>
      <xdr:col>15</xdr:col>
      <xdr:colOff>50800</xdr:colOff>
      <xdr:row>34</xdr:row>
      <xdr:rowOff>94488</xdr:rowOff>
    </xdr:to>
    <xdr:cxnSp macro="">
      <xdr:nvCxnSpPr>
        <xdr:cNvPr id="67" name="直線コネクタ 66"/>
        <xdr:cNvCxnSpPr/>
      </xdr:nvCxnSpPr>
      <xdr:spPr>
        <a:xfrm>
          <a:off x="2019300" y="5897118"/>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27178</xdr:rowOff>
    </xdr:from>
    <xdr:to>
      <xdr:col>10</xdr:col>
      <xdr:colOff>114300</xdr:colOff>
      <xdr:row>34</xdr:row>
      <xdr:rowOff>67818</xdr:rowOff>
    </xdr:to>
    <xdr:cxnSp macro="">
      <xdr:nvCxnSpPr>
        <xdr:cNvPr id="70" name="直線コネクタ 69"/>
        <xdr:cNvCxnSpPr/>
      </xdr:nvCxnSpPr>
      <xdr:spPr>
        <a:xfrm>
          <a:off x="1130300" y="5856478"/>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88646</xdr:rowOff>
    </xdr:from>
    <xdr:to>
      <xdr:col>24</xdr:col>
      <xdr:colOff>114300</xdr:colOff>
      <xdr:row>34</xdr:row>
      <xdr:rowOff>18796</xdr:rowOff>
    </xdr:to>
    <xdr:sp macro="" textlink="">
      <xdr:nvSpPr>
        <xdr:cNvPr id="80" name="楕円 79"/>
        <xdr:cNvSpPr/>
      </xdr:nvSpPr>
      <xdr:spPr>
        <a:xfrm>
          <a:off x="4584700" y="57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111523</xdr:rowOff>
    </xdr:from>
    <xdr:ext cx="534377" cy="259045"/>
    <xdr:sp macro="" textlink="">
      <xdr:nvSpPr>
        <xdr:cNvPr id="81" name="議会費該当値テキスト"/>
        <xdr:cNvSpPr txBox="1"/>
      </xdr:nvSpPr>
      <xdr:spPr>
        <a:xfrm>
          <a:off x="4686300" y="559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54229</xdr:rowOff>
    </xdr:from>
    <xdr:to>
      <xdr:col>20</xdr:col>
      <xdr:colOff>38100</xdr:colOff>
      <xdr:row>33</xdr:row>
      <xdr:rowOff>155829</xdr:rowOff>
    </xdr:to>
    <xdr:sp macro="" textlink="">
      <xdr:nvSpPr>
        <xdr:cNvPr id="82" name="楕円 81"/>
        <xdr:cNvSpPr/>
      </xdr:nvSpPr>
      <xdr:spPr>
        <a:xfrm>
          <a:off x="3746500" y="57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906</xdr:rowOff>
    </xdr:from>
    <xdr:ext cx="534377" cy="259045"/>
    <xdr:sp macro="" textlink="">
      <xdr:nvSpPr>
        <xdr:cNvPr id="83" name="テキスト ボックス 82"/>
        <xdr:cNvSpPr txBox="1"/>
      </xdr:nvSpPr>
      <xdr:spPr>
        <a:xfrm>
          <a:off x="3530111" y="548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43688</xdr:rowOff>
    </xdr:from>
    <xdr:to>
      <xdr:col>15</xdr:col>
      <xdr:colOff>101600</xdr:colOff>
      <xdr:row>34</xdr:row>
      <xdr:rowOff>145288</xdr:rowOff>
    </xdr:to>
    <xdr:sp macro="" textlink="">
      <xdr:nvSpPr>
        <xdr:cNvPr id="84" name="楕円 83"/>
        <xdr:cNvSpPr/>
      </xdr:nvSpPr>
      <xdr:spPr>
        <a:xfrm>
          <a:off x="2857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161815</xdr:rowOff>
    </xdr:from>
    <xdr:ext cx="469744" cy="259045"/>
    <xdr:sp macro="" textlink="">
      <xdr:nvSpPr>
        <xdr:cNvPr id="85" name="テキスト ボックス 84"/>
        <xdr:cNvSpPr txBox="1"/>
      </xdr:nvSpPr>
      <xdr:spPr>
        <a:xfrm>
          <a:off x="2673428" y="56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17018</xdr:rowOff>
    </xdr:from>
    <xdr:to>
      <xdr:col>10</xdr:col>
      <xdr:colOff>165100</xdr:colOff>
      <xdr:row>34</xdr:row>
      <xdr:rowOff>118618</xdr:rowOff>
    </xdr:to>
    <xdr:sp macro="" textlink="">
      <xdr:nvSpPr>
        <xdr:cNvPr id="86" name="楕円 85"/>
        <xdr:cNvSpPr/>
      </xdr:nvSpPr>
      <xdr:spPr>
        <a:xfrm>
          <a:off x="1968500" y="58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135145</xdr:rowOff>
    </xdr:from>
    <xdr:ext cx="469744" cy="259045"/>
    <xdr:sp macro="" textlink="">
      <xdr:nvSpPr>
        <xdr:cNvPr id="87" name="テキスト ボックス 86"/>
        <xdr:cNvSpPr txBox="1"/>
      </xdr:nvSpPr>
      <xdr:spPr>
        <a:xfrm>
          <a:off x="1784428" y="56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147828</xdr:rowOff>
    </xdr:from>
    <xdr:to>
      <xdr:col>6</xdr:col>
      <xdr:colOff>38100</xdr:colOff>
      <xdr:row>34</xdr:row>
      <xdr:rowOff>77978</xdr:rowOff>
    </xdr:to>
    <xdr:sp macro="" textlink="">
      <xdr:nvSpPr>
        <xdr:cNvPr id="88" name="楕円 87"/>
        <xdr:cNvSpPr/>
      </xdr:nvSpPr>
      <xdr:spPr>
        <a:xfrm>
          <a:off x="1079500" y="58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94505</xdr:rowOff>
    </xdr:from>
    <xdr:ext cx="469744" cy="259045"/>
    <xdr:sp macro="" textlink="">
      <xdr:nvSpPr>
        <xdr:cNvPr id="89" name="テキスト ボックス 88"/>
        <xdr:cNvSpPr txBox="1"/>
      </xdr:nvSpPr>
      <xdr:spPr>
        <a:xfrm>
          <a:off x="895428" y="55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76326</xdr:rowOff>
    </xdr:from>
    <xdr:to>
      <xdr:col>24</xdr:col>
      <xdr:colOff>63500</xdr:colOff>
      <xdr:row>58</xdr:row>
      <xdr:rowOff>76834</xdr:rowOff>
    </xdr:to>
    <xdr:cxnSp macro="">
      <xdr:nvCxnSpPr>
        <xdr:cNvPr id="120" name="直線コネクタ 119"/>
        <xdr:cNvCxnSpPr/>
      </xdr:nvCxnSpPr>
      <xdr:spPr>
        <a:xfrm>
          <a:off x="3797300" y="10020426"/>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63070</xdr:rowOff>
    </xdr:from>
    <xdr:to>
      <xdr:col>19</xdr:col>
      <xdr:colOff>177800</xdr:colOff>
      <xdr:row>58</xdr:row>
      <xdr:rowOff>76326</xdr:rowOff>
    </xdr:to>
    <xdr:cxnSp macro="">
      <xdr:nvCxnSpPr>
        <xdr:cNvPr id="123" name="直線コネクタ 122"/>
        <xdr:cNvCxnSpPr/>
      </xdr:nvCxnSpPr>
      <xdr:spPr>
        <a:xfrm>
          <a:off x="2908300" y="10007170"/>
          <a:ext cx="889000" cy="1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24882</xdr:rowOff>
    </xdr:from>
    <xdr:to>
      <xdr:col>15</xdr:col>
      <xdr:colOff>50800</xdr:colOff>
      <xdr:row>58</xdr:row>
      <xdr:rowOff>63070</xdr:rowOff>
    </xdr:to>
    <xdr:cxnSp macro="">
      <xdr:nvCxnSpPr>
        <xdr:cNvPr id="126" name="直線コネクタ 125"/>
        <xdr:cNvCxnSpPr/>
      </xdr:nvCxnSpPr>
      <xdr:spPr>
        <a:xfrm>
          <a:off x="2019300" y="9968982"/>
          <a:ext cx="889000" cy="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24882</xdr:rowOff>
    </xdr:from>
    <xdr:to>
      <xdr:col>10</xdr:col>
      <xdr:colOff>114300</xdr:colOff>
      <xdr:row>58</xdr:row>
      <xdr:rowOff>73510</xdr:rowOff>
    </xdr:to>
    <xdr:cxnSp macro="">
      <xdr:nvCxnSpPr>
        <xdr:cNvPr id="129" name="直線コネクタ 128"/>
        <xdr:cNvCxnSpPr/>
      </xdr:nvCxnSpPr>
      <xdr:spPr>
        <a:xfrm flipV="1">
          <a:off x="1130300" y="9968982"/>
          <a:ext cx="889000" cy="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26034</xdr:rowOff>
    </xdr:from>
    <xdr:to>
      <xdr:col>24</xdr:col>
      <xdr:colOff>114300</xdr:colOff>
      <xdr:row>58</xdr:row>
      <xdr:rowOff>127634</xdr:rowOff>
    </xdr:to>
    <xdr:sp macro="" textlink="">
      <xdr:nvSpPr>
        <xdr:cNvPr id="139" name="楕円 138"/>
        <xdr:cNvSpPr/>
      </xdr:nvSpPr>
      <xdr:spPr>
        <a:xfrm>
          <a:off x="4584700" y="99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156861</xdr:rowOff>
    </xdr:from>
    <xdr:ext cx="599010" cy="259045"/>
    <xdr:sp macro="" textlink="">
      <xdr:nvSpPr>
        <xdr:cNvPr id="140" name="総務費該当値テキスト"/>
        <xdr:cNvSpPr txBox="1"/>
      </xdr:nvSpPr>
      <xdr:spPr>
        <a:xfrm>
          <a:off x="4686300" y="975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25526</xdr:rowOff>
    </xdr:from>
    <xdr:to>
      <xdr:col>20</xdr:col>
      <xdr:colOff>38100</xdr:colOff>
      <xdr:row>58</xdr:row>
      <xdr:rowOff>127126</xdr:rowOff>
    </xdr:to>
    <xdr:sp macro="" textlink="">
      <xdr:nvSpPr>
        <xdr:cNvPr id="141" name="楕円 140"/>
        <xdr:cNvSpPr/>
      </xdr:nvSpPr>
      <xdr:spPr>
        <a:xfrm>
          <a:off x="3746500" y="99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143653</xdr:rowOff>
    </xdr:from>
    <xdr:ext cx="599010" cy="259045"/>
    <xdr:sp macro="" textlink="">
      <xdr:nvSpPr>
        <xdr:cNvPr id="142" name="テキスト ボックス 141"/>
        <xdr:cNvSpPr txBox="1"/>
      </xdr:nvSpPr>
      <xdr:spPr>
        <a:xfrm>
          <a:off x="3497795" y="974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12270</xdr:rowOff>
    </xdr:from>
    <xdr:to>
      <xdr:col>15</xdr:col>
      <xdr:colOff>101600</xdr:colOff>
      <xdr:row>58</xdr:row>
      <xdr:rowOff>113870</xdr:rowOff>
    </xdr:to>
    <xdr:sp macro="" textlink="">
      <xdr:nvSpPr>
        <xdr:cNvPr id="143" name="楕円 142"/>
        <xdr:cNvSpPr/>
      </xdr:nvSpPr>
      <xdr:spPr>
        <a:xfrm>
          <a:off x="2857500" y="99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130397</xdr:rowOff>
    </xdr:from>
    <xdr:ext cx="599010" cy="259045"/>
    <xdr:sp macro="" textlink="">
      <xdr:nvSpPr>
        <xdr:cNvPr id="144" name="テキスト ボックス 143"/>
        <xdr:cNvSpPr txBox="1"/>
      </xdr:nvSpPr>
      <xdr:spPr>
        <a:xfrm>
          <a:off x="2608795" y="97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145532</xdr:rowOff>
    </xdr:from>
    <xdr:to>
      <xdr:col>10</xdr:col>
      <xdr:colOff>165100</xdr:colOff>
      <xdr:row>58</xdr:row>
      <xdr:rowOff>75682</xdr:rowOff>
    </xdr:to>
    <xdr:sp macro="" textlink="">
      <xdr:nvSpPr>
        <xdr:cNvPr id="145" name="楕円 144"/>
        <xdr:cNvSpPr/>
      </xdr:nvSpPr>
      <xdr:spPr>
        <a:xfrm>
          <a:off x="1968500" y="99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92209</xdr:rowOff>
    </xdr:from>
    <xdr:ext cx="599010" cy="259045"/>
    <xdr:sp macro="" textlink="">
      <xdr:nvSpPr>
        <xdr:cNvPr id="146" name="テキスト ボックス 145"/>
        <xdr:cNvSpPr txBox="1"/>
      </xdr:nvSpPr>
      <xdr:spPr>
        <a:xfrm>
          <a:off x="1719795" y="969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22710</xdr:rowOff>
    </xdr:from>
    <xdr:to>
      <xdr:col>6</xdr:col>
      <xdr:colOff>38100</xdr:colOff>
      <xdr:row>58</xdr:row>
      <xdr:rowOff>124310</xdr:rowOff>
    </xdr:to>
    <xdr:sp macro="" textlink="">
      <xdr:nvSpPr>
        <xdr:cNvPr id="147" name="楕円 146"/>
        <xdr:cNvSpPr/>
      </xdr:nvSpPr>
      <xdr:spPr>
        <a:xfrm>
          <a:off x="1079500" y="99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140837</xdr:rowOff>
    </xdr:from>
    <xdr:ext cx="599010" cy="259045"/>
    <xdr:sp macro="" textlink="">
      <xdr:nvSpPr>
        <xdr:cNvPr id="148" name="テキスト ボックス 147"/>
        <xdr:cNvSpPr txBox="1"/>
      </xdr:nvSpPr>
      <xdr:spPr>
        <a:xfrm>
          <a:off x="830795" y="974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86796</xdr:rowOff>
    </xdr:from>
    <xdr:to>
      <xdr:col>24</xdr:col>
      <xdr:colOff>63500</xdr:colOff>
      <xdr:row>76</xdr:row>
      <xdr:rowOff>3048</xdr:rowOff>
    </xdr:to>
    <xdr:cxnSp macro="">
      <xdr:nvCxnSpPr>
        <xdr:cNvPr id="174" name="直線コネクタ 173"/>
        <xdr:cNvCxnSpPr/>
      </xdr:nvCxnSpPr>
      <xdr:spPr>
        <a:xfrm flipV="1">
          <a:off x="3797300" y="12945546"/>
          <a:ext cx="838200" cy="8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2318</xdr:rowOff>
    </xdr:from>
    <xdr:to>
      <xdr:col>19</xdr:col>
      <xdr:colOff>177800</xdr:colOff>
      <xdr:row>76</xdr:row>
      <xdr:rowOff>3048</xdr:rowOff>
    </xdr:to>
    <xdr:cxnSp macro="">
      <xdr:nvCxnSpPr>
        <xdr:cNvPr id="177" name="直線コネクタ 176"/>
        <xdr:cNvCxnSpPr/>
      </xdr:nvCxnSpPr>
      <xdr:spPr>
        <a:xfrm>
          <a:off x="2908300" y="13032518"/>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2318</xdr:rowOff>
    </xdr:from>
    <xdr:to>
      <xdr:col>15</xdr:col>
      <xdr:colOff>50800</xdr:colOff>
      <xdr:row>76</xdr:row>
      <xdr:rowOff>32795</xdr:rowOff>
    </xdr:to>
    <xdr:cxnSp macro="">
      <xdr:nvCxnSpPr>
        <xdr:cNvPr id="180" name="直線コネクタ 179"/>
        <xdr:cNvCxnSpPr/>
      </xdr:nvCxnSpPr>
      <xdr:spPr>
        <a:xfrm flipV="1">
          <a:off x="2019300" y="13032518"/>
          <a:ext cx="889000" cy="3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32795</xdr:rowOff>
    </xdr:from>
    <xdr:to>
      <xdr:col>10</xdr:col>
      <xdr:colOff>114300</xdr:colOff>
      <xdr:row>76</xdr:row>
      <xdr:rowOff>102609</xdr:rowOff>
    </xdr:to>
    <xdr:cxnSp macro="">
      <xdr:nvCxnSpPr>
        <xdr:cNvPr id="183" name="直線コネクタ 182"/>
        <xdr:cNvCxnSpPr/>
      </xdr:nvCxnSpPr>
      <xdr:spPr>
        <a:xfrm flipV="1">
          <a:off x="1130300" y="13062995"/>
          <a:ext cx="889000" cy="6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35996</xdr:rowOff>
    </xdr:from>
    <xdr:to>
      <xdr:col>24</xdr:col>
      <xdr:colOff>114300</xdr:colOff>
      <xdr:row>75</xdr:row>
      <xdr:rowOff>137596</xdr:rowOff>
    </xdr:to>
    <xdr:sp macro="" textlink="">
      <xdr:nvSpPr>
        <xdr:cNvPr id="193" name="楕円 192"/>
        <xdr:cNvSpPr/>
      </xdr:nvSpPr>
      <xdr:spPr>
        <a:xfrm>
          <a:off x="4584700" y="128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58873</xdr:rowOff>
    </xdr:from>
    <xdr:ext cx="599010" cy="259045"/>
    <xdr:sp macro="" textlink="">
      <xdr:nvSpPr>
        <xdr:cNvPr id="194" name="民生費該当値テキスト"/>
        <xdr:cNvSpPr txBox="1"/>
      </xdr:nvSpPr>
      <xdr:spPr>
        <a:xfrm>
          <a:off x="4686300" y="1274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123699</xdr:rowOff>
    </xdr:from>
    <xdr:to>
      <xdr:col>20</xdr:col>
      <xdr:colOff>38100</xdr:colOff>
      <xdr:row>76</xdr:row>
      <xdr:rowOff>53848</xdr:rowOff>
    </xdr:to>
    <xdr:sp macro="" textlink="">
      <xdr:nvSpPr>
        <xdr:cNvPr id="195" name="楕円 194"/>
        <xdr:cNvSpPr/>
      </xdr:nvSpPr>
      <xdr:spPr>
        <a:xfrm>
          <a:off x="3746500" y="129824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70376</xdr:rowOff>
    </xdr:from>
    <xdr:ext cx="599010" cy="259045"/>
    <xdr:sp macro="" textlink="">
      <xdr:nvSpPr>
        <xdr:cNvPr id="196" name="テキスト ボックス 195"/>
        <xdr:cNvSpPr txBox="1"/>
      </xdr:nvSpPr>
      <xdr:spPr>
        <a:xfrm>
          <a:off x="3497795" y="1275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122967</xdr:rowOff>
    </xdr:from>
    <xdr:to>
      <xdr:col>15</xdr:col>
      <xdr:colOff>101600</xdr:colOff>
      <xdr:row>76</xdr:row>
      <xdr:rowOff>53116</xdr:rowOff>
    </xdr:to>
    <xdr:sp macro="" textlink="">
      <xdr:nvSpPr>
        <xdr:cNvPr id="197" name="楕円 196"/>
        <xdr:cNvSpPr/>
      </xdr:nvSpPr>
      <xdr:spPr>
        <a:xfrm>
          <a:off x="2857500" y="129817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69644</xdr:rowOff>
    </xdr:from>
    <xdr:ext cx="599010" cy="259045"/>
    <xdr:sp macro="" textlink="">
      <xdr:nvSpPr>
        <xdr:cNvPr id="198" name="テキスト ボックス 197"/>
        <xdr:cNvSpPr txBox="1"/>
      </xdr:nvSpPr>
      <xdr:spPr>
        <a:xfrm>
          <a:off x="2608795" y="1275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153445</xdr:rowOff>
    </xdr:from>
    <xdr:to>
      <xdr:col>10</xdr:col>
      <xdr:colOff>165100</xdr:colOff>
      <xdr:row>76</xdr:row>
      <xdr:rowOff>83595</xdr:rowOff>
    </xdr:to>
    <xdr:sp macro="" textlink="">
      <xdr:nvSpPr>
        <xdr:cNvPr id="199" name="楕円 198"/>
        <xdr:cNvSpPr/>
      </xdr:nvSpPr>
      <xdr:spPr>
        <a:xfrm>
          <a:off x="1968500" y="130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74722</xdr:rowOff>
    </xdr:from>
    <xdr:ext cx="599010" cy="259045"/>
    <xdr:sp macro="" textlink="">
      <xdr:nvSpPr>
        <xdr:cNvPr id="200" name="テキスト ボックス 199"/>
        <xdr:cNvSpPr txBox="1"/>
      </xdr:nvSpPr>
      <xdr:spPr>
        <a:xfrm>
          <a:off x="1719795" y="1310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51809</xdr:rowOff>
    </xdr:from>
    <xdr:to>
      <xdr:col>6</xdr:col>
      <xdr:colOff>38100</xdr:colOff>
      <xdr:row>76</xdr:row>
      <xdr:rowOff>153409</xdr:rowOff>
    </xdr:to>
    <xdr:sp macro="" textlink="">
      <xdr:nvSpPr>
        <xdr:cNvPr id="201" name="楕円 200"/>
        <xdr:cNvSpPr/>
      </xdr:nvSpPr>
      <xdr:spPr>
        <a:xfrm>
          <a:off x="1079500" y="130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144536</xdr:rowOff>
    </xdr:from>
    <xdr:ext cx="599010" cy="259045"/>
    <xdr:sp macro="" textlink="">
      <xdr:nvSpPr>
        <xdr:cNvPr id="202" name="テキスト ボックス 201"/>
        <xdr:cNvSpPr txBox="1"/>
      </xdr:nvSpPr>
      <xdr:spPr>
        <a:xfrm>
          <a:off x="830795" y="131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7741</xdr:rowOff>
    </xdr:from>
    <xdr:to>
      <xdr:col>24</xdr:col>
      <xdr:colOff>63500</xdr:colOff>
      <xdr:row>97</xdr:row>
      <xdr:rowOff>44414</xdr:rowOff>
    </xdr:to>
    <xdr:cxnSp macro="">
      <xdr:nvCxnSpPr>
        <xdr:cNvPr id="229" name="直線コネクタ 228"/>
        <xdr:cNvCxnSpPr/>
      </xdr:nvCxnSpPr>
      <xdr:spPr>
        <a:xfrm>
          <a:off x="3797300" y="16638391"/>
          <a:ext cx="838200" cy="3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7741</xdr:rowOff>
    </xdr:from>
    <xdr:to>
      <xdr:col>19</xdr:col>
      <xdr:colOff>177800</xdr:colOff>
      <xdr:row>97</xdr:row>
      <xdr:rowOff>131719</xdr:rowOff>
    </xdr:to>
    <xdr:cxnSp macro="">
      <xdr:nvCxnSpPr>
        <xdr:cNvPr id="232" name="直線コネクタ 231"/>
        <xdr:cNvCxnSpPr/>
      </xdr:nvCxnSpPr>
      <xdr:spPr>
        <a:xfrm flipV="1">
          <a:off x="2908300" y="16638391"/>
          <a:ext cx="889000" cy="1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131719</xdr:rowOff>
    </xdr:from>
    <xdr:to>
      <xdr:col>15</xdr:col>
      <xdr:colOff>50800</xdr:colOff>
      <xdr:row>97</xdr:row>
      <xdr:rowOff>138370</xdr:rowOff>
    </xdr:to>
    <xdr:cxnSp macro="">
      <xdr:nvCxnSpPr>
        <xdr:cNvPr id="235" name="直線コネクタ 234"/>
        <xdr:cNvCxnSpPr/>
      </xdr:nvCxnSpPr>
      <xdr:spPr>
        <a:xfrm flipV="1">
          <a:off x="2019300" y="16762369"/>
          <a:ext cx="889000" cy="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92160</xdr:rowOff>
    </xdr:from>
    <xdr:to>
      <xdr:col>10</xdr:col>
      <xdr:colOff>114300</xdr:colOff>
      <xdr:row>97</xdr:row>
      <xdr:rowOff>138370</xdr:rowOff>
    </xdr:to>
    <xdr:cxnSp macro="">
      <xdr:nvCxnSpPr>
        <xdr:cNvPr id="238" name="直線コネクタ 237"/>
        <xdr:cNvCxnSpPr/>
      </xdr:nvCxnSpPr>
      <xdr:spPr>
        <a:xfrm>
          <a:off x="1130300" y="16722810"/>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165064</xdr:rowOff>
    </xdr:from>
    <xdr:to>
      <xdr:col>24</xdr:col>
      <xdr:colOff>114300</xdr:colOff>
      <xdr:row>97</xdr:row>
      <xdr:rowOff>95214</xdr:rowOff>
    </xdr:to>
    <xdr:sp macro="" textlink="">
      <xdr:nvSpPr>
        <xdr:cNvPr id="248" name="楕円 247"/>
        <xdr:cNvSpPr/>
      </xdr:nvSpPr>
      <xdr:spPr>
        <a:xfrm>
          <a:off x="4584700" y="1662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16491</xdr:rowOff>
    </xdr:from>
    <xdr:ext cx="599010" cy="259045"/>
    <xdr:sp macro="" textlink="">
      <xdr:nvSpPr>
        <xdr:cNvPr id="249" name="衛生費該当値テキスト"/>
        <xdr:cNvSpPr txBox="1"/>
      </xdr:nvSpPr>
      <xdr:spPr>
        <a:xfrm>
          <a:off x="4686300" y="1647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128391</xdr:rowOff>
    </xdr:from>
    <xdr:to>
      <xdr:col>20</xdr:col>
      <xdr:colOff>38100</xdr:colOff>
      <xdr:row>97</xdr:row>
      <xdr:rowOff>58541</xdr:rowOff>
    </xdr:to>
    <xdr:sp macro="" textlink="">
      <xdr:nvSpPr>
        <xdr:cNvPr id="250" name="楕円 249"/>
        <xdr:cNvSpPr/>
      </xdr:nvSpPr>
      <xdr:spPr>
        <a:xfrm>
          <a:off x="3746500" y="1658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75068</xdr:rowOff>
    </xdr:from>
    <xdr:ext cx="599010" cy="259045"/>
    <xdr:sp macro="" textlink="">
      <xdr:nvSpPr>
        <xdr:cNvPr id="251" name="テキスト ボックス 250"/>
        <xdr:cNvSpPr txBox="1"/>
      </xdr:nvSpPr>
      <xdr:spPr>
        <a:xfrm>
          <a:off x="3497795" y="1636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80919</xdr:rowOff>
    </xdr:from>
    <xdr:to>
      <xdr:col>15</xdr:col>
      <xdr:colOff>101600</xdr:colOff>
      <xdr:row>98</xdr:row>
      <xdr:rowOff>11069</xdr:rowOff>
    </xdr:to>
    <xdr:sp macro="" textlink="">
      <xdr:nvSpPr>
        <xdr:cNvPr id="252" name="楕円 251"/>
        <xdr:cNvSpPr/>
      </xdr:nvSpPr>
      <xdr:spPr>
        <a:xfrm>
          <a:off x="2857500" y="167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27596</xdr:rowOff>
    </xdr:from>
    <xdr:ext cx="534377" cy="259045"/>
    <xdr:sp macro="" textlink="">
      <xdr:nvSpPr>
        <xdr:cNvPr id="253" name="テキスト ボックス 252"/>
        <xdr:cNvSpPr txBox="1"/>
      </xdr:nvSpPr>
      <xdr:spPr>
        <a:xfrm>
          <a:off x="2641111" y="164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87570</xdr:rowOff>
    </xdr:from>
    <xdr:to>
      <xdr:col>10</xdr:col>
      <xdr:colOff>165100</xdr:colOff>
      <xdr:row>98</xdr:row>
      <xdr:rowOff>17720</xdr:rowOff>
    </xdr:to>
    <xdr:sp macro="" textlink="">
      <xdr:nvSpPr>
        <xdr:cNvPr id="254" name="楕円 253"/>
        <xdr:cNvSpPr/>
      </xdr:nvSpPr>
      <xdr:spPr>
        <a:xfrm>
          <a:off x="1968500" y="1671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34247</xdr:rowOff>
    </xdr:from>
    <xdr:ext cx="534377" cy="259045"/>
    <xdr:sp macro="" textlink="">
      <xdr:nvSpPr>
        <xdr:cNvPr id="255" name="テキスト ボックス 254"/>
        <xdr:cNvSpPr txBox="1"/>
      </xdr:nvSpPr>
      <xdr:spPr>
        <a:xfrm>
          <a:off x="1752111" y="1649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41360</xdr:rowOff>
    </xdr:from>
    <xdr:to>
      <xdr:col>6</xdr:col>
      <xdr:colOff>38100</xdr:colOff>
      <xdr:row>97</xdr:row>
      <xdr:rowOff>142960</xdr:rowOff>
    </xdr:to>
    <xdr:sp macro="" textlink="">
      <xdr:nvSpPr>
        <xdr:cNvPr id="256" name="楕円 255"/>
        <xdr:cNvSpPr/>
      </xdr:nvSpPr>
      <xdr:spPr>
        <a:xfrm>
          <a:off x="1079500" y="1667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159487</xdr:rowOff>
    </xdr:from>
    <xdr:ext cx="534377" cy="259045"/>
    <xdr:sp macro="" textlink="">
      <xdr:nvSpPr>
        <xdr:cNvPr id="257" name="テキスト ボックス 256"/>
        <xdr:cNvSpPr txBox="1"/>
      </xdr:nvSpPr>
      <xdr:spPr>
        <a:xfrm>
          <a:off x="863111" y="1644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159221</xdr:rowOff>
    </xdr:from>
    <xdr:to>
      <xdr:col>55</xdr:col>
      <xdr:colOff>0</xdr:colOff>
      <xdr:row>58</xdr:row>
      <xdr:rowOff>9940</xdr:rowOff>
    </xdr:to>
    <xdr:cxnSp macro="">
      <xdr:nvCxnSpPr>
        <xdr:cNvPr id="341" name="直線コネクタ 340"/>
        <xdr:cNvCxnSpPr/>
      </xdr:nvCxnSpPr>
      <xdr:spPr>
        <a:xfrm flipV="1">
          <a:off x="9639300" y="9931871"/>
          <a:ext cx="838200" cy="2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163893</xdr:rowOff>
    </xdr:from>
    <xdr:to>
      <xdr:col>50</xdr:col>
      <xdr:colOff>114300</xdr:colOff>
      <xdr:row>58</xdr:row>
      <xdr:rowOff>9940</xdr:rowOff>
    </xdr:to>
    <xdr:cxnSp macro="">
      <xdr:nvCxnSpPr>
        <xdr:cNvPr id="344" name="直線コネクタ 343"/>
        <xdr:cNvCxnSpPr/>
      </xdr:nvCxnSpPr>
      <xdr:spPr>
        <a:xfrm>
          <a:off x="8750300" y="9936543"/>
          <a:ext cx="8890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163893</xdr:rowOff>
    </xdr:from>
    <xdr:to>
      <xdr:col>45</xdr:col>
      <xdr:colOff>177800</xdr:colOff>
      <xdr:row>58</xdr:row>
      <xdr:rowOff>2512</xdr:rowOff>
    </xdr:to>
    <xdr:cxnSp macro="">
      <xdr:nvCxnSpPr>
        <xdr:cNvPr id="347" name="直線コネクタ 346"/>
        <xdr:cNvCxnSpPr/>
      </xdr:nvCxnSpPr>
      <xdr:spPr>
        <a:xfrm flipV="1">
          <a:off x="7861300" y="9936543"/>
          <a:ext cx="8890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154539</xdr:rowOff>
    </xdr:from>
    <xdr:to>
      <xdr:col>41</xdr:col>
      <xdr:colOff>50800</xdr:colOff>
      <xdr:row>58</xdr:row>
      <xdr:rowOff>2512</xdr:rowOff>
    </xdr:to>
    <xdr:cxnSp macro="">
      <xdr:nvCxnSpPr>
        <xdr:cNvPr id="350" name="直線コネクタ 349"/>
        <xdr:cNvCxnSpPr/>
      </xdr:nvCxnSpPr>
      <xdr:spPr>
        <a:xfrm>
          <a:off x="6972300" y="9927189"/>
          <a:ext cx="889000" cy="1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108421</xdr:rowOff>
    </xdr:from>
    <xdr:to>
      <xdr:col>55</xdr:col>
      <xdr:colOff>50800</xdr:colOff>
      <xdr:row>58</xdr:row>
      <xdr:rowOff>38571</xdr:rowOff>
    </xdr:to>
    <xdr:sp macro="" textlink="">
      <xdr:nvSpPr>
        <xdr:cNvPr id="360" name="楕円 359"/>
        <xdr:cNvSpPr/>
      </xdr:nvSpPr>
      <xdr:spPr>
        <a:xfrm>
          <a:off x="10426700" y="98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131298</xdr:rowOff>
    </xdr:from>
    <xdr:ext cx="534377" cy="259045"/>
    <xdr:sp macro="" textlink="">
      <xdr:nvSpPr>
        <xdr:cNvPr id="361" name="農林水産業費該当値テキスト"/>
        <xdr:cNvSpPr txBox="1"/>
      </xdr:nvSpPr>
      <xdr:spPr>
        <a:xfrm>
          <a:off x="10528300" y="97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130590</xdr:rowOff>
    </xdr:from>
    <xdr:to>
      <xdr:col>50</xdr:col>
      <xdr:colOff>165100</xdr:colOff>
      <xdr:row>58</xdr:row>
      <xdr:rowOff>60740</xdr:rowOff>
    </xdr:to>
    <xdr:sp macro="" textlink="">
      <xdr:nvSpPr>
        <xdr:cNvPr id="362" name="楕円 361"/>
        <xdr:cNvSpPr/>
      </xdr:nvSpPr>
      <xdr:spPr>
        <a:xfrm>
          <a:off x="9588500" y="99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77267</xdr:rowOff>
    </xdr:from>
    <xdr:ext cx="534377" cy="259045"/>
    <xdr:sp macro="" textlink="">
      <xdr:nvSpPr>
        <xdr:cNvPr id="363" name="テキスト ボックス 362"/>
        <xdr:cNvSpPr txBox="1"/>
      </xdr:nvSpPr>
      <xdr:spPr>
        <a:xfrm>
          <a:off x="9372111" y="967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113093</xdr:rowOff>
    </xdr:from>
    <xdr:to>
      <xdr:col>46</xdr:col>
      <xdr:colOff>38100</xdr:colOff>
      <xdr:row>58</xdr:row>
      <xdr:rowOff>43243</xdr:rowOff>
    </xdr:to>
    <xdr:sp macro="" textlink="">
      <xdr:nvSpPr>
        <xdr:cNvPr id="364" name="楕円 363"/>
        <xdr:cNvSpPr/>
      </xdr:nvSpPr>
      <xdr:spPr>
        <a:xfrm>
          <a:off x="8699500" y="98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59770</xdr:rowOff>
    </xdr:from>
    <xdr:ext cx="534377" cy="259045"/>
    <xdr:sp macro="" textlink="">
      <xdr:nvSpPr>
        <xdr:cNvPr id="365" name="テキスト ボックス 364"/>
        <xdr:cNvSpPr txBox="1"/>
      </xdr:nvSpPr>
      <xdr:spPr>
        <a:xfrm>
          <a:off x="8483111" y="966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123162</xdr:rowOff>
    </xdr:from>
    <xdr:to>
      <xdr:col>41</xdr:col>
      <xdr:colOff>101600</xdr:colOff>
      <xdr:row>58</xdr:row>
      <xdr:rowOff>53312</xdr:rowOff>
    </xdr:to>
    <xdr:sp macro="" textlink="">
      <xdr:nvSpPr>
        <xdr:cNvPr id="366" name="楕円 365"/>
        <xdr:cNvSpPr/>
      </xdr:nvSpPr>
      <xdr:spPr>
        <a:xfrm>
          <a:off x="7810500" y="98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69839</xdr:rowOff>
    </xdr:from>
    <xdr:ext cx="534377" cy="259045"/>
    <xdr:sp macro="" textlink="">
      <xdr:nvSpPr>
        <xdr:cNvPr id="367" name="テキスト ボックス 366"/>
        <xdr:cNvSpPr txBox="1"/>
      </xdr:nvSpPr>
      <xdr:spPr>
        <a:xfrm>
          <a:off x="7594111" y="967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103739</xdr:rowOff>
    </xdr:from>
    <xdr:to>
      <xdr:col>36</xdr:col>
      <xdr:colOff>165100</xdr:colOff>
      <xdr:row>58</xdr:row>
      <xdr:rowOff>33889</xdr:rowOff>
    </xdr:to>
    <xdr:sp macro="" textlink="">
      <xdr:nvSpPr>
        <xdr:cNvPr id="368" name="楕円 367"/>
        <xdr:cNvSpPr/>
      </xdr:nvSpPr>
      <xdr:spPr>
        <a:xfrm>
          <a:off x="6921500" y="98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50416</xdr:rowOff>
    </xdr:from>
    <xdr:ext cx="534377" cy="259045"/>
    <xdr:sp macro="" textlink="">
      <xdr:nvSpPr>
        <xdr:cNvPr id="369" name="テキスト ボックス 368"/>
        <xdr:cNvSpPr txBox="1"/>
      </xdr:nvSpPr>
      <xdr:spPr>
        <a:xfrm>
          <a:off x="6705111" y="965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122276</xdr:rowOff>
    </xdr:from>
    <xdr:to>
      <xdr:col>55</xdr:col>
      <xdr:colOff>0</xdr:colOff>
      <xdr:row>77</xdr:row>
      <xdr:rowOff>158762</xdr:rowOff>
    </xdr:to>
    <xdr:cxnSp macro="">
      <xdr:nvCxnSpPr>
        <xdr:cNvPr id="398" name="直線コネクタ 397"/>
        <xdr:cNvCxnSpPr/>
      </xdr:nvCxnSpPr>
      <xdr:spPr>
        <a:xfrm>
          <a:off x="9639300" y="13323926"/>
          <a:ext cx="838200" cy="3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122276</xdr:rowOff>
    </xdr:from>
    <xdr:to>
      <xdr:col>50</xdr:col>
      <xdr:colOff>114300</xdr:colOff>
      <xdr:row>78</xdr:row>
      <xdr:rowOff>27533</xdr:rowOff>
    </xdr:to>
    <xdr:cxnSp macro="">
      <xdr:nvCxnSpPr>
        <xdr:cNvPr id="401" name="直線コネクタ 400"/>
        <xdr:cNvCxnSpPr/>
      </xdr:nvCxnSpPr>
      <xdr:spPr>
        <a:xfrm flipV="1">
          <a:off x="8750300" y="13323926"/>
          <a:ext cx="889000" cy="7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153391</xdr:rowOff>
    </xdr:from>
    <xdr:to>
      <xdr:col>45</xdr:col>
      <xdr:colOff>177800</xdr:colOff>
      <xdr:row>78</xdr:row>
      <xdr:rowOff>27533</xdr:rowOff>
    </xdr:to>
    <xdr:cxnSp macro="">
      <xdr:nvCxnSpPr>
        <xdr:cNvPr id="404" name="直線コネクタ 403"/>
        <xdr:cNvCxnSpPr/>
      </xdr:nvCxnSpPr>
      <xdr:spPr>
        <a:xfrm>
          <a:off x="7861300" y="13355041"/>
          <a:ext cx="889000" cy="4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153391</xdr:rowOff>
    </xdr:from>
    <xdr:to>
      <xdr:col>41</xdr:col>
      <xdr:colOff>50800</xdr:colOff>
      <xdr:row>78</xdr:row>
      <xdr:rowOff>23737</xdr:rowOff>
    </xdr:to>
    <xdr:cxnSp macro="">
      <xdr:nvCxnSpPr>
        <xdr:cNvPr id="407" name="直線コネクタ 406"/>
        <xdr:cNvCxnSpPr/>
      </xdr:nvCxnSpPr>
      <xdr:spPr>
        <a:xfrm flipV="1">
          <a:off x="6972300" y="13355041"/>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107962</xdr:rowOff>
    </xdr:from>
    <xdr:to>
      <xdr:col>55</xdr:col>
      <xdr:colOff>50800</xdr:colOff>
      <xdr:row>78</xdr:row>
      <xdr:rowOff>38112</xdr:rowOff>
    </xdr:to>
    <xdr:sp macro="" textlink="">
      <xdr:nvSpPr>
        <xdr:cNvPr id="417" name="楕円 416"/>
        <xdr:cNvSpPr/>
      </xdr:nvSpPr>
      <xdr:spPr>
        <a:xfrm>
          <a:off x="10426700" y="1330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86389</xdr:rowOff>
    </xdr:from>
    <xdr:ext cx="534377" cy="259045"/>
    <xdr:sp macro="" textlink="">
      <xdr:nvSpPr>
        <xdr:cNvPr id="418" name="商工費該当値テキスト"/>
        <xdr:cNvSpPr txBox="1"/>
      </xdr:nvSpPr>
      <xdr:spPr>
        <a:xfrm>
          <a:off x="10528300" y="1328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71476</xdr:rowOff>
    </xdr:from>
    <xdr:to>
      <xdr:col>50</xdr:col>
      <xdr:colOff>165100</xdr:colOff>
      <xdr:row>78</xdr:row>
      <xdr:rowOff>1626</xdr:rowOff>
    </xdr:to>
    <xdr:sp macro="" textlink="">
      <xdr:nvSpPr>
        <xdr:cNvPr id="419" name="楕円 418"/>
        <xdr:cNvSpPr/>
      </xdr:nvSpPr>
      <xdr:spPr>
        <a:xfrm>
          <a:off x="9588500" y="1327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18153</xdr:rowOff>
    </xdr:from>
    <xdr:ext cx="534377" cy="259045"/>
    <xdr:sp macro="" textlink="">
      <xdr:nvSpPr>
        <xdr:cNvPr id="420" name="テキスト ボックス 419"/>
        <xdr:cNvSpPr txBox="1"/>
      </xdr:nvSpPr>
      <xdr:spPr>
        <a:xfrm>
          <a:off x="9372111" y="130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148183</xdr:rowOff>
    </xdr:from>
    <xdr:to>
      <xdr:col>46</xdr:col>
      <xdr:colOff>38100</xdr:colOff>
      <xdr:row>78</xdr:row>
      <xdr:rowOff>78333</xdr:rowOff>
    </xdr:to>
    <xdr:sp macro="" textlink="">
      <xdr:nvSpPr>
        <xdr:cNvPr id="421" name="楕円 420"/>
        <xdr:cNvSpPr/>
      </xdr:nvSpPr>
      <xdr:spPr>
        <a:xfrm>
          <a:off x="8699500" y="133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69460</xdr:rowOff>
    </xdr:from>
    <xdr:ext cx="534377" cy="259045"/>
    <xdr:sp macro="" textlink="">
      <xdr:nvSpPr>
        <xdr:cNvPr id="422" name="テキスト ボックス 421"/>
        <xdr:cNvSpPr txBox="1"/>
      </xdr:nvSpPr>
      <xdr:spPr>
        <a:xfrm>
          <a:off x="8483111" y="134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102591</xdr:rowOff>
    </xdr:from>
    <xdr:to>
      <xdr:col>41</xdr:col>
      <xdr:colOff>101600</xdr:colOff>
      <xdr:row>78</xdr:row>
      <xdr:rowOff>32741</xdr:rowOff>
    </xdr:to>
    <xdr:sp macro="" textlink="">
      <xdr:nvSpPr>
        <xdr:cNvPr id="423" name="楕円 422"/>
        <xdr:cNvSpPr/>
      </xdr:nvSpPr>
      <xdr:spPr>
        <a:xfrm>
          <a:off x="7810500" y="133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49268</xdr:rowOff>
    </xdr:from>
    <xdr:ext cx="534377" cy="259045"/>
    <xdr:sp macro="" textlink="">
      <xdr:nvSpPr>
        <xdr:cNvPr id="424" name="テキスト ボックス 423"/>
        <xdr:cNvSpPr txBox="1"/>
      </xdr:nvSpPr>
      <xdr:spPr>
        <a:xfrm>
          <a:off x="7594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144387</xdr:rowOff>
    </xdr:from>
    <xdr:to>
      <xdr:col>36</xdr:col>
      <xdr:colOff>165100</xdr:colOff>
      <xdr:row>78</xdr:row>
      <xdr:rowOff>74537</xdr:rowOff>
    </xdr:to>
    <xdr:sp macro="" textlink="">
      <xdr:nvSpPr>
        <xdr:cNvPr id="425" name="楕円 424"/>
        <xdr:cNvSpPr/>
      </xdr:nvSpPr>
      <xdr:spPr>
        <a:xfrm>
          <a:off x="6921500" y="133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65664</xdr:rowOff>
    </xdr:from>
    <xdr:ext cx="534377" cy="259045"/>
    <xdr:sp macro="" textlink="">
      <xdr:nvSpPr>
        <xdr:cNvPr id="426" name="テキスト ボックス 425"/>
        <xdr:cNvSpPr txBox="1"/>
      </xdr:nvSpPr>
      <xdr:spPr>
        <a:xfrm>
          <a:off x="6705111" y="134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147531</xdr:rowOff>
    </xdr:from>
    <xdr:to>
      <xdr:col>55</xdr:col>
      <xdr:colOff>0</xdr:colOff>
      <xdr:row>98</xdr:row>
      <xdr:rowOff>159158</xdr:rowOff>
    </xdr:to>
    <xdr:cxnSp macro="">
      <xdr:nvCxnSpPr>
        <xdr:cNvPr id="457" name="直線コネクタ 456"/>
        <xdr:cNvCxnSpPr/>
      </xdr:nvCxnSpPr>
      <xdr:spPr>
        <a:xfrm flipV="1">
          <a:off x="9639300" y="16949631"/>
          <a:ext cx="8382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136909</xdr:rowOff>
    </xdr:from>
    <xdr:to>
      <xdr:col>50</xdr:col>
      <xdr:colOff>114300</xdr:colOff>
      <xdr:row>98</xdr:row>
      <xdr:rowOff>159158</xdr:rowOff>
    </xdr:to>
    <xdr:cxnSp macro="">
      <xdr:nvCxnSpPr>
        <xdr:cNvPr id="460" name="直線コネクタ 459"/>
        <xdr:cNvCxnSpPr/>
      </xdr:nvCxnSpPr>
      <xdr:spPr>
        <a:xfrm>
          <a:off x="8750300" y="16939009"/>
          <a:ext cx="889000" cy="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136909</xdr:rowOff>
    </xdr:from>
    <xdr:to>
      <xdr:col>45</xdr:col>
      <xdr:colOff>177800</xdr:colOff>
      <xdr:row>98</xdr:row>
      <xdr:rowOff>146845</xdr:rowOff>
    </xdr:to>
    <xdr:cxnSp macro="">
      <xdr:nvCxnSpPr>
        <xdr:cNvPr id="463" name="直線コネクタ 462"/>
        <xdr:cNvCxnSpPr/>
      </xdr:nvCxnSpPr>
      <xdr:spPr>
        <a:xfrm flipV="1">
          <a:off x="7861300" y="16939009"/>
          <a:ext cx="8890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146845</xdr:rowOff>
    </xdr:from>
    <xdr:to>
      <xdr:col>41</xdr:col>
      <xdr:colOff>50800</xdr:colOff>
      <xdr:row>98</xdr:row>
      <xdr:rowOff>150639</xdr:rowOff>
    </xdr:to>
    <xdr:cxnSp macro="">
      <xdr:nvCxnSpPr>
        <xdr:cNvPr id="466" name="直線コネクタ 465"/>
        <xdr:cNvCxnSpPr/>
      </xdr:nvCxnSpPr>
      <xdr:spPr>
        <a:xfrm flipV="1">
          <a:off x="6972300" y="16948945"/>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96731</xdr:rowOff>
    </xdr:from>
    <xdr:to>
      <xdr:col>55</xdr:col>
      <xdr:colOff>50800</xdr:colOff>
      <xdr:row>99</xdr:row>
      <xdr:rowOff>26881</xdr:rowOff>
    </xdr:to>
    <xdr:sp macro="" textlink="">
      <xdr:nvSpPr>
        <xdr:cNvPr id="476" name="楕円 475"/>
        <xdr:cNvSpPr/>
      </xdr:nvSpPr>
      <xdr:spPr>
        <a:xfrm>
          <a:off x="10426700" y="168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56108</xdr:rowOff>
    </xdr:from>
    <xdr:ext cx="599010" cy="259045"/>
    <xdr:sp macro="" textlink="">
      <xdr:nvSpPr>
        <xdr:cNvPr id="477" name="土木費該当値テキスト"/>
        <xdr:cNvSpPr txBox="1"/>
      </xdr:nvSpPr>
      <xdr:spPr>
        <a:xfrm>
          <a:off x="10528300" y="1668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108358</xdr:rowOff>
    </xdr:from>
    <xdr:to>
      <xdr:col>50</xdr:col>
      <xdr:colOff>165100</xdr:colOff>
      <xdr:row>99</xdr:row>
      <xdr:rowOff>38508</xdr:rowOff>
    </xdr:to>
    <xdr:sp macro="" textlink="">
      <xdr:nvSpPr>
        <xdr:cNvPr id="478" name="楕円 477"/>
        <xdr:cNvSpPr/>
      </xdr:nvSpPr>
      <xdr:spPr>
        <a:xfrm>
          <a:off x="9588500" y="169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55035</xdr:rowOff>
    </xdr:from>
    <xdr:ext cx="599010" cy="259045"/>
    <xdr:sp macro="" textlink="">
      <xdr:nvSpPr>
        <xdr:cNvPr id="479" name="テキスト ボックス 478"/>
        <xdr:cNvSpPr txBox="1"/>
      </xdr:nvSpPr>
      <xdr:spPr>
        <a:xfrm>
          <a:off x="9339795" y="1668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86109</xdr:rowOff>
    </xdr:from>
    <xdr:to>
      <xdr:col>46</xdr:col>
      <xdr:colOff>38100</xdr:colOff>
      <xdr:row>99</xdr:row>
      <xdr:rowOff>16259</xdr:rowOff>
    </xdr:to>
    <xdr:sp macro="" textlink="">
      <xdr:nvSpPr>
        <xdr:cNvPr id="480" name="楕円 479"/>
        <xdr:cNvSpPr/>
      </xdr:nvSpPr>
      <xdr:spPr>
        <a:xfrm>
          <a:off x="8699500" y="168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32786</xdr:rowOff>
    </xdr:from>
    <xdr:ext cx="599010" cy="259045"/>
    <xdr:sp macro="" textlink="">
      <xdr:nvSpPr>
        <xdr:cNvPr id="481" name="テキスト ボックス 480"/>
        <xdr:cNvSpPr txBox="1"/>
      </xdr:nvSpPr>
      <xdr:spPr>
        <a:xfrm>
          <a:off x="8450795" y="1666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96045</xdr:rowOff>
    </xdr:from>
    <xdr:to>
      <xdr:col>41</xdr:col>
      <xdr:colOff>101600</xdr:colOff>
      <xdr:row>99</xdr:row>
      <xdr:rowOff>26195</xdr:rowOff>
    </xdr:to>
    <xdr:sp macro="" textlink="">
      <xdr:nvSpPr>
        <xdr:cNvPr id="482" name="楕円 481"/>
        <xdr:cNvSpPr/>
      </xdr:nvSpPr>
      <xdr:spPr>
        <a:xfrm>
          <a:off x="7810500" y="168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42722</xdr:rowOff>
    </xdr:from>
    <xdr:ext cx="599010" cy="259045"/>
    <xdr:sp macro="" textlink="">
      <xdr:nvSpPr>
        <xdr:cNvPr id="483" name="テキスト ボックス 482"/>
        <xdr:cNvSpPr txBox="1"/>
      </xdr:nvSpPr>
      <xdr:spPr>
        <a:xfrm>
          <a:off x="7561795" y="1667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99839</xdr:rowOff>
    </xdr:from>
    <xdr:to>
      <xdr:col>36</xdr:col>
      <xdr:colOff>165100</xdr:colOff>
      <xdr:row>99</xdr:row>
      <xdr:rowOff>29989</xdr:rowOff>
    </xdr:to>
    <xdr:sp macro="" textlink="">
      <xdr:nvSpPr>
        <xdr:cNvPr id="484" name="楕円 483"/>
        <xdr:cNvSpPr/>
      </xdr:nvSpPr>
      <xdr:spPr>
        <a:xfrm>
          <a:off x="6921500" y="1690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46516</xdr:rowOff>
    </xdr:from>
    <xdr:ext cx="599010" cy="259045"/>
    <xdr:sp macro="" textlink="">
      <xdr:nvSpPr>
        <xdr:cNvPr id="485" name="テキスト ボックス 484"/>
        <xdr:cNvSpPr txBox="1"/>
      </xdr:nvSpPr>
      <xdr:spPr>
        <a:xfrm>
          <a:off x="6672795" y="1667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48096</xdr:rowOff>
    </xdr:from>
    <xdr:to>
      <xdr:col>85</xdr:col>
      <xdr:colOff>127000</xdr:colOff>
      <xdr:row>37</xdr:row>
      <xdr:rowOff>70393</xdr:rowOff>
    </xdr:to>
    <xdr:cxnSp macro="">
      <xdr:nvCxnSpPr>
        <xdr:cNvPr id="512" name="直線コネクタ 511"/>
        <xdr:cNvCxnSpPr/>
      </xdr:nvCxnSpPr>
      <xdr:spPr>
        <a:xfrm>
          <a:off x="15481300" y="6391746"/>
          <a:ext cx="838200" cy="2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48096</xdr:rowOff>
    </xdr:from>
    <xdr:to>
      <xdr:col>81</xdr:col>
      <xdr:colOff>50800</xdr:colOff>
      <xdr:row>37</xdr:row>
      <xdr:rowOff>121832</xdr:rowOff>
    </xdr:to>
    <xdr:cxnSp macro="">
      <xdr:nvCxnSpPr>
        <xdr:cNvPr id="515" name="直線コネクタ 514"/>
        <xdr:cNvCxnSpPr/>
      </xdr:nvCxnSpPr>
      <xdr:spPr>
        <a:xfrm flipV="1">
          <a:off x="14592300" y="6391746"/>
          <a:ext cx="889000" cy="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121832</xdr:rowOff>
    </xdr:from>
    <xdr:to>
      <xdr:col>76</xdr:col>
      <xdr:colOff>114300</xdr:colOff>
      <xdr:row>37</xdr:row>
      <xdr:rowOff>132536</xdr:rowOff>
    </xdr:to>
    <xdr:cxnSp macro="">
      <xdr:nvCxnSpPr>
        <xdr:cNvPr id="518" name="直線コネクタ 517"/>
        <xdr:cNvCxnSpPr/>
      </xdr:nvCxnSpPr>
      <xdr:spPr>
        <a:xfrm flipV="1">
          <a:off x="13703300" y="6465482"/>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132536</xdr:rowOff>
    </xdr:from>
    <xdr:to>
      <xdr:col>71</xdr:col>
      <xdr:colOff>177800</xdr:colOff>
      <xdr:row>37</xdr:row>
      <xdr:rowOff>139952</xdr:rowOff>
    </xdr:to>
    <xdr:cxnSp macro="">
      <xdr:nvCxnSpPr>
        <xdr:cNvPr id="521" name="直線コネクタ 520"/>
        <xdr:cNvCxnSpPr/>
      </xdr:nvCxnSpPr>
      <xdr:spPr>
        <a:xfrm flipV="1">
          <a:off x="12814300" y="6476186"/>
          <a:ext cx="889000" cy="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19593</xdr:rowOff>
    </xdr:from>
    <xdr:to>
      <xdr:col>85</xdr:col>
      <xdr:colOff>177800</xdr:colOff>
      <xdr:row>37</xdr:row>
      <xdr:rowOff>121193</xdr:rowOff>
    </xdr:to>
    <xdr:sp macro="" textlink="">
      <xdr:nvSpPr>
        <xdr:cNvPr id="531" name="楕円 530"/>
        <xdr:cNvSpPr/>
      </xdr:nvSpPr>
      <xdr:spPr>
        <a:xfrm>
          <a:off x="16268700" y="636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42470</xdr:rowOff>
    </xdr:from>
    <xdr:ext cx="534377" cy="259045"/>
    <xdr:sp macro="" textlink="">
      <xdr:nvSpPr>
        <xdr:cNvPr id="532" name="消防費該当値テキスト"/>
        <xdr:cNvSpPr txBox="1"/>
      </xdr:nvSpPr>
      <xdr:spPr>
        <a:xfrm>
          <a:off x="16370300" y="621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168746</xdr:rowOff>
    </xdr:from>
    <xdr:to>
      <xdr:col>81</xdr:col>
      <xdr:colOff>101600</xdr:colOff>
      <xdr:row>37</xdr:row>
      <xdr:rowOff>98896</xdr:rowOff>
    </xdr:to>
    <xdr:sp macro="" textlink="">
      <xdr:nvSpPr>
        <xdr:cNvPr id="533" name="楕円 532"/>
        <xdr:cNvSpPr/>
      </xdr:nvSpPr>
      <xdr:spPr>
        <a:xfrm>
          <a:off x="15430500" y="63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115423</xdr:rowOff>
    </xdr:from>
    <xdr:ext cx="534377" cy="259045"/>
    <xdr:sp macro="" textlink="">
      <xdr:nvSpPr>
        <xdr:cNvPr id="534" name="テキスト ボックス 533"/>
        <xdr:cNvSpPr txBox="1"/>
      </xdr:nvSpPr>
      <xdr:spPr>
        <a:xfrm>
          <a:off x="15214111" y="611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71032</xdr:rowOff>
    </xdr:from>
    <xdr:to>
      <xdr:col>76</xdr:col>
      <xdr:colOff>165100</xdr:colOff>
      <xdr:row>38</xdr:row>
      <xdr:rowOff>1183</xdr:rowOff>
    </xdr:to>
    <xdr:sp macro="" textlink="">
      <xdr:nvSpPr>
        <xdr:cNvPr id="535" name="楕円 534"/>
        <xdr:cNvSpPr/>
      </xdr:nvSpPr>
      <xdr:spPr>
        <a:xfrm>
          <a:off x="14541500" y="64146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17709</xdr:rowOff>
    </xdr:from>
    <xdr:ext cx="534377" cy="259045"/>
    <xdr:sp macro="" textlink="">
      <xdr:nvSpPr>
        <xdr:cNvPr id="536" name="テキスト ボックス 535"/>
        <xdr:cNvSpPr txBox="1"/>
      </xdr:nvSpPr>
      <xdr:spPr>
        <a:xfrm>
          <a:off x="14325111" y="61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81736</xdr:rowOff>
    </xdr:from>
    <xdr:to>
      <xdr:col>72</xdr:col>
      <xdr:colOff>38100</xdr:colOff>
      <xdr:row>38</xdr:row>
      <xdr:rowOff>11886</xdr:rowOff>
    </xdr:to>
    <xdr:sp macro="" textlink="">
      <xdr:nvSpPr>
        <xdr:cNvPr id="537" name="楕円 536"/>
        <xdr:cNvSpPr/>
      </xdr:nvSpPr>
      <xdr:spPr>
        <a:xfrm>
          <a:off x="13652500" y="64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28413</xdr:rowOff>
    </xdr:from>
    <xdr:ext cx="534377" cy="259045"/>
    <xdr:sp macro="" textlink="">
      <xdr:nvSpPr>
        <xdr:cNvPr id="538" name="テキスト ボックス 537"/>
        <xdr:cNvSpPr txBox="1"/>
      </xdr:nvSpPr>
      <xdr:spPr>
        <a:xfrm>
          <a:off x="13436111" y="620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89152</xdr:rowOff>
    </xdr:from>
    <xdr:to>
      <xdr:col>67</xdr:col>
      <xdr:colOff>101600</xdr:colOff>
      <xdr:row>38</xdr:row>
      <xdr:rowOff>19301</xdr:rowOff>
    </xdr:to>
    <xdr:sp macro="" textlink="">
      <xdr:nvSpPr>
        <xdr:cNvPr id="539" name="楕円 538"/>
        <xdr:cNvSpPr/>
      </xdr:nvSpPr>
      <xdr:spPr>
        <a:xfrm>
          <a:off x="12763500" y="64328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35829</xdr:rowOff>
    </xdr:from>
    <xdr:ext cx="534377" cy="259045"/>
    <xdr:sp macro="" textlink="">
      <xdr:nvSpPr>
        <xdr:cNvPr id="540" name="テキスト ボックス 539"/>
        <xdr:cNvSpPr txBox="1"/>
      </xdr:nvSpPr>
      <xdr:spPr>
        <a:xfrm>
          <a:off x="12547111" y="62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100361</xdr:rowOff>
    </xdr:from>
    <xdr:to>
      <xdr:col>85</xdr:col>
      <xdr:colOff>127000</xdr:colOff>
      <xdr:row>58</xdr:row>
      <xdr:rowOff>118770</xdr:rowOff>
    </xdr:to>
    <xdr:cxnSp macro="">
      <xdr:nvCxnSpPr>
        <xdr:cNvPr id="571" name="直線コネクタ 570"/>
        <xdr:cNvCxnSpPr/>
      </xdr:nvCxnSpPr>
      <xdr:spPr>
        <a:xfrm flipV="1">
          <a:off x="15481300" y="10044461"/>
          <a:ext cx="838200" cy="1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106628</xdr:rowOff>
    </xdr:from>
    <xdr:to>
      <xdr:col>81</xdr:col>
      <xdr:colOff>50800</xdr:colOff>
      <xdr:row>58</xdr:row>
      <xdr:rowOff>118770</xdr:rowOff>
    </xdr:to>
    <xdr:cxnSp macro="">
      <xdr:nvCxnSpPr>
        <xdr:cNvPr id="574" name="直線コネクタ 573"/>
        <xdr:cNvCxnSpPr/>
      </xdr:nvCxnSpPr>
      <xdr:spPr>
        <a:xfrm>
          <a:off x="14592300" y="10050728"/>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77880</xdr:rowOff>
    </xdr:from>
    <xdr:to>
      <xdr:col>76</xdr:col>
      <xdr:colOff>114300</xdr:colOff>
      <xdr:row>58</xdr:row>
      <xdr:rowOff>106628</xdr:rowOff>
    </xdr:to>
    <xdr:cxnSp macro="">
      <xdr:nvCxnSpPr>
        <xdr:cNvPr id="577" name="直線コネクタ 576"/>
        <xdr:cNvCxnSpPr/>
      </xdr:nvCxnSpPr>
      <xdr:spPr>
        <a:xfrm>
          <a:off x="13703300" y="10021980"/>
          <a:ext cx="889000" cy="2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77880</xdr:rowOff>
    </xdr:from>
    <xdr:to>
      <xdr:col>71</xdr:col>
      <xdr:colOff>177800</xdr:colOff>
      <xdr:row>58</xdr:row>
      <xdr:rowOff>103425</xdr:rowOff>
    </xdr:to>
    <xdr:cxnSp macro="">
      <xdr:nvCxnSpPr>
        <xdr:cNvPr id="580" name="直線コネクタ 579"/>
        <xdr:cNvCxnSpPr/>
      </xdr:nvCxnSpPr>
      <xdr:spPr>
        <a:xfrm flipV="1">
          <a:off x="12814300" y="10021980"/>
          <a:ext cx="889000" cy="2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49561</xdr:rowOff>
    </xdr:from>
    <xdr:to>
      <xdr:col>85</xdr:col>
      <xdr:colOff>177800</xdr:colOff>
      <xdr:row>58</xdr:row>
      <xdr:rowOff>151161</xdr:rowOff>
    </xdr:to>
    <xdr:sp macro="" textlink="">
      <xdr:nvSpPr>
        <xdr:cNvPr id="590" name="楕円 589"/>
        <xdr:cNvSpPr/>
      </xdr:nvSpPr>
      <xdr:spPr>
        <a:xfrm>
          <a:off x="16268700" y="99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135938</xdr:rowOff>
    </xdr:from>
    <xdr:ext cx="534377" cy="259045"/>
    <xdr:sp macro="" textlink="">
      <xdr:nvSpPr>
        <xdr:cNvPr id="591" name="教育費該当値テキスト"/>
        <xdr:cNvSpPr txBox="1"/>
      </xdr:nvSpPr>
      <xdr:spPr>
        <a:xfrm>
          <a:off x="16370300" y="990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67970</xdr:rowOff>
    </xdr:from>
    <xdr:to>
      <xdr:col>81</xdr:col>
      <xdr:colOff>101600</xdr:colOff>
      <xdr:row>58</xdr:row>
      <xdr:rowOff>169570</xdr:rowOff>
    </xdr:to>
    <xdr:sp macro="" textlink="">
      <xdr:nvSpPr>
        <xdr:cNvPr id="592" name="楕円 591"/>
        <xdr:cNvSpPr/>
      </xdr:nvSpPr>
      <xdr:spPr>
        <a:xfrm>
          <a:off x="15430500" y="100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160697</xdr:rowOff>
    </xdr:from>
    <xdr:ext cx="534377" cy="259045"/>
    <xdr:sp macro="" textlink="">
      <xdr:nvSpPr>
        <xdr:cNvPr id="593" name="テキスト ボックス 592"/>
        <xdr:cNvSpPr txBox="1"/>
      </xdr:nvSpPr>
      <xdr:spPr>
        <a:xfrm>
          <a:off x="15214111" y="101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55828</xdr:rowOff>
    </xdr:from>
    <xdr:to>
      <xdr:col>76</xdr:col>
      <xdr:colOff>165100</xdr:colOff>
      <xdr:row>58</xdr:row>
      <xdr:rowOff>157428</xdr:rowOff>
    </xdr:to>
    <xdr:sp macro="" textlink="">
      <xdr:nvSpPr>
        <xdr:cNvPr id="594" name="楕円 593"/>
        <xdr:cNvSpPr/>
      </xdr:nvSpPr>
      <xdr:spPr>
        <a:xfrm>
          <a:off x="14541500" y="99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148555</xdr:rowOff>
    </xdr:from>
    <xdr:ext cx="534377" cy="259045"/>
    <xdr:sp macro="" textlink="">
      <xdr:nvSpPr>
        <xdr:cNvPr id="595" name="テキスト ボックス 594"/>
        <xdr:cNvSpPr txBox="1"/>
      </xdr:nvSpPr>
      <xdr:spPr>
        <a:xfrm>
          <a:off x="14325111" y="10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27080</xdr:rowOff>
    </xdr:from>
    <xdr:to>
      <xdr:col>72</xdr:col>
      <xdr:colOff>38100</xdr:colOff>
      <xdr:row>58</xdr:row>
      <xdr:rowOff>128680</xdr:rowOff>
    </xdr:to>
    <xdr:sp macro="" textlink="">
      <xdr:nvSpPr>
        <xdr:cNvPr id="596" name="楕円 595"/>
        <xdr:cNvSpPr/>
      </xdr:nvSpPr>
      <xdr:spPr>
        <a:xfrm>
          <a:off x="13652500" y="997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119807</xdr:rowOff>
    </xdr:from>
    <xdr:ext cx="534377" cy="259045"/>
    <xdr:sp macro="" textlink="">
      <xdr:nvSpPr>
        <xdr:cNvPr id="597" name="テキスト ボックス 596"/>
        <xdr:cNvSpPr txBox="1"/>
      </xdr:nvSpPr>
      <xdr:spPr>
        <a:xfrm>
          <a:off x="13436111" y="1006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52625</xdr:rowOff>
    </xdr:from>
    <xdr:to>
      <xdr:col>67</xdr:col>
      <xdr:colOff>101600</xdr:colOff>
      <xdr:row>58</xdr:row>
      <xdr:rowOff>154225</xdr:rowOff>
    </xdr:to>
    <xdr:sp macro="" textlink="">
      <xdr:nvSpPr>
        <xdr:cNvPr id="598" name="楕円 597"/>
        <xdr:cNvSpPr/>
      </xdr:nvSpPr>
      <xdr:spPr>
        <a:xfrm>
          <a:off x="12763500" y="99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145352</xdr:rowOff>
    </xdr:from>
    <xdr:ext cx="534377" cy="259045"/>
    <xdr:sp macro="" textlink="">
      <xdr:nvSpPr>
        <xdr:cNvPr id="599" name="テキスト ボックス 598"/>
        <xdr:cNvSpPr txBox="1"/>
      </xdr:nvSpPr>
      <xdr:spPr>
        <a:xfrm>
          <a:off x="12547111" y="100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65629</xdr:rowOff>
    </xdr:from>
    <xdr:to>
      <xdr:col>85</xdr:col>
      <xdr:colOff>127000</xdr:colOff>
      <xdr:row>78</xdr:row>
      <xdr:rowOff>70379</xdr:rowOff>
    </xdr:to>
    <xdr:cxnSp macro="">
      <xdr:nvCxnSpPr>
        <xdr:cNvPr id="626" name="直線コネクタ 625"/>
        <xdr:cNvCxnSpPr/>
      </xdr:nvCxnSpPr>
      <xdr:spPr>
        <a:xfrm>
          <a:off x="15481300" y="13438729"/>
          <a:ext cx="8382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65629</xdr:rowOff>
    </xdr:from>
    <xdr:to>
      <xdr:col>81</xdr:col>
      <xdr:colOff>50800</xdr:colOff>
      <xdr:row>78</xdr:row>
      <xdr:rowOff>107787</xdr:rowOff>
    </xdr:to>
    <xdr:cxnSp macro="">
      <xdr:nvCxnSpPr>
        <xdr:cNvPr id="629" name="直線コネクタ 628"/>
        <xdr:cNvCxnSpPr/>
      </xdr:nvCxnSpPr>
      <xdr:spPr>
        <a:xfrm flipV="1">
          <a:off x="14592300" y="13438729"/>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107787</xdr:rowOff>
    </xdr:from>
    <xdr:to>
      <xdr:col>76</xdr:col>
      <xdr:colOff>114300</xdr:colOff>
      <xdr:row>78</xdr:row>
      <xdr:rowOff>113407</xdr:rowOff>
    </xdr:to>
    <xdr:cxnSp macro="">
      <xdr:nvCxnSpPr>
        <xdr:cNvPr id="632" name="直線コネクタ 631"/>
        <xdr:cNvCxnSpPr/>
      </xdr:nvCxnSpPr>
      <xdr:spPr>
        <a:xfrm flipV="1">
          <a:off x="13703300" y="13480887"/>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113407</xdr:rowOff>
    </xdr:from>
    <xdr:to>
      <xdr:col>71</xdr:col>
      <xdr:colOff>177800</xdr:colOff>
      <xdr:row>78</xdr:row>
      <xdr:rowOff>129656</xdr:rowOff>
    </xdr:to>
    <xdr:cxnSp macro="">
      <xdr:nvCxnSpPr>
        <xdr:cNvPr id="635" name="直線コネクタ 634"/>
        <xdr:cNvCxnSpPr/>
      </xdr:nvCxnSpPr>
      <xdr:spPr>
        <a:xfrm flipV="1">
          <a:off x="12814300" y="13486507"/>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19579</xdr:rowOff>
    </xdr:from>
    <xdr:to>
      <xdr:col>85</xdr:col>
      <xdr:colOff>177800</xdr:colOff>
      <xdr:row>78</xdr:row>
      <xdr:rowOff>121179</xdr:rowOff>
    </xdr:to>
    <xdr:sp macro="" textlink="">
      <xdr:nvSpPr>
        <xdr:cNvPr id="645" name="楕円 644"/>
        <xdr:cNvSpPr/>
      </xdr:nvSpPr>
      <xdr:spPr>
        <a:xfrm>
          <a:off x="16268700" y="133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150406</xdr:rowOff>
    </xdr:from>
    <xdr:ext cx="534377" cy="259045"/>
    <xdr:sp macro="" textlink="">
      <xdr:nvSpPr>
        <xdr:cNvPr id="646" name="災害復旧費該当値テキスト"/>
        <xdr:cNvSpPr txBox="1"/>
      </xdr:nvSpPr>
      <xdr:spPr>
        <a:xfrm>
          <a:off x="16370300" y="131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14829</xdr:rowOff>
    </xdr:from>
    <xdr:to>
      <xdr:col>81</xdr:col>
      <xdr:colOff>101600</xdr:colOff>
      <xdr:row>78</xdr:row>
      <xdr:rowOff>116429</xdr:rowOff>
    </xdr:to>
    <xdr:sp macro="" textlink="">
      <xdr:nvSpPr>
        <xdr:cNvPr id="647" name="楕円 646"/>
        <xdr:cNvSpPr/>
      </xdr:nvSpPr>
      <xdr:spPr>
        <a:xfrm>
          <a:off x="15430500" y="133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132956</xdr:rowOff>
    </xdr:from>
    <xdr:ext cx="534377" cy="259045"/>
    <xdr:sp macro="" textlink="">
      <xdr:nvSpPr>
        <xdr:cNvPr id="648" name="テキスト ボックス 647"/>
        <xdr:cNvSpPr txBox="1"/>
      </xdr:nvSpPr>
      <xdr:spPr>
        <a:xfrm>
          <a:off x="15214111" y="1316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56987</xdr:rowOff>
    </xdr:from>
    <xdr:to>
      <xdr:col>76</xdr:col>
      <xdr:colOff>165100</xdr:colOff>
      <xdr:row>78</xdr:row>
      <xdr:rowOff>158587</xdr:rowOff>
    </xdr:to>
    <xdr:sp macro="" textlink="">
      <xdr:nvSpPr>
        <xdr:cNvPr id="649" name="楕円 648"/>
        <xdr:cNvSpPr/>
      </xdr:nvSpPr>
      <xdr:spPr>
        <a:xfrm>
          <a:off x="14541500" y="134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149714</xdr:rowOff>
    </xdr:from>
    <xdr:ext cx="469744" cy="259045"/>
    <xdr:sp macro="" textlink="">
      <xdr:nvSpPr>
        <xdr:cNvPr id="650" name="テキスト ボックス 649"/>
        <xdr:cNvSpPr txBox="1"/>
      </xdr:nvSpPr>
      <xdr:spPr>
        <a:xfrm>
          <a:off x="14357428" y="135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62607</xdr:rowOff>
    </xdr:from>
    <xdr:to>
      <xdr:col>72</xdr:col>
      <xdr:colOff>38100</xdr:colOff>
      <xdr:row>78</xdr:row>
      <xdr:rowOff>164207</xdr:rowOff>
    </xdr:to>
    <xdr:sp macro="" textlink="">
      <xdr:nvSpPr>
        <xdr:cNvPr id="651" name="楕円 650"/>
        <xdr:cNvSpPr/>
      </xdr:nvSpPr>
      <xdr:spPr>
        <a:xfrm>
          <a:off x="13652500" y="134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155334</xdr:rowOff>
    </xdr:from>
    <xdr:ext cx="469744" cy="259045"/>
    <xdr:sp macro="" textlink="">
      <xdr:nvSpPr>
        <xdr:cNvPr id="652" name="テキスト ボックス 651"/>
        <xdr:cNvSpPr txBox="1"/>
      </xdr:nvSpPr>
      <xdr:spPr>
        <a:xfrm>
          <a:off x="13468428" y="1352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78856</xdr:rowOff>
    </xdr:from>
    <xdr:to>
      <xdr:col>67</xdr:col>
      <xdr:colOff>101600</xdr:colOff>
      <xdr:row>79</xdr:row>
      <xdr:rowOff>9006</xdr:rowOff>
    </xdr:to>
    <xdr:sp macro="" textlink="">
      <xdr:nvSpPr>
        <xdr:cNvPr id="653" name="楕円 652"/>
        <xdr:cNvSpPr/>
      </xdr:nvSpPr>
      <xdr:spPr>
        <a:xfrm>
          <a:off x="12763500" y="134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133</xdr:rowOff>
    </xdr:from>
    <xdr:ext cx="469744" cy="259045"/>
    <xdr:sp macro="" textlink="">
      <xdr:nvSpPr>
        <xdr:cNvPr id="654" name="テキスト ボックス 653"/>
        <xdr:cNvSpPr txBox="1"/>
      </xdr:nvSpPr>
      <xdr:spPr>
        <a:xfrm>
          <a:off x="12579428" y="135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126752</xdr:rowOff>
    </xdr:from>
    <xdr:to>
      <xdr:col>85</xdr:col>
      <xdr:colOff>127000</xdr:colOff>
      <xdr:row>93</xdr:row>
      <xdr:rowOff>162226</xdr:rowOff>
    </xdr:to>
    <xdr:cxnSp macro="">
      <xdr:nvCxnSpPr>
        <xdr:cNvPr id="681" name="直線コネクタ 680"/>
        <xdr:cNvCxnSpPr/>
      </xdr:nvCxnSpPr>
      <xdr:spPr>
        <a:xfrm flipV="1">
          <a:off x="15481300" y="16071602"/>
          <a:ext cx="838200" cy="3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162226</xdr:rowOff>
    </xdr:from>
    <xdr:to>
      <xdr:col>81</xdr:col>
      <xdr:colOff>50800</xdr:colOff>
      <xdr:row>94</xdr:row>
      <xdr:rowOff>57015</xdr:rowOff>
    </xdr:to>
    <xdr:cxnSp macro="">
      <xdr:nvCxnSpPr>
        <xdr:cNvPr id="684" name="直線コネクタ 683"/>
        <xdr:cNvCxnSpPr/>
      </xdr:nvCxnSpPr>
      <xdr:spPr>
        <a:xfrm flipV="1">
          <a:off x="14592300" y="16107076"/>
          <a:ext cx="889000" cy="6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57015</xdr:rowOff>
    </xdr:from>
    <xdr:to>
      <xdr:col>76</xdr:col>
      <xdr:colOff>114300</xdr:colOff>
      <xdr:row>94</xdr:row>
      <xdr:rowOff>76474</xdr:rowOff>
    </xdr:to>
    <xdr:cxnSp macro="">
      <xdr:nvCxnSpPr>
        <xdr:cNvPr id="687" name="直線コネクタ 686"/>
        <xdr:cNvCxnSpPr/>
      </xdr:nvCxnSpPr>
      <xdr:spPr>
        <a:xfrm flipV="1">
          <a:off x="13703300" y="16173315"/>
          <a:ext cx="889000" cy="1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76474</xdr:rowOff>
    </xdr:from>
    <xdr:to>
      <xdr:col>71</xdr:col>
      <xdr:colOff>177800</xdr:colOff>
      <xdr:row>94</xdr:row>
      <xdr:rowOff>85668</xdr:rowOff>
    </xdr:to>
    <xdr:cxnSp macro="">
      <xdr:nvCxnSpPr>
        <xdr:cNvPr id="690" name="直線コネクタ 689"/>
        <xdr:cNvCxnSpPr/>
      </xdr:nvCxnSpPr>
      <xdr:spPr>
        <a:xfrm flipV="1">
          <a:off x="12814300" y="16192774"/>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75952</xdr:rowOff>
    </xdr:from>
    <xdr:to>
      <xdr:col>85</xdr:col>
      <xdr:colOff>177800</xdr:colOff>
      <xdr:row>94</xdr:row>
      <xdr:rowOff>6102</xdr:rowOff>
    </xdr:to>
    <xdr:sp macro="" textlink="">
      <xdr:nvSpPr>
        <xdr:cNvPr id="700" name="楕円 699"/>
        <xdr:cNvSpPr/>
      </xdr:nvSpPr>
      <xdr:spPr>
        <a:xfrm>
          <a:off x="16268700" y="160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98829</xdr:rowOff>
    </xdr:from>
    <xdr:ext cx="599010" cy="259045"/>
    <xdr:sp macro="" textlink="">
      <xdr:nvSpPr>
        <xdr:cNvPr id="701" name="公債費該当値テキスト"/>
        <xdr:cNvSpPr txBox="1"/>
      </xdr:nvSpPr>
      <xdr:spPr>
        <a:xfrm>
          <a:off x="16370300" y="1587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111426</xdr:rowOff>
    </xdr:from>
    <xdr:to>
      <xdr:col>81</xdr:col>
      <xdr:colOff>101600</xdr:colOff>
      <xdr:row>94</xdr:row>
      <xdr:rowOff>41576</xdr:rowOff>
    </xdr:to>
    <xdr:sp macro="" textlink="">
      <xdr:nvSpPr>
        <xdr:cNvPr id="702" name="楕円 701"/>
        <xdr:cNvSpPr/>
      </xdr:nvSpPr>
      <xdr:spPr>
        <a:xfrm>
          <a:off x="15430500" y="160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58103</xdr:rowOff>
    </xdr:from>
    <xdr:ext cx="599010" cy="259045"/>
    <xdr:sp macro="" textlink="">
      <xdr:nvSpPr>
        <xdr:cNvPr id="703" name="テキスト ボックス 702"/>
        <xdr:cNvSpPr txBox="1"/>
      </xdr:nvSpPr>
      <xdr:spPr>
        <a:xfrm>
          <a:off x="15181795" y="1583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6215</xdr:rowOff>
    </xdr:from>
    <xdr:to>
      <xdr:col>76</xdr:col>
      <xdr:colOff>165100</xdr:colOff>
      <xdr:row>94</xdr:row>
      <xdr:rowOff>107815</xdr:rowOff>
    </xdr:to>
    <xdr:sp macro="" textlink="">
      <xdr:nvSpPr>
        <xdr:cNvPr id="704" name="楕円 703"/>
        <xdr:cNvSpPr/>
      </xdr:nvSpPr>
      <xdr:spPr>
        <a:xfrm>
          <a:off x="14541500" y="161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124342</xdr:rowOff>
    </xdr:from>
    <xdr:ext cx="599010" cy="259045"/>
    <xdr:sp macro="" textlink="">
      <xdr:nvSpPr>
        <xdr:cNvPr id="705" name="テキスト ボックス 704"/>
        <xdr:cNvSpPr txBox="1"/>
      </xdr:nvSpPr>
      <xdr:spPr>
        <a:xfrm>
          <a:off x="14292795" y="1589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25674</xdr:rowOff>
    </xdr:from>
    <xdr:to>
      <xdr:col>72</xdr:col>
      <xdr:colOff>38100</xdr:colOff>
      <xdr:row>94</xdr:row>
      <xdr:rowOff>127274</xdr:rowOff>
    </xdr:to>
    <xdr:sp macro="" textlink="">
      <xdr:nvSpPr>
        <xdr:cNvPr id="706" name="楕円 705"/>
        <xdr:cNvSpPr/>
      </xdr:nvSpPr>
      <xdr:spPr>
        <a:xfrm>
          <a:off x="13652500" y="161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143801</xdr:rowOff>
    </xdr:from>
    <xdr:ext cx="599010" cy="259045"/>
    <xdr:sp macro="" textlink="">
      <xdr:nvSpPr>
        <xdr:cNvPr id="707" name="テキスト ボックス 706"/>
        <xdr:cNvSpPr txBox="1"/>
      </xdr:nvSpPr>
      <xdr:spPr>
        <a:xfrm>
          <a:off x="13403795" y="1591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34868</xdr:rowOff>
    </xdr:from>
    <xdr:to>
      <xdr:col>67</xdr:col>
      <xdr:colOff>101600</xdr:colOff>
      <xdr:row>94</xdr:row>
      <xdr:rowOff>136468</xdr:rowOff>
    </xdr:to>
    <xdr:sp macro="" textlink="">
      <xdr:nvSpPr>
        <xdr:cNvPr id="708" name="楕円 707"/>
        <xdr:cNvSpPr/>
      </xdr:nvSpPr>
      <xdr:spPr>
        <a:xfrm>
          <a:off x="12763500" y="161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152995</xdr:rowOff>
    </xdr:from>
    <xdr:ext cx="599010" cy="259045"/>
    <xdr:sp macro="" textlink="">
      <xdr:nvSpPr>
        <xdr:cNvPr id="709" name="テキスト ボックス 708"/>
        <xdr:cNvSpPr txBox="1"/>
      </xdr:nvSpPr>
      <xdr:spPr>
        <a:xfrm>
          <a:off x="12514795" y="1592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74320</xdr:rowOff>
    </xdr:from>
    <xdr:to>
      <xdr:col>116</xdr:col>
      <xdr:colOff>63500</xdr:colOff>
      <xdr:row>31</xdr:row>
      <xdr:rowOff>114554</xdr:rowOff>
    </xdr:to>
    <xdr:cxnSp macro="">
      <xdr:nvCxnSpPr>
        <xdr:cNvPr id="736" name="直線コネクタ 735"/>
        <xdr:cNvCxnSpPr/>
      </xdr:nvCxnSpPr>
      <xdr:spPr>
        <a:xfrm flipV="1">
          <a:off x="21323300" y="5217820"/>
          <a:ext cx="838200" cy="2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17721</xdr:rowOff>
    </xdr:from>
    <xdr:ext cx="378565" cy="259045"/>
    <xdr:sp macro="" textlink="">
      <xdr:nvSpPr>
        <xdr:cNvPr id="737" name="諸支出金平均値テキスト"/>
        <xdr:cNvSpPr txBox="1"/>
      </xdr:nvSpPr>
      <xdr:spPr>
        <a:xfrm>
          <a:off x="22212300" y="6532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114554</xdr:rowOff>
    </xdr:from>
    <xdr:to>
      <xdr:col>111</xdr:col>
      <xdr:colOff>177800</xdr:colOff>
      <xdr:row>33</xdr:row>
      <xdr:rowOff>140843</xdr:rowOff>
    </xdr:to>
    <xdr:cxnSp macro="">
      <xdr:nvCxnSpPr>
        <xdr:cNvPr id="739" name="直線コネクタ 738"/>
        <xdr:cNvCxnSpPr/>
      </xdr:nvCxnSpPr>
      <xdr:spPr>
        <a:xfrm flipV="1">
          <a:off x="20434300" y="5429504"/>
          <a:ext cx="889000" cy="3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126306</xdr:rowOff>
    </xdr:from>
    <xdr:ext cx="378565" cy="259045"/>
    <xdr:sp macro="" textlink="">
      <xdr:nvSpPr>
        <xdr:cNvPr id="741" name="テキスト ボックス 740"/>
        <xdr:cNvSpPr txBox="1"/>
      </xdr:nvSpPr>
      <xdr:spPr>
        <a:xfrm>
          <a:off x="21134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140843</xdr:rowOff>
    </xdr:from>
    <xdr:to>
      <xdr:col>107</xdr:col>
      <xdr:colOff>50800</xdr:colOff>
      <xdr:row>34</xdr:row>
      <xdr:rowOff>147930</xdr:rowOff>
    </xdr:to>
    <xdr:cxnSp macro="">
      <xdr:nvCxnSpPr>
        <xdr:cNvPr id="742" name="直線コネクタ 741"/>
        <xdr:cNvCxnSpPr/>
      </xdr:nvCxnSpPr>
      <xdr:spPr>
        <a:xfrm flipV="1">
          <a:off x="19545300" y="5798693"/>
          <a:ext cx="889000" cy="17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136136</xdr:rowOff>
    </xdr:from>
    <xdr:ext cx="378565" cy="259045"/>
    <xdr:sp macro="" textlink="">
      <xdr:nvSpPr>
        <xdr:cNvPr id="744" name="テキスト ボックス 743"/>
        <xdr:cNvSpPr txBox="1"/>
      </xdr:nvSpPr>
      <xdr:spPr>
        <a:xfrm>
          <a:off x="20245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147015</xdr:rowOff>
    </xdr:from>
    <xdr:to>
      <xdr:col>102</xdr:col>
      <xdr:colOff>114300</xdr:colOff>
      <xdr:row>34</xdr:row>
      <xdr:rowOff>147930</xdr:rowOff>
    </xdr:to>
    <xdr:cxnSp macro="">
      <xdr:nvCxnSpPr>
        <xdr:cNvPr id="745" name="直線コネクタ 744"/>
        <xdr:cNvCxnSpPr/>
      </xdr:nvCxnSpPr>
      <xdr:spPr>
        <a:xfrm>
          <a:off x="18656300" y="5633415"/>
          <a:ext cx="889000" cy="3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145051</xdr:rowOff>
    </xdr:from>
    <xdr:ext cx="378565" cy="259045"/>
    <xdr:sp macro="" textlink="">
      <xdr:nvSpPr>
        <xdr:cNvPr id="747" name="テキスト ボックス 746"/>
        <xdr:cNvSpPr txBox="1"/>
      </xdr:nvSpPr>
      <xdr:spPr>
        <a:xfrm>
          <a:off x="19356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127678</xdr:rowOff>
    </xdr:from>
    <xdr:ext cx="378565" cy="259045"/>
    <xdr:sp macro="" textlink="">
      <xdr:nvSpPr>
        <xdr:cNvPr id="749" name="テキスト ボックス 748"/>
        <xdr:cNvSpPr txBox="1"/>
      </xdr:nvSpPr>
      <xdr:spPr>
        <a:xfrm>
          <a:off x="18467017" y="64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23520</xdr:rowOff>
    </xdr:from>
    <xdr:to>
      <xdr:col>116</xdr:col>
      <xdr:colOff>114300</xdr:colOff>
      <xdr:row>30</xdr:row>
      <xdr:rowOff>125120</xdr:rowOff>
    </xdr:to>
    <xdr:sp macro="" textlink="">
      <xdr:nvSpPr>
        <xdr:cNvPr id="755" name="楕円 754"/>
        <xdr:cNvSpPr/>
      </xdr:nvSpPr>
      <xdr:spPr>
        <a:xfrm>
          <a:off x="22110700" y="51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147997</xdr:rowOff>
    </xdr:from>
    <xdr:ext cx="469744" cy="259045"/>
    <xdr:sp macro="" textlink="">
      <xdr:nvSpPr>
        <xdr:cNvPr id="756" name="諸支出金該当値テキスト"/>
        <xdr:cNvSpPr txBox="1"/>
      </xdr:nvSpPr>
      <xdr:spPr>
        <a:xfrm>
          <a:off x="22212300" y="51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63754</xdr:rowOff>
    </xdr:from>
    <xdr:to>
      <xdr:col>112</xdr:col>
      <xdr:colOff>38100</xdr:colOff>
      <xdr:row>31</xdr:row>
      <xdr:rowOff>165354</xdr:rowOff>
    </xdr:to>
    <xdr:sp macro="" textlink="">
      <xdr:nvSpPr>
        <xdr:cNvPr id="757" name="楕円 756"/>
        <xdr:cNvSpPr/>
      </xdr:nvSpPr>
      <xdr:spPr>
        <a:xfrm>
          <a:off x="21272500" y="53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10431</xdr:rowOff>
    </xdr:from>
    <xdr:ext cx="469744" cy="259045"/>
    <xdr:sp macro="" textlink="">
      <xdr:nvSpPr>
        <xdr:cNvPr id="758" name="テキスト ボックス 757"/>
        <xdr:cNvSpPr txBox="1"/>
      </xdr:nvSpPr>
      <xdr:spPr>
        <a:xfrm>
          <a:off x="21088428" y="515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90043</xdr:rowOff>
    </xdr:from>
    <xdr:to>
      <xdr:col>107</xdr:col>
      <xdr:colOff>101600</xdr:colOff>
      <xdr:row>34</xdr:row>
      <xdr:rowOff>20193</xdr:rowOff>
    </xdr:to>
    <xdr:sp macro="" textlink="">
      <xdr:nvSpPr>
        <xdr:cNvPr id="759" name="楕円 758"/>
        <xdr:cNvSpPr/>
      </xdr:nvSpPr>
      <xdr:spPr>
        <a:xfrm>
          <a:off x="20383500" y="574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36720</xdr:rowOff>
    </xdr:from>
    <xdr:ext cx="469744" cy="259045"/>
    <xdr:sp macro="" textlink="">
      <xdr:nvSpPr>
        <xdr:cNvPr id="760" name="テキスト ボックス 759"/>
        <xdr:cNvSpPr txBox="1"/>
      </xdr:nvSpPr>
      <xdr:spPr>
        <a:xfrm>
          <a:off x="20199428" y="552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97130</xdr:rowOff>
    </xdr:from>
    <xdr:to>
      <xdr:col>102</xdr:col>
      <xdr:colOff>165100</xdr:colOff>
      <xdr:row>35</xdr:row>
      <xdr:rowOff>27280</xdr:rowOff>
    </xdr:to>
    <xdr:sp macro="" textlink="">
      <xdr:nvSpPr>
        <xdr:cNvPr id="761" name="楕円 760"/>
        <xdr:cNvSpPr/>
      </xdr:nvSpPr>
      <xdr:spPr>
        <a:xfrm>
          <a:off x="19494500" y="59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43807</xdr:rowOff>
    </xdr:from>
    <xdr:ext cx="469744" cy="259045"/>
    <xdr:sp macro="" textlink="">
      <xdr:nvSpPr>
        <xdr:cNvPr id="762" name="テキスト ボックス 761"/>
        <xdr:cNvSpPr txBox="1"/>
      </xdr:nvSpPr>
      <xdr:spPr>
        <a:xfrm>
          <a:off x="19310428" y="57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96215</xdr:rowOff>
    </xdr:from>
    <xdr:to>
      <xdr:col>98</xdr:col>
      <xdr:colOff>38100</xdr:colOff>
      <xdr:row>33</xdr:row>
      <xdr:rowOff>26365</xdr:rowOff>
    </xdr:to>
    <xdr:sp macro="" textlink="">
      <xdr:nvSpPr>
        <xdr:cNvPr id="763" name="楕円 762"/>
        <xdr:cNvSpPr/>
      </xdr:nvSpPr>
      <xdr:spPr>
        <a:xfrm>
          <a:off x="18605500" y="55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42892</xdr:rowOff>
    </xdr:from>
    <xdr:ext cx="469744" cy="259045"/>
    <xdr:sp macro="" textlink="">
      <xdr:nvSpPr>
        <xdr:cNvPr id="764" name="テキスト ボックス 763"/>
        <xdr:cNvSpPr txBox="1"/>
      </xdr:nvSpPr>
      <xdr:spPr>
        <a:xfrm>
          <a:off x="18421428" y="535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衛生費は、住民一人当たり</a:t>
          </a:r>
          <a:r>
            <a:rPr lang="en-US" altLang="ja-JP" sz="1100">
              <a:solidFill>
                <a:schemeClr val="dk1"/>
              </a:solidFill>
              <a:effectLst/>
              <a:latin typeface="+mn-lt"/>
              <a:ea typeface="+mn-ea"/>
              <a:cs typeface="+mn-cs"/>
            </a:rPr>
            <a:t>116,682</a:t>
          </a:r>
          <a:r>
            <a:rPr lang="ja-JP" altLang="en-US" sz="1100">
              <a:solidFill>
                <a:schemeClr val="dk1"/>
              </a:solidFill>
              <a:effectLst/>
              <a:latin typeface="+mn-lt"/>
              <a:ea typeface="+mn-ea"/>
              <a:cs typeface="+mn-cs"/>
            </a:rPr>
            <a:t>円となっており、類似団体の</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倍近い数値となっている。これは、普通建設事業費（最終処分場整備事業）の増加によるもので、平成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年度までは類似団体に比べ、高い数値となる見込みである。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公債費は、住民一人当たり</a:t>
          </a:r>
          <a:r>
            <a:rPr lang="en-US" altLang="ja-JP" sz="1100">
              <a:solidFill>
                <a:schemeClr val="dk1"/>
              </a:solidFill>
              <a:effectLst/>
              <a:latin typeface="+mn-lt"/>
              <a:ea typeface="+mn-ea"/>
              <a:cs typeface="+mn-cs"/>
            </a:rPr>
            <a:t>190,332</a:t>
          </a:r>
          <a:r>
            <a:rPr lang="ja-JP" altLang="en-US" sz="1100">
              <a:solidFill>
                <a:schemeClr val="dk1"/>
              </a:solidFill>
              <a:effectLst/>
              <a:latin typeface="+mn-lt"/>
              <a:ea typeface="+mn-ea"/>
              <a:cs typeface="+mn-cs"/>
            </a:rPr>
            <a:t>円となっており、類似団体内でも高い数値となっている。これは、ここ約</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年ほど普通交付税措置割合の高い起債充当を行っているが、償還期間が短いため、短期間返済により公債費が高い数値として表れてしまう。</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農林水産業費</a:t>
          </a:r>
          <a:r>
            <a:rPr lang="ja-JP" altLang="ja-JP" sz="1100">
              <a:solidFill>
                <a:schemeClr val="dk1"/>
              </a:solidFill>
              <a:effectLst/>
              <a:latin typeface="+mn-lt"/>
              <a:ea typeface="+mn-ea"/>
              <a:cs typeface="+mn-cs"/>
            </a:rPr>
            <a:t>は、住民一人当たり</a:t>
          </a:r>
          <a:r>
            <a:rPr lang="en-US" altLang="ja-JP" sz="1100">
              <a:solidFill>
                <a:schemeClr val="dk1"/>
              </a:solidFill>
              <a:effectLst/>
              <a:latin typeface="+mn-lt"/>
              <a:ea typeface="+mn-ea"/>
              <a:cs typeface="+mn-cs"/>
            </a:rPr>
            <a:t>66,461</a:t>
          </a:r>
          <a:r>
            <a:rPr lang="ja-JP" altLang="ja-JP" sz="1100">
              <a:solidFill>
                <a:schemeClr val="dk1"/>
              </a:solidFill>
              <a:effectLst/>
              <a:latin typeface="+mn-lt"/>
              <a:ea typeface="+mn-ea"/>
              <a:cs typeface="+mn-cs"/>
            </a:rPr>
            <a:t>円となっており、前年度から大きく増加している。</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普通建設事業の増（</a:t>
          </a:r>
          <a:r>
            <a:rPr lang="ja-JP" altLang="en-US" sz="1100">
              <a:solidFill>
                <a:schemeClr val="dk1"/>
              </a:solidFill>
              <a:effectLst/>
              <a:latin typeface="+mn-lt"/>
              <a:ea typeface="+mn-ea"/>
              <a:cs typeface="+mn-cs"/>
            </a:rPr>
            <a:t>水産物供給基盤機能保全事業</a:t>
          </a:r>
          <a:r>
            <a:rPr lang="ja-JP" altLang="ja-JP" sz="1100">
              <a:solidFill>
                <a:schemeClr val="dk1"/>
              </a:solidFill>
              <a:effectLst/>
              <a:latin typeface="+mn-lt"/>
              <a:ea typeface="+mn-ea"/>
              <a:cs typeface="+mn-cs"/>
            </a:rPr>
            <a:t>等）によるものである。</a:t>
          </a:r>
          <a:endParaRPr lang="ja-JP" altLang="ja-JP" sz="1400">
            <a:effectLst/>
          </a:endParaRPr>
        </a:p>
        <a:p>
          <a:r>
            <a:rPr lang="ja-JP" altLang="en-US" sz="1100">
              <a:solidFill>
                <a:schemeClr val="dk1"/>
              </a:solidFill>
              <a:effectLst/>
              <a:latin typeface="+mn-lt"/>
              <a:ea typeface="+mn-ea"/>
              <a:cs typeface="+mn-cs"/>
            </a:rPr>
            <a:t>民生</a:t>
          </a:r>
          <a:r>
            <a:rPr lang="ja-JP" altLang="ja-JP" sz="1100">
              <a:solidFill>
                <a:schemeClr val="dk1"/>
              </a:solidFill>
              <a:effectLst/>
              <a:latin typeface="+mn-lt"/>
              <a:ea typeface="+mn-ea"/>
              <a:cs typeface="+mn-cs"/>
            </a:rPr>
            <a:t>費は、住民一人当たり</a:t>
          </a:r>
          <a:r>
            <a:rPr lang="en-US" altLang="ja-JP" sz="1100">
              <a:solidFill>
                <a:schemeClr val="dk1"/>
              </a:solidFill>
              <a:effectLst/>
              <a:latin typeface="+mn-lt"/>
              <a:ea typeface="+mn-ea"/>
              <a:cs typeface="+mn-cs"/>
            </a:rPr>
            <a:t>179,257</a:t>
          </a:r>
          <a:r>
            <a:rPr lang="ja-JP" altLang="ja-JP" sz="1100">
              <a:solidFill>
                <a:schemeClr val="dk1"/>
              </a:solidFill>
              <a:effectLst/>
              <a:latin typeface="+mn-lt"/>
              <a:ea typeface="+mn-ea"/>
              <a:cs typeface="+mn-cs"/>
            </a:rPr>
            <a:t>円となっており、前年度から大きく増加している</a:t>
          </a:r>
          <a:r>
            <a:rPr lang="ja-JP" altLang="en-US" sz="1100">
              <a:solidFill>
                <a:schemeClr val="dk1"/>
              </a:solidFill>
              <a:effectLst/>
              <a:latin typeface="+mn-lt"/>
              <a:ea typeface="+mn-ea"/>
              <a:cs typeface="+mn-cs"/>
            </a:rPr>
            <a:t>。これは、国民健康保険事業会計への繰出金の増、プレミアム付商品券事業の皆増によるものである。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諸支出金は、住民一人当たり</a:t>
          </a:r>
          <a:r>
            <a:rPr lang="en-US" altLang="ja-JP" sz="1100">
              <a:solidFill>
                <a:schemeClr val="dk1"/>
              </a:solidFill>
              <a:effectLst/>
              <a:latin typeface="+mn-lt"/>
              <a:ea typeface="+mn-ea"/>
              <a:cs typeface="+mn-cs"/>
            </a:rPr>
            <a:t>6,286</a:t>
          </a:r>
          <a:r>
            <a:rPr lang="ja-JP" altLang="ja-JP" sz="1100">
              <a:solidFill>
                <a:schemeClr val="dk1"/>
              </a:solidFill>
              <a:effectLst/>
              <a:latin typeface="+mn-lt"/>
              <a:ea typeface="+mn-ea"/>
              <a:cs typeface="+mn-cs"/>
            </a:rPr>
            <a:t>円で、前年度から大きく増加している。</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魚島船舶事業会計繰出金の増によるものである。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実質収支については、平成２５年度まではほぼ横ばいで推移していたが、</a:t>
          </a:r>
          <a:r>
            <a:rPr kumimoji="1" lang="ja-JP" altLang="en-US" sz="1100" b="0" i="0" baseline="0">
              <a:solidFill>
                <a:schemeClr val="dk1"/>
              </a:solidFill>
              <a:effectLst/>
              <a:latin typeface="+mn-lt"/>
              <a:ea typeface="+mn-ea"/>
              <a:cs typeface="+mn-cs"/>
            </a:rPr>
            <a:t>平成２７年度から普通交付税合併算定替による歳入の減、公債費の増加などにより、</a:t>
          </a:r>
          <a:r>
            <a:rPr kumimoji="1" lang="ja-JP" altLang="ja-JP" sz="1100" b="0" i="0" baseline="0">
              <a:solidFill>
                <a:schemeClr val="dk1"/>
              </a:solidFill>
              <a:effectLst/>
              <a:latin typeface="+mn-lt"/>
              <a:ea typeface="+mn-ea"/>
              <a:cs typeface="+mn-cs"/>
            </a:rPr>
            <a:t>平成２７～</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まで</a:t>
          </a:r>
          <a:r>
            <a:rPr kumimoji="1" lang="ja-JP" altLang="ja-JP" sz="1100" b="0" i="0" baseline="0">
              <a:solidFill>
                <a:schemeClr val="dk1"/>
              </a:solidFill>
              <a:effectLst/>
              <a:latin typeface="+mn-lt"/>
              <a:ea typeface="+mn-ea"/>
              <a:cs typeface="+mn-cs"/>
            </a:rPr>
            <a:t>改善されて</a:t>
          </a:r>
          <a:r>
            <a:rPr kumimoji="1" lang="ja-JP" altLang="en-US" sz="1100" b="0" i="0" baseline="0">
              <a:solidFill>
                <a:schemeClr val="dk1"/>
              </a:solidFill>
              <a:effectLst/>
              <a:latin typeface="+mn-lt"/>
              <a:ea typeface="+mn-ea"/>
              <a:cs typeface="+mn-cs"/>
            </a:rPr>
            <a:t>おらず、減少傾向にある。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実質単年度収支は</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年連続で赤字となった</a:t>
          </a:r>
          <a:r>
            <a:rPr kumimoji="1" lang="ja-JP" altLang="en-US" sz="1100" b="0" i="0" baseline="0">
              <a:solidFill>
                <a:schemeClr val="dk1"/>
              </a:solidFill>
              <a:effectLst/>
              <a:latin typeface="+mn-lt"/>
              <a:ea typeface="+mn-ea"/>
              <a:cs typeface="+mn-cs"/>
            </a:rPr>
            <a:t>要因としては、</a:t>
          </a:r>
          <a:r>
            <a:rPr kumimoji="1" lang="ja-JP" altLang="ja-JP" sz="1100" b="0" i="0" baseline="0">
              <a:solidFill>
                <a:schemeClr val="dk1"/>
              </a:solidFill>
              <a:effectLst/>
              <a:latin typeface="+mn-lt"/>
              <a:ea typeface="+mn-ea"/>
              <a:cs typeface="+mn-cs"/>
            </a:rPr>
            <a:t>人件費・公債費・繰出金の負担が大きく、一般財源の確保が厳しい状況が続くため、財政調整基金をはじめとする各種基金の取り崩しによる財政運営が強いられるため、徹底した経費削減が必要となる。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連結実質赤字比率については、全会計において黒字であり、赤字比率はない。しかしながら、実質収支比率同様、今後は一般財源の確保（町税、地方交付税等）が厳しい状況となる見込みであり、財政調整基金をはじめとする各種基金の運用による財政運営が求められるため、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6896762</v>
      </c>
      <c r="BO4" s="424"/>
      <c r="BP4" s="424"/>
      <c r="BQ4" s="424"/>
      <c r="BR4" s="424"/>
      <c r="BS4" s="424"/>
      <c r="BT4" s="424"/>
      <c r="BU4" s="425"/>
      <c r="BV4" s="423">
        <v>6920327</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1.8</v>
      </c>
      <c r="CU4" s="608"/>
      <c r="CV4" s="608"/>
      <c r="CW4" s="608"/>
      <c r="CX4" s="608"/>
      <c r="CY4" s="608"/>
      <c r="CZ4" s="608"/>
      <c r="DA4" s="609"/>
      <c r="DB4" s="607">
        <v>2</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6746077</v>
      </c>
      <c r="BO5" s="429"/>
      <c r="BP5" s="429"/>
      <c r="BQ5" s="429"/>
      <c r="BR5" s="429"/>
      <c r="BS5" s="429"/>
      <c r="BT5" s="429"/>
      <c r="BU5" s="430"/>
      <c r="BV5" s="428">
        <v>6718784</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99.5</v>
      </c>
      <c r="CU5" s="399"/>
      <c r="CV5" s="399"/>
      <c r="CW5" s="399"/>
      <c r="CX5" s="399"/>
      <c r="CY5" s="399"/>
      <c r="CZ5" s="399"/>
      <c r="DA5" s="400"/>
      <c r="DB5" s="398">
        <v>97.2</v>
      </c>
      <c r="DC5" s="399"/>
      <c r="DD5" s="399"/>
      <c r="DE5" s="399"/>
      <c r="DF5" s="399"/>
      <c r="DG5" s="399"/>
      <c r="DH5" s="399"/>
      <c r="DI5" s="400"/>
      <c r="DJ5" s="186"/>
      <c r="DK5" s="186"/>
      <c r="DL5" s="186"/>
      <c r="DM5" s="186"/>
      <c r="DN5" s="186"/>
      <c r="DO5" s="186"/>
    </row>
    <row r="6" spans="1:119" ht="18.75" customHeight="1">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150685</v>
      </c>
      <c r="BO6" s="429"/>
      <c r="BP6" s="429"/>
      <c r="BQ6" s="429"/>
      <c r="BR6" s="429"/>
      <c r="BS6" s="429"/>
      <c r="BT6" s="429"/>
      <c r="BU6" s="430"/>
      <c r="BV6" s="428">
        <v>201543</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102.4</v>
      </c>
      <c r="CU6" s="582"/>
      <c r="CV6" s="582"/>
      <c r="CW6" s="582"/>
      <c r="CX6" s="582"/>
      <c r="CY6" s="582"/>
      <c r="CZ6" s="582"/>
      <c r="DA6" s="583"/>
      <c r="DB6" s="581">
        <v>101.1</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93</v>
      </c>
      <c r="AV7" s="486"/>
      <c r="AW7" s="486"/>
      <c r="AX7" s="486"/>
      <c r="AY7" s="408" t="s">
        <v>104</v>
      </c>
      <c r="AZ7" s="409"/>
      <c r="BA7" s="409"/>
      <c r="BB7" s="409"/>
      <c r="BC7" s="409"/>
      <c r="BD7" s="409"/>
      <c r="BE7" s="409"/>
      <c r="BF7" s="409"/>
      <c r="BG7" s="409"/>
      <c r="BH7" s="409"/>
      <c r="BI7" s="409"/>
      <c r="BJ7" s="409"/>
      <c r="BK7" s="409"/>
      <c r="BL7" s="409"/>
      <c r="BM7" s="410"/>
      <c r="BN7" s="428">
        <v>77548</v>
      </c>
      <c r="BO7" s="429"/>
      <c r="BP7" s="429"/>
      <c r="BQ7" s="429"/>
      <c r="BR7" s="429"/>
      <c r="BS7" s="429"/>
      <c r="BT7" s="429"/>
      <c r="BU7" s="430"/>
      <c r="BV7" s="428">
        <v>118535</v>
      </c>
      <c r="BW7" s="429"/>
      <c r="BX7" s="429"/>
      <c r="BY7" s="429"/>
      <c r="BZ7" s="429"/>
      <c r="CA7" s="429"/>
      <c r="CB7" s="429"/>
      <c r="CC7" s="430"/>
      <c r="CD7" s="437" t="s">
        <v>105</v>
      </c>
      <c r="CE7" s="438"/>
      <c r="CF7" s="438"/>
      <c r="CG7" s="438"/>
      <c r="CH7" s="438"/>
      <c r="CI7" s="438"/>
      <c r="CJ7" s="438"/>
      <c r="CK7" s="438"/>
      <c r="CL7" s="438"/>
      <c r="CM7" s="438"/>
      <c r="CN7" s="438"/>
      <c r="CO7" s="438"/>
      <c r="CP7" s="438"/>
      <c r="CQ7" s="438"/>
      <c r="CR7" s="438"/>
      <c r="CS7" s="439"/>
      <c r="CT7" s="428">
        <v>4082881</v>
      </c>
      <c r="CU7" s="429"/>
      <c r="CV7" s="429"/>
      <c r="CW7" s="429"/>
      <c r="CX7" s="429"/>
      <c r="CY7" s="429"/>
      <c r="CZ7" s="429"/>
      <c r="DA7" s="430"/>
      <c r="DB7" s="428">
        <v>4148173</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106</v>
      </c>
      <c r="AN8" s="402"/>
      <c r="AO8" s="402"/>
      <c r="AP8" s="402"/>
      <c r="AQ8" s="402"/>
      <c r="AR8" s="402"/>
      <c r="AS8" s="402"/>
      <c r="AT8" s="403"/>
      <c r="AU8" s="485" t="s">
        <v>107</v>
      </c>
      <c r="AV8" s="486"/>
      <c r="AW8" s="486"/>
      <c r="AX8" s="486"/>
      <c r="AY8" s="408" t="s">
        <v>108</v>
      </c>
      <c r="AZ8" s="409"/>
      <c r="BA8" s="409"/>
      <c r="BB8" s="409"/>
      <c r="BC8" s="409"/>
      <c r="BD8" s="409"/>
      <c r="BE8" s="409"/>
      <c r="BF8" s="409"/>
      <c r="BG8" s="409"/>
      <c r="BH8" s="409"/>
      <c r="BI8" s="409"/>
      <c r="BJ8" s="409"/>
      <c r="BK8" s="409"/>
      <c r="BL8" s="409"/>
      <c r="BM8" s="410"/>
      <c r="BN8" s="428">
        <v>73137</v>
      </c>
      <c r="BO8" s="429"/>
      <c r="BP8" s="429"/>
      <c r="BQ8" s="429"/>
      <c r="BR8" s="429"/>
      <c r="BS8" s="429"/>
      <c r="BT8" s="429"/>
      <c r="BU8" s="430"/>
      <c r="BV8" s="428">
        <v>83008</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0.15</v>
      </c>
      <c r="CU8" s="542"/>
      <c r="CV8" s="542"/>
      <c r="CW8" s="542"/>
      <c r="CX8" s="542"/>
      <c r="CY8" s="542"/>
      <c r="CZ8" s="542"/>
      <c r="DA8" s="543"/>
      <c r="DB8" s="541">
        <v>0.15</v>
      </c>
      <c r="DC8" s="542"/>
      <c r="DD8" s="542"/>
      <c r="DE8" s="542"/>
      <c r="DF8" s="542"/>
      <c r="DG8" s="542"/>
      <c r="DH8" s="542"/>
      <c r="DI8" s="543"/>
      <c r="DJ8" s="186"/>
      <c r="DK8" s="186"/>
      <c r="DL8" s="186"/>
      <c r="DM8" s="186"/>
      <c r="DN8" s="186"/>
      <c r="DO8" s="186"/>
    </row>
    <row r="9" spans="1:119" ht="18.75" customHeight="1" thickBot="1">
      <c r="A9" s="187"/>
      <c r="B9" s="570" t="s">
        <v>110</v>
      </c>
      <c r="C9" s="571"/>
      <c r="D9" s="571"/>
      <c r="E9" s="571"/>
      <c r="F9" s="571"/>
      <c r="G9" s="571"/>
      <c r="H9" s="571"/>
      <c r="I9" s="571"/>
      <c r="J9" s="571"/>
      <c r="K9" s="491"/>
      <c r="L9" s="572" t="s">
        <v>111</v>
      </c>
      <c r="M9" s="573"/>
      <c r="N9" s="573"/>
      <c r="O9" s="573"/>
      <c r="P9" s="573"/>
      <c r="Q9" s="574"/>
      <c r="R9" s="575">
        <v>7135</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-9871</v>
      </c>
      <c r="BO9" s="429"/>
      <c r="BP9" s="429"/>
      <c r="BQ9" s="429"/>
      <c r="BR9" s="429"/>
      <c r="BS9" s="429"/>
      <c r="BT9" s="429"/>
      <c r="BU9" s="430"/>
      <c r="BV9" s="428">
        <v>-27062</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23.6</v>
      </c>
      <c r="CU9" s="399"/>
      <c r="CV9" s="399"/>
      <c r="CW9" s="399"/>
      <c r="CX9" s="399"/>
      <c r="CY9" s="399"/>
      <c r="CZ9" s="399"/>
      <c r="DA9" s="400"/>
      <c r="DB9" s="398">
        <v>23.3</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117</v>
      </c>
      <c r="M10" s="402"/>
      <c r="N10" s="402"/>
      <c r="O10" s="402"/>
      <c r="P10" s="402"/>
      <c r="Q10" s="403"/>
      <c r="R10" s="404">
        <v>7648</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300</v>
      </c>
      <c r="BO10" s="429"/>
      <c r="BP10" s="429"/>
      <c r="BQ10" s="429"/>
      <c r="BR10" s="429"/>
      <c r="BS10" s="429"/>
      <c r="BT10" s="429"/>
      <c r="BU10" s="430"/>
      <c r="BV10" s="428">
        <v>300</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93</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c r="A12" s="187"/>
      <c r="B12" s="544" t="s">
        <v>128</v>
      </c>
      <c r="C12" s="545"/>
      <c r="D12" s="545"/>
      <c r="E12" s="545"/>
      <c r="F12" s="545"/>
      <c r="G12" s="545"/>
      <c r="H12" s="545"/>
      <c r="I12" s="545"/>
      <c r="J12" s="545"/>
      <c r="K12" s="546"/>
      <c r="L12" s="553" t="s">
        <v>129</v>
      </c>
      <c r="M12" s="554"/>
      <c r="N12" s="554"/>
      <c r="O12" s="554"/>
      <c r="P12" s="554"/>
      <c r="Q12" s="555"/>
      <c r="R12" s="556">
        <v>6761</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140000</v>
      </c>
      <c r="BO12" s="429"/>
      <c r="BP12" s="429"/>
      <c r="BQ12" s="429"/>
      <c r="BR12" s="429"/>
      <c r="BS12" s="429"/>
      <c r="BT12" s="429"/>
      <c r="BU12" s="430"/>
      <c r="BV12" s="428">
        <v>200000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138</v>
      </c>
      <c r="N13" s="529"/>
      <c r="O13" s="529"/>
      <c r="P13" s="529"/>
      <c r="Q13" s="530"/>
      <c r="R13" s="531">
        <v>6441</v>
      </c>
      <c r="S13" s="532"/>
      <c r="T13" s="532"/>
      <c r="U13" s="532"/>
      <c r="V13" s="533"/>
      <c r="W13" s="519" t="s">
        <v>139</v>
      </c>
      <c r="X13" s="441"/>
      <c r="Y13" s="441"/>
      <c r="Z13" s="441"/>
      <c r="AA13" s="441"/>
      <c r="AB13" s="442"/>
      <c r="AC13" s="404">
        <v>257</v>
      </c>
      <c r="AD13" s="405"/>
      <c r="AE13" s="405"/>
      <c r="AF13" s="405"/>
      <c r="AG13" s="406"/>
      <c r="AH13" s="404">
        <v>305</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-149571</v>
      </c>
      <c r="BO13" s="429"/>
      <c r="BP13" s="429"/>
      <c r="BQ13" s="429"/>
      <c r="BR13" s="429"/>
      <c r="BS13" s="429"/>
      <c r="BT13" s="429"/>
      <c r="BU13" s="430"/>
      <c r="BV13" s="428">
        <v>-226762</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12.3</v>
      </c>
      <c r="CU13" s="399"/>
      <c r="CV13" s="399"/>
      <c r="CW13" s="399"/>
      <c r="CX13" s="399"/>
      <c r="CY13" s="399"/>
      <c r="CZ13" s="399"/>
      <c r="DA13" s="400"/>
      <c r="DB13" s="398">
        <v>11.4</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144</v>
      </c>
      <c r="M14" s="565"/>
      <c r="N14" s="565"/>
      <c r="O14" s="565"/>
      <c r="P14" s="565"/>
      <c r="Q14" s="566"/>
      <c r="R14" s="531">
        <v>6903</v>
      </c>
      <c r="S14" s="532"/>
      <c r="T14" s="532"/>
      <c r="U14" s="532"/>
      <c r="V14" s="533"/>
      <c r="W14" s="534"/>
      <c r="X14" s="444"/>
      <c r="Y14" s="444"/>
      <c r="Z14" s="444"/>
      <c r="AA14" s="444"/>
      <c r="AB14" s="445"/>
      <c r="AC14" s="524">
        <v>8.9</v>
      </c>
      <c r="AD14" s="525"/>
      <c r="AE14" s="525"/>
      <c r="AF14" s="525"/>
      <c r="AG14" s="526"/>
      <c r="AH14" s="524">
        <v>9.4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44.2</v>
      </c>
      <c r="CU14" s="536"/>
      <c r="CV14" s="536"/>
      <c r="CW14" s="536"/>
      <c r="CX14" s="536"/>
      <c r="CY14" s="536"/>
      <c r="CZ14" s="536"/>
      <c r="DA14" s="537"/>
      <c r="DB14" s="535">
        <v>29.1</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138</v>
      </c>
      <c r="N15" s="529"/>
      <c r="O15" s="529"/>
      <c r="P15" s="529"/>
      <c r="Q15" s="530"/>
      <c r="R15" s="531">
        <v>6610</v>
      </c>
      <c r="S15" s="532"/>
      <c r="T15" s="532"/>
      <c r="U15" s="532"/>
      <c r="V15" s="533"/>
      <c r="W15" s="519" t="s">
        <v>146</v>
      </c>
      <c r="X15" s="441"/>
      <c r="Y15" s="441"/>
      <c r="Z15" s="441"/>
      <c r="AA15" s="441"/>
      <c r="AB15" s="442"/>
      <c r="AC15" s="404">
        <v>1030</v>
      </c>
      <c r="AD15" s="405"/>
      <c r="AE15" s="405"/>
      <c r="AF15" s="405"/>
      <c r="AG15" s="406"/>
      <c r="AH15" s="404">
        <v>1296</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583404</v>
      </c>
      <c r="BO15" s="424"/>
      <c r="BP15" s="424"/>
      <c r="BQ15" s="424"/>
      <c r="BR15" s="424"/>
      <c r="BS15" s="424"/>
      <c r="BT15" s="424"/>
      <c r="BU15" s="425"/>
      <c r="BV15" s="423">
        <v>577819</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35.6</v>
      </c>
      <c r="AD16" s="525"/>
      <c r="AE16" s="525"/>
      <c r="AF16" s="525"/>
      <c r="AG16" s="526"/>
      <c r="AH16" s="524">
        <v>39.9</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3783545</v>
      </c>
      <c r="BO16" s="429"/>
      <c r="BP16" s="429"/>
      <c r="BQ16" s="429"/>
      <c r="BR16" s="429"/>
      <c r="BS16" s="429"/>
      <c r="BT16" s="429"/>
      <c r="BU16" s="430"/>
      <c r="BV16" s="428">
        <v>3732474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1604</v>
      </c>
      <c r="AD17" s="405"/>
      <c r="AE17" s="405"/>
      <c r="AF17" s="405"/>
      <c r="AG17" s="406"/>
      <c r="AH17" s="404">
        <v>1646</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735919</v>
      </c>
      <c r="BO17" s="429"/>
      <c r="BP17" s="429"/>
      <c r="BQ17" s="429"/>
      <c r="BR17" s="429"/>
      <c r="BS17" s="429"/>
      <c r="BT17" s="429"/>
      <c r="BU17" s="430"/>
      <c r="BV17" s="428">
        <v>726302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156</v>
      </c>
      <c r="C18" s="491"/>
      <c r="D18" s="491"/>
      <c r="E18" s="492"/>
      <c r="F18" s="492"/>
      <c r="G18" s="492"/>
      <c r="H18" s="492"/>
      <c r="I18" s="492"/>
      <c r="J18" s="492"/>
      <c r="K18" s="492"/>
      <c r="L18" s="493">
        <v>30.38</v>
      </c>
      <c r="M18" s="493"/>
      <c r="N18" s="493"/>
      <c r="O18" s="493"/>
      <c r="P18" s="493"/>
      <c r="Q18" s="493"/>
      <c r="R18" s="494"/>
      <c r="S18" s="494"/>
      <c r="T18" s="494"/>
      <c r="U18" s="494"/>
      <c r="V18" s="495"/>
      <c r="W18" s="509"/>
      <c r="X18" s="510"/>
      <c r="Y18" s="510"/>
      <c r="Z18" s="510"/>
      <c r="AA18" s="510"/>
      <c r="AB18" s="520"/>
      <c r="AC18" s="392">
        <v>55.5</v>
      </c>
      <c r="AD18" s="393"/>
      <c r="AE18" s="393"/>
      <c r="AF18" s="393"/>
      <c r="AG18" s="496"/>
      <c r="AH18" s="392">
        <v>50.7</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4091112</v>
      </c>
      <c r="BO18" s="429"/>
      <c r="BP18" s="429"/>
      <c r="BQ18" s="429"/>
      <c r="BR18" s="429"/>
      <c r="BS18" s="429"/>
      <c r="BT18" s="429"/>
      <c r="BU18" s="430"/>
      <c r="BV18" s="428">
        <v>4086456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158</v>
      </c>
      <c r="C19" s="491"/>
      <c r="D19" s="491"/>
      <c r="E19" s="492"/>
      <c r="F19" s="492"/>
      <c r="G19" s="492"/>
      <c r="H19" s="492"/>
      <c r="I19" s="492"/>
      <c r="J19" s="492"/>
      <c r="K19" s="492"/>
      <c r="L19" s="498">
        <v>235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5108791</v>
      </c>
      <c r="BO19" s="429"/>
      <c r="BP19" s="429"/>
      <c r="BQ19" s="429"/>
      <c r="BR19" s="429"/>
      <c r="BS19" s="429"/>
      <c r="BT19" s="429"/>
      <c r="BU19" s="430"/>
      <c r="BV19" s="428">
        <v>5031682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160</v>
      </c>
      <c r="C20" s="491"/>
      <c r="D20" s="491"/>
      <c r="E20" s="492"/>
      <c r="F20" s="492"/>
      <c r="G20" s="492"/>
      <c r="H20" s="492"/>
      <c r="I20" s="492"/>
      <c r="J20" s="492"/>
      <c r="K20" s="492"/>
      <c r="L20" s="498">
        <v>3386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10262587</v>
      </c>
      <c r="BO23" s="429"/>
      <c r="BP23" s="429"/>
      <c r="BQ23" s="429"/>
      <c r="BR23" s="429"/>
      <c r="BS23" s="429"/>
      <c r="BT23" s="429"/>
      <c r="BU23" s="430"/>
      <c r="BV23" s="428">
        <v>10687979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169</v>
      </c>
      <c r="F24" s="402"/>
      <c r="G24" s="402"/>
      <c r="H24" s="402"/>
      <c r="I24" s="402"/>
      <c r="J24" s="402"/>
      <c r="K24" s="403"/>
      <c r="L24" s="404">
        <v>1</v>
      </c>
      <c r="M24" s="405"/>
      <c r="N24" s="405"/>
      <c r="O24" s="405"/>
      <c r="P24" s="406"/>
      <c r="Q24" s="404">
        <v>7240</v>
      </c>
      <c r="R24" s="405"/>
      <c r="S24" s="405"/>
      <c r="T24" s="405"/>
      <c r="U24" s="405"/>
      <c r="V24" s="406"/>
      <c r="W24" s="470"/>
      <c r="X24" s="461"/>
      <c r="Y24" s="462"/>
      <c r="Z24" s="401" t="s">
        <v>170</v>
      </c>
      <c r="AA24" s="402"/>
      <c r="AB24" s="402"/>
      <c r="AC24" s="402"/>
      <c r="AD24" s="402"/>
      <c r="AE24" s="402"/>
      <c r="AF24" s="402"/>
      <c r="AG24" s="403"/>
      <c r="AH24" s="404">
        <v>168</v>
      </c>
      <c r="AI24" s="405"/>
      <c r="AJ24" s="405"/>
      <c r="AK24" s="405"/>
      <c r="AL24" s="406"/>
      <c r="AM24" s="404">
        <v>452088</v>
      </c>
      <c r="AN24" s="405"/>
      <c r="AO24" s="405"/>
      <c r="AP24" s="405"/>
      <c r="AQ24" s="405"/>
      <c r="AR24" s="406"/>
      <c r="AS24" s="404">
        <v>2691</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9116952</v>
      </c>
      <c r="BO24" s="429"/>
      <c r="BP24" s="429"/>
      <c r="BQ24" s="429"/>
      <c r="BR24" s="429"/>
      <c r="BS24" s="429"/>
      <c r="BT24" s="429"/>
      <c r="BU24" s="430"/>
      <c r="BV24" s="428">
        <v>9506163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172</v>
      </c>
      <c r="F25" s="402"/>
      <c r="G25" s="402"/>
      <c r="H25" s="402"/>
      <c r="I25" s="402"/>
      <c r="J25" s="402"/>
      <c r="K25" s="403"/>
      <c r="L25" s="404">
        <v>1</v>
      </c>
      <c r="M25" s="405"/>
      <c r="N25" s="405"/>
      <c r="O25" s="405"/>
      <c r="P25" s="406"/>
      <c r="Q25" s="404">
        <v>5940</v>
      </c>
      <c r="R25" s="405"/>
      <c r="S25" s="405"/>
      <c r="T25" s="405"/>
      <c r="U25" s="405"/>
      <c r="V25" s="406"/>
      <c r="W25" s="470"/>
      <c r="X25" s="461"/>
      <c r="Y25" s="462"/>
      <c r="Z25" s="401" t="s">
        <v>173</v>
      </c>
      <c r="AA25" s="402"/>
      <c r="AB25" s="402"/>
      <c r="AC25" s="402"/>
      <c r="AD25" s="402"/>
      <c r="AE25" s="402"/>
      <c r="AF25" s="402"/>
      <c r="AG25" s="403"/>
      <c r="AH25" s="404">
        <v>29</v>
      </c>
      <c r="AI25" s="405"/>
      <c r="AJ25" s="405"/>
      <c r="AK25" s="405"/>
      <c r="AL25" s="406"/>
      <c r="AM25" s="404">
        <v>74240</v>
      </c>
      <c r="AN25" s="405"/>
      <c r="AO25" s="405"/>
      <c r="AP25" s="405"/>
      <c r="AQ25" s="405"/>
      <c r="AR25" s="406"/>
      <c r="AS25" s="404">
        <v>2560</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11602</v>
      </c>
      <c r="BO25" s="424"/>
      <c r="BP25" s="424"/>
      <c r="BQ25" s="424"/>
      <c r="BR25" s="424"/>
      <c r="BS25" s="424"/>
      <c r="BT25" s="424"/>
      <c r="BU25" s="425"/>
      <c r="BV25" s="423">
        <v>754733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175</v>
      </c>
      <c r="F26" s="402"/>
      <c r="G26" s="402"/>
      <c r="H26" s="402"/>
      <c r="I26" s="402"/>
      <c r="J26" s="402"/>
      <c r="K26" s="403"/>
      <c r="L26" s="404">
        <v>1</v>
      </c>
      <c r="M26" s="405"/>
      <c r="N26" s="405"/>
      <c r="O26" s="405"/>
      <c r="P26" s="406"/>
      <c r="Q26" s="404">
        <v>5440</v>
      </c>
      <c r="R26" s="405"/>
      <c r="S26" s="405"/>
      <c r="T26" s="405"/>
      <c r="U26" s="405"/>
      <c r="V26" s="406"/>
      <c r="W26" s="470"/>
      <c r="X26" s="461"/>
      <c r="Y26" s="462"/>
      <c r="Z26" s="401" t="s">
        <v>176</v>
      </c>
      <c r="AA26" s="483"/>
      <c r="AB26" s="483"/>
      <c r="AC26" s="483"/>
      <c r="AD26" s="483"/>
      <c r="AE26" s="483"/>
      <c r="AF26" s="483"/>
      <c r="AG26" s="484"/>
      <c r="AH26" s="404">
        <v>11</v>
      </c>
      <c r="AI26" s="405"/>
      <c r="AJ26" s="405"/>
      <c r="AK26" s="405"/>
      <c r="AL26" s="406"/>
      <c r="AM26" s="404">
        <v>24530</v>
      </c>
      <c r="AN26" s="405"/>
      <c r="AO26" s="405"/>
      <c r="AP26" s="405"/>
      <c r="AQ26" s="405"/>
      <c r="AR26" s="406"/>
      <c r="AS26" s="404">
        <v>2230</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136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178</v>
      </c>
      <c r="F27" s="402"/>
      <c r="G27" s="402"/>
      <c r="H27" s="402"/>
      <c r="I27" s="402"/>
      <c r="J27" s="402"/>
      <c r="K27" s="403"/>
      <c r="L27" s="404">
        <v>1</v>
      </c>
      <c r="M27" s="405"/>
      <c r="N27" s="405"/>
      <c r="O27" s="405"/>
      <c r="P27" s="406"/>
      <c r="Q27" s="404">
        <v>2340</v>
      </c>
      <c r="R27" s="405"/>
      <c r="S27" s="405"/>
      <c r="T27" s="405"/>
      <c r="U27" s="405"/>
      <c r="V27" s="406"/>
      <c r="W27" s="470"/>
      <c r="X27" s="461"/>
      <c r="Y27" s="462"/>
      <c r="Z27" s="401" t="s">
        <v>179</v>
      </c>
      <c r="AA27" s="402"/>
      <c r="AB27" s="402"/>
      <c r="AC27" s="402"/>
      <c r="AD27" s="402"/>
      <c r="AE27" s="402"/>
      <c r="AF27" s="402"/>
      <c r="AG27" s="403"/>
      <c r="AH27" s="404">
        <v>1</v>
      </c>
      <c r="AI27" s="405"/>
      <c r="AJ27" s="405"/>
      <c r="AK27" s="405"/>
      <c r="AL27" s="406"/>
      <c r="AM27" s="404" t="s">
        <v>180</v>
      </c>
      <c r="AN27" s="405"/>
      <c r="AO27" s="405"/>
      <c r="AP27" s="405"/>
      <c r="AQ27" s="405"/>
      <c r="AR27" s="406"/>
      <c r="AS27" s="404" t="s">
        <v>181</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300492</v>
      </c>
      <c r="BO27" s="432"/>
      <c r="BP27" s="432"/>
      <c r="BQ27" s="432"/>
      <c r="BR27" s="432"/>
      <c r="BS27" s="432"/>
      <c r="BT27" s="432"/>
      <c r="BU27" s="433"/>
      <c r="BV27" s="431">
        <v>300492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183</v>
      </c>
      <c r="F28" s="402"/>
      <c r="G28" s="402"/>
      <c r="H28" s="402"/>
      <c r="I28" s="402"/>
      <c r="J28" s="402"/>
      <c r="K28" s="403"/>
      <c r="L28" s="404">
        <v>1</v>
      </c>
      <c r="M28" s="405"/>
      <c r="N28" s="405"/>
      <c r="O28" s="405"/>
      <c r="P28" s="406"/>
      <c r="Q28" s="404">
        <v>1890</v>
      </c>
      <c r="R28" s="405"/>
      <c r="S28" s="405"/>
      <c r="T28" s="405"/>
      <c r="U28" s="405"/>
      <c r="V28" s="406"/>
      <c r="W28" s="470"/>
      <c r="X28" s="461"/>
      <c r="Y28" s="462"/>
      <c r="Z28" s="401" t="s">
        <v>184</v>
      </c>
      <c r="AA28" s="402"/>
      <c r="AB28" s="402"/>
      <c r="AC28" s="402"/>
      <c r="AD28" s="402"/>
      <c r="AE28" s="402"/>
      <c r="AF28" s="402"/>
      <c r="AG28" s="403"/>
      <c r="AH28" s="404" t="s">
        <v>136</v>
      </c>
      <c r="AI28" s="405"/>
      <c r="AJ28" s="405"/>
      <c r="AK28" s="405"/>
      <c r="AL28" s="406"/>
      <c r="AM28" s="404" t="s">
        <v>185</v>
      </c>
      <c r="AN28" s="405"/>
      <c r="AO28" s="405"/>
      <c r="AP28" s="405"/>
      <c r="AQ28" s="405"/>
      <c r="AR28" s="406"/>
      <c r="AS28" s="404" t="s">
        <v>127</v>
      </c>
      <c r="AT28" s="405"/>
      <c r="AU28" s="405"/>
      <c r="AV28" s="405"/>
      <c r="AW28" s="405"/>
      <c r="AX28" s="407"/>
      <c r="AY28" s="411" t="s">
        <v>186</v>
      </c>
      <c r="AZ28" s="412"/>
      <c r="BA28" s="412"/>
      <c r="BB28" s="413"/>
      <c r="BC28" s="420" t="s">
        <v>47</v>
      </c>
      <c r="BD28" s="421"/>
      <c r="BE28" s="421"/>
      <c r="BF28" s="421"/>
      <c r="BG28" s="421"/>
      <c r="BH28" s="421"/>
      <c r="BI28" s="421"/>
      <c r="BJ28" s="421"/>
      <c r="BK28" s="421"/>
      <c r="BL28" s="421"/>
      <c r="BM28" s="422"/>
      <c r="BN28" s="423">
        <v>963937</v>
      </c>
      <c r="BO28" s="424"/>
      <c r="BP28" s="424"/>
      <c r="BQ28" s="424"/>
      <c r="BR28" s="424"/>
      <c r="BS28" s="424"/>
      <c r="BT28" s="424"/>
      <c r="BU28" s="425"/>
      <c r="BV28" s="423">
        <v>1103637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187</v>
      </c>
      <c r="F29" s="402"/>
      <c r="G29" s="402"/>
      <c r="H29" s="402"/>
      <c r="I29" s="402"/>
      <c r="J29" s="402"/>
      <c r="K29" s="403"/>
      <c r="L29" s="404">
        <v>12</v>
      </c>
      <c r="M29" s="405"/>
      <c r="N29" s="405"/>
      <c r="O29" s="405"/>
      <c r="P29" s="406"/>
      <c r="Q29" s="404">
        <v>1710</v>
      </c>
      <c r="R29" s="405"/>
      <c r="S29" s="405"/>
      <c r="T29" s="405"/>
      <c r="U29" s="405"/>
      <c r="V29" s="406"/>
      <c r="W29" s="471"/>
      <c r="X29" s="472"/>
      <c r="Y29" s="473"/>
      <c r="Z29" s="401" t="s">
        <v>188</v>
      </c>
      <c r="AA29" s="402"/>
      <c r="AB29" s="402"/>
      <c r="AC29" s="402"/>
      <c r="AD29" s="402"/>
      <c r="AE29" s="402"/>
      <c r="AF29" s="402"/>
      <c r="AG29" s="403"/>
      <c r="AH29" s="404">
        <v>169</v>
      </c>
      <c r="AI29" s="405"/>
      <c r="AJ29" s="405"/>
      <c r="AK29" s="405"/>
      <c r="AL29" s="406"/>
      <c r="AM29" s="404">
        <v>456302</v>
      </c>
      <c r="AN29" s="405"/>
      <c r="AO29" s="405"/>
      <c r="AP29" s="405"/>
      <c r="AQ29" s="405"/>
      <c r="AR29" s="406"/>
      <c r="AS29" s="404">
        <v>2700</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508737</v>
      </c>
      <c r="BO29" s="429"/>
      <c r="BP29" s="429"/>
      <c r="BQ29" s="429"/>
      <c r="BR29" s="429"/>
      <c r="BS29" s="429"/>
      <c r="BT29" s="429"/>
      <c r="BU29" s="430"/>
      <c r="BV29" s="428">
        <v>759254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88.8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761936</v>
      </c>
      <c r="BO30" s="432"/>
      <c r="BP30" s="432"/>
      <c r="BQ30" s="432"/>
      <c r="BR30" s="432"/>
      <c r="BS30" s="432"/>
      <c r="BT30" s="432"/>
      <c r="BU30" s="433"/>
      <c r="BV30" s="431">
        <v>666217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197</v>
      </c>
      <c r="AN33" s="391"/>
      <c r="AO33" s="390" t="s">
        <v>200</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204</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国民健康保険事業会計</v>
      </c>
      <c r="X34" s="386"/>
      <c r="Y34" s="386"/>
      <c r="Z34" s="386"/>
      <c r="AA34" s="386"/>
      <c r="AB34" s="386"/>
      <c r="AC34" s="386"/>
      <c r="AD34" s="386"/>
      <c r="AE34" s="386"/>
      <c r="AF34" s="386"/>
      <c r="AG34" s="386"/>
      <c r="AH34" s="386"/>
      <c r="AI34" s="386"/>
      <c r="AJ34" s="386"/>
      <c r="AK34" s="386"/>
      <c r="AL34" s="214"/>
      <c r="AM34" s="387">
        <f>IF(AO34="","",MAX(C34:D43,U34:V43)+1)</f>
        <v>10</v>
      </c>
      <c r="AN34" s="387"/>
      <c r="AO34" s="386" t="str">
        <f>IF('各会計、関係団体の財政状況及び健全化判断比率'!B34="","",'各会計、関係団体の財政状況及び健全化判断比率'!B34)</f>
        <v>上水道事業会計</v>
      </c>
      <c r="AP34" s="386"/>
      <c r="AQ34" s="386"/>
      <c r="AR34" s="386"/>
      <c r="AS34" s="386"/>
      <c r="AT34" s="386"/>
      <c r="AU34" s="386"/>
      <c r="AV34" s="386"/>
      <c r="AW34" s="386"/>
      <c r="AX34" s="386"/>
      <c r="AY34" s="386"/>
      <c r="AZ34" s="386"/>
      <c r="BA34" s="386"/>
      <c r="BB34" s="386"/>
      <c r="BC34" s="386"/>
      <c r="BD34" s="214"/>
      <c r="BE34" s="387">
        <f>IF(BG34="","",MAX(C34:D43,U34:V43,AM34:AN43)+1)</f>
        <v>11</v>
      </c>
      <c r="BF34" s="387"/>
      <c r="BG34" s="386" t="str">
        <f>IF('各会計、関係団体の財政状況及び健全化判断比率'!B35="","",'各会計、関係団体の財政状況及び健全化判断比率'!B35)</f>
        <v>簡易水道事業会計</v>
      </c>
      <c r="BH34" s="386"/>
      <c r="BI34" s="386"/>
      <c r="BJ34" s="386"/>
      <c r="BK34" s="386"/>
      <c r="BL34" s="386"/>
      <c r="BM34" s="386"/>
      <c r="BN34" s="386"/>
      <c r="BO34" s="386"/>
      <c r="BP34" s="386"/>
      <c r="BQ34" s="386"/>
      <c r="BR34" s="386"/>
      <c r="BS34" s="386"/>
      <c r="BT34" s="386"/>
      <c r="BU34" s="386"/>
      <c r="BV34" s="214"/>
      <c r="BW34" s="387">
        <f>IF(BY34="","",MAX(C34:D43,U34:V43,AM34:AN43,BE34:BF43)+1)</f>
        <v>16</v>
      </c>
      <c r="BX34" s="387"/>
      <c r="BY34" s="386" t="str">
        <f>IF('各会計、関係団体の財政状況及び健全化判断比率'!B68="","",'各会計、関係団体の財政状況及び健全化判断比率'!B68)</f>
        <v>愛媛県市町総合事務組合（退職手当事業分）</v>
      </c>
      <c r="BZ34" s="386"/>
      <c r="CA34" s="386"/>
      <c r="CB34" s="386"/>
      <c r="CC34" s="386"/>
      <c r="CD34" s="386"/>
      <c r="CE34" s="386"/>
      <c r="CF34" s="386"/>
      <c r="CG34" s="386"/>
      <c r="CH34" s="386"/>
      <c r="CI34" s="386"/>
      <c r="CJ34" s="386"/>
      <c r="CK34" s="386"/>
      <c r="CL34" s="386"/>
      <c r="CM34" s="386"/>
      <c r="CN34" s="214"/>
      <c r="CO34" s="387">
        <f>IF(CQ34="","",MAX(C34:D43,U34:V43,AM34:AN43,BE34:BF43,BW34:BX43)+1)</f>
        <v>25</v>
      </c>
      <c r="CP34" s="387"/>
      <c r="CQ34" s="386" t="str">
        <f>IF('各会計、関係団体の財政状況及び健全化判断比率'!BS7="","",'各会計、関係団体の財政状況及び健全化判断比率'!BS7)</f>
        <v>いきなスポレク</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ＣＡＴＶ事業会計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介護保険事業会計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12</v>
      </c>
      <c r="BF35" s="387"/>
      <c r="BG35" s="386" t="str">
        <f>IF('各会計、関係団体の財政状況及び健全化判断比率'!B36="","",'各会計、関係団体の財政状況及び健全化判断比率'!B36)</f>
        <v>公共下水道事業会計</v>
      </c>
      <c r="BH35" s="386"/>
      <c r="BI35" s="386"/>
      <c r="BJ35" s="386"/>
      <c r="BK35" s="386"/>
      <c r="BL35" s="386"/>
      <c r="BM35" s="386"/>
      <c r="BN35" s="386"/>
      <c r="BO35" s="386"/>
      <c r="BP35" s="386"/>
      <c r="BQ35" s="386"/>
      <c r="BR35" s="386"/>
      <c r="BS35" s="386"/>
      <c r="BT35" s="386"/>
      <c r="BU35" s="386"/>
      <c r="BV35" s="214"/>
      <c r="BW35" s="387">
        <f t="shared" ref="BW35:BW43" si="2">IF(BY35="","",BW34+1)</f>
        <v>17</v>
      </c>
      <c r="BX35" s="387"/>
      <c r="BY35" s="386" t="str">
        <f>IF('各会計、関係団体の財政状況及び健全化判断比率'!B69="","",'各会計、関係団体の財政状況及び健全化判断比率'!B69)</f>
        <v>愛媛県市町総合事務組合（消防補償事業分）</v>
      </c>
      <c r="BZ35" s="386"/>
      <c r="CA35" s="386"/>
      <c r="CB35" s="386"/>
      <c r="CC35" s="386"/>
      <c r="CD35" s="386"/>
      <c r="CE35" s="386"/>
      <c r="CF35" s="386"/>
      <c r="CG35" s="386"/>
      <c r="CH35" s="386"/>
      <c r="CI35" s="386"/>
      <c r="CJ35" s="386"/>
      <c r="CK35" s="386"/>
      <c r="CL35" s="386"/>
      <c r="CM35" s="386"/>
      <c r="CN35" s="214"/>
      <c r="CO35" s="387">
        <f t="shared" ref="CO35:CO43" si="3">IF(CQ35="","",CO34+1)</f>
        <v>26</v>
      </c>
      <c r="CP35" s="387"/>
      <c r="CQ35" s="386" t="str">
        <f>IF('各会計、関係団体の財政状況及び健全化判断比率'!BS8="","",'各会計、関係団体の財政状況及び健全化判断比率'!BS8)</f>
        <v>いわぎ物産センター</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f>IF(E36="","",C35+1)</f>
        <v>3</v>
      </c>
      <c r="D36" s="387"/>
      <c r="E36" s="386" t="str">
        <f>IF('各会計、関係団体の財政状況及び健全化判断比率'!B9="","",'各会計、関係団体の財政状況及び健全化判断比率'!B9)</f>
        <v>へき地出張診療所事業会計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介護サービス事業会計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13</v>
      </c>
      <c r="BF36" s="387"/>
      <c r="BG36" s="386" t="str">
        <f>IF('各会計、関係団体の財政状況及び健全化判断比率'!B37="","",'各会計、関係団体の財政状況及び健全化判断比率'!B37)</f>
        <v>農業集落排水事業会計</v>
      </c>
      <c r="BH36" s="386"/>
      <c r="BI36" s="386"/>
      <c r="BJ36" s="386"/>
      <c r="BK36" s="386"/>
      <c r="BL36" s="386"/>
      <c r="BM36" s="386"/>
      <c r="BN36" s="386"/>
      <c r="BO36" s="386"/>
      <c r="BP36" s="386"/>
      <c r="BQ36" s="386"/>
      <c r="BR36" s="386"/>
      <c r="BS36" s="386"/>
      <c r="BT36" s="386"/>
      <c r="BU36" s="386"/>
      <c r="BV36" s="214"/>
      <c r="BW36" s="387">
        <f t="shared" si="2"/>
        <v>18</v>
      </c>
      <c r="BX36" s="387"/>
      <c r="BY36" s="386" t="str">
        <f>IF('各会計、関係団体の財政状況及び健全化判断比率'!B70="","",'各会計、関係団体の財政状況及び健全化判断比率'!B70)</f>
        <v>愛媛県市町総合事務組合（交通災害事業分）</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国民健康保険診療所事業会計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14</v>
      </c>
      <c r="BF37" s="387"/>
      <c r="BG37" s="386" t="str">
        <f>IF('各会計、関係団体の財政状況及び健全化判断比率'!B38="","",'各会計、関係団体の財政状況及び健全化判断比率'!B38)</f>
        <v>浄化槽事業会計</v>
      </c>
      <c r="BH37" s="386"/>
      <c r="BI37" s="386"/>
      <c r="BJ37" s="386"/>
      <c r="BK37" s="386"/>
      <c r="BL37" s="386"/>
      <c r="BM37" s="386"/>
      <c r="BN37" s="386"/>
      <c r="BO37" s="386"/>
      <c r="BP37" s="386"/>
      <c r="BQ37" s="386"/>
      <c r="BR37" s="386"/>
      <c r="BS37" s="386"/>
      <c r="BT37" s="386"/>
      <c r="BU37" s="386"/>
      <c r="BV37" s="214"/>
      <c r="BW37" s="387">
        <f t="shared" si="2"/>
        <v>19</v>
      </c>
      <c r="BX37" s="387"/>
      <c r="BY37" s="386" t="str">
        <f>IF('各会計、関係団体の財政状況及び健全化判断比率'!B71="","",'各会計、関係団体の財政状況及び健全化判断比率'!B71)</f>
        <v>愛媛県市町総合事務組合（自治会館事業分）</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8</v>
      </c>
      <c r="V38" s="387"/>
      <c r="W38" s="386" t="str">
        <f>IF('各会計、関係団体の財政状況及び健全化判断比率'!B32="","",'各会計、関係団体の財政状況及び健全化判断比率'!B32)</f>
        <v>特別養護老人ホーム事業会計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f t="shared" si="1"/>
        <v>15</v>
      </c>
      <c r="BF38" s="387"/>
      <c r="BG38" s="386" t="str">
        <f>IF('各会計、関係団体の財政状況及び健全化判断比率'!B39="","",'各会計、関係団体の財政状況及び健全化判断比率'!B39)</f>
        <v>船舶事業会計</v>
      </c>
      <c r="BH38" s="386"/>
      <c r="BI38" s="386"/>
      <c r="BJ38" s="386"/>
      <c r="BK38" s="386"/>
      <c r="BL38" s="386"/>
      <c r="BM38" s="386"/>
      <c r="BN38" s="386"/>
      <c r="BO38" s="386"/>
      <c r="BP38" s="386"/>
      <c r="BQ38" s="386"/>
      <c r="BR38" s="386"/>
      <c r="BS38" s="386"/>
      <c r="BT38" s="386"/>
      <c r="BU38" s="386"/>
      <c r="BV38" s="214"/>
      <c r="BW38" s="387">
        <f t="shared" si="2"/>
        <v>20</v>
      </c>
      <c r="BX38" s="387"/>
      <c r="BY38" s="386" t="str">
        <f>IF('各会計、関係団体の財政状況及び健全化判断比率'!B72="","",'各会計、関係団体の財政状況及び健全化判断比率'!B72)</f>
        <v>愛媛県市町総合事務組合（議員公務災害事業分）</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f t="shared" si="4"/>
        <v>9</v>
      </c>
      <c r="V39" s="387"/>
      <c r="W39" s="386" t="str">
        <f>IF('各会計、関係団体の財政状況及び健全化判断比率'!B33="","",'各会計、関係団体の財政状況及び健全化判断比率'!B33)</f>
        <v>後期高齢者医療事業会計</v>
      </c>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21</v>
      </c>
      <c r="BX39" s="387"/>
      <c r="BY39" s="386" t="str">
        <f>IF('各会計、関係団体の財政状況及び健全化判断比率'!B73="","",'各会計、関係団体の財政状況及び健全化判断比率'!B73)</f>
        <v>愛媛県市町総合事務組合（共通経費分）</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22</v>
      </c>
      <c r="BX40" s="387"/>
      <c r="BY40" s="386" t="str">
        <f>IF('各会計、関係団体の財政状況及び健全化判断比率'!B74="","",'各会計、関係団体の財政状況及び健全化判断比率'!B74)</f>
        <v>愛媛地方税滞納整理機構</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23</v>
      </c>
      <c r="BX41" s="387"/>
      <c r="BY41" s="386" t="str">
        <f>IF('各会計、関係団体の財政状況及び健全化判断比率'!B75="","",'各会計、関係団体の財政状況及び健全化判断比率'!B75)</f>
        <v>愛媛県後期高齢者医療広域連合（一般会計）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24</v>
      </c>
      <c r="BX42" s="387"/>
      <c r="BY42" s="386" t="str">
        <f>IF('各会計、関係団体の財政状況及び健全化判断比率'!B76="","",'各会計、関係団体の財政状況及び健全化判断比率'!B76)</f>
        <v>愛媛県後期高齢者医療広域連合（後期高齢者医療特別会計）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T81rvkUTWyFEcm79rbX2xMMfjCZU475h21tnGIwv0Ryh3xXGPJlNGVN4OYrgIBHgfB9Dt1Q7xWiLKSblUd5bkw==" saltValue="qJ8o02yEytJsn4Aw5V8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583</v>
      </c>
      <c r="G33" s="29" t="s">
        <v>584</v>
      </c>
      <c r="H33" s="29" t="s">
        <v>585</v>
      </c>
      <c r="I33" s="29" t="s">
        <v>586</v>
      </c>
      <c r="J33" s="30" t="s">
        <v>587</v>
      </c>
      <c r="K33" s="22"/>
      <c r="L33" s="22"/>
      <c r="M33" s="22"/>
      <c r="N33" s="22"/>
      <c r="O33" s="22"/>
      <c r="P33" s="22"/>
    </row>
    <row r="34" spans="1:16" ht="39" customHeight="1">
      <c r="A34" s="22"/>
      <c r="B34" s="31"/>
      <c r="C34" s="1210" t="s">
        <v>593</v>
      </c>
      <c r="D34" s="1210"/>
      <c r="E34" s="1211"/>
      <c r="F34" s="32">
        <v>13.7</v>
      </c>
      <c r="G34" s="33">
        <v>14.47</v>
      </c>
      <c r="H34" s="33">
        <v>13.96</v>
      </c>
      <c r="I34" s="33">
        <v>13.12</v>
      </c>
      <c r="J34" s="34">
        <v>12.48</v>
      </c>
      <c r="K34" s="22"/>
      <c r="L34" s="22"/>
      <c r="M34" s="22"/>
      <c r="N34" s="22"/>
      <c r="O34" s="22"/>
      <c r="P34" s="22"/>
    </row>
    <row r="35" spans="1:16" ht="39" customHeight="1">
      <c r="A35" s="22"/>
      <c r="B35" s="35"/>
      <c r="C35" s="1204" t="s">
        <v>594</v>
      </c>
      <c r="D35" s="1205"/>
      <c r="E35" s="1206"/>
      <c r="F35" s="36">
        <v>1.63</v>
      </c>
      <c r="G35" s="37">
        <v>2.06</v>
      </c>
      <c r="H35" s="37">
        <v>2.36</v>
      </c>
      <c r="I35" s="37">
        <v>2.72</v>
      </c>
      <c r="J35" s="38">
        <v>1.89</v>
      </c>
      <c r="K35" s="22"/>
      <c r="L35" s="22"/>
      <c r="M35" s="22"/>
      <c r="N35" s="22"/>
      <c r="O35" s="22"/>
      <c r="P35" s="22"/>
    </row>
    <row r="36" spans="1:16" ht="39" customHeight="1">
      <c r="A36" s="22"/>
      <c r="B36" s="35"/>
      <c r="C36" s="1204" t="s">
        <v>595</v>
      </c>
      <c r="D36" s="1205"/>
      <c r="E36" s="1206"/>
      <c r="F36" s="36">
        <v>2.1800000000000002</v>
      </c>
      <c r="G36" s="37">
        <v>2.5499999999999998</v>
      </c>
      <c r="H36" s="37">
        <v>2.62</v>
      </c>
      <c r="I36" s="37">
        <v>1.96</v>
      </c>
      <c r="J36" s="38">
        <v>1.75</v>
      </c>
      <c r="K36" s="22"/>
      <c r="L36" s="22"/>
      <c r="M36" s="22"/>
      <c r="N36" s="22"/>
      <c r="O36" s="22"/>
      <c r="P36" s="22"/>
    </row>
    <row r="37" spans="1:16" ht="39" customHeight="1">
      <c r="A37" s="22"/>
      <c r="B37" s="35"/>
      <c r="C37" s="1204" t="s">
        <v>596</v>
      </c>
      <c r="D37" s="1205"/>
      <c r="E37" s="1206"/>
      <c r="F37" s="36">
        <v>0.25</v>
      </c>
      <c r="G37" s="37">
        <v>0.28000000000000003</v>
      </c>
      <c r="H37" s="37">
        <v>0.31</v>
      </c>
      <c r="I37" s="37">
        <v>0.6</v>
      </c>
      <c r="J37" s="38">
        <v>0.48</v>
      </c>
      <c r="K37" s="22"/>
      <c r="L37" s="22"/>
      <c r="M37" s="22"/>
      <c r="N37" s="22"/>
      <c r="O37" s="22"/>
      <c r="P37" s="22"/>
    </row>
    <row r="38" spans="1:16" ht="39" customHeight="1">
      <c r="A38" s="22"/>
      <c r="B38" s="35"/>
      <c r="C38" s="1204" t="s">
        <v>597</v>
      </c>
      <c r="D38" s="1205"/>
      <c r="E38" s="1206"/>
      <c r="F38" s="36">
        <v>0.09</v>
      </c>
      <c r="G38" s="37">
        <v>0.24</v>
      </c>
      <c r="H38" s="37">
        <v>0.03</v>
      </c>
      <c r="I38" s="37">
        <v>0.09</v>
      </c>
      <c r="J38" s="38">
        <v>0.17</v>
      </c>
      <c r="K38" s="22"/>
      <c r="L38" s="22"/>
      <c r="M38" s="22"/>
      <c r="N38" s="22"/>
      <c r="O38" s="22"/>
      <c r="P38" s="22"/>
    </row>
    <row r="39" spans="1:16" ht="39" customHeight="1">
      <c r="A39" s="22"/>
      <c r="B39" s="35"/>
      <c r="C39" s="1204" t="s">
        <v>598</v>
      </c>
      <c r="D39" s="1205"/>
      <c r="E39" s="1206"/>
      <c r="F39" s="36">
        <v>0.08</v>
      </c>
      <c r="G39" s="37">
        <v>0.08</v>
      </c>
      <c r="H39" s="37">
        <v>0.05</v>
      </c>
      <c r="I39" s="37">
        <v>0.06</v>
      </c>
      <c r="J39" s="38">
        <v>0.05</v>
      </c>
      <c r="K39" s="22"/>
      <c r="L39" s="22"/>
      <c r="M39" s="22"/>
      <c r="N39" s="22"/>
      <c r="O39" s="22"/>
      <c r="P39" s="22"/>
    </row>
    <row r="40" spans="1:16" ht="39" customHeight="1">
      <c r="A40" s="22"/>
      <c r="B40" s="35"/>
      <c r="C40" s="1204" t="s">
        <v>599</v>
      </c>
      <c r="D40" s="1205"/>
      <c r="E40" s="1206"/>
      <c r="F40" s="36">
        <v>0.02</v>
      </c>
      <c r="G40" s="37">
        <v>0.02</v>
      </c>
      <c r="H40" s="37">
        <v>0.02</v>
      </c>
      <c r="I40" s="37">
        <v>0.02</v>
      </c>
      <c r="J40" s="38">
        <v>0.02</v>
      </c>
      <c r="K40" s="22"/>
      <c r="L40" s="22"/>
      <c r="M40" s="22"/>
      <c r="N40" s="22"/>
      <c r="O40" s="22"/>
      <c r="P40" s="22"/>
    </row>
    <row r="41" spans="1:16" ht="39" customHeight="1">
      <c r="A41" s="22"/>
      <c r="B41" s="35"/>
      <c r="C41" s="1204" t="s">
        <v>600</v>
      </c>
      <c r="D41" s="1205"/>
      <c r="E41" s="1206"/>
      <c r="F41" s="36">
        <v>0.03</v>
      </c>
      <c r="G41" s="37">
        <v>0.04</v>
      </c>
      <c r="H41" s="37">
        <v>0.09</v>
      </c>
      <c r="I41" s="37">
        <v>0.02</v>
      </c>
      <c r="J41" s="38">
        <v>0.02</v>
      </c>
      <c r="K41" s="22"/>
      <c r="L41" s="22"/>
      <c r="M41" s="22"/>
      <c r="N41" s="22"/>
      <c r="O41" s="22"/>
      <c r="P41" s="22"/>
    </row>
    <row r="42" spans="1:16" ht="39" customHeight="1">
      <c r="A42" s="22"/>
      <c r="B42" s="39"/>
      <c r="C42" s="1204" t="s">
        <v>601</v>
      </c>
      <c r="D42" s="1205"/>
      <c r="E42" s="1206"/>
      <c r="F42" s="36" t="s">
        <v>541</v>
      </c>
      <c r="G42" s="37" t="s">
        <v>541</v>
      </c>
      <c r="H42" s="37" t="s">
        <v>541</v>
      </c>
      <c r="I42" s="37" t="s">
        <v>541</v>
      </c>
      <c r="J42" s="38" t="s">
        <v>541</v>
      </c>
      <c r="K42" s="22"/>
      <c r="L42" s="22"/>
      <c r="M42" s="22"/>
      <c r="N42" s="22"/>
      <c r="O42" s="22"/>
      <c r="P42" s="22"/>
    </row>
    <row r="43" spans="1:16" ht="39" customHeight="1" thickBot="1">
      <c r="A43" s="22"/>
      <c r="B43" s="40"/>
      <c r="C43" s="1207" t="s">
        <v>602</v>
      </c>
      <c r="D43" s="1208"/>
      <c r="E43" s="1209"/>
      <c r="F43" s="41">
        <v>0.12</v>
      </c>
      <c r="G43" s="42">
        <v>0.13</v>
      </c>
      <c r="H43" s="42">
        <v>0.17</v>
      </c>
      <c r="I43" s="42">
        <v>0.15</v>
      </c>
      <c r="J43" s="43">
        <v>0.12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K/xgmHbtL6TU0buS0KSdCZNieNaNICmYok4sO9yPVsttxAMBGH5g6l4OrrVM7RU1V9hfvH4pvl7Kjk7MbJvJg==" saltValue="ZLEk+q+MrwBTUKVor0ji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583</v>
      </c>
      <c r="L44" s="56" t="s">
        <v>584</v>
      </c>
      <c r="M44" s="56" t="s">
        <v>585</v>
      </c>
      <c r="N44" s="56" t="s">
        <v>586</v>
      </c>
      <c r="O44" s="57" t="s">
        <v>587</v>
      </c>
      <c r="P44" s="48"/>
      <c r="Q44" s="48"/>
      <c r="R44" s="48"/>
      <c r="S44" s="48"/>
      <c r="T44" s="48"/>
      <c r="U44" s="48"/>
    </row>
    <row r="45" spans="1:21" ht="30.75" customHeight="1">
      <c r="A45" s="48"/>
      <c r="B45" s="1230" t="s">
        <v>10</v>
      </c>
      <c r="C45" s="1231"/>
      <c r="D45" s="58"/>
      <c r="E45" s="1236" t="s">
        <v>11</v>
      </c>
      <c r="F45" s="1236"/>
      <c r="G45" s="1236"/>
      <c r="H45" s="1236"/>
      <c r="I45" s="1236"/>
      <c r="J45" s="1237"/>
      <c r="K45" s="59">
        <v>1184</v>
      </c>
      <c r="L45" s="60">
        <v>1183</v>
      </c>
      <c r="M45" s="60">
        <v>1190</v>
      </c>
      <c r="N45" s="60">
        <v>1260</v>
      </c>
      <c r="O45" s="61">
        <v>1287</v>
      </c>
      <c r="P45" s="48"/>
      <c r="Q45" s="48"/>
      <c r="R45" s="48"/>
      <c r="S45" s="48"/>
      <c r="T45" s="48"/>
      <c r="U45" s="48"/>
    </row>
    <row r="46" spans="1:21" ht="30.75" customHeight="1">
      <c r="A46" s="48"/>
      <c r="B46" s="1232"/>
      <c r="C46" s="1233"/>
      <c r="D46" s="62"/>
      <c r="E46" s="1214" t="s">
        <v>12</v>
      </c>
      <c r="F46" s="1214"/>
      <c r="G46" s="1214"/>
      <c r="H46" s="1214"/>
      <c r="I46" s="1214"/>
      <c r="J46" s="1215"/>
      <c r="K46" s="63" t="s">
        <v>541</v>
      </c>
      <c r="L46" s="64" t="s">
        <v>541</v>
      </c>
      <c r="M46" s="64" t="s">
        <v>541</v>
      </c>
      <c r="N46" s="64" t="s">
        <v>541</v>
      </c>
      <c r="O46" s="65" t="s">
        <v>541</v>
      </c>
      <c r="P46" s="48"/>
      <c r="Q46" s="48"/>
      <c r="R46" s="48"/>
      <c r="S46" s="48"/>
      <c r="T46" s="48"/>
      <c r="U46" s="48"/>
    </row>
    <row r="47" spans="1:21" ht="30.75" customHeight="1">
      <c r="A47" s="48"/>
      <c r="B47" s="1232"/>
      <c r="C47" s="1233"/>
      <c r="D47" s="62"/>
      <c r="E47" s="1214" t="s">
        <v>13</v>
      </c>
      <c r="F47" s="1214"/>
      <c r="G47" s="1214"/>
      <c r="H47" s="1214"/>
      <c r="I47" s="1214"/>
      <c r="J47" s="1215"/>
      <c r="K47" s="63" t="s">
        <v>541</v>
      </c>
      <c r="L47" s="64" t="s">
        <v>541</v>
      </c>
      <c r="M47" s="64" t="s">
        <v>541</v>
      </c>
      <c r="N47" s="64" t="s">
        <v>541</v>
      </c>
      <c r="O47" s="65" t="s">
        <v>541</v>
      </c>
      <c r="P47" s="48"/>
      <c r="Q47" s="48"/>
      <c r="R47" s="48"/>
      <c r="S47" s="48"/>
      <c r="T47" s="48"/>
      <c r="U47" s="48"/>
    </row>
    <row r="48" spans="1:21" ht="30.75" customHeight="1">
      <c r="A48" s="48"/>
      <c r="B48" s="1232"/>
      <c r="C48" s="1233"/>
      <c r="D48" s="62"/>
      <c r="E48" s="1214" t="s">
        <v>14</v>
      </c>
      <c r="F48" s="1214"/>
      <c r="G48" s="1214"/>
      <c r="H48" s="1214"/>
      <c r="I48" s="1214"/>
      <c r="J48" s="1215"/>
      <c r="K48" s="63">
        <v>254</v>
      </c>
      <c r="L48" s="64">
        <v>239</v>
      </c>
      <c r="M48" s="64">
        <v>253</v>
      </c>
      <c r="N48" s="64">
        <v>250</v>
      </c>
      <c r="O48" s="65">
        <v>256</v>
      </c>
      <c r="P48" s="48"/>
      <c r="Q48" s="48"/>
      <c r="R48" s="48"/>
      <c r="S48" s="48"/>
      <c r="T48" s="48"/>
      <c r="U48" s="48"/>
    </row>
    <row r="49" spans="1:21" ht="30.75" customHeight="1">
      <c r="A49" s="48"/>
      <c r="B49" s="1232"/>
      <c r="C49" s="1233"/>
      <c r="D49" s="62"/>
      <c r="E49" s="1214" t="s">
        <v>15</v>
      </c>
      <c r="F49" s="1214"/>
      <c r="G49" s="1214"/>
      <c r="H49" s="1214"/>
      <c r="I49" s="1214"/>
      <c r="J49" s="1215"/>
      <c r="K49" s="63" t="s">
        <v>541</v>
      </c>
      <c r="L49" s="64" t="s">
        <v>541</v>
      </c>
      <c r="M49" s="64" t="s">
        <v>541</v>
      </c>
      <c r="N49" s="64" t="s">
        <v>541</v>
      </c>
      <c r="O49" s="65" t="s">
        <v>541</v>
      </c>
      <c r="P49" s="48"/>
      <c r="Q49" s="48"/>
      <c r="R49" s="48"/>
      <c r="S49" s="48"/>
      <c r="T49" s="48"/>
      <c r="U49" s="48"/>
    </row>
    <row r="50" spans="1:21" ht="30.75" customHeight="1">
      <c r="A50" s="48"/>
      <c r="B50" s="1232"/>
      <c r="C50" s="1233"/>
      <c r="D50" s="62"/>
      <c r="E50" s="1214" t="s">
        <v>16</v>
      </c>
      <c r="F50" s="1214"/>
      <c r="G50" s="1214"/>
      <c r="H50" s="1214"/>
      <c r="I50" s="1214"/>
      <c r="J50" s="1215"/>
      <c r="K50" s="63" t="s">
        <v>541</v>
      </c>
      <c r="L50" s="64" t="s">
        <v>541</v>
      </c>
      <c r="M50" s="64" t="s">
        <v>541</v>
      </c>
      <c r="N50" s="64" t="s">
        <v>541</v>
      </c>
      <c r="O50" s="65" t="s">
        <v>541</v>
      </c>
      <c r="P50" s="48"/>
      <c r="Q50" s="48"/>
      <c r="R50" s="48"/>
      <c r="S50" s="48"/>
      <c r="T50" s="48"/>
      <c r="U50" s="48"/>
    </row>
    <row r="51" spans="1:21" ht="30.75" customHeight="1">
      <c r="A51" s="48"/>
      <c r="B51" s="1234"/>
      <c r="C51" s="1235"/>
      <c r="D51" s="66"/>
      <c r="E51" s="1214" t="s">
        <v>17</v>
      </c>
      <c r="F51" s="1214"/>
      <c r="G51" s="1214"/>
      <c r="H51" s="1214"/>
      <c r="I51" s="1214"/>
      <c r="J51" s="1215"/>
      <c r="K51" s="63" t="s">
        <v>541</v>
      </c>
      <c r="L51" s="64" t="s">
        <v>541</v>
      </c>
      <c r="M51" s="64" t="s">
        <v>541</v>
      </c>
      <c r="N51" s="64" t="s">
        <v>541</v>
      </c>
      <c r="O51" s="65" t="s">
        <v>541</v>
      </c>
      <c r="P51" s="48"/>
      <c r="Q51" s="48"/>
      <c r="R51" s="48"/>
      <c r="S51" s="48"/>
      <c r="T51" s="48"/>
      <c r="U51" s="48"/>
    </row>
    <row r="52" spans="1:21" ht="30.75" customHeight="1">
      <c r="A52" s="48"/>
      <c r="B52" s="1212" t="s">
        <v>18</v>
      </c>
      <c r="C52" s="1213"/>
      <c r="D52" s="66"/>
      <c r="E52" s="1214" t="s">
        <v>19</v>
      </c>
      <c r="F52" s="1214"/>
      <c r="G52" s="1214"/>
      <c r="H52" s="1214"/>
      <c r="I52" s="1214"/>
      <c r="J52" s="1215"/>
      <c r="K52" s="63">
        <v>1114</v>
      </c>
      <c r="L52" s="64">
        <v>1071</v>
      </c>
      <c r="M52" s="64">
        <v>1087</v>
      </c>
      <c r="N52" s="64">
        <v>1134</v>
      </c>
      <c r="O52" s="65">
        <v>1133</v>
      </c>
      <c r="P52" s="48"/>
      <c r="Q52" s="48"/>
      <c r="R52" s="48"/>
      <c r="S52" s="48"/>
      <c r="T52" s="48"/>
      <c r="U52" s="48"/>
    </row>
    <row r="53" spans="1:21" ht="30.75" customHeight="1" thickBot="1">
      <c r="A53" s="48"/>
      <c r="B53" s="1216" t="s">
        <v>20</v>
      </c>
      <c r="C53" s="1217"/>
      <c r="D53" s="67"/>
      <c r="E53" s="1218" t="s">
        <v>21</v>
      </c>
      <c r="F53" s="1218"/>
      <c r="G53" s="1218"/>
      <c r="H53" s="1218"/>
      <c r="I53" s="1218"/>
      <c r="J53" s="1219"/>
      <c r="K53" s="68">
        <v>324</v>
      </c>
      <c r="L53" s="69">
        <v>351</v>
      </c>
      <c r="M53" s="69">
        <v>356</v>
      </c>
      <c r="N53" s="69">
        <v>376</v>
      </c>
      <c r="O53" s="70">
        <v>410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603</v>
      </c>
      <c r="P55" s="48"/>
      <c r="Q55" s="48"/>
      <c r="R55" s="48"/>
      <c r="S55" s="48"/>
      <c r="T55" s="48"/>
      <c r="U55" s="48"/>
    </row>
    <row r="56" spans="1:21" ht="31.5" customHeight="1" thickBot="1">
      <c r="A56" s="48"/>
      <c r="B56" s="76"/>
      <c r="C56" s="77"/>
      <c r="D56" s="77"/>
      <c r="E56" s="78"/>
      <c r="F56" s="78"/>
      <c r="G56" s="78"/>
      <c r="H56" s="78"/>
      <c r="I56" s="78"/>
      <c r="J56" s="79" t="s">
        <v>2</v>
      </c>
      <c r="K56" s="80" t="s">
        <v>604</v>
      </c>
      <c r="L56" s="81" t="s">
        <v>605</v>
      </c>
      <c r="M56" s="81" t="s">
        <v>606</v>
      </c>
      <c r="N56" s="81" t="s">
        <v>607</v>
      </c>
      <c r="O56" s="82" t="s">
        <v>608</v>
      </c>
      <c r="P56" s="48"/>
      <c r="Q56" s="48"/>
      <c r="R56" s="48"/>
      <c r="S56" s="48"/>
      <c r="T56" s="48"/>
      <c r="U56" s="48"/>
    </row>
    <row r="57" spans="1:21" ht="31.5" customHeight="1">
      <c r="B57" s="1220" t="s">
        <v>24</v>
      </c>
      <c r="C57" s="1221"/>
      <c r="D57" s="1224" t="s">
        <v>25</v>
      </c>
      <c r="E57" s="1225"/>
      <c r="F57" s="1225"/>
      <c r="G57" s="1225"/>
      <c r="H57" s="1225"/>
      <c r="I57" s="1225"/>
      <c r="J57" s="1226"/>
      <c r="K57" s="83"/>
      <c r="L57" s="84"/>
      <c r="M57" s="84"/>
      <c r="N57" s="84"/>
      <c r="O57" s="85"/>
    </row>
    <row r="58" spans="1:21" ht="31.5" customHeight="1" thickBot="1">
      <c r="B58" s="1222"/>
      <c r="C58" s="1223"/>
      <c r="D58" s="1227" t="s">
        <v>26</v>
      </c>
      <c r="E58" s="1228"/>
      <c r="F58" s="1228"/>
      <c r="G58" s="1228"/>
      <c r="H58" s="1228"/>
      <c r="I58" s="1228"/>
      <c r="J58" s="122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hwaeblDIqbrzMkYOBWoYW4Wfej4PkOLckI95/PZYYo+8xCFMi64H9ze+vQdr7DAM61TGRTUjxA0XoJXZICiCg==" saltValue="bovXuP/scL8v/8RU2xYJ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583</v>
      </c>
      <c r="J40" s="100" t="s">
        <v>584</v>
      </c>
      <c r="K40" s="100" t="s">
        <v>585</v>
      </c>
      <c r="L40" s="100" t="s">
        <v>586</v>
      </c>
      <c r="M40" s="101" t="s">
        <v>587</v>
      </c>
    </row>
    <row r="41" spans="2:13" ht="27.75" customHeight="1">
      <c r="B41" s="1250" t="s">
        <v>29</v>
      </c>
      <c r="C41" s="1251"/>
      <c r="D41" s="102"/>
      <c r="E41" s="1252" t="s">
        <v>30</v>
      </c>
      <c r="F41" s="1252"/>
      <c r="G41" s="1252"/>
      <c r="H41" s="1253"/>
      <c r="I41" s="103">
        <v>11325</v>
      </c>
      <c r="J41" s="104">
        <v>11230</v>
      </c>
      <c r="K41" s="104">
        <v>10902</v>
      </c>
      <c r="L41" s="104">
        <v>10688</v>
      </c>
      <c r="M41" s="105">
        <v>10263</v>
      </c>
    </row>
    <row r="42" spans="2:13" ht="27.75" customHeight="1">
      <c r="B42" s="1240"/>
      <c r="C42" s="1241"/>
      <c r="D42" s="106"/>
      <c r="E42" s="1244" t="s">
        <v>31</v>
      </c>
      <c r="F42" s="1244"/>
      <c r="G42" s="1244"/>
      <c r="H42" s="1245"/>
      <c r="I42" s="107" t="s">
        <v>541</v>
      </c>
      <c r="J42" s="108" t="s">
        <v>541</v>
      </c>
      <c r="K42" s="108" t="s">
        <v>541</v>
      </c>
      <c r="L42" s="108" t="s">
        <v>541</v>
      </c>
      <c r="M42" s="109" t="s">
        <v>541</v>
      </c>
    </row>
    <row r="43" spans="2:13" ht="27.75" customHeight="1">
      <c r="B43" s="1240"/>
      <c r="C43" s="1241"/>
      <c r="D43" s="106"/>
      <c r="E43" s="1244" t="s">
        <v>32</v>
      </c>
      <c r="F43" s="1244"/>
      <c r="G43" s="1244"/>
      <c r="H43" s="1245"/>
      <c r="I43" s="107">
        <v>2418</v>
      </c>
      <c r="J43" s="108">
        <v>2380</v>
      </c>
      <c r="K43" s="108">
        <v>2331</v>
      </c>
      <c r="L43" s="108">
        <v>2225</v>
      </c>
      <c r="M43" s="109">
        <v>2082</v>
      </c>
    </row>
    <row r="44" spans="2:13" ht="27.75" customHeight="1">
      <c r="B44" s="1240"/>
      <c r="C44" s="1241"/>
      <c r="D44" s="106"/>
      <c r="E44" s="1244" t="s">
        <v>33</v>
      </c>
      <c r="F44" s="1244"/>
      <c r="G44" s="1244"/>
      <c r="H44" s="1245"/>
      <c r="I44" s="107" t="s">
        <v>541</v>
      </c>
      <c r="J44" s="108" t="s">
        <v>541</v>
      </c>
      <c r="K44" s="108" t="s">
        <v>541</v>
      </c>
      <c r="L44" s="108" t="s">
        <v>541</v>
      </c>
      <c r="M44" s="109" t="s">
        <v>541</v>
      </c>
    </row>
    <row r="45" spans="2:13" ht="27.75" customHeight="1">
      <c r="B45" s="1240"/>
      <c r="C45" s="1241"/>
      <c r="D45" s="106"/>
      <c r="E45" s="1244" t="s">
        <v>34</v>
      </c>
      <c r="F45" s="1244"/>
      <c r="G45" s="1244"/>
      <c r="H45" s="1245"/>
      <c r="I45" s="107">
        <v>651</v>
      </c>
      <c r="J45" s="108">
        <v>641</v>
      </c>
      <c r="K45" s="108">
        <v>584</v>
      </c>
      <c r="L45" s="108">
        <v>474</v>
      </c>
      <c r="M45" s="109">
        <v>391</v>
      </c>
    </row>
    <row r="46" spans="2:13" ht="27.75" customHeight="1">
      <c r="B46" s="1240"/>
      <c r="C46" s="1241"/>
      <c r="D46" s="110"/>
      <c r="E46" s="1244" t="s">
        <v>35</v>
      </c>
      <c r="F46" s="1244"/>
      <c r="G46" s="1244"/>
      <c r="H46" s="1245"/>
      <c r="I46" s="107" t="s">
        <v>541</v>
      </c>
      <c r="J46" s="108" t="s">
        <v>541</v>
      </c>
      <c r="K46" s="108" t="s">
        <v>541</v>
      </c>
      <c r="L46" s="108" t="s">
        <v>541</v>
      </c>
      <c r="M46" s="109" t="s">
        <v>541</v>
      </c>
    </row>
    <row r="47" spans="2:13" ht="27.75" customHeight="1">
      <c r="B47" s="1240"/>
      <c r="C47" s="1241"/>
      <c r="D47" s="111"/>
      <c r="E47" s="1254" t="s">
        <v>36</v>
      </c>
      <c r="F47" s="1255"/>
      <c r="G47" s="1255"/>
      <c r="H47" s="1256"/>
      <c r="I47" s="107" t="s">
        <v>541</v>
      </c>
      <c r="J47" s="108" t="s">
        <v>541</v>
      </c>
      <c r="K47" s="108" t="s">
        <v>541</v>
      </c>
      <c r="L47" s="108" t="s">
        <v>541</v>
      </c>
      <c r="M47" s="109" t="s">
        <v>541</v>
      </c>
    </row>
    <row r="48" spans="2:13" ht="27.75" customHeight="1">
      <c r="B48" s="1240"/>
      <c r="C48" s="1241"/>
      <c r="D48" s="106"/>
      <c r="E48" s="1244" t="s">
        <v>37</v>
      </c>
      <c r="F48" s="1244"/>
      <c r="G48" s="1244"/>
      <c r="H48" s="1245"/>
      <c r="I48" s="107" t="s">
        <v>541</v>
      </c>
      <c r="J48" s="108" t="s">
        <v>541</v>
      </c>
      <c r="K48" s="108" t="s">
        <v>541</v>
      </c>
      <c r="L48" s="108" t="s">
        <v>541</v>
      </c>
      <c r="M48" s="109" t="s">
        <v>541</v>
      </c>
    </row>
    <row r="49" spans="2:13" ht="27.75" customHeight="1">
      <c r="B49" s="1242"/>
      <c r="C49" s="1243"/>
      <c r="D49" s="106"/>
      <c r="E49" s="1244" t="s">
        <v>38</v>
      </c>
      <c r="F49" s="1244"/>
      <c r="G49" s="1244"/>
      <c r="H49" s="1245"/>
      <c r="I49" s="107" t="s">
        <v>541</v>
      </c>
      <c r="J49" s="108" t="s">
        <v>541</v>
      </c>
      <c r="K49" s="108" t="s">
        <v>541</v>
      </c>
      <c r="L49" s="108" t="s">
        <v>541</v>
      </c>
      <c r="M49" s="109" t="s">
        <v>541</v>
      </c>
    </row>
    <row r="50" spans="2:13" ht="27.75" customHeight="1">
      <c r="B50" s="1238" t="s">
        <v>39</v>
      </c>
      <c r="C50" s="1239"/>
      <c r="D50" s="112"/>
      <c r="E50" s="1244" t="s">
        <v>40</v>
      </c>
      <c r="F50" s="1244"/>
      <c r="G50" s="1244"/>
      <c r="H50" s="1245"/>
      <c r="I50" s="107">
        <v>3318</v>
      </c>
      <c r="J50" s="108">
        <v>3175</v>
      </c>
      <c r="K50" s="108">
        <v>3084</v>
      </c>
      <c r="L50" s="108">
        <v>2761</v>
      </c>
      <c r="M50" s="109">
        <v>2380</v>
      </c>
    </row>
    <row r="51" spans="2:13" ht="27.75" customHeight="1">
      <c r="B51" s="1240"/>
      <c r="C51" s="1241"/>
      <c r="D51" s="106"/>
      <c r="E51" s="1244" t="s">
        <v>41</v>
      </c>
      <c r="F51" s="1244"/>
      <c r="G51" s="1244"/>
      <c r="H51" s="1245"/>
      <c r="I51" s="107">
        <v>1508</v>
      </c>
      <c r="J51" s="108">
        <v>1420</v>
      </c>
      <c r="K51" s="108">
        <v>1342</v>
      </c>
      <c r="L51" s="108">
        <v>1251</v>
      </c>
      <c r="M51" s="109">
        <v>1159</v>
      </c>
    </row>
    <row r="52" spans="2:13" ht="27.75" customHeight="1">
      <c r="B52" s="1242"/>
      <c r="C52" s="1243"/>
      <c r="D52" s="106"/>
      <c r="E52" s="1244" t="s">
        <v>42</v>
      </c>
      <c r="F52" s="1244"/>
      <c r="G52" s="1244"/>
      <c r="H52" s="1245"/>
      <c r="I52" s="107">
        <v>8737</v>
      </c>
      <c r="J52" s="108">
        <v>8762</v>
      </c>
      <c r="K52" s="108">
        <v>8524</v>
      </c>
      <c r="L52" s="108">
        <v>8468</v>
      </c>
      <c r="M52" s="109">
        <v>7855</v>
      </c>
    </row>
    <row r="53" spans="2:13" ht="27.75" customHeight="1" thickBot="1">
      <c r="B53" s="1246" t="s">
        <v>43</v>
      </c>
      <c r="C53" s="1247"/>
      <c r="D53" s="113"/>
      <c r="E53" s="1248" t="s">
        <v>44</v>
      </c>
      <c r="F53" s="1248"/>
      <c r="G53" s="1248"/>
      <c r="H53" s="1249"/>
      <c r="I53" s="114">
        <v>831</v>
      </c>
      <c r="J53" s="115">
        <v>893</v>
      </c>
      <c r="K53" s="115">
        <v>867</v>
      </c>
      <c r="L53" s="115">
        <v>906</v>
      </c>
      <c r="M53" s="116">
        <v>1342</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8EDMJLKY0S+SIJbzaAKPzl2oGvwxVXHh+aLgjiWK0RJ5xnx9lns/L4ugLzGb77iH7jSBaTtAqWu596u9WuLUg==" saltValue="C34VBErKCT1Wb4kRoDmB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585</v>
      </c>
      <c r="G54" s="125" t="s">
        <v>586</v>
      </c>
      <c r="H54" s="126" t="s">
        <v>587</v>
      </c>
    </row>
    <row r="55" spans="2:8" ht="52.5" customHeight="1">
      <c r="B55" s="127"/>
      <c r="C55" s="1265" t="s">
        <v>47</v>
      </c>
      <c r="D55" s="1265"/>
      <c r="E55" s="1266"/>
      <c r="F55" s="128">
        <v>1303</v>
      </c>
      <c r="G55" s="128">
        <v>1104</v>
      </c>
      <c r="H55" s="129">
        <v>964</v>
      </c>
    </row>
    <row r="56" spans="2:8" ht="52.5" customHeight="1">
      <c r="B56" s="130"/>
      <c r="C56" s="1267" t="s">
        <v>48</v>
      </c>
      <c r="D56" s="1267"/>
      <c r="E56" s="1268"/>
      <c r="F56" s="131">
        <v>790</v>
      </c>
      <c r="G56" s="131">
        <v>759</v>
      </c>
      <c r="H56" s="132">
        <v>509</v>
      </c>
    </row>
    <row r="57" spans="2:8" ht="53.25" customHeight="1">
      <c r="B57" s="130"/>
      <c r="C57" s="1269" t="s">
        <v>49</v>
      </c>
      <c r="D57" s="1269"/>
      <c r="E57" s="1270"/>
      <c r="F57" s="133">
        <v>665</v>
      </c>
      <c r="G57" s="133">
        <v>666</v>
      </c>
      <c r="H57" s="134">
        <v>762</v>
      </c>
    </row>
    <row r="58" spans="2:8" ht="45.75" customHeight="1">
      <c r="B58" s="135"/>
      <c r="C58" s="1257" t="s">
        <v>623</v>
      </c>
      <c r="D58" s="1258"/>
      <c r="E58" s="1259"/>
      <c r="F58" s="136">
        <v>461</v>
      </c>
      <c r="G58" s="136">
        <v>361</v>
      </c>
      <c r="H58" s="137">
        <v>355</v>
      </c>
    </row>
    <row r="59" spans="2:8" ht="45.75" customHeight="1">
      <c r="B59" s="135"/>
      <c r="C59" s="1257" t="s">
        <v>624</v>
      </c>
      <c r="D59" s="1258"/>
      <c r="E59" s="1259"/>
      <c r="F59" s="136">
        <v>100</v>
      </c>
      <c r="G59" s="136">
        <v>202</v>
      </c>
      <c r="H59" s="137">
        <v>303</v>
      </c>
    </row>
    <row r="60" spans="2:8" ht="45.75" customHeight="1">
      <c r="B60" s="135"/>
      <c r="C60" s="1257" t="s">
        <v>625</v>
      </c>
      <c r="D60" s="1258"/>
      <c r="E60" s="1259"/>
      <c r="F60" s="136">
        <v>52</v>
      </c>
      <c r="G60" s="136">
        <v>52</v>
      </c>
      <c r="H60" s="137">
        <v>52</v>
      </c>
    </row>
    <row r="61" spans="2:8" ht="45.75" customHeight="1">
      <c r="B61" s="135"/>
      <c r="C61" s="1257" t="s">
        <v>626</v>
      </c>
      <c r="D61" s="1258"/>
      <c r="E61" s="1259"/>
      <c r="F61" s="136">
        <v>51</v>
      </c>
      <c r="G61" s="136">
        <v>51</v>
      </c>
      <c r="H61" s="137">
        <v>51</v>
      </c>
    </row>
    <row r="62" spans="2:8" ht="45.75" customHeight="1" thickBot="1">
      <c r="B62" s="138"/>
      <c r="C62" s="1260" t="s">
        <v>627</v>
      </c>
      <c r="D62" s="1261"/>
      <c r="E62" s="1262"/>
      <c r="F62" s="139" t="s">
        <v>628</v>
      </c>
      <c r="G62" s="139" t="s">
        <v>628</v>
      </c>
      <c r="H62" s="140">
        <v>0</v>
      </c>
    </row>
    <row r="63" spans="2:8" ht="52.5" customHeight="1" thickBot="1">
      <c r="B63" s="141"/>
      <c r="C63" s="1263" t="s">
        <v>50</v>
      </c>
      <c r="D63" s="1263"/>
      <c r="E63" s="1264"/>
      <c r="F63" s="142">
        <v>2758</v>
      </c>
      <c r="G63" s="142">
        <v>2529</v>
      </c>
      <c r="H63" s="143">
        <v>2235</v>
      </c>
    </row>
    <row r="64" spans="2:8" ht="15" customHeight="1"/>
  </sheetData>
  <sheetProtection algorithmName="SHA-512" hashValue="2m1cncQtEITvCHEjThhqxypUDE2NrFD1qhVdoowBZw3oPJuF1l229aHZblYv2HZsi3wTc98UHujkOiYFyzB9+g==" saltValue="uLl8Cp/zsdMQsFX8zoor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c r="A1" s="1330"/>
      <c r="B1" s="1329"/>
      <c r="DD1" s="1271"/>
      <c r="DE1" s="1271"/>
    </row>
    <row r="2" spans="1:143" ht="25.5" customHeight="1">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640</v>
      </c>
    </row>
    <row r="11" spans="1:143" s="291" customFormat="1" ht="13.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640</v>
      </c>
    </row>
    <row r="13" spans="1:143" s="291" customFormat="1" ht="13.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c r="DD19" s="1271"/>
      <c r="DE19" s="1271"/>
    </row>
    <row r="20" spans="1:351" ht="13.5">
      <c r="DD20" s="1271"/>
      <c r="DE20" s="1271"/>
    </row>
    <row r="21" spans="1:351" ht="17.2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c r="B22" s="1272"/>
      <c r="MM22" s="1325"/>
    </row>
    <row r="23" spans="1:351" ht="13.5">
      <c r="B23" s="1272"/>
    </row>
    <row r="24" spans="1:351" ht="13.5">
      <c r="B24" s="1272"/>
    </row>
    <row r="25" spans="1:351" ht="13.5">
      <c r="B25" s="1272"/>
    </row>
    <row r="26" spans="1:351" ht="13.5">
      <c r="B26" s="1272"/>
    </row>
    <row r="27" spans="1:351" ht="13.5">
      <c r="B27" s="1272"/>
    </row>
    <row r="28" spans="1:351" ht="13.5">
      <c r="B28" s="1272"/>
    </row>
    <row r="29" spans="1:351" ht="13.5">
      <c r="B29" s="1272"/>
    </row>
    <row r="30" spans="1:351" ht="13.5">
      <c r="B30" s="1272"/>
    </row>
    <row r="31" spans="1:351" ht="13.5">
      <c r="B31" s="1272"/>
    </row>
    <row r="32" spans="1:351" ht="13.5">
      <c r="B32" s="1272"/>
    </row>
    <row r="33" spans="2:109" ht="13.5">
      <c r="B33" s="1272"/>
    </row>
    <row r="34" spans="2:109" ht="13.5">
      <c r="B34" s="1272"/>
    </row>
    <row r="35" spans="2:109" ht="13.5">
      <c r="B35" s="1272"/>
    </row>
    <row r="36" spans="2:109" ht="13.5">
      <c r="B36" s="1272"/>
    </row>
    <row r="37" spans="2:109" ht="13.5">
      <c r="B37" s="1272"/>
    </row>
    <row r="38" spans="2:109" ht="13.5">
      <c r="B38" s="1272"/>
    </row>
    <row r="39" spans="2:109" ht="13.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c r="B40" s="1313"/>
      <c r="DD40" s="1313"/>
      <c r="DE40" s="1271"/>
    </row>
    <row r="41" spans="2:109" ht="17.25">
      <c r="B41" s="1324" t="s">
        <v>639</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c r="B42" s="1272"/>
      <c r="G42" s="1309"/>
      <c r="I42" s="1308"/>
      <c r="J42" s="1308"/>
      <c r="K42" s="1308"/>
      <c r="AM42" s="1309"/>
      <c r="AN42" s="1309" t="s">
        <v>635</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c r="B43" s="1272"/>
      <c r="AN43" s="1307" t="s">
        <v>638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c r="B49" s="1272"/>
      <c r="AN49" s="1271" t="s">
        <v>633</v>
      </c>
    </row>
    <row r="50" spans="1:109" ht="13.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583</v>
      </c>
      <c r="BQ50" s="1281"/>
      <c r="BR50" s="1281"/>
      <c r="BS50" s="1281"/>
      <c r="BT50" s="1281"/>
      <c r="BU50" s="1281"/>
      <c r="BV50" s="1281"/>
      <c r="BW50" s="1281"/>
      <c r="BX50" s="1281" t="s">
        <v>584</v>
      </c>
      <c r="BY50" s="1281"/>
      <c r="BZ50" s="1281"/>
      <c r="CA50" s="1281"/>
      <c r="CB50" s="1281"/>
      <c r="CC50" s="1281"/>
      <c r="CD50" s="1281"/>
      <c r="CE50" s="1281"/>
      <c r="CF50" s="1281" t="s">
        <v>585</v>
      </c>
      <c r="CG50" s="1281"/>
      <c r="CH50" s="1281"/>
      <c r="CI50" s="1281"/>
      <c r="CJ50" s="1281"/>
      <c r="CK50" s="1281"/>
      <c r="CL50" s="1281"/>
      <c r="CM50" s="1281"/>
      <c r="CN50" s="1281" t="s">
        <v>586</v>
      </c>
      <c r="CO50" s="1281"/>
      <c r="CP50" s="1281"/>
      <c r="CQ50" s="1281"/>
      <c r="CR50" s="1281"/>
      <c r="CS50" s="1281"/>
      <c r="CT50" s="1281"/>
      <c r="CU50" s="1281"/>
      <c r="CV50" s="1281" t="s">
        <v>587</v>
      </c>
      <c r="CW50" s="1281"/>
      <c r="CX50" s="1281"/>
      <c r="CY50" s="1281"/>
      <c r="CZ50" s="1281"/>
      <c r="DA50" s="1281"/>
      <c r="DB50" s="1281"/>
      <c r="DC50" s="1281"/>
    </row>
    <row r="51" spans="1:109" ht="13.5" customHeight="1">
      <c r="B51" s="1272"/>
      <c r="G51" s="1288"/>
      <c r="H51" s="1288"/>
      <c r="I51" s="1321"/>
      <c r="J51" s="1321"/>
      <c r="K51" s="1287"/>
      <c r="L51" s="1287"/>
      <c r="M51" s="1287"/>
      <c r="N51" s="1287"/>
      <c r="AM51" s="1286"/>
      <c r="AN51" s="1280" t="s">
        <v>632</v>
      </c>
      <c r="AO51" s="1280"/>
      <c r="AP51" s="1280"/>
      <c r="AQ51" s="1280"/>
      <c r="AR51" s="1280"/>
      <c r="AS51" s="1280"/>
      <c r="AT51" s="1280"/>
      <c r="AU51" s="1280"/>
      <c r="AV51" s="1280"/>
      <c r="AW51" s="1280"/>
      <c r="AX51" s="1280"/>
      <c r="AY51" s="1280"/>
      <c r="AZ51" s="1280"/>
      <c r="BA51" s="1280"/>
      <c r="BB51" s="1280" t="s">
        <v>630</v>
      </c>
      <c r="BC51" s="1280"/>
      <c r="BD51" s="1280"/>
      <c r="BE51" s="1280"/>
      <c r="BF51" s="1280"/>
      <c r="BG51" s="1280"/>
      <c r="BH51" s="1280"/>
      <c r="BI51" s="1280"/>
      <c r="BJ51" s="1280"/>
      <c r="BK51" s="1280"/>
      <c r="BL51" s="1280"/>
      <c r="BM51" s="1280"/>
      <c r="BN51" s="1280"/>
      <c r="BO51" s="1280"/>
      <c r="BP51" s="1279">
        <v>25.2</v>
      </c>
      <c r="BQ51" s="1279"/>
      <c r="BR51" s="1279"/>
      <c r="BS51" s="1279"/>
      <c r="BT51" s="1279"/>
      <c r="BU51" s="1279"/>
      <c r="BV51" s="1279"/>
      <c r="BW51" s="1279"/>
      <c r="BX51" s="1279">
        <v>27.8</v>
      </c>
      <c r="BY51" s="1279"/>
      <c r="BZ51" s="1279"/>
      <c r="CA51" s="1279"/>
      <c r="CB51" s="1279"/>
      <c r="CC51" s="1279"/>
      <c r="CD51" s="1279"/>
      <c r="CE51" s="1279"/>
      <c r="CF51" s="1279">
        <v>27.6</v>
      </c>
      <c r="CG51" s="1279"/>
      <c r="CH51" s="1279"/>
      <c r="CI51" s="1279"/>
      <c r="CJ51" s="1279"/>
      <c r="CK51" s="1279"/>
      <c r="CL51" s="1279"/>
      <c r="CM51" s="1279"/>
      <c r="CN51" s="1279">
        <v>29.1</v>
      </c>
      <c r="CO51" s="1279"/>
      <c r="CP51" s="1279"/>
      <c r="CQ51" s="1279"/>
      <c r="CR51" s="1279"/>
      <c r="CS51" s="1279"/>
      <c r="CT51" s="1279"/>
      <c r="CU51" s="1279"/>
      <c r="CV51" s="1279">
        <v>44.2</v>
      </c>
      <c r="CW51" s="1279"/>
      <c r="CX51" s="1279"/>
      <c r="CY51" s="1279"/>
      <c r="CZ51" s="1279"/>
      <c r="DA51" s="1279"/>
      <c r="DB51" s="1279"/>
      <c r="DC51" s="1279"/>
    </row>
    <row r="52" spans="1:109" ht="13.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637</v>
      </c>
      <c r="BC53" s="1280"/>
      <c r="BD53" s="1280"/>
      <c r="BE53" s="1280"/>
      <c r="BF53" s="1280"/>
      <c r="BG53" s="1280"/>
      <c r="BH53" s="1280"/>
      <c r="BI53" s="1280"/>
      <c r="BJ53" s="1280"/>
      <c r="BK53" s="1280"/>
      <c r="BL53" s="1280"/>
      <c r="BM53" s="1280"/>
      <c r="BN53" s="1280"/>
      <c r="BO53" s="1280"/>
      <c r="BP53" s="1279">
        <v>53.5</v>
      </c>
      <c r="BQ53" s="1279"/>
      <c r="BR53" s="1279"/>
      <c r="BS53" s="1279"/>
      <c r="BT53" s="1279"/>
      <c r="BU53" s="1279"/>
      <c r="BV53" s="1279"/>
      <c r="BW53" s="1279"/>
      <c r="BX53" s="1279">
        <v>56.8</v>
      </c>
      <c r="BY53" s="1279"/>
      <c r="BZ53" s="1279"/>
      <c r="CA53" s="1279"/>
      <c r="CB53" s="1279"/>
      <c r="CC53" s="1279"/>
      <c r="CD53" s="1279"/>
      <c r="CE53" s="1279"/>
      <c r="CF53" s="1279">
        <v>46.7</v>
      </c>
      <c r="CG53" s="1279"/>
      <c r="CH53" s="1279"/>
      <c r="CI53" s="1279"/>
      <c r="CJ53" s="1279"/>
      <c r="CK53" s="1279"/>
      <c r="CL53" s="1279"/>
      <c r="CM53" s="1279"/>
      <c r="CN53" s="1279">
        <v>48.3</v>
      </c>
      <c r="CO53" s="1279"/>
      <c r="CP53" s="1279"/>
      <c r="CQ53" s="1279"/>
      <c r="CR53" s="1279"/>
      <c r="CS53" s="1279"/>
      <c r="CT53" s="1279"/>
      <c r="CU53" s="1279"/>
      <c r="CV53" s="1279">
        <v>49.8</v>
      </c>
      <c r="CW53" s="1279"/>
      <c r="CX53" s="1279"/>
      <c r="CY53" s="1279"/>
      <c r="CZ53" s="1279"/>
      <c r="DA53" s="1279"/>
      <c r="DB53" s="1279"/>
      <c r="DC53" s="1279"/>
    </row>
    <row r="54" spans="1:109" ht="13.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c r="A55" s="1308"/>
      <c r="B55" s="1272"/>
      <c r="G55" s="1284"/>
      <c r="H55" s="1284"/>
      <c r="I55" s="1284"/>
      <c r="J55" s="1284"/>
      <c r="K55" s="1287"/>
      <c r="L55" s="1287"/>
      <c r="M55" s="1287"/>
      <c r="N55" s="1287"/>
      <c r="AN55" s="1281" t="s">
        <v>631</v>
      </c>
      <c r="AO55" s="1281"/>
      <c r="AP55" s="1281"/>
      <c r="AQ55" s="1281"/>
      <c r="AR55" s="1281"/>
      <c r="AS55" s="1281"/>
      <c r="AT55" s="1281"/>
      <c r="AU55" s="1281"/>
      <c r="AV55" s="1281"/>
      <c r="AW55" s="1281"/>
      <c r="AX55" s="1281"/>
      <c r="AY55" s="1281"/>
      <c r="AZ55" s="1281"/>
      <c r="BA55" s="1281"/>
      <c r="BB55" s="1280" t="s">
        <v>630</v>
      </c>
      <c r="BC55" s="1280"/>
      <c r="BD55" s="1280"/>
      <c r="BE55" s="1280"/>
      <c r="BF55" s="1280"/>
      <c r="BG55" s="1280"/>
      <c r="BH55" s="1280"/>
      <c r="BI55" s="1280"/>
      <c r="BJ55" s="1280"/>
      <c r="BK55" s="1280"/>
      <c r="BL55" s="1280"/>
      <c r="BM55" s="1280"/>
      <c r="BN55" s="1280"/>
      <c r="BO55" s="1280"/>
      <c r="BP55" s="1279">
        <v>0.8</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637</v>
      </c>
      <c r="BC57" s="1280"/>
      <c r="BD57" s="1280"/>
      <c r="BE57" s="1280"/>
      <c r="BF57" s="1280"/>
      <c r="BG57" s="1280"/>
      <c r="BH57" s="1280"/>
      <c r="BI57" s="1280"/>
      <c r="BJ57" s="1280"/>
      <c r="BK57" s="1280"/>
      <c r="BL57" s="1280"/>
      <c r="BM57" s="1280"/>
      <c r="BN57" s="1280"/>
      <c r="BO57" s="1280"/>
      <c r="BP57" s="1279">
        <v>56.2</v>
      </c>
      <c r="BQ57" s="1279"/>
      <c r="BR57" s="1279"/>
      <c r="BS57" s="1279"/>
      <c r="BT57" s="1279"/>
      <c r="BU57" s="1279"/>
      <c r="BV57" s="1279"/>
      <c r="BW57" s="1279"/>
      <c r="BX57" s="1279">
        <v>58.6</v>
      </c>
      <c r="BY57" s="1279"/>
      <c r="BZ57" s="1279"/>
      <c r="CA57" s="1279"/>
      <c r="CB57" s="1279"/>
      <c r="CC57" s="1279"/>
      <c r="CD57" s="1279"/>
      <c r="CE57" s="1279"/>
      <c r="CF57" s="1279">
        <v>59.1</v>
      </c>
      <c r="CG57" s="1279"/>
      <c r="CH57" s="1279"/>
      <c r="CI57" s="1279"/>
      <c r="CJ57" s="1279"/>
      <c r="CK57" s="1279"/>
      <c r="CL57" s="1279"/>
      <c r="CM57" s="1279"/>
      <c r="CN57" s="1279">
        <v>61.3</v>
      </c>
      <c r="CO57" s="1279"/>
      <c r="CP57" s="1279"/>
      <c r="CQ57" s="1279"/>
      <c r="CR57" s="1279"/>
      <c r="CS57" s="1279"/>
      <c r="CT57" s="1279"/>
      <c r="CU57" s="1279"/>
      <c r="CV57" s="1279">
        <v>62.9</v>
      </c>
      <c r="CW57" s="1279"/>
      <c r="CX57" s="1279"/>
      <c r="CY57" s="1279"/>
      <c r="CZ57" s="1279"/>
      <c r="DA57" s="1279"/>
      <c r="DB57" s="1279"/>
      <c r="DC57" s="1279"/>
      <c r="DD57" s="1319"/>
      <c r="DE57" s="1314"/>
    </row>
    <row r="58" spans="1:109" s="1308" customFormat="1" ht="13.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c r="B63" s="1312" t="s">
        <v>636</v>
      </c>
    </row>
    <row r="64" spans="1:109" ht="13.5">
      <c r="B64" s="1272"/>
      <c r="G64" s="1309"/>
      <c r="I64" s="1311"/>
      <c r="J64" s="1311"/>
      <c r="K64" s="1311"/>
      <c r="L64" s="1311"/>
      <c r="M64" s="1311"/>
      <c r="N64" s="1310"/>
      <c r="AM64" s="1309"/>
      <c r="AN64" s="1309" t="s">
        <v>635</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c r="B65" s="1272"/>
      <c r="AN65" s="1307" t="s">
        <v>634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c r="B71" s="1272"/>
      <c r="G71" s="1294"/>
      <c r="I71" s="1297"/>
      <c r="J71" s="1296"/>
      <c r="K71" s="1296"/>
      <c r="L71" s="1295"/>
      <c r="M71" s="1296"/>
      <c r="N71" s="1295"/>
      <c r="AM71" s="1294"/>
      <c r="AN71" s="1271" t="s">
        <v>633</v>
      </c>
    </row>
    <row r="72" spans="2:107" ht="13.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583</v>
      </c>
      <c r="BQ72" s="1281"/>
      <c r="BR72" s="1281"/>
      <c r="BS72" s="1281"/>
      <c r="BT72" s="1281"/>
      <c r="BU72" s="1281"/>
      <c r="BV72" s="1281"/>
      <c r="BW72" s="1281"/>
      <c r="BX72" s="1281" t="s">
        <v>584</v>
      </c>
      <c r="BY72" s="1281"/>
      <c r="BZ72" s="1281"/>
      <c r="CA72" s="1281"/>
      <c r="CB72" s="1281"/>
      <c r="CC72" s="1281"/>
      <c r="CD72" s="1281"/>
      <c r="CE72" s="1281"/>
      <c r="CF72" s="1281" t="s">
        <v>585</v>
      </c>
      <c r="CG72" s="1281"/>
      <c r="CH72" s="1281"/>
      <c r="CI72" s="1281"/>
      <c r="CJ72" s="1281"/>
      <c r="CK72" s="1281"/>
      <c r="CL72" s="1281"/>
      <c r="CM72" s="1281"/>
      <c r="CN72" s="1281" t="s">
        <v>586</v>
      </c>
      <c r="CO72" s="1281"/>
      <c r="CP72" s="1281"/>
      <c r="CQ72" s="1281"/>
      <c r="CR72" s="1281"/>
      <c r="CS72" s="1281"/>
      <c r="CT72" s="1281"/>
      <c r="CU72" s="1281"/>
      <c r="CV72" s="1281" t="s">
        <v>587</v>
      </c>
      <c r="CW72" s="1281"/>
      <c r="CX72" s="1281"/>
      <c r="CY72" s="1281"/>
      <c r="CZ72" s="1281"/>
      <c r="DA72" s="1281"/>
      <c r="DB72" s="1281"/>
      <c r="DC72" s="1281"/>
    </row>
    <row r="73" spans="2:107" ht="13.5">
      <c r="B73" s="1272"/>
      <c r="G73" s="1288"/>
      <c r="H73" s="1288"/>
      <c r="I73" s="1288"/>
      <c r="J73" s="1288"/>
      <c r="K73" s="1285"/>
      <c r="L73" s="1285"/>
      <c r="M73" s="1285"/>
      <c r="N73" s="1285"/>
      <c r="AM73" s="1286"/>
      <c r="AN73" s="1280" t="s">
        <v>632</v>
      </c>
      <c r="AO73" s="1280"/>
      <c r="AP73" s="1280"/>
      <c r="AQ73" s="1280"/>
      <c r="AR73" s="1280"/>
      <c r="AS73" s="1280"/>
      <c r="AT73" s="1280"/>
      <c r="AU73" s="1280"/>
      <c r="AV73" s="1280"/>
      <c r="AW73" s="1280"/>
      <c r="AX73" s="1280"/>
      <c r="AY73" s="1280"/>
      <c r="AZ73" s="1280"/>
      <c r="BA73" s="1280"/>
      <c r="BB73" s="1280" t="s">
        <v>630</v>
      </c>
      <c r="BC73" s="1280"/>
      <c r="BD73" s="1280"/>
      <c r="BE73" s="1280"/>
      <c r="BF73" s="1280"/>
      <c r="BG73" s="1280"/>
      <c r="BH73" s="1280"/>
      <c r="BI73" s="1280"/>
      <c r="BJ73" s="1280"/>
      <c r="BK73" s="1280"/>
      <c r="BL73" s="1280"/>
      <c r="BM73" s="1280"/>
      <c r="BN73" s="1280"/>
      <c r="BO73" s="1280"/>
      <c r="BP73" s="1279">
        <v>25.2</v>
      </c>
      <c r="BQ73" s="1279"/>
      <c r="BR73" s="1279"/>
      <c r="BS73" s="1279"/>
      <c r="BT73" s="1279"/>
      <c r="BU73" s="1279"/>
      <c r="BV73" s="1279"/>
      <c r="BW73" s="1279"/>
      <c r="BX73" s="1279">
        <v>27.8</v>
      </c>
      <c r="BY73" s="1279"/>
      <c r="BZ73" s="1279"/>
      <c r="CA73" s="1279"/>
      <c r="CB73" s="1279"/>
      <c r="CC73" s="1279"/>
      <c r="CD73" s="1279"/>
      <c r="CE73" s="1279"/>
      <c r="CF73" s="1279">
        <v>27.6</v>
      </c>
      <c r="CG73" s="1279"/>
      <c r="CH73" s="1279"/>
      <c r="CI73" s="1279"/>
      <c r="CJ73" s="1279"/>
      <c r="CK73" s="1279"/>
      <c r="CL73" s="1279"/>
      <c r="CM73" s="1279"/>
      <c r="CN73" s="1279">
        <v>29.1</v>
      </c>
      <c r="CO73" s="1279"/>
      <c r="CP73" s="1279"/>
      <c r="CQ73" s="1279"/>
      <c r="CR73" s="1279"/>
      <c r="CS73" s="1279"/>
      <c r="CT73" s="1279"/>
      <c r="CU73" s="1279"/>
      <c r="CV73" s="1279">
        <v>44.2</v>
      </c>
      <c r="CW73" s="1279"/>
      <c r="CX73" s="1279"/>
      <c r="CY73" s="1279"/>
      <c r="CZ73" s="1279"/>
      <c r="DA73" s="1279"/>
      <c r="DB73" s="1279"/>
      <c r="DC73" s="1279"/>
    </row>
    <row r="74" spans="2:107" ht="13.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629</v>
      </c>
      <c r="BC75" s="1280"/>
      <c r="BD75" s="1280"/>
      <c r="BE75" s="1280"/>
      <c r="BF75" s="1280"/>
      <c r="BG75" s="1280"/>
      <c r="BH75" s="1280"/>
      <c r="BI75" s="1280"/>
      <c r="BJ75" s="1280"/>
      <c r="BK75" s="1280"/>
      <c r="BL75" s="1280"/>
      <c r="BM75" s="1280"/>
      <c r="BN75" s="1280"/>
      <c r="BO75" s="1280"/>
      <c r="BP75" s="1279">
        <v>9.9</v>
      </c>
      <c r="BQ75" s="1279"/>
      <c r="BR75" s="1279"/>
      <c r="BS75" s="1279"/>
      <c r="BT75" s="1279"/>
      <c r="BU75" s="1279"/>
      <c r="BV75" s="1279"/>
      <c r="BW75" s="1279"/>
      <c r="BX75" s="1279">
        <v>10</v>
      </c>
      <c r="BY75" s="1279"/>
      <c r="BZ75" s="1279"/>
      <c r="CA75" s="1279"/>
      <c r="CB75" s="1279"/>
      <c r="CC75" s="1279"/>
      <c r="CD75" s="1279"/>
      <c r="CE75" s="1279"/>
      <c r="CF75" s="1279">
        <v>10.6</v>
      </c>
      <c r="CG75" s="1279"/>
      <c r="CH75" s="1279"/>
      <c r="CI75" s="1279"/>
      <c r="CJ75" s="1279"/>
      <c r="CK75" s="1279"/>
      <c r="CL75" s="1279"/>
      <c r="CM75" s="1279"/>
      <c r="CN75" s="1279">
        <v>11.4</v>
      </c>
      <c r="CO75" s="1279"/>
      <c r="CP75" s="1279"/>
      <c r="CQ75" s="1279"/>
      <c r="CR75" s="1279"/>
      <c r="CS75" s="1279"/>
      <c r="CT75" s="1279"/>
      <c r="CU75" s="1279"/>
      <c r="CV75" s="1279">
        <v>12.3</v>
      </c>
      <c r="CW75" s="1279"/>
      <c r="CX75" s="1279"/>
      <c r="CY75" s="1279"/>
      <c r="CZ75" s="1279"/>
      <c r="DA75" s="1279"/>
      <c r="DB75" s="1279"/>
      <c r="DC75" s="1279"/>
    </row>
    <row r="76" spans="2:107" ht="13.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c r="B77" s="1272"/>
      <c r="G77" s="1284"/>
      <c r="H77" s="1284"/>
      <c r="I77" s="1284"/>
      <c r="J77" s="1284"/>
      <c r="K77" s="1285"/>
      <c r="L77" s="1285"/>
      <c r="M77" s="1285"/>
      <c r="N77" s="1285"/>
      <c r="AN77" s="1281" t="s">
        <v>631</v>
      </c>
      <c r="AO77" s="1281"/>
      <c r="AP77" s="1281"/>
      <c r="AQ77" s="1281"/>
      <c r="AR77" s="1281"/>
      <c r="AS77" s="1281"/>
      <c r="AT77" s="1281"/>
      <c r="AU77" s="1281"/>
      <c r="AV77" s="1281"/>
      <c r="AW77" s="1281"/>
      <c r="AX77" s="1281"/>
      <c r="AY77" s="1281"/>
      <c r="AZ77" s="1281"/>
      <c r="BA77" s="1281"/>
      <c r="BB77" s="1280" t="s">
        <v>630</v>
      </c>
      <c r="BC77" s="1280"/>
      <c r="BD77" s="1280"/>
      <c r="BE77" s="1280"/>
      <c r="BF77" s="1280"/>
      <c r="BG77" s="1280"/>
      <c r="BH77" s="1280"/>
      <c r="BI77" s="1280"/>
      <c r="BJ77" s="1280"/>
      <c r="BK77" s="1280"/>
      <c r="BL77" s="1280"/>
      <c r="BM77" s="1280"/>
      <c r="BN77" s="1280"/>
      <c r="BO77" s="1280"/>
      <c r="BP77" s="1279">
        <v>0.8</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629</v>
      </c>
      <c r="BC79" s="1280"/>
      <c r="BD79" s="1280"/>
      <c r="BE79" s="1280"/>
      <c r="BF79" s="1280"/>
      <c r="BG79" s="1280"/>
      <c r="BH79" s="1280"/>
      <c r="BI79" s="1280"/>
      <c r="BJ79" s="1280"/>
      <c r="BK79" s="1280"/>
      <c r="BL79" s="1280"/>
      <c r="BM79" s="1280"/>
      <c r="BN79" s="1280"/>
      <c r="BO79" s="1280"/>
      <c r="BP79" s="1279">
        <v>8.1</v>
      </c>
      <c r="BQ79" s="1279"/>
      <c r="BR79" s="1279"/>
      <c r="BS79" s="1279"/>
      <c r="BT79" s="1279"/>
      <c r="BU79" s="1279"/>
      <c r="BV79" s="1279"/>
      <c r="BW79" s="1279"/>
      <c r="BX79" s="1279">
        <v>7.3</v>
      </c>
      <c r="BY79" s="1279"/>
      <c r="BZ79" s="1279"/>
      <c r="CA79" s="1279"/>
      <c r="CB79" s="1279"/>
      <c r="CC79" s="1279"/>
      <c r="CD79" s="1279"/>
      <c r="CE79" s="1279"/>
      <c r="CF79" s="1279">
        <v>7.2</v>
      </c>
      <c r="CG79" s="1279"/>
      <c r="CH79" s="1279"/>
      <c r="CI79" s="1279"/>
      <c r="CJ79" s="1279"/>
      <c r="CK79" s="1279"/>
      <c r="CL79" s="1279"/>
      <c r="CM79" s="1279"/>
      <c r="CN79" s="1279">
        <v>7.2</v>
      </c>
      <c r="CO79" s="1279"/>
      <c r="CP79" s="1279"/>
      <c r="CQ79" s="1279"/>
      <c r="CR79" s="1279"/>
      <c r="CS79" s="1279"/>
      <c r="CT79" s="1279"/>
      <c r="CU79" s="1279"/>
      <c r="CV79" s="1279">
        <v>7.7</v>
      </c>
      <c r="CW79" s="1279"/>
      <c r="CX79" s="1279"/>
      <c r="CY79" s="1279"/>
      <c r="CZ79" s="1279"/>
      <c r="DA79" s="1279"/>
      <c r="DB79" s="1279"/>
      <c r="DC79" s="1279"/>
    </row>
    <row r="80" spans="2:107" ht="13.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c r="B81" s="1272"/>
    </row>
    <row r="82" spans="2:109" ht="17.2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c r="DD84" s="1271"/>
      <c r="DE84" s="1271"/>
    </row>
    <row r="85" spans="2:109" ht="13.5">
      <c r="DD85" s="1271"/>
      <c r="DE85" s="1271"/>
    </row>
    <row r="86" spans="2:109" ht="13.5" hidden="1">
      <c r="DD86" s="1271"/>
      <c r="DE86" s="1271"/>
    </row>
    <row r="87" spans="2:109" ht="13.5" hidden="1">
      <c r="K87" s="1274"/>
      <c r="AQ87" s="1274"/>
      <c r="BC87" s="1274"/>
      <c r="BO87" s="1274"/>
      <c r="CA87" s="1274"/>
      <c r="CM87" s="1274"/>
      <c r="CY87" s="1274"/>
      <c r="DD87" s="1271"/>
      <c r="DE87" s="1271"/>
    </row>
    <row r="88" spans="2:109" ht="13.5" hidden="1">
      <c r="DD88" s="1271"/>
      <c r="DE88" s="1271"/>
    </row>
    <row r="89" spans="2:109" ht="13.5" hidden="1">
      <c r="DD89" s="1271"/>
      <c r="DE89" s="1271"/>
    </row>
    <row r="90" spans="2:109" ht="13.5" hidden="1">
      <c r="DD90" s="1271"/>
      <c r="DE90" s="1271"/>
    </row>
    <row r="91" spans="2:109" ht="13.5" hidden="1">
      <c r="DD91" s="1271"/>
      <c r="DE91" s="1271"/>
    </row>
    <row r="92" spans="2:109" ht="13.5" hidden="1" customHeight="1">
      <c r="DD92" s="1271"/>
      <c r="DE92" s="1271"/>
    </row>
    <row r="93" spans="2:109" ht="13.5" hidden="1" customHeight="1">
      <c r="DD93" s="1271"/>
      <c r="DE93" s="1271"/>
    </row>
    <row r="94" spans="2:109" ht="13.5" hidden="1" customHeight="1">
      <c r="DD94" s="1271"/>
      <c r="DE94" s="1271"/>
    </row>
    <row r="95" spans="2:109" ht="13.5" hidden="1" customHeight="1">
      <c r="DD95" s="1271"/>
      <c r="DE95" s="1271"/>
    </row>
    <row r="96" spans="2:109" ht="13.5" hidden="1" customHeight="1">
      <c r="DD96" s="1271"/>
      <c r="DE96" s="1271"/>
    </row>
    <row r="97" s="1271" customFormat="1" ht="13.5" hidden="1" customHeight="1"/>
    <row r="98" s="1271" customFormat="1" ht="13.5" hidden="1" customHeight="1"/>
    <row r="99" s="1271" customFormat="1" ht="13.5" hidden="1" customHeight="1"/>
    <row r="100" s="1271" customFormat="1" ht="13.5" hidden="1" customHeight="1"/>
    <row r="101" s="1271" customFormat="1" ht="13.5" hidden="1" customHeight="1"/>
    <row r="102" s="1271" customFormat="1" ht="13.5" hidden="1" customHeight="1"/>
    <row r="103" s="1271" customFormat="1" ht="13.5" hidden="1" customHeight="1"/>
    <row r="104" s="1271" customFormat="1" ht="13.5" hidden="1" customHeight="1"/>
    <row r="105" s="1271" customFormat="1" ht="13.5" hidden="1" customHeight="1"/>
    <row r="106" s="1271" customFormat="1" ht="13.5" hidden="1" customHeight="1"/>
    <row r="107" s="1271" customFormat="1" ht="13.5" hidden="1" customHeight="1"/>
    <row r="108" s="1271" customFormat="1" ht="13.5" hidden="1" customHeight="1"/>
    <row r="109" s="1271" customFormat="1" ht="13.5" hidden="1" customHeight="1"/>
    <row r="110" s="1271" customFormat="1" ht="13.5" hidden="1" customHeight="1"/>
    <row r="111" s="1271" customFormat="1" ht="13.5" hidden="1" customHeight="1"/>
    <row r="112" s="1271" customFormat="1" ht="13.5" hidden="1" customHeight="1"/>
    <row r="113" s="1271" customFormat="1" ht="13.5" hidden="1" customHeight="1"/>
    <row r="114" s="1271" customFormat="1" ht="13.5" hidden="1" customHeight="1"/>
    <row r="115" s="1271" customFormat="1" ht="13.5" hidden="1" customHeight="1"/>
    <row r="116" s="1271" customFormat="1" ht="13.5" hidden="1" customHeight="1"/>
    <row r="117" s="1271" customFormat="1" ht="13.5" hidden="1" customHeight="1"/>
    <row r="118" s="1271" customFormat="1" ht="13.5" hidden="1" customHeight="1"/>
    <row r="119" s="1271" customFormat="1" ht="13.5" hidden="1" customHeight="1"/>
    <row r="120" s="1271" customFormat="1" ht="13.5" hidden="1" customHeight="1"/>
    <row r="121" s="1271" customFormat="1" ht="13.5" hidden="1" customHeight="1"/>
    <row r="122" s="1271" customFormat="1" ht="13.5" hidden="1" customHeight="1"/>
    <row r="123" s="1271" customFormat="1" ht="13.5" hidden="1" customHeight="1"/>
    <row r="124" s="1271" customFormat="1" ht="13.5" hidden="1" customHeight="1"/>
    <row r="125" s="1271" customFormat="1" ht="13.5" hidden="1" customHeight="1"/>
    <row r="126" s="1271" customFormat="1" ht="13.5" hidden="1" customHeight="1"/>
    <row r="127" s="1271" customFormat="1" ht="13.5" hidden="1" customHeight="1"/>
    <row r="128" s="1271" customFormat="1" ht="13.5" hidden="1" customHeight="1"/>
    <row r="129" s="1271" customFormat="1" ht="13.5" hidden="1" customHeight="1"/>
    <row r="130" s="1271" customFormat="1" ht="13.5" hidden="1" customHeight="1"/>
    <row r="131" s="1271" customFormat="1" ht="13.5" hidden="1" customHeight="1"/>
    <row r="132" s="1271" customFormat="1" ht="13.5" hidden="1" customHeight="1"/>
    <row r="133" s="1271" customFormat="1" ht="13.5" hidden="1" customHeight="1"/>
    <row r="134" s="1271" customFormat="1" ht="13.5" hidden="1" customHeight="1"/>
    <row r="135" s="1271" customFormat="1" ht="13.5" hidden="1" customHeight="1"/>
    <row r="136" s="1271" customFormat="1" ht="13.5" hidden="1" customHeight="1"/>
    <row r="137" s="1271" customFormat="1" ht="13.5" hidden="1" customHeight="1"/>
    <row r="138" s="1271" customFormat="1" ht="13.5" hidden="1" customHeight="1"/>
    <row r="139" s="1271" customFormat="1" ht="13.5" hidden="1" customHeight="1"/>
    <row r="140" s="1271" customFormat="1" ht="13.5" hidden="1" customHeight="1"/>
    <row r="141" s="1271" customFormat="1" ht="13.5" hidden="1" customHeight="1"/>
    <row r="142" s="1271" customFormat="1" ht="13.5" hidden="1" customHeight="1"/>
    <row r="143" s="1271" customFormat="1" ht="13.5" hidden="1" customHeight="1"/>
    <row r="144" s="1271" customFormat="1" ht="13.5" hidden="1" customHeight="1"/>
    <row r="145" s="1271" customFormat="1" ht="13.5" hidden="1" customHeight="1"/>
    <row r="146" s="1271" customFormat="1" ht="13.5" hidden="1" customHeight="1"/>
    <row r="147" s="1271" customFormat="1" ht="13.5" hidden="1" customHeight="1"/>
    <row r="148" s="1271" customFormat="1" ht="13.5" hidden="1" customHeight="1"/>
    <row r="149" s="1271" customFormat="1" ht="13.5" hidden="1" customHeight="1"/>
    <row r="150" s="1271" customFormat="1" ht="13.5" hidden="1" customHeight="1"/>
    <row r="151" s="1271" customFormat="1" ht="13.5" hidden="1" customHeight="1"/>
    <row r="152" s="1271" customFormat="1" ht="13.5" hidden="1" customHeight="1"/>
    <row r="153" s="1271" customFormat="1" ht="13.5" hidden="1" customHeight="1"/>
    <row r="154" s="1271" customFormat="1" ht="13.5" hidden="1" customHeight="1"/>
    <row r="155" s="1271" customFormat="1" ht="13.5" hidden="1" customHeight="1"/>
    <row r="156" s="1271" customFormat="1" ht="13.5" hidden="1" customHeight="1"/>
    <row r="157" s="1271" customFormat="1" ht="13.5" hidden="1" customHeight="1"/>
    <row r="158" s="1271" customFormat="1" ht="13.5" hidden="1" customHeight="1"/>
    <row r="159" s="1271" customFormat="1" ht="13.5" hidden="1" customHeight="1"/>
    <row r="160" s="1271" customFormat="1" ht="13.5" hidden="1" customHeight="1"/>
  </sheetData>
  <sheetProtection algorithmName="SHA-512" hashValue="G0k4W9+p7OF73haMnMECdY0RNCSy6eb6Hfykd12NlORWC7rnoYOXnMmpIt6PTVlJn0z5jHUFVqSNkXnUupvyDA==" saltValue="FXBecu/cy7nWslkJO8Tup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529</v>
      </c>
    </row>
  </sheetData>
  <sheetProtection algorithmName="SHA-512" hashValue="MfiekO0f/I1ObM6hRs2GpkSufoQ5Y62pI+E40/sREqDuVfEIFmGDgTsOT9BFuJGxE5GRaWFjPeXHC0YVq8JF0A==" saltValue="f95R0WEuXWCXjavpof7PA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529</v>
      </c>
    </row>
  </sheetData>
  <sheetProtection algorithmName="SHA-512" hashValue="rWLOLgONgG6AcxVKxv6T1DspRkg5mizTr1I3V0+p7UXpxkUN/JF1SsGQHRK+RHpauaS+ezYFz4dC960nD0fh3A==" saltValue="B9ItmRM75dYtbS62lSZvz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580</v>
      </c>
      <c r="G2" s="157"/>
      <c r="H2" s="158"/>
    </row>
    <row r="3" spans="1:8">
      <c r="A3" s="154" t="s">
        <v>573</v>
      </c>
      <c r="B3" s="159"/>
      <c r="C3" s="160"/>
      <c r="D3" s="161">
        <v>175860</v>
      </c>
      <c r="E3" s="162"/>
      <c r="F3" s="163">
        <v>128611</v>
      </c>
      <c r="G3" s="164"/>
      <c r="H3" s="165"/>
    </row>
    <row r="4" spans="1:8">
      <c r="A4" s="166"/>
      <c r="B4" s="167"/>
      <c r="C4" s="168"/>
      <c r="D4" s="169">
        <v>112593</v>
      </c>
      <c r="E4" s="170"/>
      <c r="F4" s="171">
        <v>61552</v>
      </c>
      <c r="G4" s="172"/>
      <c r="H4" s="173"/>
    </row>
    <row r="5" spans="1:8">
      <c r="A5" s="154" t="s">
        <v>575</v>
      </c>
      <c r="B5" s="159"/>
      <c r="C5" s="160"/>
      <c r="D5" s="161">
        <v>205724</v>
      </c>
      <c r="E5" s="162"/>
      <c r="F5" s="163">
        <v>138651</v>
      </c>
      <c r="G5" s="164"/>
      <c r="H5" s="165"/>
    </row>
    <row r="6" spans="1:8">
      <c r="A6" s="166"/>
      <c r="B6" s="167"/>
      <c r="C6" s="168"/>
      <c r="D6" s="169">
        <v>124492</v>
      </c>
      <c r="E6" s="170"/>
      <c r="F6" s="171">
        <v>71211</v>
      </c>
      <c r="G6" s="172"/>
      <c r="H6" s="173"/>
    </row>
    <row r="7" spans="1:8">
      <c r="A7" s="154" t="s">
        <v>576</v>
      </c>
      <c r="B7" s="159"/>
      <c r="C7" s="160"/>
      <c r="D7" s="161">
        <v>159640</v>
      </c>
      <c r="E7" s="162"/>
      <c r="F7" s="163">
        <v>122882</v>
      </c>
      <c r="G7" s="164"/>
      <c r="H7" s="165"/>
    </row>
    <row r="8" spans="1:8">
      <c r="A8" s="166"/>
      <c r="B8" s="167"/>
      <c r="C8" s="168"/>
      <c r="D8" s="169">
        <v>107615</v>
      </c>
      <c r="E8" s="170"/>
      <c r="F8" s="171">
        <v>65785</v>
      </c>
      <c r="G8" s="172"/>
      <c r="H8" s="173"/>
    </row>
    <row r="9" spans="1:8">
      <c r="A9" s="154" t="s">
        <v>577</v>
      </c>
      <c r="B9" s="159"/>
      <c r="C9" s="160"/>
      <c r="D9" s="161">
        <v>177205</v>
      </c>
      <c r="E9" s="162"/>
      <c r="F9" s="163">
        <v>114790</v>
      </c>
      <c r="G9" s="164"/>
      <c r="H9" s="165"/>
    </row>
    <row r="10" spans="1:8">
      <c r="A10" s="166"/>
      <c r="B10" s="167"/>
      <c r="C10" s="168"/>
      <c r="D10" s="169">
        <v>81045</v>
      </c>
      <c r="E10" s="170"/>
      <c r="F10" s="171">
        <v>55601</v>
      </c>
      <c r="G10" s="172"/>
      <c r="H10" s="173"/>
    </row>
    <row r="11" spans="1:8">
      <c r="A11" s="154" t="s">
        <v>578</v>
      </c>
      <c r="B11" s="159"/>
      <c r="C11" s="160"/>
      <c r="D11" s="161">
        <v>168713</v>
      </c>
      <c r="E11" s="162"/>
      <c r="F11" s="163">
        <v>126262</v>
      </c>
      <c r="G11" s="164"/>
      <c r="H11" s="165"/>
    </row>
    <row r="12" spans="1:8">
      <c r="A12" s="166"/>
      <c r="B12" s="167"/>
      <c r="C12" s="174"/>
      <c r="D12" s="169">
        <v>78159</v>
      </c>
      <c r="E12" s="170"/>
      <c r="F12" s="171">
        <v>56769</v>
      </c>
      <c r="G12" s="172"/>
      <c r="H12" s="173"/>
    </row>
    <row r="13" spans="1:8">
      <c r="A13" s="154"/>
      <c r="B13" s="159"/>
      <c r="C13" s="175"/>
      <c r="D13" s="176">
        <v>177428</v>
      </c>
      <c r="E13" s="177"/>
      <c r="F13" s="178">
        <v>126239</v>
      </c>
      <c r="G13" s="179"/>
      <c r="H13" s="165"/>
    </row>
    <row r="14" spans="1:8">
      <c r="A14" s="166"/>
      <c r="B14" s="167"/>
      <c r="C14" s="168"/>
      <c r="D14" s="169">
        <v>100781</v>
      </c>
      <c r="E14" s="170"/>
      <c r="F14" s="171">
        <v>62184</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2.21</v>
      </c>
      <c r="C19" s="180">
        <f>ROUND(VALUE(SUBSTITUTE(実質収支比率等に係る経年分析!G$48,"▲","-")),2)</f>
        <v>2.59</v>
      </c>
      <c r="D19" s="180">
        <f>ROUND(VALUE(SUBSTITUTE(実質収支比率等に係る経年分析!H$48,"▲","-")),2)</f>
        <v>2.66</v>
      </c>
      <c r="E19" s="180">
        <f>ROUND(VALUE(SUBSTITUTE(実質収支比率等に係る経年分析!I$48,"▲","-")),2)</f>
        <v>2</v>
      </c>
      <c r="F19" s="180">
        <f>ROUND(VALUE(SUBSTITUTE(実質収支比率等に係る経年分析!J$48,"▲","-")),2)</f>
        <v>1.79</v>
      </c>
    </row>
    <row r="20" spans="1:11">
      <c r="A20" s="180" t="s">
        <v>54</v>
      </c>
      <c r="B20" s="180">
        <f>ROUND(VALUE(SUBSTITUTE(実質収支比率等に係る経年分析!F$47,"▲","-")),2)</f>
        <v>34.94</v>
      </c>
      <c r="C20" s="180">
        <f>ROUND(VALUE(SUBSTITUTE(実質収支比率等に係る経年分析!G$47,"▲","-")),2)</f>
        <v>33.549999999999997</v>
      </c>
      <c r="D20" s="180">
        <f>ROUND(VALUE(SUBSTITUTE(実質収支比率等に係る経年分析!H$47,"▲","-")),2)</f>
        <v>31.55</v>
      </c>
      <c r="E20" s="180">
        <f>ROUND(VALUE(SUBSTITUTE(実質収支比率等に係る経年分析!I$47,"▲","-")),2)</f>
        <v>26.61</v>
      </c>
      <c r="F20" s="180">
        <f>ROUND(VALUE(SUBSTITUTE(実質収支比率等に係る経年分析!J$47,"▲","-")),2)</f>
        <v>23.61</v>
      </c>
    </row>
    <row r="21" spans="1:11">
      <c r="A21" s="180" t="s">
        <v>55</v>
      </c>
      <c r="B21" s="180">
        <f>IF(ISNUMBER(VALUE(SUBSTITUTE(実質収支比率等に係る経年分析!F$49,"▲","-"))),ROUND(VALUE(SUBSTITUTE(実質収支比率等に係る経年分析!F$49,"▲","-")),2),NA())</f>
        <v>-0.61</v>
      </c>
      <c r="C21" s="180">
        <f>IF(ISNUMBER(VALUE(SUBSTITUTE(実質収支比率等に係る経年分析!G$49,"▲","-"))),ROUND(VALUE(SUBSTITUTE(実質収支比率等に係る経年分析!G$49,"▲","-")),2),NA())</f>
        <v>-2.0699999999999998</v>
      </c>
      <c r="D21" s="180">
        <f>IF(ISNUMBER(VALUE(SUBSTITUTE(実質収支比率等に係る経年分析!H$49,"▲","-"))),ROUND(VALUE(SUBSTITUTE(実質収支比率等に係る経年分析!H$49,"▲","-")),2),NA())</f>
        <v>-2.37</v>
      </c>
      <c r="E21" s="180">
        <f>IF(ISNUMBER(VALUE(SUBSTITUTE(実質収支比率等に係る経年分析!I$49,"▲","-"))),ROUND(VALUE(SUBSTITUTE(実質収支比率等に係る経年分析!I$49,"▲","-")),2),NA())</f>
        <v>-5.47</v>
      </c>
      <c r="F21" s="180">
        <f>IF(ISNUMBER(VALUE(SUBSTITUTE(実質収支比率等に係る経年分析!J$49,"▲","-"))),ROUND(VALUE(SUBSTITUTE(実質収支比率等に係る経年分析!J$49,"▲","-")),2),NA())</f>
        <v>-3.66</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公共下水道事業会計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後期高齢者医療事業会計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特別養護老人ホーム事業会計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介護保険事業会計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c r="A33" s="181" t="str">
        <f>IF(連結実質赤字比率に係る赤字・黒字の構成分析!C$37="",NA(),連結実質赤字比率に係る赤字・黒字の構成分析!C$37)</f>
        <v>国民健康保険事業会計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0.28000000000000003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0.48</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2.1800000000000002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2.5499999999999998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1.75</v>
      </c>
    </row>
    <row r="35" spans="1:16">
      <c r="A35" s="181" t="str">
        <f>IF(連結実質赤字比率に係る赤字・黒字の構成分析!C$35="",NA(),連結実質赤字比率に係る赤字・黒字の構成分析!C$35)</f>
        <v>船舶事業会計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1.89</v>
      </c>
    </row>
    <row r="36" spans="1:16">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12.48</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1114</v>
      </c>
      <c r="E42" s="182"/>
      <c r="F42" s="182"/>
      <c r="G42" s="182">
        <f>'実質公債費比率（分子）の構造'!L$52</f>
        <v>1071</v>
      </c>
      <c r="H42" s="182"/>
      <c r="I42" s="182"/>
      <c r="J42" s="182">
        <f>'実質公債費比率（分子）の構造'!M$52</f>
        <v>1087</v>
      </c>
      <c r="K42" s="182"/>
      <c r="L42" s="182"/>
      <c r="M42" s="182">
        <f>'実質公債費比率（分子）の構造'!N$52</f>
        <v>1134</v>
      </c>
      <c r="N42" s="182"/>
      <c r="O42" s="182"/>
      <c r="P42" s="182">
        <f>'実質公債費比率（分子）の構造'!O$52</f>
        <v>1133</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66</v>
      </c>
      <c r="B46" s="182">
        <f>'実質公債費比率（分子）の構造'!K$48</f>
        <v>254</v>
      </c>
      <c r="C46" s="182"/>
      <c r="D46" s="182"/>
      <c r="E46" s="182">
        <f>'実質公債費比率（分子）の構造'!L$48</f>
        <v>239</v>
      </c>
      <c r="F46" s="182"/>
      <c r="G46" s="182"/>
      <c r="H46" s="182">
        <f>'実質公債費比率（分子）の構造'!M$48</f>
        <v>253</v>
      </c>
      <c r="I46" s="182"/>
      <c r="J46" s="182"/>
      <c r="K46" s="182">
        <f>'実質公債費比率（分子）の構造'!N$48</f>
        <v>250</v>
      </c>
      <c r="L46" s="182"/>
      <c r="M46" s="182"/>
      <c r="N46" s="182">
        <f>'実質公債費比率（分子）の構造'!O$48</f>
        <v>256</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1184</v>
      </c>
      <c r="C49" s="182"/>
      <c r="D49" s="182"/>
      <c r="E49" s="182">
        <f>'実質公債費比率（分子）の構造'!L$45</f>
        <v>1183</v>
      </c>
      <c r="F49" s="182"/>
      <c r="G49" s="182"/>
      <c r="H49" s="182">
        <f>'実質公債費比率（分子）の構造'!M$45</f>
        <v>1190</v>
      </c>
      <c r="I49" s="182"/>
      <c r="J49" s="182"/>
      <c r="K49" s="182">
        <f>'実質公債費比率（分子）の構造'!N$45</f>
        <v>1260</v>
      </c>
      <c r="L49" s="182"/>
      <c r="M49" s="182"/>
      <c r="N49" s="182">
        <f>'実質公債費比率（分子）の構造'!O$45</f>
        <v>1287</v>
      </c>
      <c r="O49" s="182"/>
      <c r="P49" s="182"/>
    </row>
    <row r="50" spans="1:16">
      <c r="A50" s="182" t="s">
        <v>70</v>
      </c>
      <c r="B50" s="182" t="e">
        <f>NA()</f>
        <v>#N/A</v>
      </c>
      <c r="C50" s="182">
        <f>IF(ISNUMBER('実質公債費比率（分子）の構造'!K$53),'実質公債費比率（分子）の構造'!K$53,NA())</f>
        <v>324</v>
      </c>
      <c r="D50" s="182" t="e">
        <f>NA()</f>
        <v>#N/A</v>
      </c>
      <c r="E50" s="182" t="e">
        <f>NA()</f>
        <v>#N/A</v>
      </c>
      <c r="F50" s="182">
        <f>IF(ISNUMBER('実質公債費比率（分子）の構造'!L$53),'実質公債費比率（分子）の構造'!L$53,NA())</f>
        <v>351</v>
      </c>
      <c r="G50" s="182" t="e">
        <f>NA()</f>
        <v>#N/A</v>
      </c>
      <c r="H50" s="182" t="e">
        <f>NA()</f>
        <v>#N/A</v>
      </c>
      <c r="I50" s="182">
        <f>IF(ISNUMBER('実質公債費比率（分子）の構造'!M$53),'実質公債費比率（分子）の構造'!M$53,NA())</f>
        <v>356</v>
      </c>
      <c r="J50" s="182" t="e">
        <f>NA()</f>
        <v>#N/A</v>
      </c>
      <c r="K50" s="182" t="e">
        <f>NA()</f>
        <v>#N/A</v>
      </c>
      <c r="L50" s="182">
        <f>IF(ISNUMBER('実質公債費比率（分子）の構造'!N$53),'実質公債費比率（分子）の構造'!N$53,NA())</f>
        <v>376</v>
      </c>
      <c r="M50" s="182" t="e">
        <f>NA()</f>
        <v>#N/A</v>
      </c>
      <c r="N50" s="182" t="e">
        <f>NA()</f>
        <v>#N/A</v>
      </c>
      <c r="O50" s="182">
        <f>IF(ISNUMBER('実質公債費比率（分子）の構造'!O$53),'実質公債費比率（分子）の構造'!O$53,NA())</f>
        <v>410</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8737</v>
      </c>
      <c r="E56" s="181"/>
      <c r="F56" s="181"/>
      <c r="G56" s="181">
        <f>'将来負担比率（分子）の構造'!J$52</f>
        <v>8762</v>
      </c>
      <c r="H56" s="181"/>
      <c r="I56" s="181"/>
      <c r="J56" s="181">
        <f>'将来負担比率（分子）の構造'!K$52</f>
        <v>8524</v>
      </c>
      <c r="K56" s="181"/>
      <c r="L56" s="181"/>
      <c r="M56" s="181">
        <f>'将来負担比率（分子）の構造'!L$52</f>
        <v>8468</v>
      </c>
      <c r="N56" s="181"/>
      <c r="O56" s="181"/>
      <c r="P56" s="181">
        <f>'将来負担比率（分子）の構造'!M$52</f>
        <v>7855</v>
      </c>
    </row>
    <row r="57" spans="1:16">
      <c r="A57" s="181" t="s">
        <v>41</v>
      </c>
      <c r="B57" s="181"/>
      <c r="C57" s="181"/>
      <c r="D57" s="181">
        <f>'将来負担比率（分子）の構造'!I$51</f>
        <v>1508</v>
      </c>
      <c r="E57" s="181"/>
      <c r="F57" s="181"/>
      <c r="G57" s="181">
        <f>'将来負担比率（分子）の構造'!J$51</f>
        <v>1420</v>
      </c>
      <c r="H57" s="181"/>
      <c r="I57" s="181"/>
      <c r="J57" s="181">
        <f>'将来負担比率（分子）の構造'!K$51</f>
        <v>1342</v>
      </c>
      <c r="K57" s="181"/>
      <c r="L57" s="181"/>
      <c r="M57" s="181">
        <f>'将来負担比率（分子）の構造'!L$51</f>
        <v>1251</v>
      </c>
      <c r="N57" s="181"/>
      <c r="O57" s="181"/>
      <c r="P57" s="181">
        <f>'将来負担比率（分子）の構造'!M$51</f>
        <v>1159</v>
      </c>
    </row>
    <row r="58" spans="1:16">
      <c r="A58" s="181" t="s">
        <v>40</v>
      </c>
      <c r="B58" s="181"/>
      <c r="C58" s="181"/>
      <c r="D58" s="181">
        <f>'将来負担比率（分子）の構造'!I$50</f>
        <v>3318</v>
      </c>
      <c r="E58" s="181"/>
      <c r="F58" s="181"/>
      <c r="G58" s="181">
        <f>'将来負担比率（分子）の構造'!J$50</f>
        <v>3175</v>
      </c>
      <c r="H58" s="181"/>
      <c r="I58" s="181"/>
      <c r="J58" s="181">
        <f>'将来負担比率（分子）の構造'!K$50</f>
        <v>3084</v>
      </c>
      <c r="K58" s="181"/>
      <c r="L58" s="181"/>
      <c r="M58" s="181">
        <f>'将来負担比率（分子）の構造'!L$50</f>
        <v>2761</v>
      </c>
      <c r="N58" s="181"/>
      <c r="O58" s="181"/>
      <c r="P58" s="181">
        <f>'将来負担比率（分子）の構造'!M$50</f>
        <v>2380</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651</v>
      </c>
      <c r="C62" s="181"/>
      <c r="D62" s="181"/>
      <c r="E62" s="181">
        <f>'将来負担比率（分子）の構造'!J$45</f>
        <v>641</v>
      </c>
      <c r="F62" s="181"/>
      <c r="G62" s="181"/>
      <c r="H62" s="181">
        <f>'将来負担比率（分子）の構造'!K$45</f>
        <v>584</v>
      </c>
      <c r="I62" s="181"/>
      <c r="J62" s="181"/>
      <c r="K62" s="181">
        <f>'将来負担比率（分子）の構造'!L$45</f>
        <v>474</v>
      </c>
      <c r="L62" s="181"/>
      <c r="M62" s="181"/>
      <c r="N62" s="181">
        <f>'将来負担比率（分子）の構造'!M$45</f>
        <v>391</v>
      </c>
      <c r="O62" s="181"/>
      <c r="P62" s="181"/>
    </row>
    <row r="63" spans="1:16">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32</v>
      </c>
      <c r="B64" s="181">
        <f>'将来負担比率（分子）の構造'!I$43</f>
        <v>2418</v>
      </c>
      <c r="C64" s="181"/>
      <c r="D64" s="181"/>
      <c r="E64" s="181">
        <f>'将来負担比率（分子）の構造'!J$43</f>
        <v>2380</v>
      </c>
      <c r="F64" s="181"/>
      <c r="G64" s="181"/>
      <c r="H64" s="181">
        <f>'将来負担比率（分子）の構造'!K$43</f>
        <v>2331</v>
      </c>
      <c r="I64" s="181"/>
      <c r="J64" s="181"/>
      <c r="K64" s="181">
        <f>'将来負担比率（分子）の構造'!L$43</f>
        <v>2225</v>
      </c>
      <c r="L64" s="181"/>
      <c r="M64" s="181"/>
      <c r="N64" s="181">
        <f>'将来負担比率（分子）の構造'!M$43</f>
        <v>2082</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11325</v>
      </c>
      <c r="C66" s="181"/>
      <c r="D66" s="181"/>
      <c r="E66" s="181">
        <f>'将来負担比率（分子）の構造'!J$41</f>
        <v>11230</v>
      </c>
      <c r="F66" s="181"/>
      <c r="G66" s="181"/>
      <c r="H66" s="181">
        <f>'将来負担比率（分子）の構造'!K$41</f>
        <v>10902</v>
      </c>
      <c r="I66" s="181"/>
      <c r="J66" s="181"/>
      <c r="K66" s="181">
        <f>'将来負担比率（分子）の構造'!L$41</f>
        <v>10688</v>
      </c>
      <c r="L66" s="181"/>
      <c r="M66" s="181"/>
      <c r="N66" s="181">
        <f>'将来負担比率（分子）の構造'!M$41</f>
        <v>10263</v>
      </c>
      <c r="O66" s="181"/>
      <c r="P66" s="181"/>
    </row>
    <row r="67" spans="1:16">
      <c r="A67" s="181" t="s">
        <v>74</v>
      </c>
      <c r="B67" s="181" t="e">
        <f>NA()</f>
        <v>#N/A</v>
      </c>
      <c r="C67" s="181">
        <f>IF(ISNUMBER('将来負担比率（分子）の構造'!I$53), IF('将来負担比率（分子）の構造'!I$53 &lt; 0, 0, '将来負担比率（分子）の構造'!I$53), NA())</f>
        <v>831</v>
      </c>
      <c r="D67" s="181" t="e">
        <f>NA()</f>
        <v>#N/A</v>
      </c>
      <c r="E67" s="181" t="e">
        <f>NA()</f>
        <v>#N/A</v>
      </c>
      <c r="F67" s="181">
        <f>IF(ISNUMBER('将来負担比率（分子）の構造'!J$53), IF('将来負担比率（分子）の構造'!J$53 &lt; 0, 0, '将来負担比率（分子）の構造'!J$53), NA())</f>
        <v>893</v>
      </c>
      <c r="G67" s="181" t="e">
        <f>NA()</f>
        <v>#N/A</v>
      </c>
      <c r="H67" s="181" t="e">
        <f>NA()</f>
        <v>#N/A</v>
      </c>
      <c r="I67" s="181">
        <f>IF(ISNUMBER('将来負担比率（分子）の構造'!K$53), IF('将来負担比率（分子）の構造'!K$53 &lt; 0, 0, '将来負担比率（分子）の構造'!K$53), NA())</f>
        <v>867</v>
      </c>
      <c r="J67" s="181" t="e">
        <f>NA()</f>
        <v>#N/A</v>
      </c>
      <c r="K67" s="181" t="e">
        <f>NA()</f>
        <v>#N/A</v>
      </c>
      <c r="L67" s="181">
        <f>IF(ISNUMBER('将来負担比率（分子）の構造'!L$53), IF('将来負担比率（分子）の構造'!L$53 &lt; 0, 0, '将来負担比率（分子）の構造'!L$53), NA())</f>
        <v>906</v>
      </c>
      <c r="M67" s="181" t="e">
        <f>NA()</f>
        <v>#N/A</v>
      </c>
      <c r="N67" s="181" t="e">
        <f>NA()</f>
        <v>#N/A</v>
      </c>
      <c r="O67" s="181">
        <f>IF(ISNUMBER('将来負担比率（分子）の構造'!M$53), IF('将来負担比率（分子）の構造'!M$53 &lt; 0, 0, '将来負担比率（分子）の構造'!M$53), NA())</f>
        <v>1342</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1303</v>
      </c>
      <c r="C72" s="185">
        <f>基金残高に係る経年分析!G55</f>
        <v>1104</v>
      </c>
      <c r="D72" s="185">
        <f>基金残高に係る経年分析!H55</f>
        <v>964</v>
      </c>
    </row>
    <row r="73" spans="1:16">
      <c r="A73" s="184" t="s">
        <v>77</v>
      </c>
      <c r="B73" s="185">
        <f>基金残高に係る経年分析!F56</f>
        <v>790</v>
      </c>
      <c r="C73" s="185">
        <f>基金残高に係る経年分析!G56</f>
        <v>759</v>
      </c>
      <c r="D73" s="185">
        <f>基金残高に係る経年分析!H56</f>
        <v>509</v>
      </c>
    </row>
    <row r="74" spans="1:16">
      <c r="A74" s="184" t="s">
        <v>78</v>
      </c>
      <c r="B74" s="185">
        <f>基金残高に係る経年分析!F57</f>
        <v>665</v>
      </c>
      <c r="C74" s="185">
        <f>基金残高に係る経年分析!G57</f>
        <v>666</v>
      </c>
      <c r="D74" s="185">
        <f>基金残高に係る経年分析!H57</f>
        <v>762</v>
      </c>
    </row>
  </sheetData>
  <sheetProtection algorithmName="SHA-512" hashValue="ra8m8a5pQ8gEM9IPtZOIzVlCeJYeFtU7ZGiEiSJnu3Se4o0WMu7oHWpE9E5k9bePgtH0ox6SxzdRponRWjiamA==" saltValue="jSlMR9H8lrhpykM6O5MP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228</v>
      </c>
      <c r="C5" s="707"/>
      <c r="D5" s="707"/>
      <c r="E5" s="707"/>
      <c r="F5" s="707"/>
      <c r="G5" s="707"/>
      <c r="H5" s="707"/>
      <c r="I5" s="707"/>
      <c r="J5" s="707"/>
      <c r="K5" s="707"/>
      <c r="L5" s="707"/>
      <c r="M5" s="707"/>
      <c r="N5" s="707"/>
      <c r="O5" s="707"/>
      <c r="P5" s="707"/>
      <c r="Q5" s="708"/>
      <c r="R5" s="695">
        <v>564832</v>
      </c>
      <c r="S5" s="696"/>
      <c r="T5" s="696"/>
      <c r="U5" s="696"/>
      <c r="V5" s="696"/>
      <c r="W5" s="696"/>
      <c r="X5" s="696"/>
      <c r="Y5" s="739"/>
      <c r="Z5" s="757">
        <v>8.1999999999999993</v>
      </c>
      <c r="AA5" s="757"/>
      <c r="AB5" s="757"/>
      <c r="AC5" s="757"/>
      <c r="AD5" s="758">
        <v>564832</v>
      </c>
      <c r="AE5" s="758"/>
      <c r="AF5" s="758"/>
      <c r="AG5" s="758"/>
      <c r="AH5" s="758"/>
      <c r="AI5" s="758"/>
      <c r="AJ5" s="758"/>
      <c r="AK5" s="758"/>
      <c r="AL5" s="740">
        <v>14.1</v>
      </c>
      <c r="AM5" s="711"/>
      <c r="AN5" s="711"/>
      <c r="AO5" s="741"/>
      <c r="AP5" s="706" t="s">
        <v>229</v>
      </c>
      <c r="AQ5" s="707"/>
      <c r="AR5" s="707"/>
      <c r="AS5" s="707"/>
      <c r="AT5" s="707"/>
      <c r="AU5" s="707"/>
      <c r="AV5" s="707"/>
      <c r="AW5" s="707"/>
      <c r="AX5" s="707"/>
      <c r="AY5" s="707"/>
      <c r="AZ5" s="707"/>
      <c r="BA5" s="707"/>
      <c r="BB5" s="707"/>
      <c r="BC5" s="707"/>
      <c r="BD5" s="707"/>
      <c r="BE5" s="707"/>
      <c r="BF5" s="708"/>
      <c r="BG5" s="640">
        <v>564832</v>
      </c>
      <c r="BH5" s="641"/>
      <c r="BI5" s="641"/>
      <c r="BJ5" s="641"/>
      <c r="BK5" s="641"/>
      <c r="BL5" s="641"/>
      <c r="BM5" s="641"/>
      <c r="BN5" s="642"/>
      <c r="BO5" s="677">
        <v>100</v>
      </c>
      <c r="BP5" s="677"/>
      <c r="BQ5" s="677"/>
      <c r="BR5" s="677"/>
      <c r="BS5" s="678" t="s">
        <v>127</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c r="B6" s="637" t="s">
        <v>233</v>
      </c>
      <c r="C6" s="638"/>
      <c r="D6" s="638"/>
      <c r="E6" s="638"/>
      <c r="F6" s="638"/>
      <c r="G6" s="638"/>
      <c r="H6" s="638"/>
      <c r="I6" s="638"/>
      <c r="J6" s="638"/>
      <c r="K6" s="638"/>
      <c r="L6" s="638"/>
      <c r="M6" s="638"/>
      <c r="N6" s="638"/>
      <c r="O6" s="638"/>
      <c r="P6" s="638"/>
      <c r="Q6" s="639"/>
      <c r="R6" s="640">
        <v>26020</v>
      </c>
      <c r="S6" s="641"/>
      <c r="T6" s="641"/>
      <c r="U6" s="641"/>
      <c r="V6" s="641"/>
      <c r="W6" s="641"/>
      <c r="X6" s="641"/>
      <c r="Y6" s="642"/>
      <c r="Z6" s="677">
        <v>0.4</v>
      </c>
      <c r="AA6" s="677"/>
      <c r="AB6" s="677"/>
      <c r="AC6" s="677"/>
      <c r="AD6" s="678">
        <v>26020</v>
      </c>
      <c r="AE6" s="678"/>
      <c r="AF6" s="678"/>
      <c r="AG6" s="678"/>
      <c r="AH6" s="678"/>
      <c r="AI6" s="678"/>
      <c r="AJ6" s="678"/>
      <c r="AK6" s="678"/>
      <c r="AL6" s="643">
        <v>0.7</v>
      </c>
      <c r="AM6" s="644"/>
      <c r="AN6" s="644"/>
      <c r="AO6" s="679"/>
      <c r="AP6" s="637" t="s">
        <v>234</v>
      </c>
      <c r="AQ6" s="638"/>
      <c r="AR6" s="638"/>
      <c r="AS6" s="638"/>
      <c r="AT6" s="638"/>
      <c r="AU6" s="638"/>
      <c r="AV6" s="638"/>
      <c r="AW6" s="638"/>
      <c r="AX6" s="638"/>
      <c r="AY6" s="638"/>
      <c r="AZ6" s="638"/>
      <c r="BA6" s="638"/>
      <c r="BB6" s="638"/>
      <c r="BC6" s="638"/>
      <c r="BD6" s="638"/>
      <c r="BE6" s="638"/>
      <c r="BF6" s="639"/>
      <c r="BG6" s="640">
        <v>564832</v>
      </c>
      <c r="BH6" s="641"/>
      <c r="BI6" s="641"/>
      <c r="BJ6" s="641"/>
      <c r="BK6" s="641"/>
      <c r="BL6" s="641"/>
      <c r="BM6" s="641"/>
      <c r="BN6" s="642"/>
      <c r="BO6" s="677">
        <v>100</v>
      </c>
      <c r="BP6" s="677"/>
      <c r="BQ6" s="677"/>
      <c r="BR6" s="677"/>
      <c r="BS6" s="678" t="s">
        <v>235</v>
      </c>
      <c r="BT6" s="678"/>
      <c r="BU6" s="678"/>
      <c r="BV6" s="678"/>
      <c r="BW6" s="678"/>
      <c r="BX6" s="678"/>
      <c r="BY6" s="678"/>
      <c r="BZ6" s="678"/>
      <c r="CA6" s="678"/>
      <c r="CB6" s="737"/>
      <c r="CD6" s="698" t="s">
        <v>236</v>
      </c>
      <c r="CE6" s="699"/>
      <c r="CF6" s="699"/>
      <c r="CG6" s="699"/>
      <c r="CH6" s="699"/>
      <c r="CI6" s="699"/>
      <c r="CJ6" s="699"/>
      <c r="CK6" s="699"/>
      <c r="CL6" s="699"/>
      <c r="CM6" s="699"/>
      <c r="CN6" s="699"/>
      <c r="CO6" s="699"/>
      <c r="CP6" s="699"/>
      <c r="CQ6" s="700"/>
      <c r="CR6" s="640">
        <v>69989</v>
      </c>
      <c r="CS6" s="641"/>
      <c r="CT6" s="641"/>
      <c r="CU6" s="641"/>
      <c r="CV6" s="641"/>
      <c r="CW6" s="641"/>
      <c r="CX6" s="641"/>
      <c r="CY6" s="642"/>
      <c r="CZ6" s="740">
        <v>1</v>
      </c>
      <c r="DA6" s="711"/>
      <c r="DB6" s="711"/>
      <c r="DC6" s="743"/>
      <c r="DD6" s="646" t="s">
        <v>235</v>
      </c>
      <c r="DE6" s="641"/>
      <c r="DF6" s="641"/>
      <c r="DG6" s="641"/>
      <c r="DH6" s="641"/>
      <c r="DI6" s="641"/>
      <c r="DJ6" s="641"/>
      <c r="DK6" s="641"/>
      <c r="DL6" s="641"/>
      <c r="DM6" s="641"/>
      <c r="DN6" s="641"/>
      <c r="DO6" s="641"/>
      <c r="DP6" s="642"/>
      <c r="DQ6" s="646">
        <v>69989</v>
      </c>
      <c r="DR6" s="641"/>
      <c r="DS6" s="641"/>
      <c r="DT6" s="641"/>
      <c r="DU6" s="641"/>
      <c r="DV6" s="641"/>
      <c r="DW6" s="641"/>
      <c r="DX6" s="641"/>
      <c r="DY6" s="641"/>
      <c r="DZ6" s="641"/>
      <c r="EA6" s="641"/>
      <c r="EB6" s="641"/>
      <c r="EC6" s="684"/>
    </row>
    <row r="7" spans="2:143" ht="11.25" customHeight="1">
      <c r="B7" s="637" t="s">
        <v>237</v>
      </c>
      <c r="C7" s="638"/>
      <c r="D7" s="638"/>
      <c r="E7" s="638"/>
      <c r="F7" s="638"/>
      <c r="G7" s="638"/>
      <c r="H7" s="638"/>
      <c r="I7" s="638"/>
      <c r="J7" s="638"/>
      <c r="K7" s="638"/>
      <c r="L7" s="638"/>
      <c r="M7" s="638"/>
      <c r="N7" s="638"/>
      <c r="O7" s="638"/>
      <c r="P7" s="638"/>
      <c r="Q7" s="639"/>
      <c r="R7" s="640">
        <v>886</v>
      </c>
      <c r="S7" s="641"/>
      <c r="T7" s="641"/>
      <c r="U7" s="641"/>
      <c r="V7" s="641"/>
      <c r="W7" s="641"/>
      <c r="X7" s="641"/>
      <c r="Y7" s="642"/>
      <c r="Z7" s="677">
        <v>0</v>
      </c>
      <c r="AA7" s="677"/>
      <c r="AB7" s="677"/>
      <c r="AC7" s="677"/>
      <c r="AD7" s="678">
        <v>886</v>
      </c>
      <c r="AE7" s="678"/>
      <c r="AF7" s="678"/>
      <c r="AG7" s="678"/>
      <c r="AH7" s="678"/>
      <c r="AI7" s="678"/>
      <c r="AJ7" s="678"/>
      <c r="AK7" s="678"/>
      <c r="AL7" s="643">
        <v>0</v>
      </c>
      <c r="AM7" s="644"/>
      <c r="AN7" s="644"/>
      <c r="AO7" s="679"/>
      <c r="AP7" s="637" t="s">
        <v>238</v>
      </c>
      <c r="AQ7" s="638"/>
      <c r="AR7" s="638"/>
      <c r="AS7" s="638"/>
      <c r="AT7" s="638"/>
      <c r="AU7" s="638"/>
      <c r="AV7" s="638"/>
      <c r="AW7" s="638"/>
      <c r="AX7" s="638"/>
      <c r="AY7" s="638"/>
      <c r="AZ7" s="638"/>
      <c r="BA7" s="638"/>
      <c r="BB7" s="638"/>
      <c r="BC7" s="638"/>
      <c r="BD7" s="638"/>
      <c r="BE7" s="638"/>
      <c r="BF7" s="639"/>
      <c r="BG7" s="640">
        <v>253349</v>
      </c>
      <c r="BH7" s="641"/>
      <c r="BI7" s="641"/>
      <c r="BJ7" s="641"/>
      <c r="BK7" s="641"/>
      <c r="BL7" s="641"/>
      <c r="BM7" s="641"/>
      <c r="BN7" s="642"/>
      <c r="BO7" s="677">
        <v>44.9</v>
      </c>
      <c r="BP7" s="677"/>
      <c r="BQ7" s="677"/>
      <c r="BR7" s="677"/>
      <c r="BS7" s="678" t="s">
        <v>235</v>
      </c>
      <c r="BT7" s="678"/>
      <c r="BU7" s="678"/>
      <c r="BV7" s="678"/>
      <c r="BW7" s="678"/>
      <c r="BX7" s="678"/>
      <c r="BY7" s="678"/>
      <c r="BZ7" s="678"/>
      <c r="CA7" s="678"/>
      <c r="CB7" s="737"/>
      <c r="CD7" s="673" t="s">
        <v>239</v>
      </c>
      <c r="CE7" s="674"/>
      <c r="CF7" s="674"/>
      <c r="CG7" s="674"/>
      <c r="CH7" s="674"/>
      <c r="CI7" s="674"/>
      <c r="CJ7" s="674"/>
      <c r="CK7" s="674"/>
      <c r="CL7" s="674"/>
      <c r="CM7" s="674"/>
      <c r="CN7" s="674"/>
      <c r="CO7" s="674"/>
      <c r="CP7" s="674"/>
      <c r="CQ7" s="675"/>
      <c r="CR7" s="640">
        <v>1201774</v>
      </c>
      <c r="CS7" s="641"/>
      <c r="CT7" s="641"/>
      <c r="CU7" s="641"/>
      <c r="CV7" s="641"/>
      <c r="CW7" s="641"/>
      <c r="CX7" s="641"/>
      <c r="CY7" s="642"/>
      <c r="CZ7" s="677">
        <v>17.8</v>
      </c>
      <c r="DA7" s="677"/>
      <c r="DB7" s="677"/>
      <c r="DC7" s="677"/>
      <c r="DD7" s="646">
        <v>50924</v>
      </c>
      <c r="DE7" s="641"/>
      <c r="DF7" s="641"/>
      <c r="DG7" s="641"/>
      <c r="DH7" s="641"/>
      <c r="DI7" s="641"/>
      <c r="DJ7" s="641"/>
      <c r="DK7" s="641"/>
      <c r="DL7" s="641"/>
      <c r="DM7" s="641"/>
      <c r="DN7" s="641"/>
      <c r="DO7" s="641"/>
      <c r="DP7" s="642"/>
      <c r="DQ7" s="646">
        <v>917931</v>
      </c>
      <c r="DR7" s="641"/>
      <c r="DS7" s="641"/>
      <c r="DT7" s="641"/>
      <c r="DU7" s="641"/>
      <c r="DV7" s="641"/>
      <c r="DW7" s="641"/>
      <c r="DX7" s="641"/>
      <c r="DY7" s="641"/>
      <c r="DZ7" s="641"/>
      <c r="EA7" s="641"/>
      <c r="EB7" s="641"/>
      <c r="EC7" s="684"/>
    </row>
    <row r="8" spans="2:143" ht="11.25" customHeight="1">
      <c r="B8" s="637" t="s">
        <v>240</v>
      </c>
      <c r="C8" s="638"/>
      <c r="D8" s="638"/>
      <c r="E8" s="638"/>
      <c r="F8" s="638"/>
      <c r="G8" s="638"/>
      <c r="H8" s="638"/>
      <c r="I8" s="638"/>
      <c r="J8" s="638"/>
      <c r="K8" s="638"/>
      <c r="L8" s="638"/>
      <c r="M8" s="638"/>
      <c r="N8" s="638"/>
      <c r="O8" s="638"/>
      <c r="P8" s="638"/>
      <c r="Q8" s="639"/>
      <c r="R8" s="640">
        <v>2739</v>
      </c>
      <c r="S8" s="641"/>
      <c r="T8" s="641"/>
      <c r="U8" s="641"/>
      <c r="V8" s="641"/>
      <c r="W8" s="641"/>
      <c r="X8" s="641"/>
      <c r="Y8" s="642"/>
      <c r="Z8" s="677">
        <v>0</v>
      </c>
      <c r="AA8" s="677"/>
      <c r="AB8" s="677"/>
      <c r="AC8" s="677"/>
      <c r="AD8" s="678">
        <v>2739</v>
      </c>
      <c r="AE8" s="678"/>
      <c r="AF8" s="678"/>
      <c r="AG8" s="678"/>
      <c r="AH8" s="678"/>
      <c r="AI8" s="678"/>
      <c r="AJ8" s="678"/>
      <c r="AK8" s="678"/>
      <c r="AL8" s="643">
        <v>0.1</v>
      </c>
      <c r="AM8" s="644"/>
      <c r="AN8" s="644"/>
      <c r="AO8" s="679"/>
      <c r="AP8" s="637" t="s">
        <v>241</v>
      </c>
      <c r="AQ8" s="638"/>
      <c r="AR8" s="638"/>
      <c r="AS8" s="638"/>
      <c r="AT8" s="638"/>
      <c r="AU8" s="638"/>
      <c r="AV8" s="638"/>
      <c r="AW8" s="638"/>
      <c r="AX8" s="638"/>
      <c r="AY8" s="638"/>
      <c r="AZ8" s="638"/>
      <c r="BA8" s="638"/>
      <c r="BB8" s="638"/>
      <c r="BC8" s="638"/>
      <c r="BD8" s="638"/>
      <c r="BE8" s="638"/>
      <c r="BF8" s="639"/>
      <c r="BG8" s="640">
        <v>10241</v>
      </c>
      <c r="BH8" s="641"/>
      <c r="BI8" s="641"/>
      <c r="BJ8" s="641"/>
      <c r="BK8" s="641"/>
      <c r="BL8" s="641"/>
      <c r="BM8" s="641"/>
      <c r="BN8" s="642"/>
      <c r="BO8" s="677">
        <v>1.8</v>
      </c>
      <c r="BP8" s="677"/>
      <c r="BQ8" s="677"/>
      <c r="BR8" s="677"/>
      <c r="BS8" s="646" t="s">
        <v>136</v>
      </c>
      <c r="BT8" s="641"/>
      <c r="BU8" s="641"/>
      <c r="BV8" s="641"/>
      <c r="BW8" s="641"/>
      <c r="BX8" s="641"/>
      <c r="BY8" s="641"/>
      <c r="BZ8" s="641"/>
      <c r="CA8" s="641"/>
      <c r="CB8" s="684"/>
      <c r="CD8" s="673" t="s">
        <v>242</v>
      </c>
      <c r="CE8" s="674"/>
      <c r="CF8" s="674"/>
      <c r="CG8" s="674"/>
      <c r="CH8" s="674"/>
      <c r="CI8" s="674"/>
      <c r="CJ8" s="674"/>
      <c r="CK8" s="674"/>
      <c r="CL8" s="674"/>
      <c r="CM8" s="674"/>
      <c r="CN8" s="674"/>
      <c r="CO8" s="674"/>
      <c r="CP8" s="674"/>
      <c r="CQ8" s="675"/>
      <c r="CR8" s="640">
        <v>1211959</v>
      </c>
      <c r="CS8" s="641"/>
      <c r="CT8" s="641"/>
      <c r="CU8" s="641"/>
      <c r="CV8" s="641"/>
      <c r="CW8" s="641"/>
      <c r="CX8" s="641"/>
      <c r="CY8" s="642"/>
      <c r="CZ8" s="677">
        <v>18</v>
      </c>
      <c r="DA8" s="677"/>
      <c r="DB8" s="677"/>
      <c r="DC8" s="677"/>
      <c r="DD8" s="646">
        <v>5836</v>
      </c>
      <c r="DE8" s="641"/>
      <c r="DF8" s="641"/>
      <c r="DG8" s="641"/>
      <c r="DH8" s="641"/>
      <c r="DI8" s="641"/>
      <c r="DJ8" s="641"/>
      <c r="DK8" s="641"/>
      <c r="DL8" s="641"/>
      <c r="DM8" s="641"/>
      <c r="DN8" s="641"/>
      <c r="DO8" s="641"/>
      <c r="DP8" s="642"/>
      <c r="DQ8" s="646">
        <v>922179</v>
      </c>
      <c r="DR8" s="641"/>
      <c r="DS8" s="641"/>
      <c r="DT8" s="641"/>
      <c r="DU8" s="641"/>
      <c r="DV8" s="641"/>
      <c r="DW8" s="641"/>
      <c r="DX8" s="641"/>
      <c r="DY8" s="641"/>
      <c r="DZ8" s="641"/>
      <c r="EA8" s="641"/>
      <c r="EB8" s="641"/>
      <c r="EC8" s="684"/>
    </row>
    <row r="9" spans="2:143" ht="11.25" customHeight="1">
      <c r="B9" s="637" t="s">
        <v>243</v>
      </c>
      <c r="C9" s="638"/>
      <c r="D9" s="638"/>
      <c r="E9" s="638"/>
      <c r="F9" s="638"/>
      <c r="G9" s="638"/>
      <c r="H9" s="638"/>
      <c r="I9" s="638"/>
      <c r="J9" s="638"/>
      <c r="K9" s="638"/>
      <c r="L9" s="638"/>
      <c r="M9" s="638"/>
      <c r="N9" s="638"/>
      <c r="O9" s="638"/>
      <c r="P9" s="638"/>
      <c r="Q9" s="639"/>
      <c r="R9" s="640">
        <v>1610</v>
      </c>
      <c r="S9" s="641"/>
      <c r="T9" s="641"/>
      <c r="U9" s="641"/>
      <c r="V9" s="641"/>
      <c r="W9" s="641"/>
      <c r="X9" s="641"/>
      <c r="Y9" s="642"/>
      <c r="Z9" s="677">
        <v>0</v>
      </c>
      <c r="AA9" s="677"/>
      <c r="AB9" s="677"/>
      <c r="AC9" s="677"/>
      <c r="AD9" s="678">
        <v>1610</v>
      </c>
      <c r="AE9" s="678"/>
      <c r="AF9" s="678"/>
      <c r="AG9" s="678"/>
      <c r="AH9" s="678"/>
      <c r="AI9" s="678"/>
      <c r="AJ9" s="678"/>
      <c r="AK9" s="678"/>
      <c r="AL9" s="643">
        <v>0</v>
      </c>
      <c r="AM9" s="644"/>
      <c r="AN9" s="644"/>
      <c r="AO9" s="679"/>
      <c r="AP9" s="637" t="s">
        <v>244</v>
      </c>
      <c r="AQ9" s="638"/>
      <c r="AR9" s="638"/>
      <c r="AS9" s="638"/>
      <c r="AT9" s="638"/>
      <c r="AU9" s="638"/>
      <c r="AV9" s="638"/>
      <c r="AW9" s="638"/>
      <c r="AX9" s="638"/>
      <c r="AY9" s="638"/>
      <c r="AZ9" s="638"/>
      <c r="BA9" s="638"/>
      <c r="BB9" s="638"/>
      <c r="BC9" s="638"/>
      <c r="BD9" s="638"/>
      <c r="BE9" s="638"/>
      <c r="BF9" s="639"/>
      <c r="BG9" s="640">
        <v>215388</v>
      </c>
      <c r="BH9" s="641"/>
      <c r="BI9" s="641"/>
      <c r="BJ9" s="641"/>
      <c r="BK9" s="641"/>
      <c r="BL9" s="641"/>
      <c r="BM9" s="641"/>
      <c r="BN9" s="642"/>
      <c r="BO9" s="677">
        <v>38.1</v>
      </c>
      <c r="BP9" s="677"/>
      <c r="BQ9" s="677"/>
      <c r="BR9" s="677"/>
      <c r="BS9" s="646" t="s">
        <v>235</v>
      </c>
      <c r="BT9" s="641"/>
      <c r="BU9" s="641"/>
      <c r="BV9" s="641"/>
      <c r="BW9" s="641"/>
      <c r="BX9" s="641"/>
      <c r="BY9" s="641"/>
      <c r="BZ9" s="641"/>
      <c r="CA9" s="641"/>
      <c r="CB9" s="684"/>
      <c r="CD9" s="673" t="s">
        <v>245</v>
      </c>
      <c r="CE9" s="674"/>
      <c r="CF9" s="674"/>
      <c r="CG9" s="674"/>
      <c r="CH9" s="674"/>
      <c r="CI9" s="674"/>
      <c r="CJ9" s="674"/>
      <c r="CK9" s="674"/>
      <c r="CL9" s="674"/>
      <c r="CM9" s="674"/>
      <c r="CN9" s="674"/>
      <c r="CO9" s="674"/>
      <c r="CP9" s="674"/>
      <c r="CQ9" s="675"/>
      <c r="CR9" s="640">
        <v>788889</v>
      </c>
      <c r="CS9" s="641"/>
      <c r="CT9" s="641"/>
      <c r="CU9" s="641"/>
      <c r="CV9" s="641"/>
      <c r="CW9" s="641"/>
      <c r="CX9" s="641"/>
      <c r="CY9" s="642"/>
      <c r="CZ9" s="677">
        <v>11.7</v>
      </c>
      <c r="DA9" s="677"/>
      <c r="DB9" s="677"/>
      <c r="DC9" s="677"/>
      <c r="DD9" s="646">
        <v>338269</v>
      </c>
      <c r="DE9" s="641"/>
      <c r="DF9" s="641"/>
      <c r="DG9" s="641"/>
      <c r="DH9" s="641"/>
      <c r="DI9" s="641"/>
      <c r="DJ9" s="641"/>
      <c r="DK9" s="641"/>
      <c r="DL9" s="641"/>
      <c r="DM9" s="641"/>
      <c r="DN9" s="641"/>
      <c r="DO9" s="641"/>
      <c r="DP9" s="642"/>
      <c r="DQ9" s="646">
        <v>440968</v>
      </c>
      <c r="DR9" s="641"/>
      <c r="DS9" s="641"/>
      <c r="DT9" s="641"/>
      <c r="DU9" s="641"/>
      <c r="DV9" s="641"/>
      <c r="DW9" s="641"/>
      <c r="DX9" s="641"/>
      <c r="DY9" s="641"/>
      <c r="DZ9" s="641"/>
      <c r="EA9" s="641"/>
      <c r="EB9" s="641"/>
      <c r="EC9" s="684"/>
    </row>
    <row r="10" spans="2:143" ht="11.25" customHeight="1">
      <c r="B10" s="637" t="s">
        <v>246</v>
      </c>
      <c r="C10" s="638"/>
      <c r="D10" s="638"/>
      <c r="E10" s="638"/>
      <c r="F10" s="638"/>
      <c r="G10" s="638"/>
      <c r="H10" s="638"/>
      <c r="I10" s="638"/>
      <c r="J10" s="638"/>
      <c r="K10" s="638"/>
      <c r="L10" s="638"/>
      <c r="M10" s="638"/>
      <c r="N10" s="638"/>
      <c r="O10" s="638"/>
      <c r="P10" s="638"/>
      <c r="Q10" s="639"/>
      <c r="R10" s="640" t="s">
        <v>127</v>
      </c>
      <c r="S10" s="641"/>
      <c r="T10" s="641"/>
      <c r="U10" s="641"/>
      <c r="V10" s="641"/>
      <c r="W10" s="641"/>
      <c r="X10" s="641"/>
      <c r="Y10" s="642"/>
      <c r="Z10" s="677" t="s">
        <v>127</v>
      </c>
      <c r="AA10" s="677"/>
      <c r="AB10" s="677"/>
      <c r="AC10" s="677"/>
      <c r="AD10" s="678" t="s">
        <v>235</v>
      </c>
      <c r="AE10" s="678"/>
      <c r="AF10" s="678"/>
      <c r="AG10" s="678"/>
      <c r="AH10" s="678"/>
      <c r="AI10" s="678"/>
      <c r="AJ10" s="678"/>
      <c r="AK10" s="678"/>
      <c r="AL10" s="643" t="s">
        <v>127</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10199</v>
      </c>
      <c r="BH10" s="641"/>
      <c r="BI10" s="641"/>
      <c r="BJ10" s="641"/>
      <c r="BK10" s="641"/>
      <c r="BL10" s="641"/>
      <c r="BM10" s="641"/>
      <c r="BN10" s="642"/>
      <c r="BO10" s="677">
        <v>1.8</v>
      </c>
      <c r="BP10" s="677"/>
      <c r="BQ10" s="677"/>
      <c r="BR10" s="677"/>
      <c r="BS10" s="646" t="s">
        <v>235</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t="s">
        <v>127</v>
      </c>
      <c r="CS10" s="641"/>
      <c r="CT10" s="641"/>
      <c r="CU10" s="641"/>
      <c r="CV10" s="641"/>
      <c r="CW10" s="641"/>
      <c r="CX10" s="641"/>
      <c r="CY10" s="642"/>
      <c r="CZ10" s="677" t="s">
        <v>235</v>
      </c>
      <c r="DA10" s="677"/>
      <c r="DB10" s="677"/>
      <c r="DC10" s="677"/>
      <c r="DD10" s="646" t="s">
        <v>235</v>
      </c>
      <c r="DE10" s="641"/>
      <c r="DF10" s="641"/>
      <c r="DG10" s="641"/>
      <c r="DH10" s="641"/>
      <c r="DI10" s="641"/>
      <c r="DJ10" s="641"/>
      <c r="DK10" s="641"/>
      <c r="DL10" s="641"/>
      <c r="DM10" s="641"/>
      <c r="DN10" s="641"/>
      <c r="DO10" s="641"/>
      <c r="DP10" s="642"/>
      <c r="DQ10" s="646" t="s">
        <v>235</v>
      </c>
      <c r="DR10" s="641"/>
      <c r="DS10" s="641"/>
      <c r="DT10" s="641"/>
      <c r="DU10" s="641"/>
      <c r="DV10" s="641"/>
      <c r="DW10" s="641"/>
      <c r="DX10" s="641"/>
      <c r="DY10" s="641"/>
      <c r="DZ10" s="641"/>
      <c r="EA10" s="641"/>
      <c r="EB10" s="641"/>
      <c r="EC10" s="684"/>
    </row>
    <row r="11" spans="2:143" ht="11.25" customHeight="1">
      <c r="B11" s="637" t="s">
        <v>249</v>
      </c>
      <c r="C11" s="638"/>
      <c r="D11" s="638"/>
      <c r="E11" s="638"/>
      <c r="F11" s="638"/>
      <c r="G11" s="638"/>
      <c r="H11" s="638"/>
      <c r="I11" s="638"/>
      <c r="J11" s="638"/>
      <c r="K11" s="638"/>
      <c r="L11" s="638"/>
      <c r="M11" s="638"/>
      <c r="N11" s="638"/>
      <c r="O11" s="638"/>
      <c r="P11" s="638"/>
      <c r="Q11" s="639"/>
      <c r="R11" s="640">
        <v>116304</v>
      </c>
      <c r="S11" s="641"/>
      <c r="T11" s="641"/>
      <c r="U11" s="641"/>
      <c r="V11" s="641"/>
      <c r="W11" s="641"/>
      <c r="X11" s="641"/>
      <c r="Y11" s="642"/>
      <c r="Z11" s="643">
        <v>1.7</v>
      </c>
      <c r="AA11" s="644"/>
      <c r="AB11" s="644"/>
      <c r="AC11" s="645"/>
      <c r="AD11" s="646">
        <v>116304</v>
      </c>
      <c r="AE11" s="641"/>
      <c r="AF11" s="641"/>
      <c r="AG11" s="641"/>
      <c r="AH11" s="641"/>
      <c r="AI11" s="641"/>
      <c r="AJ11" s="641"/>
      <c r="AK11" s="642"/>
      <c r="AL11" s="643">
        <v>2.9</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17521</v>
      </c>
      <c r="BH11" s="641"/>
      <c r="BI11" s="641"/>
      <c r="BJ11" s="641"/>
      <c r="BK11" s="641"/>
      <c r="BL11" s="641"/>
      <c r="BM11" s="641"/>
      <c r="BN11" s="642"/>
      <c r="BO11" s="677">
        <v>3.1</v>
      </c>
      <c r="BP11" s="677"/>
      <c r="BQ11" s="677"/>
      <c r="BR11" s="677"/>
      <c r="BS11" s="646" t="s">
        <v>127</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449340</v>
      </c>
      <c r="CS11" s="641"/>
      <c r="CT11" s="641"/>
      <c r="CU11" s="641"/>
      <c r="CV11" s="641"/>
      <c r="CW11" s="641"/>
      <c r="CX11" s="641"/>
      <c r="CY11" s="642"/>
      <c r="CZ11" s="677">
        <v>6.7</v>
      </c>
      <c r="DA11" s="677"/>
      <c r="DB11" s="677"/>
      <c r="DC11" s="677"/>
      <c r="DD11" s="646">
        <v>292464</v>
      </c>
      <c r="DE11" s="641"/>
      <c r="DF11" s="641"/>
      <c r="DG11" s="641"/>
      <c r="DH11" s="641"/>
      <c r="DI11" s="641"/>
      <c r="DJ11" s="641"/>
      <c r="DK11" s="641"/>
      <c r="DL11" s="641"/>
      <c r="DM11" s="641"/>
      <c r="DN11" s="641"/>
      <c r="DO11" s="641"/>
      <c r="DP11" s="642"/>
      <c r="DQ11" s="646">
        <v>178698</v>
      </c>
      <c r="DR11" s="641"/>
      <c r="DS11" s="641"/>
      <c r="DT11" s="641"/>
      <c r="DU11" s="641"/>
      <c r="DV11" s="641"/>
      <c r="DW11" s="641"/>
      <c r="DX11" s="641"/>
      <c r="DY11" s="641"/>
      <c r="DZ11" s="641"/>
      <c r="EA11" s="641"/>
      <c r="EB11" s="641"/>
      <c r="EC11" s="684"/>
    </row>
    <row r="12" spans="2:143" ht="11.25" customHeight="1">
      <c r="B12" s="637" t="s">
        <v>252</v>
      </c>
      <c r="C12" s="638"/>
      <c r="D12" s="638"/>
      <c r="E12" s="638"/>
      <c r="F12" s="638"/>
      <c r="G12" s="638"/>
      <c r="H12" s="638"/>
      <c r="I12" s="638"/>
      <c r="J12" s="638"/>
      <c r="K12" s="638"/>
      <c r="L12" s="638"/>
      <c r="M12" s="638"/>
      <c r="N12" s="638"/>
      <c r="O12" s="638"/>
      <c r="P12" s="638"/>
      <c r="Q12" s="639"/>
      <c r="R12" s="640" t="s">
        <v>235</v>
      </c>
      <c r="S12" s="641"/>
      <c r="T12" s="641"/>
      <c r="U12" s="641"/>
      <c r="V12" s="641"/>
      <c r="W12" s="641"/>
      <c r="X12" s="641"/>
      <c r="Y12" s="642"/>
      <c r="Z12" s="677" t="s">
        <v>136</v>
      </c>
      <c r="AA12" s="677"/>
      <c r="AB12" s="677"/>
      <c r="AC12" s="677"/>
      <c r="AD12" s="678" t="s">
        <v>127</v>
      </c>
      <c r="AE12" s="678"/>
      <c r="AF12" s="678"/>
      <c r="AG12" s="678"/>
      <c r="AH12" s="678"/>
      <c r="AI12" s="678"/>
      <c r="AJ12" s="678"/>
      <c r="AK12" s="678"/>
      <c r="AL12" s="643" t="s">
        <v>235</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261502</v>
      </c>
      <c r="BH12" s="641"/>
      <c r="BI12" s="641"/>
      <c r="BJ12" s="641"/>
      <c r="BK12" s="641"/>
      <c r="BL12" s="641"/>
      <c r="BM12" s="641"/>
      <c r="BN12" s="642"/>
      <c r="BO12" s="677">
        <v>46.3</v>
      </c>
      <c r="BP12" s="677"/>
      <c r="BQ12" s="677"/>
      <c r="BR12" s="677"/>
      <c r="BS12" s="646" t="s">
        <v>235</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121688</v>
      </c>
      <c r="CS12" s="641"/>
      <c r="CT12" s="641"/>
      <c r="CU12" s="641"/>
      <c r="CV12" s="641"/>
      <c r="CW12" s="641"/>
      <c r="CX12" s="641"/>
      <c r="CY12" s="642"/>
      <c r="CZ12" s="677">
        <v>1.8</v>
      </c>
      <c r="DA12" s="677"/>
      <c r="DB12" s="677"/>
      <c r="DC12" s="677"/>
      <c r="DD12" s="646">
        <v>2862</v>
      </c>
      <c r="DE12" s="641"/>
      <c r="DF12" s="641"/>
      <c r="DG12" s="641"/>
      <c r="DH12" s="641"/>
      <c r="DI12" s="641"/>
      <c r="DJ12" s="641"/>
      <c r="DK12" s="641"/>
      <c r="DL12" s="641"/>
      <c r="DM12" s="641"/>
      <c r="DN12" s="641"/>
      <c r="DO12" s="641"/>
      <c r="DP12" s="642"/>
      <c r="DQ12" s="646">
        <v>101877</v>
      </c>
      <c r="DR12" s="641"/>
      <c r="DS12" s="641"/>
      <c r="DT12" s="641"/>
      <c r="DU12" s="641"/>
      <c r="DV12" s="641"/>
      <c r="DW12" s="641"/>
      <c r="DX12" s="641"/>
      <c r="DY12" s="641"/>
      <c r="DZ12" s="641"/>
      <c r="EA12" s="641"/>
      <c r="EB12" s="641"/>
      <c r="EC12" s="684"/>
    </row>
    <row r="13" spans="2:143" ht="11.25" customHeight="1">
      <c r="B13" s="637" t="s">
        <v>255</v>
      </c>
      <c r="C13" s="638"/>
      <c r="D13" s="638"/>
      <c r="E13" s="638"/>
      <c r="F13" s="638"/>
      <c r="G13" s="638"/>
      <c r="H13" s="638"/>
      <c r="I13" s="638"/>
      <c r="J13" s="638"/>
      <c r="K13" s="638"/>
      <c r="L13" s="638"/>
      <c r="M13" s="638"/>
      <c r="N13" s="638"/>
      <c r="O13" s="638"/>
      <c r="P13" s="638"/>
      <c r="Q13" s="639"/>
      <c r="R13" s="640" t="s">
        <v>235</v>
      </c>
      <c r="S13" s="641"/>
      <c r="T13" s="641"/>
      <c r="U13" s="641"/>
      <c r="V13" s="641"/>
      <c r="W13" s="641"/>
      <c r="X13" s="641"/>
      <c r="Y13" s="642"/>
      <c r="Z13" s="677" t="s">
        <v>127</v>
      </c>
      <c r="AA13" s="677"/>
      <c r="AB13" s="677"/>
      <c r="AC13" s="677"/>
      <c r="AD13" s="678" t="s">
        <v>127</v>
      </c>
      <c r="AE13" s="678"/>
      <c r="AF13" s="678"/>
      <c r="AG13" s="678"/>
      <c r="AH13" s="678"/>
      <c r="AI13" s="678"/>
      <c r="AJ13" s="678"/>
      <c r="AK13" s="678"/>
      <c r="AL13" s="643" t="s">
        <v>127</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261284</v>
      </c>
      <c r="BH13" s="641"/>
      <c r="BI13" s="641"/>
      <c r="BJ13" s="641"/>
      <c r="BK13" s="641"/>
      <c r="BL13" s="641"/>
      <c r="BM13" s="641"/>
      <c r="BN13" s="642"/>
      <c r="BO13" s="677">
        <v>46.3</v>
      </c>
      <c r="BP13" s="677"/>
      <c r="BQ13" s="677"/>
      <c r="BR13" s="677"/>
      <c r="BS13" s="646" t="s">
        <v>127</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762683</v>
      </c>
      <c r="CS13" s="641"/>
      <c r="CT13" s="641"/>
      <c r="CU13" s="641"/>
      <c r="CV13" s="641"/>
      <c r="CW13" s="641"/>
      <c r="CX13" s="641"/>
      <c r="CY13" s="642"/>
      <c r="CZ13" s="677">
        <v>11.3</v>
      </c>
      <c r="DA13" s="677"/>
      <c r="DB13" s="677"/>
      <c r="DC13" s="677"/>
      <c r="DD13" s="646">
        <v>406689</v>
      </c>
      <c r="DE13" s="641"/>
      <c r="DF13" s="641"/>
      <c r="DG13" s="641"/>
      <c r="DH13" s="641"/>
      <c r="DI13" s="641"/>
      <c r="DJ13" s="641"/>
      <c r="DK13" s="641"/>
      <c r="DL13" s="641"/>
      <c r="DM13" s="641"/>
      <c r="DN13" s="641"/>
      <c r="DO13" s="641"/>
      <c r="DP13" s="642"/>
      <c r="DQ13" s="646">
        <v>459974</v>
      </c>
      <c r="DR13" s="641"/>
      <c r="DS13" s="641"/>
      <c r="DT13" s="641"/>
      <c r="DU13" s="641"/>
      <c r="DV13" s="641"/>
      <c r="DW13" s="641"/>
      <c r="DX13" s="641"/>
      <c r="DY13" s="641"/>
      <c r="DZ13" s="641"/>
      <c r="EA13" s="641"/>
      <c r="EB13" s="641"/>
      <c r="EC13" s="684"/>
    </row>
    <row r="14" spans="2:143" ht="11.25" customHeight="1">
      <c r="B14" s="637" t="s">
        <v>258</v>
      </c>
      <c r="C14" s="638"/>
      <c r="D14" s="638"/>
      <c r="E14" s="638"/>
      <c r="F14" s="638"/>
      <c r="G14" s="638"/>
      <c r="H14" s="638"/>
      <c r="I14" s="638"/>
      <c r="J14" s="638"/>
      <c r="K14" s="638"/>
      <c r="L14" s="638"/>
      <c r="M14" s="638"/>
      <c r="N14" s="638"/>
      <c r="O14" s="638"/>
      <c r="P14" s="638"/>
      <c r="Q14" s="639"/>
      <c r="R14" s="640">
        <v>3424</v>
      </c>
      <c r="S14" s="641"/>
      <c r="T14" s="641"/>
      <c r="U14" s="641"/>
      <c r="V14" s="641"/>
      <c r="W14" s="641"/>
      <c r="X14" s="641"/>
      <c r="Y14" s="642"/>
      <c r="Z14" s="677">
        <v>0</v>
      </c>
      <c r="AA14" s="677"/>
      <c r="AB14" s="677"/>
      <c r="AC14" s="677"/>
      <c r="AD14" s="678">
        <v>3424</v>
      </c>
      <c r="AE14" s="678"/>
      <c r="AF14" s="678"/>
      <c r="AG14" s="678"/>
      <c r="AH14" s="678"/>
      <c r="AI14" s="678"/>
      <c r="AJ14" s="678"/>
      <c r="AK14" s="678"/>
      <c r="AL14" s="643">
        <v>0.1</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24202</v>
      </c>
      <c r="BH14" s="641"/>
      <c r="BI14" s="641"/>
      <c r="BJ14" s="641"/>
      <c r="BK14" s="641"/>
      <c r="BL14" s="641"/>
      <c r="BM14" s="641"/>
      <c r="BN14" s="642"/>
      <c r="BO14" s="677">
        <v>4.3</v>
      </c>
      <c r="BP14" s="677"/>
      <c r="BQ14" s="677"/>
      <c r="BR14" s="677"/>
      <c r="BS14" s="646" t="s">
        <v>127</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356025</v>
      </c>
      <c r="CS14" s="641"/>
      <c r="CT14" s="641"/>
      <c r="CU14" s="641"/>
      <c r="CV14" s="641"/>
      <c r="CW14" s="641"/>
      <c r="CX14" s="641"/>
      <c r="CY14" s="642"/>
      <c r="CZ14" s="677">
        <v>5.3</v>
      </c>
      <c r="DA14" s="677"/>
      <c r="DB14" s="677"/>
      <c r="DC14" s="677"/>
      <c r="DD14" s="646">
        <v>30100</v>
      </c>
      <c r="DE14" s="641"/>
      <c r="DF14" s="641"/>
      <c r="DG14" s="641"/>
      <c r="DH14" s="641"/>
      <c r="DI14" s="641"/>
      <c r="DJ14" s="641"/>
      <c r="DK14" s="641"/>
      <c r="DL14" s="641"/>
      <c r="DM14" s="641"/>
      <c r="DN14" s="641"/>
      <c r="DO14" s="641"/>
      <c r="DP14" s="642"/>
      <c r="DQ14" s="646">
        <v>295515</v>
      </c>
      <c r="DR14" s="641"/>
      <c r="DS14" s="641"/>
      <c r="DT14" s="641"/>
      <c r="DU14" s="641"/>
      <c r="DV14" s="641"/>
      <c r="DW14" s="641"/>
      <c r="DX14" s="641"/>
      <c r="DY14" s="641"/>
      <c r="DZ14" s="641"/>
      <c r="EA14" s="641"/>
      <c r="EB14" s="641"/>
      <c r="EC14" s="684"/>
    </row>
    <row r="15" spans="2:143" ht="11.25" customHeight="1">
      <c r="B15" s="637" t="s">
        <v>261</v>
      </c>
      <c r="C15" s="638"/>
      <c r="D15" s="638"/>
      <c r="E15" s="638"/>
      <c r="F15" s="638"/>
      <c r="G15" s="638"/>
      <c r="H15" s="638"/>
      <c r="I15" s="638"/>
      <c r="J15" s="638"/>
      <c r="K15" s="638"/>
      <c r="L15" s="638"/>
      <c r="M15" s="638"/>
      <c r="N15" s="638"/>
      <c r="O15" s="638"/>
      <c r="P15" s="638"/>
      <c r="Q15" s="639"/>
      <c r="R15" s="640" t="s">
        <v>235</v>
      </c>
      <c r="S15" s="641"/>
      <c r="T15" s="641"/>
      <c r="U15" s="641"/>
      <c r="V15" s="641"/>
      <c r="W15" s="641"/>
      <c r="X15" s="641"/>
      <c r="Y15" s="642"/>
      <c r="Z15" s="677" t="s">
        <v>136</v>
      </c>
      <c r="AA15" s="677"/>
      <c r="AB15" s="677"/>
      <c r="AC15" s="677"/>
      <c r="AD15" s="678" t="s">
        <v>136</v>
      </c>
      <c r="AE15" s="678"/>
      <c r="AF15" s="678"/>
      <c r="AG15" s="678"/>
      <c r="AH15" s="678"/>
      <c r="AI15" s="678"/>
      <c r="AJ15" s="678"/>
      <c r="AK15" s="678"/>
      <c r="AL15" s="643" t="s">
        <v>127</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25779</v>
      </c>
      <c r="BH15" s="641"/>
      <c r="BI15" s="641"/>
      <c r="BJ15" s="641"/>
      <c r="BK15" s="641"/>
      <c r="BL15" s="641"/>
      <c r="BM15" s="641"/>
      <c r="BN15" s="642"/>
      <c r="BO15" s="677">
        <v>4.5999999999999996</v>
      </c>
      <c r="BP15" s="677"/>
      <c r="BQ15" s="677"/>
      <c r="BR15" s="677"/>
      <c r="BS15" s="646" t="s">
        <v>127</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351885</v>
      </c>
      <c r="CS15" s="641"/>
      <c r="CT15" s="641"/>
      <c r="CU15" s="641"/>
      <c r="CV15" s="641"/>
      <c r="CW15" s="641"/>
      <c r="CX15" s="641"/>
      <c r="CY15" s="642"/>
      <c r="CZ15" s="677">
        <v>5.2</v>
      </c>
      <c r="DA15" s="677"/>
      <c r="DB15" s="677"/>
      <c r="DC15" s="677"/>
      <c r="DD15" s="646">
        <v>13525</v>
      </c>
      <c r="DE15" s="641"/>
      <c r="DF15" s="641"/>
      <c r="DG15" s="641"/>
      <c r="DH15" s="641"/>
      <c r="DI15" s="641"/>
      <c r="DJ15" s="641"/>
      <c r="DK15" s="641"/>
      <c r="DL15" s="641"/>
      <c r="DM15" s="641"/>
      <c r="DN15" s="641"/>
      <c r="DO15" s="641"/>
      <c r="DP15" s="642"/>
      <c r="DQ15" s="646">
        <v>308612</v>
      </c>
      <c r="DR15" s="641"/>
      <c r="DS15" s="641"/>
      <c r="DT15" s="641"/>
      <c r="DU15" s="641"/>
      <c r="DV15" s="641"/>
      <c r="DW15" s="641"/>
      <c r="DX15" s="641"/>
      <c r="DY15" s="641"/>
      <c r="DZ15" s="641"/>
      <c r="EA15" s="641"/>
      <c r="EB15" s="641"/>
      <c r="EC15" s="684"/>
    </row>
    <row r="16" spans="2:143" ht="11.25" customHeight="1">
      <c r="B16" s="637" t="s">
        <v>264</v>
      </c>
      <c r="C16" s="638"/>
      <c r="D16" s="638"/>
      <c r="E16" s="638"/>
      <c r="F16" s="638"/>
      <c r="G16" s="638"/>
      <c r="H16" s="638"/>
      <c r="I16" s="638"/>
      <c r="J16" s="638"/>
      <c r="K16" s="638"/>
      <c r="L16" s="638"/>
      <c r="M16" s="638"/>
      <c r="N16" s="638"/>
      <c r="O16" s="638"/>
      <c r="P16" s="638"/>
      <c r="Q16" s="639"/>
      <c r="R16" s="640">
        <v>1049</v>
      </c>
      <c r="S16" s="641"/>
      <c r="T16" s="641"/>
      <c r="U16" s="641"/>
      <c r="V16" s="641"/>
      <c r="W16" s="641"/>
      <c r="X16" s="641"/>
      <c r="Y16" s="642"/>
      <c r="Z16" s="677">
        <v>0</v>
      </c>
      <c r="AA16" s="677"/>
      <c r="AB16" s="677"/>
      <c r="AC16" s="677"/>
      <c r="AD16" s="678">
        <v>1049</v>
      </c>
      <c r="AE16" s="678"/>
      <c r="AF16" s="678"/>
      <c r="AG16" s="678"/>
      <c r="AH16" s="678"/>
      <c r="AI16" s="678"/>
      <c r="AJ16" s="678"/>
      <c r="AK16" s="678"/>
      <c r="AL16" s="643">
        <v>0</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235</v>
      </c>
      <c r="BH16" s="641"/>
      <c r="BI16" s="641"/>
      <c r="BJ16" s="641"/>
      <c r="BK16" s="641"/>
      <c r="BL16" s="641"/>
      <c r="BM16" s="641"/>
      <c r="BN16" s="642"/>
      <c r="BO16" s="677" t="s">
        <v>127</v>
      </c>
      <c r="BP16" s="677"/>
      <c r="BQ16" s="677"/>
      <c r="BR16" s="677"/>
      <c r="BS16" s="646" t="s">
        <v>235</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102509</v>
      </c>
      <c r="CS16" s="641"/>
      <c r="CT16" s="641"/>
      <c r="CU16" s="641"/>
      <c r="CV16" s="641"/>
      <c r="CW16" s="641"/>
      <c r="CX16" s="641"/>
      <c r="CY16" s="642"/>
      <c r="CZ16" s="677">
        <v>1.5</v>
      </c>
      <c r="DA16" s="677"/>
      <c r="DB16" s="677"/>
      <c r="DC16" s="677"/>
      <c r="DD16" s="646" t="s">
        <v>127</v>
      </c>
      <c r="DE16" s="641"/>
      <c r="DF16" s="641"/>
      <c r="DG16" s="641"/>
      <c r="DH16" s="641"/>
      <c r="DI16" s="641"/>
      <c r="DJ16" s="641"/>
      <c r="DK16" s="641"/>
      <c r="DL16" s="641"/>
      <c r="DM16" s="641"/>
      <c r="DN16" s="641"/>
      <c r="DO16" s="641"/>
      <c r="DP16" s="642"/>
      <c r="DQ16" s="646">
        <v>14034</v>
      </c>
      <c r="DR16" s="641"/>
      <c r="DS16" s="641"/>
      <c r="DT16" s="641"/>
      <c r="DU16" s="641"/>
      <c r="DV16" s="641"/>
      <c r="DW16" s="641"/>
      <c r="DX16" s="641"/>
      <c r="DY16" s="641"/>
      <c r="DZ16" s="641"/>
      <c r="EA16" s="641"/>
      <c r="EB16" s="641"/>
      <c r="EC16" s="684"/>
    </row>
    <row r="17" spans="2:133" ht="11.25" customHeight="1">
      <c r="B17" s="637" t="s">
        <v>267</v>
      </c>
      <c r="C17" s="638"/>
      <c r="D17" s="638"/>
      <c r="E17" s="638"/>
      <c r="F17" s="638"/>
      <c r="G17" s="638"/>
      <c r="H17" s="638"/>
      <c r="I17" s="638"/>
      <c r="J17" s="638"/>
      <c r="K17" s="638"/>
      <c r="L17" s="638"/>
      <c r="M17" s="638"/>
      <c r="N17" s="638"/>
      <c r="O17" s="638"/>
      <c r="P17" s="638"/>
      <c r="Q17" s="639"/>
      <c r="R17" s="640">
        <v>17631</v>
      </c>
      <c r="S17" s="641"/>
      <c r="T17" s="641"/>
      <c r="U17" s="641"/>
      <c r="V17" s="641"/>
      <c r="W17" s="641"/>
      <c r="X17" s="641"/>
      <c r="Y17" s="642"/>
      <c r="Z17" s="677">
        <v>0.3</v>
      </c>
      <c r="AA17" s="677"/>
      <c r="AB17" s="677"/>
      <c r="AC17" s="677"/>
      <c r="AD17" s="678">
        <v>17631</v>
      </c>
      <c r="AE17" s="678"/>
      <c r="AF17" s="678"/>
      <c r="AG17" s="678"/>
      <c r="AH17" s="678"/>
      <c r="AI17" s="678"/>
      <c r="AJ17" s="678"/>
      <c r="AK17" s="678"/>
      <c r="AL17" s="643">
        <v>0.4</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235</v>
      </c>
      <c r="BH17" s="641"/>
      <c r="BI17" s="641"/>
      <c r="BJ17" s="641"/>
      <c r="BK17" s="641"/>
      <c r="BL17" s="641"/>
      <c r="BM17" s="641"/>
      <c r="BN17" s="642"/>
      <c r="BO17" s="677" t="s">
        <v>127</v>
      </c>
      <c r="BP17" s="677"/>
      <c r="BQ17" s="677"/>
      <c r="BR17" s="677"/>
      <c r="BS17" s="646" t="s">
        <v>235</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1286836</v>
      </c>
      <c r="CS17" s="641"/>
      <c r="CT17" s="641"/>
      <c r="CU17" s="641"/>
      <c r="CV17" s="641"/>
      <c r="CW17" s="641"/>
      <c r="CX17" s="641"/>
      <c r="CY17" s="642"/>
      <c r="CZ17" s="677">
        <v>19.100000000000001</v>
      </c>
      <c r="DA17" s="677"/>
      <c r="DB17" s="677"/>
      <c r="DC17" s="677"/>
      <c r="DD17" s="646" t="s">
        <v>235</v>
      </c>
      <c r="DE17" s="641"/>
      <c r="DF17" s="641"/>
      <c r="DG17" s="641"/>
      <c r="DH17" s="641"/>
      <c r="DI17" s="641"/>
      <c r="DJ17" s="641"/>
      <c r="DK17" s="641"/>
      <c r="DL17" s="641"/>
      <c r="DM17" s="641"/>
      <c r="DN17" s="641"/>
      <c r="DO17" s="641"/>
      <c r="DP17" s="642"/>
      <c r="DQ17" s="646">
        <v>1205829</v>
      </c>
      <c r="DR17" s="641"/>
      <c r="DS17" s="641"/>
      <c r="DT17" s="641"/>
      <c r="DU17" s="641"/>
      <c r="DV17" s="641"/>
      <c r="DW17" s="641"/>
      <c r="DX17" s="641"/>
      <c r="DY17" s="641"/>
      <c r="DZ17" s="641"/>
      <c r="EA17" s="641"/>
      <c r="EB17" s="641"/>
      <c r="EC17" s="684"/>
    </row>
    <row r="18" spans="2:133" ht="11.25" customHeight="1">
      <c r="B18" s="637" t="s">
        <v>270</v>
      </c>
      <c r="C18" s="638"/>
      <c r="D18" s="638"/>
      <c r="E18" s="638"/>
      <c r="F18" s="638"/>
      <c r="G18" s="638"/>
      <c r="H18" s="638"/>
      <c r="I18" s="638"/>
      <c r="J18" s="638"/>
      <c r="K18" s="638"/>
      <c r="L18" s="638"/>
      <c r="M18" s="638"/>
      <c r="N18" s="638"/>
      <c r="O18" s="638"/>
      <c r="P18" s="638"/>
      <c r="Q18" s="639"/>
      <c r="R18" s="640">
        <v>2101</v>
      </c>
      <c r="S18" s="641"/>
      <c r="T18" s="641"/>
      <c r="U18" s="641"/>
      <c r="V18" s="641"/>
      <c r="W18" s="641"/>
      <c r="X18" s="641"/>
      <c r="Y18" s="642"/>
      <c r="Z18" s="677">
        <v>0</v>
      </c>
      <c r="AA18" s="677"/>
      <c r="AB18" s="677"/>
      <c r="AC18" s="677"/>
      <c r="AD18" s="678">
        <v>2101</v>
      </c>
      <c r="AE18" s="678"/>
      <c r="AF18" s="678"/>
      <c r="AG18" s="678"/>
      <c r="AH18" s="678"/>
      <c r="AI18" s="678"/>
      <c r="AJ18" s="678"/>
      <c r="AK18" s="678"/>
      <c r="AL18" s="643">
        <v>0.1</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127</v>
      </c>
      <c r="BH18" s="641"/>
      <c r="BI18" s="641"/>
      <c r="BJ18" s="641"/>
      <c r="BK18" s="641"/>
      <c r="BL18" s="641"/>
      <c r="BM18" s="641"/>
      <c r="BN18" s="642"/>
      <c r="BO18" s="677" t="s">
        <v>127</v>
      </c>
      <c r="BP18" s="677"/>
      <c r="BQ18" s="677"/>
      <c r="BR18" s="677"/>
      <c r="BS18" s="646" t="s">
        <v>235</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v>42500</v>
      </c>
      <c r="CS18" s="641"/>
      <c r="CT18" s="641"/>
      <c r="CU18" s="641"/>
      <c r="CV18" s="641"/>
      <c r="CW18" s="641"/>
      <c r="CX18" s="641"/>
      <c r="CY18" s="642"/>
      <c r="CZ18" s="677">
        <v>0.6</v>
      </c>
      <c r="DA18" s="677"/>
      <c r="DB18" s="677"/>
      <c r="DC18" s="677"/>
      <c r="DD18" s="646" t="s">
        <v>127</v>
      </c>
      <c r="DE18" s="641"/>
      <c r="DF18" s="641"/>
      <c r="DG18" s="641"/>
      <c r="DH18" s="641"/>
      <c r="DI18" s="641"/>
      <c r="DJ18" s="641"/>
      <c r="DK18" s="641"/>
      <c r="DL18" s="641"/>
      <c r="DM18" s="641"/>
      <c r="DN18" s="641"/>
      <c r="DO18" s="641"/>
      <c r="DP18" s="642"/>
      <c r="DQ18" s="646">
        <v>42500</v>
      </c>
      <c r="DR18" s="641"/>
      <c r="DS18" s="641"/>
      <c r="DT18" s="641"/>
      <c r="DU18" s="641"/>
      <c r="DV18" s="641"/>
      <c r="DW18" s="641"/>
      <c r="DX18" s="641"/>
      <c r="DY18" s="641"/>
      <c r="DZ18" s="641"/>
      <c r="EA18" s="641"/>
      <c r="EB18" s="641"/>
      <c r="EC18" s="684"/>
    </row>
    <row r="19" spans="2:133" ht="11.25" customHeight="1">
      <c r="B19" s="637" t="s">
        <v>273</v>
      </c>
      <c r="C19" s="638"/>
      <c r="D19" s="638"/>
      <c r="E19" s="638"/>
      <c r="F19" s="638"/>
      <c r="G19" s="638"/>
      <c r="H19" s="638"/>
      <c r="I19" s="638"/>
      <c r="J19" s="638"/>
      <c r="K19" s="638"/>
      <c r="L19" s="638"/>
      <c r="M19" s="638"/>
      <c r="N19" s="638"/>
      <c r="O19" s="638"/>
      <c r="P19" s="638"/>
      <c r="Q19" s="639"/>
      <c r="R19" s="640">
        <v>441</v>
      </c>
      <c r="S19" s="641"/>
      <c r="T19" s="641"/>
      <c r="U19" s="641"/>
      <c r="V19" s="641"/>
      <c r="W19" s="641"/>
      <c r="X19" s="641"/>
      <c r="Y19" s="642"/>
      <c r="Z19" s="677">
        <v>0</v>
      </c>
      <c r="AA19" s="677"/>
      <c r="AB19" s="677"/>
      <c r="AC19" s="677"/>
      <c r="AD19" s="678">
        <v>441</v>
      </c>
      <c r="AE19" s="678"/>
      <c r="AF19" s="678"/>
      <c r="AG19" s="678"/>
      <c r="AH19" s="678"/>
      <c r="AI19" s="678"/>
      <c r="AJ19" s="678"/>
      <c r="AK19" s="678"/>
      <c r="AL19" s="643">
        <v>0</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t="s">
        <v>127</v>
      </c>
      <c r="BH19" s="641"/>
      <c r="BI19" s="641"/>
      <c r="BJ19" s="641"/>
      <c r="BK19" s="641"/>
      <c r="BL19" s="641"/>
      <c r="BM19" s="641"/>
      <c r="BN19" s="642"/>
      <c r="BO19" s="677" t="s">
        <v>127</v>
      </c>
      <c r="BP19" s="677"/>
      <c r="BQ19" s="677"/>
      <c r="BR19" s="677"/>
      <c r="BS19" s="646" t="s">
        <v>235</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127</v>
      </c>
      <c r="DA19" s="677"/>
      <c r="DB19" s="677"/>
      <c r="DC19" s="677"/>
      <c r="DD19" s="646" t="s">
        <v>127</v>
      </c>
      <c r="DE19" s="641"/>
      <c r="DF19" s="641"/>
      <c r="DG19" s="641"/>
      <c r="DH19" s="641"/>
      <c r="DI19" s="641"/>
      <c r="DJ19" s="641"/>
      <c r="DK19" s="641"/>
      <c r="DL19" s="641"/>
      <c r="DM19" s="641"/>
      <c r="DN19" s="641"/>
      <c r="DO19" s="641"/>
      <c r="DP19" s="642"/>
      <c r="DQ19" s="646" t="s">
        <v>127</v>
      </c>
      <c r="DR19" s="641"/>
      <c r="DS19" s="641"/>
      <c r="DT19" s="641"/>
      <c r="DU19" s="641"/>
      <c r="DV19" s="641"/>
      <c r="DW19" s="641"/>
      <c r="DX19" s="641"/>
      <c r="DY19" s="641"/>
      <c r="DZ19" s="641"/>
      <c r="EA19" s="641"/>
      <c r="EB19" s="641"/>
      <c r="EC19" s="684"/>
    </row>
    <row r="20" spans="2:133" ht="11.25" customHeight="1">
      <c r="B20" s="637" t="s">
        <v>276</v>
      </c>
      <c r="C20" s="638"/>
      <c r="D20" s="638"/>
      <c r="E20" s="638"/>
      <c r="F20" s="638"/>
      <c r="G20" s="638"/>
      <c r="H20" s="638"/>
      <c r="I20" s="638"/>
      <c r="J20" s="638"/>
      <c r="K20" s="638"/>
      <c r="L20" s="638"/>
      <c r="M20" s="638"/>
      <c r="N20" s="638"/>
      <c r="O20" s="638"/>
      <c r="P20" s="638"/>
      <c r="Q20" s="639"/>
      <c r="R20" s="640">
        <v>133</v>
      </c>
      <c r="S20" s="641"/>
      <c r="T20" s="641"/>
      <c r="U20" s="641"/>
      <c r="V20" s="641"/>
      <c r="W20" s="641"/>
      <c r="X20" s="641"/>
      <c r="Y20" s="642"/>
      <c r="Z20" s="677">
        <v>0</v>
      </c>
      <c r="AA20" s="677"/>
      <c r="AB20" s="677"/>
      <c r="AC20" s="677"/>
      <c r="AD20" s="678">
        <v>133</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t="s">
        <v>235</v>
      </c>
      <c r="BH20" s="641"/>
      <c r="BI20" s="641"/>
      <c r="BJ20" s="641"/>
      <c r="BK20" s="641"/>
      <c r="BL20" s="641"/>
      <c r="BM20" s="641"/>
      <c r="BN20" s="642"/>
      <c r="BO20" s="677" t="s">
        <v>136</v>
      </c>
      <c r="BP20" s="677"/>
      <c r="BQ20" s="677"/>
      <c r="BR20" s="677"/>
      <c r="BS20" s="646" t="s">
        <v>136</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6746077</v>
      </c>
      <c r="CS20" s="641"/>
      <c r="CT20" s="641"/>
      <c r="CU20" s="641"/>
      <c r="CV20" s="641"/>
      <c r="CW20" s="641"/>
      <c r="CX20" s="641"/>
      <c r="CY20" s="642"/>
      <c r="CZ20" s="677">
        <v>100</v>
      </c>
      <c r="DA20" s="677"/>
      <c r="DB20" s="677"/>
      <c r="DC20" s="677"/>
      <c r="DD20" s="646">
        <v>1140669</v>
      </c>
      <c r="DE20" s="641"/>
      <c r="DF20" s="641"/>
      <c r="DG20" s="641"/>
      <c r="DH20" s="641"/>
      <c r="DI20" s="641"/>
      <c r="DJ20" s="641"/>
      <c r="DK20" s="641"/>
      <c r="DL20" s="641"/>
      <c r="DM20" s="641"/>
      <c r="DN20" s="641"/>
      <c r="DO20" s="641"/>
      <c r="DP20" s="642"/>
      <c r="DQ20" s="646">
        <v>4958106</v>
      </c>
      <c r="DR20" s="641"/>
      <c r="DS20" s="641"/>
      <c r="DT20" s="641"/>
      <c r="DU20" s="641"/>
      <c r="DV20" s="641"/>
      <c r="DW20" s="641"/>
      <c r="DX20" s="641"/>
      <c r="DY20" s="641"/>
      <c r="DZ20" s="641"/>
      <c r="EA20" s="641"/>
      <c r="EB20" s="641"/>
      <c r="EC20" s="684"/>
    </row>
    <row r="21" spans="2:133" ht="11.25" customHeight="1">
      <c r="B21" s="637" t="s">
        <v>279</v>
      </c>
      <c r="C21" s="638"/>
      <c r="D21" s="638"/>
      <c r="E21" s="638"/>
      <c r="F21" s="638"/>
      <c r="G21" s="638"/>
      <c r="H21" s="638"/>
      <c r="I21" s="638"/>
      <c r="J21" s="638"/>
      <c r="K21" s="638"/>
      <c r="L21" s="638"/>
      <c r="M21" s="638"/>
      <c r="N21" s="638"/>
      <c r="O21" s="638"/>
      <c r="P21" s="638"/>
      <c r="Q21" s="639"/>
      <c r="R21" s="640">
        <v>14956</v>
      </c>
      <c r="S21" s="641"/>
      <c r="T21" s="641"/>
      <c r="U21" s="641"/>
      <c r="V21" s="641"/>
      <c r="W21" s="641"/>
      <c r="X21" s="641"/>
      <c r="Y21" s="642"/>
      <c r="Z21" s="677">
        <v>0.2</v>
      </c>
      <c r="AA21" s="677"/>
      <c r="AB21" s="677"/>
      <c r="AC21" s="677"/>
      <c r="AD21" s="678">
        <v>14956</v>
      </c>
      <c r="AE21" s="678"/>
      <c r="AF21" s="678"/>
      <c r="AG21" s="678"/>
      <c r="AH21" s="678"/>
      <c r="AI21" s="678"/>
      <c r="AJ21" s="678"/>
      <c r="AK21" s="678"/>
      <c r="AL21" s="643">
        <v>0.4</v>
      </c>
      <c r="AM21" s="644"/>
      <c r="AN21" s="644"/>
      <c r="AO21" s="679"/>
      <c r="AP21" s="734" t="s">
        <v>280</v>
      </c>
      <c r="AQ21" s="742"/>
      <c r="AR21" s="742"/>
      <c r="AS21" s="742"/>
      <c r="AT21" s="742"/>
      <c r="AU21" s="742"/>
      <c r="AV21" s="742"/>
      <c r="AW21" s="742"/>
      <c r="AX21" s="742"/>
      <c r="AY21" s="742"/>
      <c r="AZ21" s="742"/>
      <c r="BA21" s="742"/>
      <c r="BB21" s="742"/>
      <c r="BC21" s="742"/>
      <c r="BD21" s="742"/>
      <c r="BE21" s="742"/>
      <c r="BF21" s="736"/>
      <c r="BG21" s="640" t="s">
        <v>127</v>
      </c>
      <c r="BH21" s="641"/>
      <c r="BI21" s="641"/>
      <c r="BJ21" s="641"/>
      <c r="BK21" s="641"/>
      <c r="BL21" s="641"/>
      <c r="BM21" s="641"/>
      <c r="BN21" s="642"/>
      <c r="BO21" s="677" t="s">
        <v>136</v>
      </c>
      <c r="BP21" s="677"/>
      <c r="BQ21" s="677"/>
      <c r="BR21" s="677"/>
      <c r="BS21" s="646" t="s">
        <v>235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281</v>
      </c>
      <c r="C22" s="638"/>
      <c r="D22" s="638"/>
      <c r="E22" s="638"/>
      <c r="F22" s="638"/>
      <c r="G22" s="638"/>
      <c r="H22" s="638"/>
      <c r="I22" s="638"/>
      <c r="J22" s="638"/>
      <c r="K22" s="638"/>
      <c r="L22" s="638"/>
      <c r="M22" s="638"/>
      <c r="N22" s="638"/>
      <c r="O22" s="638"/>
      <c r="P22" s="638"/>
      <c r="Q22" s="639"/>
      <c r="R22" s="640">
        <v>3618222</v>
      </c>
      <c r="S22" s="641"/>
      <c r="T22" s="641"/>
      <c r="U22" s="641"/>
      <c r="V22" s="641"/>
      <c r="W22" s="641"/>
      <c r="X22" s="641"/>
      <c r="Y22" s="642"/>
      <c r="Z22" s="677">
        <v>52.5</v>
      </c>
      <c r="AA22" s="677"/>
      <c r="AB22" s="677"/>
      <c r="AC22" s="677"/>
      <c r="AD22" s="678">
        <v>3233025</v>
      </c>
      <c r="AE22" s="678"/>
      <c r="AF22" s="678"/>
      <c r="AG22" s="678"/>
      <c r="AH22" s="678"/>
      <c r="AI22" s="678"/>
      <c r="AJ22" s="678"/>
      <c r="AK22" s="678"/>
      <c r="AL22" s="643">
        <v>80.900000000000006</v>
      </c>
      <c r="AM22" s="644"/>
      <c r="AN22" s="644"/>
      <c r="AO22" s="679"/>
      <c r="AP22" s="734" t="s">
        <v>282</v>
      </c>
      <c r="AQ22" s="742"/>
      <c r="AR22" s="742"/>
      <c r="AS22" s="742"/>
      <c r="AT22" s="742"/>
      <c r="AU22" s="742"/>
      <c r="AV22" s="742"/>
      <c r="AW22" s="742"/>
      <c r="AX22" s="742"/>
      <c r="AY22" s="742"/>
      <c r="AZ22" s="742"/>
      <c r="BA22" s="742"/>
      <c r="BB22" s="742"/>
      <c r="BC22" s="742"/>
      <c r="BD22" s="742"/>
      <c r="BE22" s="742"/>
      <c r="BF22" s="736"/>
      <c r="BG22" s="640" t="s">
        <v>235</v>
      </c>
      <c r="BH22" s="641"/>
      <c r="BI22" s="641"/>
      <c r="BJ22" s="641"/>
      <c r="BK22" s="641"/>
      <c r="BL22" s="641"/>
      <c r="BM22" s="641"/>
      <c r="BN22" s="642"/>
      <c r="BO22" s="677" t="s">
        <v>235</v>
      </c>
      <c r="BP22" s="677"/>
      <c r="BQ22" s="677"/>
      <c r="BR22" s="677"/>
      <c r="BS22" s="646" t="s">
        <v>235</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284</v>
      </c>
      <c r="C23" s="638"/>
      <c r="D23" s="638"/>
      <c r="E23" s="638"/>
      <c r="F23" s="638"/>
      <c r="G23" s="638"/>
      <c r="H23" s="638"/>
      <c r="I23" s="638"/>
      <c r="J23" s="638"/>
      <c r="K23" s="638"/>
      <c r="L23" s="638"/>
      <c r="M23" s="638"/>
      <c r="N23" s="638"/>
      <c r="O23" s="638"/>
      <c r="P23" s="638"/>
      <c r="Q23" s="639"/>
      <c r="R23" s="640">
        <v>3233025</v>
      </c>
      <c r="S23" s="641"/>
      <c r="T23" s="641"/>
      <c r="U23" s="641"/>
      <c r="V23" s="641"/>
      <c r="W23" s="641"/>
      <c r="X23" s="641"/>
      <c r="Y23" s="642"/>
      <c r="Z23" s="677">
        <v>46.9</v>
      </c>
      <c r="AA23" s="677"/>
      <c r="AB23" s="677"/>
      <c r="AC23" s="677"/>
      <c r="AD23" s="678">
        <v>3233025</v>
      </c>
      <c r="AE23" s="678"/>
      <c r="AF23" s="678"/>
      <c r="AG23" s="678"/>
      <c r="AH23" s="678"/>
      <c r="AI23" s="678"/>
      <c r="AJ23" s="678"/>
      <c r="AK23" s="678"/>
      <c r="AL23" s="643">
        <v>80.900000000000006</v>
      </c>
      <c r="AM23" s="644"/>
      <c r="AN23" s="644"/>
      <c r="AO23" s="679"/>
      <c r="AP23" s="734" t="s">
        <v>285</v>
      </c>
      <c r="AQ23" s="742"/>
      <c r="AR23" s="742"/>
      <c r="AS23" s="742"/>
      <c r="AT23" s="742"/>
      <c r="AU23" s="742"/>
      <c r="AV23" s="742"/>
      <c r="AW23" s="742"/>
      <c r="AX23" s="742"/>
      <c r="AY23" s="742"/>
      <c r="AZ23" s="742"/>
      <c r="BA23" s="742"/>
      <c r="BB23" s="742"/>
      <c r="BC23" s="742"/>
      <c r="BD23" s="742"/>
      <c r="BE23" s="742"/>
      <c r="BF23" s="736"/>
      <c r="BG23" s="640" t="s">
        <v>127</v>
      </c>
      <c r="BH23" s="641"/>
      <c r="BI23" s="641"/>
      <c r="BJ23" s="641"/>
      <c r="BK23" s="641"/>
      <c r="BL23" s="641"/>
      <c r="BM23" s="641"/>
      <c r="BN23" s="642"/>
      <c r="BO23" s="677" t="s">
        <v>127</v>
      </c>
      <c r="BP23" s="677"/>
      <c r="BQ23" s="677"/>
      <c r="BR23" s="677"/>
      <c r="BS23" s="646" t="s">
        <v>136</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c r="B24" s="637" t="s">
        <v>291</v>
      </c>
      <c r="C24" s="638"/>
      <c r="D24" s="638"/>
      <c r="E24" s="638"/>
      <c r="F24" s="638"/>
      <c r="G24" s="638"/>
      <c r="H24" s="638"/>
      <c r="I24" s="638"/>
      <c r="J24" s="638"/>
      <c r="K24" s="638"/>
      <c r="L24" s="638"/>
      <c r="M24" s="638"/>
      <c r="N24" s="638"/>
      <c r="O24" s="638"/>
      <c r="P24" s="638"/>
      <c r="Q24" s="639"/>
      <c r="R24" s="640">
        <v>385197</v>
      </c>
      <c r="S24" s="641"/>
      <c r="T24" s="641"/>
      <c r="U24" s="641"/>
      <c r="V24" s="641"/>
      <c r="W24" s="641"/>
      <c r="X24" s="641"/>
      <c r="Y24" s="642"/>
      <c r="Z24" s="677">
        <v>5.6</v>
      </c>
      <c r="AA24" s="677"/>
      <c r="AB24" s="677"/>
      <c r="AC24" s="677"/>
      <c r="AD24" s="678" t="s">
        <v>136</v>
      </c>
      <c r="AE24" s="678"/>
      <c r="AF24" s="678"/>
      <c r="AG24" s="678"/>
      <c r="AH24" s="678"/>
      <c r="AI24" s="678"/>
      <c r="AJ24" s="678"/>
      <c r="AK24" s="678"/>
      <c r="AL24" s="643" t="s">
        <v>235</v>
      </c>
      <c r="AM24" s="644"/>
      <c r="AN24" s="644"/>
      <c r="AO24" s="679"/>
      <c r="AP24" s="734" t="s">
        <v>292</v>
      </c>
      <c r="AQ24" s="742"/>
      <c r="AR24" s="742"/>
      <c r="AS24" s="742"/>
      <c r="AT24" s="742"/>
      <c r="AU24" s="742"/>
      <c r="AV24" s="742"/>
      <c r="AW24" s="742"/>
      <c r="AX24" s="742"/>
      <c r="AY24" s="742"/>
      <c r="AZ24" s="742"/>
      <c r="BA24" s="742"/>
      <c r="BB24" s="742"/>
      <c r="BC24" s="742"/>
      <c r="BD24" s="742"/>
      <c r="BE24" s="742"/>
      <c r="BF24" s="736"/>
      <c r="BG24" s="640" t="s">
        <v>127</v>
      </c>
      <c r="BH24" s="641"/>
      <c r="BI24" s="641"/>
      <c r="BJ24" s="641"/>
      <c r="BK24" s="641"/>
      <c r="BL24" s="641"/>
      <c r="BM24" s="641"/>
      <c r="BN24" s="642"/>
      <c r="BO24" s="677" t="s">
        <v>136</v>
      </c>
      <c r="BP24" s="677"/>
      <c r="BQ24" s="677"/>
      <c r="BR24" s="677"/>
      <c r="BS24" s="646" t="s">
        <v>127</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2781804</v>
      </c>
      <c r="CS24" s="696"/>
      <c r="CT24" s="696"/>
      <c r="CU24" s="696"/>
      <c r="CV24" s="696"/>
      <c r="CW24" s="696"/>
      <c r="CX24" s="696"/>
      <c r="CY24" s="739"/>
      <c r="CZ24" s="740">
        <v>41.2</v>
      </c>
      <c r="DA24" s="711"/>
      <c r="DB24" s="711"/>
      <c r="DC24" s="743"/>
      <c r="DD24" s="738">
        <v>2487176</v>
      </c>
      <c r="DE24" s="696"/>
      <c r="DF24" s="696"/>
      <c r="DG24" s="696"/>
      <c r="DH24" s="696"/>
      <c r="DI24" s="696"/>
      <c r="DJ24" s="696"/>
      <c r="DK24" s="739"/>
      <c r="DL24" s="738">
        <v>2461713</v>
      </c>
      <c r="DM24" s="696"/>
      <c r="DN24" s="696"/>
      <c r="DO24" s="696"/>
      <c r="DP24" s="696"/>
      <c r="DQ24" s="696"/>
      <c r="DR24" s="696"/>
      <c r="DS24" s="696"/>
      <c r="DT24" s="696"/>
      <c r="DU24" s="696"/>
      <c r="DV24" s="739"/>
      <c r="DW24" s="740">
        <v>59.9</v>
      </c>
      <c r="DX24" s="711"/>
      <c r="DY24" s="711"/>
      <c r="DZ24" s="711"/>
      <c r="EA24" s="711"/>
      <c r="EB24" s="711"/>
      <c r="EC24" s="741"/>
    </row>
    <row r="25" spans="2:133" ht="11.25" customHeight="1">
      <c r="B25" s="637" t="s">
        <v>294</v>
      </c>
      <c r="C25" s="638"/>
      <c r="D25" s="638"/>
      <c r="E25" s="638"/>
      <c r="F25" s="638"/>
      <c r="G25" s="638"/>
      <c r="H25" s="638"/>
      <c r="I25" s="638"/>
      <c r="J25" s="638"/>
      <c r="K25" s="638"/>
      <c r="L25" s="638"/>
      <c r="M25" s="638"/>
      <c r="N25" s="638"/>
      <c r="O25" s="638"/>
      <c r="P25" s="638"/>
      <c r="Q25" s="639"/>
      <c r="R25" s="640" t="s">
        <v>127</v>
      </c>
      <c r="S25" s="641"/>
      <c r="T25" s="641"/>
      <c r="U25" s="641"/>
      <c r="V25" s="641"/>
      <c r="W25" s="641"/>
      <c r="X25" s="641"/>
      <c r="Y25" s="642"/>
      <c r="Z25" s="677" t="s">
        <v>127</v>
      </c>
      <c r="AA25" s="677"/>
      <c r="AB25" s="677"/>
      <c r="AC25" s="677"/>
      <c r="AD25" s="678" t="s">
        <v>235</v>
      </c>
      <c r="AE25" s="678"/>
      <c r="AF25" s="678"/>
      <c r="AG25" s="678"/>
      <c r="AH25" s="678"/>
      <c r="AI25" s="678"/>
      <c r="AJ25" s="678"/>
      <c r="AK25" s="678"/>
      <c r="AL25" s="643" t="s">
        <v>235</v>
      </c>
      <c r="AM25" s="644"/>
      <c r="AN25" s="644"/>
      <c r="AO25" s="679"/>
      <c r="AP25" s="734" t="s">
        <v>295</v>
      </c>
      <c r="AQ25" s="742"/>
      <c r="AR25" s="742"/>
      <c r="AS25" s="742"/>
      <c r="AT25" s="742"/>
      <c r="AU25" s="742"/>
      <c r="AV25" s="742"/>
      <c r="AW25" s="742"/>
      <c r="AX25" s="742"/>
      <c r="AY25" s="742"/>
      <c r="AZ25" s="742"/>
      <c r="BA25" s="742"/>
      <c r="BB25" s="742"/>
      <c r="BC25" s="742"/>
      <c r="BD25" s="742"/>
      <c r="BE25" s="742"/>
      <c r="BF25" s="736"/>
      <c r="BG25" s="640" t="s">
        <v>127</v>
      </c>
      <c r="BH25" s="641"/>
      <c r="BI25" s="641"/>
      <c r="BJ25" s="641"/>
      <c r="BK25" s="641"/>
      <c r="BL25" s="641"/>
      <c r="BM25" s="641"/>
      <c r="BN25" s="642"/>
      <c r="BO25" s="677" t="s">
        <v>235</v>
      </c>
      <c r="BP25" s="677"/>
      <c r="BQ25" s="677"/>
      <c r="BR25" s="677"/>
      <c r="BS25" s="646" t="s">
        <v>235</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1276128</v>
      </c>
      <c r="CS25" s="659"/>
      <c r="CT25" s="659"/>
      <c r="CU25" s="659"/>
      <c r="CV25" s="659"/>
      <c r="CW25" s="659"/>
      <c r="CX25" s="659"/>
      <c r="CY25" s="660"/>
      <c r="CZ25" s="643">
        <v>18.899999999999999</v>
      </c>
      <c r="DA25" s="661"/>
      <c r="DB25" s="661"/>
      <c r="DC25" s="662"/>
      <c r="DD25" s="646">
        <v>1198448</v>
      </c>
      <c r="DE25" s="659"/>
      <c r="DF25" s="659"/>
      <c r="DG25" s="659"/>
      <c r="DH25" s="659"/>
      <c r="DI25" s="659"/>
      <c r="DJ25" s="659"/>
      <c r="DK25" s="660"/>
      <c r="DL25" s="646">
        <v>1174145</v>
      </c>
      <c r="DM25" s="659"/>
      <c r="DN25" s="659"/>
      <c r="DO25" s="659"/>
      <c r="DP25" s="659"/>
      <c r="DQ25" s="659"/>
      <c r="DR25" s="659"/>
      <c r="DS25" s="659"/>
      <c r="DT25" s="659"/>
      <c r="DU25" s="659"/>
      <c r="DV25" s="660"/>
      <c r="DW25" s="643">
        <v>28.6</v>
      </c>
      <c r="DX25" s="661"/>
      <c r="DY25" s="661"/>
      <c r="DZ25" s="661"/>
      <c r="EA25" s="661"/>
      <c r="EB25" s="661"/>
      <c r="EC25" s="676"/>
    </row>
    <row r="26" spans="2:133" ht="11.25" customHeight="1">
      <c r="B26" s="637" t="s">
        <v>297</v>
      </c>
      <c r="C26" s="638"/>
      <c r="D26" s="638"/>
      <c r="E26" s="638"/>
      <c r="F26" s="638"/>
      <c r="G26" s="638"/>
      <c r="H26" s="638"/>
      <c r="I26" s="638"/>
      <c r="J26" s="638"/>
      <c r="K26" s="638"/>
      <c r="L26" s="638"/>
      <c r="M26" s="638"/>
      <c r="N26" s="638"/>
      <c r="O26" s="638"/>
      <c r="P26" s="638"/>
      <c r="Q26" s="639"/>
      <c r="R26" s="640">
        <v>4352717</v>
      </c>
      <c r="S26" s="641"/>
      <c r="T26" s="641"/>
      <c r="U26" s="641"/>
      <c r="V26" s="641"/>
      <c r="W26" s="641"/>
      <c r="X26" s="641"/>
      <c r="Y26" s="642"/>
      <c r="Z26" s="677">
        <v>63.1</v>
      </c>
      <c r="AA26" s="677"/>
      <c r="AB26" s="677"/>
      <c r="AC26" s="677"/>
      <c r="AD26" s="678">
        <v>3967520</v>
      </c>
      <c r="AE26" s="678"/>
      <c r="AF26" s="678"/>
      <c r="AG26" s="678"/>
      <c r="AH26" s="678"/>
      <c r="AI26" s="678"/>
      <c r="AJ26" s="678"/>
      <c r="AK26" s="678"/>
      <c r="AL26" s="643">
        <v>99.3</v>
      </c>
      <c r="AM26" s="644"/>
      <c r="AN26" s="644"/>
      <c r="AO26" s="679"/>
      <c r="AP26" s="734" t="s">
        <v>298</v>
      </c>
      <c r="AQ26" s="735"/>
      <c r="AR26" s="735"/>
      <c r="AS26" s="735"/>
      <c r="AT26" s="735"/>
      <c r="AU26" s="735"/>
      <c r="AV26" s="735"/>
      <c r="AW26" s="735"/>
      <c r="AX26" s="735"/>
      <c r="AY26" s="735"/>
      <c r="AZ26" s="735"/>
      <c r="BA26" s="735"/>
      <c r="BB26" s="735"/>
      <c r="BC26" s="735"/>
      <c r="BD26" s="735"/>
      <c r="BE26" s="735"/>
      <c r="BF26" s="736"/>
      <c r="BG26" s="640" t="s">
        <v>235</v>
      </c>
      <c r="BH26" s="641"/>
      <c r="BI26" s="641"/>
      <c r="BJ26" s="641"/>
      <c r="BK26" s="641"/>
      <c r="BL26" s="641"/>
      <c r="BM26" s="641"/>
      <c r="BN26" s="642"/>
      <c r="BO26" s="677" t="s">
        <v>235</v>
      </c>
      <c r="BP26" s="677"/>
      <c r="BQ26" s="677"/>
      <c r="BR26" s="677"/>
      <c r="BS26" s="646" t="s">
        <v>127</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796413</v>
      </c>
      <c r="CS26" s="641"/>
      <c r="CT26" s="641"/>
      <c r="CU26" s="641"/>
      <c r="CV26" s="641"/>
      <c r="CW26" s="641"/>
      <c r="CX26" s="641"/>
      <c r="CY26" s="642"/>
      <c r="CZ26" s="643">
        <v>11.8</v>
      </c>
      <c r="DA26" s="661"/>
      <c r="DB26" s="661"/>
      <c r="DC26" s="662"/>
      <c r="DD26" s="646">
        <v>729210</v>
      </c>
      <c r="DE26" s="641"/>
      <c r="DF26" s="641"/>
      <c r="DG26" s="641"/>
      <c r="DH26" s="641"/>
      <c r="DI26" s="641"/>
      <c r="DJ26" s="641"/>
      <c r="DK26" s="642"/>
      <c r="DL26" s="646" t="s">
        <v>127</v>
      </c>
      <c r="DM26" s="641"/>
      <c r="DN26" s="641"/>
      <c r="DO26" s="641"/>
      <c r="DP26" s="641"/>
      <c r="DQ26" s="641"/>
      <c r="DR26" s="641"/>
      <c r="DS26" s="641"/>
      <c r="DT26" s="641"/>
      <c r="DU26" s="641"/>
      <c r="DV26" s="642"/>
      <c r="DW26" s="643" t="s">
        <v>235</v>
      </c>
      <c r="DX26" s="661"/>
      <c r="DY26" s="661"/>
      <c r="DZ26" s="661"/>
      <c r="EA26" s="661"/>
      <c r="EB26" s="661"/>
      <c r="EC26" s="676"/>
    </row>
    <row r="27" spans="2:133" ht="11.25" customHeight="1">
      <c r="B27" s="637" t="s">
        <v>300</v>
      </c>
      <c r="C27" s="638"/>
      <c r="D27" s="638"/>
      <c r="E27" s="638"/>
      <c r="F27" s="638"/>
      <c r="G27" s="638"/>
      <c r="H27" s="638"/>
      <c r="I27" s="638"/>
      <c r="J27" s="638"/>
      <c r="K27" s="638"/>
      <c r="L27" s="638"/>
      <c r="M27" s="638"/>
      <c r="N27" s="638"/>
      <c r="O27" s="638"/>
      <c r="P27" s="638"/>
      <c r="Q27" s="639"/>
      <c r="R27" s="640" t="s">
        <v>235</v>
      </c>
      <c r="S27" s="641"/>
      <c r="T27" s="641"/>
      <c r="U27" s="641"/>
      <c r="V27" s="641"/>
      <c r="W27" s="641"/>
      <c r="X27" s="641"/>
      <c r="Y27" s="642"/>
      <c r="Z27" s="677" t="s">
        <v>235</v>
      </c>
      <c r="AA27" s="677"/>
      <c r="AB27" s="677"/>
      <c r="AC27" s="677"/>
      <c r="AD27" s="678" t="s">
        <v>136</v>
      </c>
      <c r="AE27" s="678"/>
      <c r="AF27" s="678"/>
      <c r="AG27" s="678"/>
      <c r="AH27" s="678"/>
      <c r="AI27" s="678"/>
      <c r="AJ27" s="678"/>
      <c r="AK27" s="678"/>
      <c r="AL27" s="643" t="s">
        <v>235</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564832</v>
      </c>
      <c r="BH27" s="641"/>
      <c r="BI27" s="641"/>
      <c r="BJ27" s="641"/>
      <c r="BK27" s="641"/>
      <c r="BL27" s="641"/>
      <c r="BM27" s="641"/>
      <c r="BN27" s="642"/>
      <c r="BO27" s="677">
        <v>100</v>
      </c>
      <c r="BP27" s="677"/>
      <c r="BQ27" s="677"/>
      <c r="BR27" s="677"/>
      <c r="BS27" s="646" t="s">
        <v>235</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218840</v>
      </c>
      <c r="CS27" s="659"/>
      <c r="CT27" s="659"/>
      <c r="CU27" s="659"/>
      <c r="CV27" s="659"/>
      <c r="CW27" s="659"/>
      <c r="CX27" s="659"/>
      <c r="CY27" s="660"/>
      <c r="CZ27" s="643">
        <v>3.2</v>
      </c>
      <c r="DA27" s="661"/>
      <c r="DB27" s="661"/>
      <c r="DC27" s="662"/>
      <c r="DD27" s="646">
        <v>82899</v>
      </c>
      <c r="DE27" s="659"/>
      <c r="DF27" s="659"/>
      <c r="DG27" s="659"/>
      <c r="DH27" s="659"/>
      <c r="DI27" s="659"/>
      <c r="DJ27" s="659"/>
      <c r="DK27" s="660"/>
      <c r="DL27" s="646">
        <v>81739</v>
      </c>
      <c r="DM27" s="659"/>
      <c r="DN27" s="659"/>
      <c r="DO27" s="659"/>
      <c r="DP27" s="659"/>
      <c r="DQ27" s="659"/>
      <c r="DR27" s="659"/>
      <c r="DS27" s="659"/>
      <c r="DT27" s="659"/>
      <c r="DU27" s="659"/>
      <c r="DV27" s="660"/>
      <c r="DW27" s="643">
        <v>2</v>
      </c>
      <c r="DX27" s="661"/>
      <c r="DY27" s="661"/>
      <c r="DZ27" s="661"/>
      <c r="EA27" s="661"/>
      <c r="EB27" s="661"/>
      <c r="EC27" s="676"/>
    </row>
    <row r="28" spans="2:133" ht="11.25" customHeight="1">
      <c r="B28" s="637" t="s">
        <v>303</v>
      </c>
      <c r="C28" s="638"/>
      <c r="D28" s="638"/>
      <c r="E28" s="638"/>
      <c r="F28" s="638"/>
      <c r="G28" s="638"/>
      <c r="H28" s="638"/>
      <c r="I28" s="638"/>
      <c r="J28" s="638"/>
      <c r="K28" s="638"/>
      <c r="L28" s="638"/>
      <c r="M28" s="638"/>
      <c r="N28" s="638"/>
      <c r="O28" s="638"/>
      <c r="P28" s="638"/>
      <c r="Q28" s="639"/>
      <c r="R28" s="640">
        <v>26037</v>
      </c>
      <c r="S28" s="641"/>
      <c r="T28" s="641"/>
      <c r="U28" s="641"/>
      <c r="V28" s="641"/>
      <c r="W28" s="641"/>
      <c r="X28" s="641"/>
      <c r="Y28" s="642"/>
      <c r="Z28" s="677">
        <v>0.4</v>
      </c>
      <c r="AA28" s="677"/>
      <c r="AB28" s="677"/>
      <c r="AC28" s="677"/>
      <c r="AD28" s="678" t="s">
        <v>235</v>
      </c>
      <c r="AE28" s="678"/>
      <c r="AF28" s="678"/>
      <c r="AG28" s="678"/>
      <c r="AH28" s="678"/>
      <c r="AI28" s="678"/>
      <c r="AJ28" s="678"/>
      <c r="AK28" s="678"/>
      <c r="AL28" s="643" t="s">
        <v>127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1286836</v>
      </c>
      <c r="CS28" s="641"/>
      <c r="CT28" s="641"/>
      <c r="CU28" s="641"/>
      <c r="CV28" s="641"/>
      <c r="CW28" s="641"/>
      <c r="CX28" s="641"/>
      <c r="CY28" s="642"/>
      <c r="CZ28" s="643">
        <v>19.100000000000001</v>
      </c>
      <c r="DA28" s="661"/>
      <c r="DB28" s="661"/>
      <c r="DC28" s="662"/>
      <c r="DD28" s="646">
        <v>1205829</v>
      </c>
      <c r="DE28" s="641"/>
      <c r="DF28" s="641"/>
      <c r="DG28" s="641"/>
      <c r="DH28" s="641"/>
      <c r="DI28" s="641"/>
      <c r="DJ28" s="641"/>
      <c r="DK28" s="642"/>
      <c r="DL28" s="646">
        <v>1205829</v>
      </c>
      <c r="DM28" s="641"/>
      <c r="DN28" s="641"/>
      <c r="DO28" s="641"/>
      <c r="DP28" s="641"/>
      <c r="DQ28" s="641"/>
      <c r="DR28" s="641"/>
      <c r="DS28" s="641"/>
      <c r="DT28" s="641"/>
      <c r="DU28" s="641"/>
      <c r="DV28" s="642"/>
      <c r="DW28" s="643">
        <v>29.3</v>
      </c>
      <c r="DX28" s="661"/>
      <c r="DY28" s="661"/>
      <c r="DZ28" s="661"/>
      <c r="EA28" s="661"/>
      <c r="EB28" s="661"/>
      <c r="EC28" s="676"/>
    </row>
    <row r="29" spans="2:133" ht="11.25" customHeight="1">
      <c r="B29" s="637" t="s">
        <v>305</v>
      </c>
      <c r="C29" s="638"/>
      <c r="D29" s="638"/>
      <c r="E29" s="638"/>
      <c r="F29" s="638"/>
      <c r="G29" s="638"/>
      <c r="H29" s="638"/>
      <c r="I29" s="638"/>
      <c r="J29" s="638"/>
      <c r="K29" s="638"/>
      <c r="L29" s="638"/>
      <c r="M29" s="638"/>
      <c r="N29" s="638"/>
      <c r="O29" s="638"/>
      <c r="P29" s="638"/>
      <c r="Q29" s="639"/>
      <c r="R29" s="640">
        <v>174363</v>
      </c>
      <c r="S29" s="641"/>
      <c r="T29" s="641"/>
      <c r="U29" s="641"/>
      <c r="V29" s="641"/>
      <c r="W29" s="641"/>
      <c r="X29" s="641"/>
      <c r="Y29" s="642"/>
      <c r="Z29" s="677">
        <v>2.5</v>
      </c>
      <c r="AA29" s="677"/>
      <c r="AB29" s="677"/>
      <c r="AC29" s="677"/>
      <c r="AD29" s="678">
        <v>1878</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306</v>
      </c>
      <c r="CE29" s="726"/>
      <c r="CF29" s="673" t="s">
        <v>69</v>
      </c>
      <c r="CG29" s="674"/>
      <c r="CH29" s="674"/>
      <c r="CI29" s="674"/>
      <c r="CJ29" s="674"/>
      <c r="CK29" s="674"/>
      <c r="CL29" s="674"/>
      <c r="CM29" s="674"/>
      <c r="CN29" s="674"/>
      <c r="CO29" s="674"/>
      <c r="CP29" s="674"/>
      <c r="CQ29" s="675"/>
      <c r="CR29" s="640">
        <v>1286836</v>
      </c>
      <c r="CS29" s="659"/>
      <c r="CT29" s="659"/>
      <c r="CU29" s="659"/>
      <c r="CV29" s="659"/>
      <c r="CW29" s="659"/>
      <c r="CX29" s="659"/>
      <c r="CY29" s="660"/>
      <c r="CZ29" s="643">
        <v>19.100000000000001</v>
      </c>
      <c r="DA29" s="661"/>
      <c r="DB29" s="661"/>
      <c r="DC29" s="662"/>
      <c r="DD29" s="646">
        <v>1205829</v>
      </c>
      <c r="DE29" s="659"/>
      <c r="DF29" s="659"/>
      <c r="DG29" s="659"/>
      <c r="DH29" s="659"/>
      <c r="DI29" s="659"/>
      <c r="DJ29" s="659"/>
      <c r="DK29" s="660"/>
      <c r="DL29" s="646">
        <v>1205829</v>
      </c>
      <c r="DM29" s="659"/>
      <c r="DN29" s="659"/>
      <c r="DO29" s="659"/>
      <c r="DP29" s="659"/>
      <c r="DQ29" s="659"/>
      <c r="DR29" s="659"/>
      <c r="DS29" s="659"/>
      <c r="DT29" s="659"/>
      <c r="DU29" s="659"/>
      <c r="DV29" s="660"/>
      <c r="DW29" s="643">
        <v>29.3</v>
      </c>
      <c r="DX29" s="661"/>
      <c r="DY29" s="661"/>
      <c r="DZ29" s="661"/>
      <c r="EA29" s="661"/>
      <c r="EB29" s="661"/>
      <c r="EC29" s="676"/>
    </row>
    <row r="30" spans="2:133" ht="11.25" customHeight="1">
      <c r="B30" s="637" t="s">
        <v>307</v>
      </c>
      <c r="C30" s="638"/>
      <c r="D30" s="638"/>
      <c r="E30" s="638"/>
      <c r="F30" s="638"/>
      <c r="G30" s="638"/>
      <c r="H30" s="638"/>
      <c r="I30" s="638"/>
      <c r="J30" s="638"/>
      <c r="K30" s="638"/>
      <c r="L30" s="638"/>
      <c r="M30" s="638"/>
      <c r="N30" s="638"/>
      <c r="O30" s="638"/>
      <c r="P30" s="638"/>
      <c r="Q30" s="639"/>
      <c r="R30" s="640">
        <v>17016</v>
      </c>
      <c r="S30" s="641"/>
      <c r="T30" s="641"/>
      <c r="U30" s="641"/>
      <c r="V30" s="641"/>
      <c r="W30" s="641"/>
      <c r="X30" s="641"/>
      <c r="Y30" s="642"/>
      <c r="Z30" s="677">
        <v>0.2</v>
      </c>
      <c r="AA30" s="677"/>
      <c r="AB30" s="677"/>
      <c r="AC30" s="677"/>
      <c r="AD30" s="678" t="s">
        <v>127</v>
      </c>
      <c r="AE30" s="678"/>
      <c r="AF30" s="678"/>
      <c r="AG30" s="678"/>
      <c r="AH30" s="678"/>
      <c r="AI30" s="678"/>
      <c r="AJ30" s="678"/>
      <c r="AK30" s="678"/>
      <c r="AL30" s="643" t="s">
        <v>235</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308</v>
      </c>
      <c r="BH30" s="714"/>
      <c r="BI30" s="714"/>
      <c r="BJ30" s="714"/>
      <c r="BK30" s="714"/>
      <c r="BL30" s="714"/>
      <c r="BM30" s="714"/>
      <c r="BN30" s="714"/>
      <c r="BO30" s="714"/>
      <c r="BP30" s="714"/>
      <c r="BQ30" s="715"/>
      <c r="BR30" s="701" t="s">
        <v>309</v>
      </c>
      <c r="BS30" s="714"/>
      <c r="BT30" s="714"/>
      <c r="BU30" s="714"/>
      <c r="BV30" s="714"/>
      <c r="BW30" s="714"/>
      <c r="BX30" s="714"/>
      <c r="BY30" s="714"/>
      <c r="BZ30" s="714"/>
      <c r="CA30" s="714"/>
      <c r="CB30" s="715"/>
      <c r="CD30" s="727"/>
      <c r="CE30" s="728"/>
      <c r="CF30" s="673" t="s">
        <v>310</v>
      </c>
      <c r="CG30" s="674"/>
      <c r="CH30" s="674"/>
      <c r="CI30" s="674"/>
      <c r="CJ30" s="674"/>
      <c r="CK30" s="674"/>
      <c r="CL30" s="674"/>
      <c r="CM30" s="674"/>
      <c r="CN30" s="674"/>
      <c r="CO30" s="674"/>
      <c r="CP30" s="674"/>
      <c r="CQ30" s="675"/>
      <c r="CR30" s="640">
        <v>1216492</v>
      </c>
      <c r="CS30" s="641"/>
      <c r="CT30" s="641"/>
      <c r="CU30" s="641"/>
      <c r="CV30" s="641"/>
      <c r="CW30" s="641"/>
      <c r="CX30" s="641"/>
      <c r="CY30" s="642"/>
      <c r="CZ30" s="643">
        <v>18</v>
      </c>
      <c r="DA30" s="661"/>
      <c r="DB30" s="661"/>
      <c r="DC30" s="662"/>
      <c r="DD30" s="646">
        <v>1135485</v>
      </c>
      <c r="DE30" s="641"/>
      <c r="DF30" s="641"/>
      <c r="DG30" s="641"/>
      <c r="DH30" s="641"/>
      <c r="DI30" s="641"/>
      <c r="DJ30" s="641"/>
      <c r="DK30" s="642"/>
      <c r="DL30" s="646">
        <v>1135485</v>
      </c>
      <c r="DM30" s="641"/>
      <c r="DN30" s="641"/>
      <c r="DO30" s="641"/>
      <c r="DP30" s="641"/>
      <c r="DQ30" s="641"/>
      <c r="DR30" s="641"/>
      <c r="DS30" s="641"/>
      <c r="DT30" s="641"/>
      <c r="DU30" s="641"/>
      <c r="DV30" s="642"/>
      <c r="DW30" s="643">
        <v>27.6</v>
      </c>
      <c r="DX30" s="661"/>
      <c r="DY30" s="661"/>
      <c r="DZ30" s="661"/>
      <c r="EA30" s="661"/>
      <c r="EB30" s="661"/>
      <c r="EC30" s="676"/>
    </row>
    <row r="31" spans="2:133" ht="11.25" customHeight="1">
      <c r="B31" s="637" t="s">
        <v>311</v>
      </c>
      <c r="C31" s="638"/>
      <c r="D31" s="638"/>
      <c r="E31" s="638"/>
      <c r="F31" s="638"/>
      <c r="G31" s="638"/>
      <c r="H31" s="638"/>
      <c r="I31" s="638"/>
      <c r="J31" s="638"/>
      <c r="K31" s="638"/>
      <c r="L31" s="638"/>
      <c r="M31" s="638"/>
      <c r="N31" s="638"/>
      <c r="O31" s="638"/>
      <c r="P31" s="638"/>
      <c r="Q31" s="639"/>
      <c r="R31" s="640">
        <v>303484</v>
      </c>
      <c r="S31" s="641"/>
      <c r="T31" s="641"/>
      <c r="U31" s="641"/>
      <c r="V31" s="641"/>
      <c r="W31" s="641"/>
      <c r="X31" s="641"/>
      <c r="Y31" s="642"/>
      <c r="Z31" s="677">
        <v>4.4000000000000004</v>
      </c>
      <c r="AA31" s="677"/>
      <c r="AB31" s="677"/>
      <c r="AC31" s="677"/>
      <c r="AD31" s="678" t="s">
        <v>127</v>
      </c>
      <c r="AE31" s="678"/>
      <c r="AF31" s="678"/>
      <c r="AG31" s="678"/>
      <c r="AH31" s="678"/>
      <c r="AI31" s="678"/>
      <c r="AJ31" s="678"/>
      <c r="AK31" s="678"/>
      <c r="AL31" s="643" t="s">
        <v>235</v>
      </c>
      <c r="AM31" s="644"/>
      <c r="AN31" s="644"/>
      <c r="AO31" s="679"/>
      <c r="AP31" s="716" t="s">
        <v>312</v>
      </c>
      <c r="AQ31" s="717"/>
      <c r="AR31" s="717"/>
      <c r="AS31" s="717"/>
      <c r="AT31" s="722" t="s">
        <v>313</v>
      </c>
      <c r="AU31" s="231"/>
      <c r="AV31" s="231"/>
      <c r="AW31" s="231"/>
      <c r="AX31" s="706" t="s">
        <v>188</v>
      </c>
      <c r="AY31" s="707"/>
      <c r="AZ31" s="707"/>
      <c r="BA31" s="707"/>
      <c r="BB31" s="707"/>
      <c r="BC31" s="707"/>
      <c r="BD31" s="707"/>
      <c r="BE31" s="707"/>
      <c r="BF31" s="708"/>
      <c r="BG31" s="709">
        <v>99.5</v>
      </c>
      <c r="BH31" s="710"/>
      <c r="BI31" s="710"/>
      <c r="BJ31" s="710"/>
      <c r="BK31" s="710"/>
      <c r="BL31" s="710"/>
      <c r="BM31" s="711">
        <v>98.5</v>
      </c>
      <c r="BN31" s="710"/>
      <c r="BO31" s="710"/>
      <c r="BP31" s="710"/>
      <c r="BQ31" s="712"/>
      <c r="BR31" s="709">
        <v>99.5</v>
      </c>
      <c r="BS31" s="710"/>
      <c r="BT31" s="710"/>
      <c r="BU31" s="710"/>
      <c r="BV31" s="710"/>
      <c r="BW31" s="710"/>
      <c r="BX31" s="711">
        <v>98.4</v>
      </c>
      <c r="BY31" s="710"/>
      <c r="BZ31" s="710"/>
      <c r="CA31" s="710"/>
      <c r="CB31" s="712"/>
      <c r="CD31" s="727"/>
      <c r="CE31" s="728"/>
      <c r="CF31" s="673" t="s">
        <v>314</v>
      </c>
      <c r="CG31" s="674"/>
      <c r="CH31" s="674"/>
      <c r="CI31" s="674"/>
      <c r="CJ31" s="674"/>
      <c r="CK31" s="674"/>
      <c r="CL31" s="674"/>
      <c r="CM31" s="674"/>
      <c r="CN31" s="674"/>
      <c r="CO31" s="674"/>
      <c r="CP31" s="674"/>
      <c r="CQ31" s="675"/>
      <c r="CR31" s="640">
        <v>70344</v>
      </c>
      <c r="CS31" s="659"/>
      <c r="CT31" s="659"/>
      <c r="CU31" s="659"/>
      <c r="CV31" s="659"/>
      <c r="CW31" s="659"/>
      <c r="CX31" s="659"/>
      <c r="CY31" s="660"/>
      <c r="CZ31" s="643">
        <v>1</v>
      </c>
      <c r="DA31" s="661"/>
      <c r="DB31" s="661"/>
      <c r="DC31" s="662"/>
      <c r="DD31" s="646">
        <v>70344</v>
      </c>
      <c r="DE31" s="659"/>
      <c r="DF31" s="659"/>
      <c r="DG31" s="659"/>
      <c r="DH31" s="659"/>
      <c r="DI31" s="659"/>
      <c r="DJ31" s="659"/>
      <c r="DK31" s="660"/>
      <c r="DL31" s="646">
        <v>70344</v>
      </c>
      <c r="DM31" s="659"/>
      <c r="DN31" s="659"/>
      <c r="DO31" s="659"/>
      <c r="DP31" s="659"/>
      <c r="DQ31" s="659"/>
      <c r="DR31" s="659"/>
      <c r="DS31" s="659"/>
      <c r="DT31" s="659"/>
      <c r="DU31" s="659"/>
      <c r="DV31" s="660"/>
      <c r="DW31" s="643">
        <v>1.7</v>
      </c>
      <c r="DX31" s="661"/>
      <c r="DY31" s="661"/>
      <c r="DZ31" s="661"/>
      <c r="EA31" s="661"/>
      <c r="EB31" s="661"/>
      <c r="EC31" s="676"/>
    </row>
    <row r="32" spans="2:133" ht="11.25" customHeight="1">
      <c r="B32" s="731" t="s">
        <v>315</v>
      </c>
      <c r="C32" s="732"/>
      <c r="D32" s="732"/>
      <c r="E32" s="732"/>
      <c r="F32" s="732"/>
      <c r="G32" s="732"/>
      <c r="H32" s="732"/>
      <c r="I32" s="732"/>
      <c r="J32" s="732"/>
      <c r="K32" s="732"/>
      <c r="L32" s="732"/>
      <c r="M32" s="732"/>
      <c r="N32" s="732"/>
      <c r="O32" s="732"/>
      <c r="P32" s="732"/>
      <c r="Q32" s="733"/>
      <c r="R32" s="640" t="s">
        <v>136</v>
      </c>
      <c r="S32" s="641"/>
      <c r="T32" s="641"/>
      <c r="U32" s="641"/>
      <c r="V32" s="641"/>
      <c r="W32" s="641"/>
      <c r="X32" s="641"/>
      <c r="Y32" s="642"/>
      <c r="Z32" s="677" t="s">
        <v>136</v>
      </c>
      <c r="AA32" s="677"/>
      <c r="AB32" s="677"/>
      <c r="AC32" s="677"/>
      <c r="AD32" s="678" t="s">
        <v>127</v>
      </c>
      <c r="AE32" s="678"/>
      <c r="AF32" s="678"/>
      <c r="AG32" s="678"/>
      <c r="AH32" s="678"/>
      <c r="AI32" s="678"/>
      <c r="AJ32" s="678"/>
      <c r="AK32" s="678"/>
      <c r="AL32" s="643" t="s">
        <v>127</v>
      </c>
      <c r="AM32" s="644"/>
      <c r="AN32" s="644"/>
      <c r="AO32" s="679"/>
      <c r="AP32" s="718"/>
      <c r="AQ32" s="719"/>
      <c r="AR32" s="719"/>
      <c r="AS32" s="719"/>
      <c r="AT32" s="723"/>
      <c r="AU32" s="230" t="s">
        <v>316</v>
      </c>
      <c r="AV32" s="230"/>
      <c r="AW32" s="230"/>
      <c r="AX32" s="637" t="s">
        <v>317</v>
      </c>
      <c r="AY32" s="638"/>
      <c r="AZ32" s="638"/>
      <c r="BA32" s="638"/>
      <c r="BB32" s="638"/>
      <c r="BC32" s="638"/>
      <c r="BD32" s="638"/>
      <c r="BE32" s="638"/>
      <c r="BF32" s="639"/>
      <c r="BG32" s="713">
        <v>99.5</v>
      </c>
      <c r="BH32" s="659"/>
      <c r="BI32" s="659"/>
      <c r="BJ32" s="659"/>
      <c r="BK32" s="659"/>
      <c r="BL32" s="659"/>
      <c r="BM32" s="644">
        <v>98.9</v>
      </c>
      <c r="BN32" s="705"/>
      <c r="BO32" s="705"/>
      <c r="BP32" s="705"/>
      <c r="BQ32" s="683"/>
      <c r="BR32" s="713">
        <v>99.6</v>
      </c>
      <c r="BS32" s="659"/>
      <c r="BT32" s="659"/>
      <c r="BU32" s="659"/>
      <c r="BV32" s="659"/>
      <c r="BW32" s="659"/>
      <c r="BX32" s="644">
        <v>98.9</v>
      </c>
      <c r="BY32" s="705"/>
      <c r="BZ32" s="705"/>
      <c r="CA32" s="705"/>
      <c r="CB32" s="683"/>
      <c r="CD32" s="729"/>
      <c r="CE32" s="730"/>
      <c r="CF32" s="673" t="s">
        <v>318</v>
      </c>
      <c r="CG32" s="674"/>
      <c r="CH32" s="674"/>
      <c r="CI32" s="674"/>
      <c r="CJ32" s="674"/>
      <c r="CK32" s="674"/>
      <c r="CL32" s="674"/>
      <c r="CM32" s="674"/>
      <c r="CN32" s="674"/>
      <c r="CO32" s="674"/>
      <c r="CP32" s="674"/>
      <c r="CQ32" s="675"/>
      <c r="CR32" s="640" t="s">
        <v>127</v>
      </c>
      <c r="CS32" s="641"/>
      <c r="CT32" s="641"/>
      <c r="CU32" s="641"/>
      <c r="CV32" s="641"/>
      <c r="CW32" s="641"/>
      <c r="CX32" s="641"/>
      <c r="CY32" s="642"/>
      <c r="CZ32" s="643" t="s">
        <v>235</v>
      </c>
      <c r="DA32" s="661"/>
      <c r="DB32" s="661"/>
      <c r="DC32" s="662"/>
      <c r="DD32" s="646" t="s">
        <v>127</v>
      </c>
      <c r="DE32" s="641"/>
      <c r="DF32" s="641"/>
      <c r="DG32" s="641"/>
      <c r="DH32" s="641"/>
      <c r="DI32" s="641"/>
      <c r="DJ32" s="641"/>
      <c r="DK32" s="642"/>
      <c r="DL32" s="646" t="s">
        <v>127</v>
      </c>
      <c r="DM32" s="641"/>
      <c r="DN32" s="641"/>
      <c r="DO32" s="641"/>
      <c r="DP32" s="641"/>
      <c r="DQ32" s="641"/>
      <c r="DR32" s="641"/>
      <c r="DS32" s="641"/>
      <c r="DT32" s="641"/>
      <c r="DU32" s="641"/>
      <c r="DV32" s="642"/>
      <c r="DW32" s="643" t="s">
        <v>127</v>
      </c>
      <c r="DX32" s="661"/>
      <c r="DY32" s="661"/>
      <c r="DZ32" s="661"/>
      <c r="EA32" s="661"/>
      <c r="EB32" s="661"/>
      <c r="EC32" s="676"/>
    </row>
    <row r="33" spans="2:133" ht="11.25" customHeight="1">
      <c r="B33" s="637" t="s">
        <v>319</v>
      </c>
      <c r="C33" s="638"/>
      <c r="D33" s="638"/>
      <c r="E33" s="638"/>
      <c r="F33" s="638"/>
      <c r="G33" s="638"/>
      <c r="H33" s="638"/>
      <c r="I33" s="638"/>
      <c r="J33" s="638"/>
      <c r="K33" s="638"/>
      <c r="L33" s="638"/>
      <c r="M33" s="638"/>
      <c r="N33" s="638"/>
      <c r="O33" s="638"/>
      <c r="P33" s="638"/>
      <c r="Q33" s="639"/>
      <c r="R33" s="640">
        <v>428670</v>
      </c>
      <c r="S33" s="641"/>
      <c r="T33" s="641"/>
      <c r="U33" s="641"/>
      <c r="V33" s="641"/>
      <c r="W33" s="641"/>
      <c r="X33" s="641"/>
      <c r="Y33" s="642"/>
      <c r="Z33" s="677">
        <v>6.2</v>
      </c>
      <c r="AA33" s="677"/>
      <c r="AB33" s="677"/>
      <c r="AC33" s="677"/>
      <c r="AD33" s="678" t="s">
        <v>127</v>
      </c>
      <c r="AE33" s="678"/>
      <c r="AF33" s="678"/>
      <c r="AG33" s="678"/>
      <c r="AH33" s="678"/>
      <c r="AI33" s="678"/>
      <c r="AJ33" s="678"/>
      <c r="AK33" s="678"/>
      <c r="AL33" s="643" t="s">
        <v>127</v>
      </c>
      <c r="AM33" s="644"/>
      <c r="AN33" s="644"/>
      <c r="AO33" s="679"/>
      <c r="AP33" s="720"/>
      <c r="AQ33" s="721"/>
      <c r="AR33" s="721"/>
      <c r="AS33" s="721"/>
      <c r="AT33" s="724"/>
      <c r="AU33" s="232"/>
      <c r="AV33" s="232"/>
      <c r="AW33" s="232"/>
      <c r="AX33" s="621" t="s">
        <v>320</v>
      </c>
      <c r="AY33" s="622"/>
      <c r="AZ33" s="622"/>
      <c r="BA33" s="622"/>
      <c r="BB33" s="622"/>
      <c r="BC33" s="622"/>
      <c r="BD33" s="622"/>
      <c r="BE33" s="622"/>
      <c r="BF33" s="623"/>
      <c r="BG33" s="704">
        <v>99.4</v>
      </c>
      <c r="BH33" s="625"/>
      <c r="BI33" s="625"/>
      <c r="BJ33" s="625"/>
      <c r="BK33" s="625"/>
      <c r="BL33" s="625"/>
      <c r="BM33" s="668">
        <v>97.9</v>
      </c>
      <c r="BN33" s="625"/>
      <c r="BO33" s="625"/>
      <c r="BP33" s="625"/>
      <c r="BQ33" s="689"/>
      <c r="BR33" s="704">
        <v>99.4</v>
      </c>
      <c r="BS33" s="625"/>
      <c r="BT33" s="625"/>
      <c r="BU33" s="625"/>
      <c r="BV33" s="625"/>
      <c r="BW33" s="625"/>
      <c r="BX33" s="668">
        <v>97.7</v>
      </c>
      <c r="BY33" s="625"/>
      <c r="BZ33" s="625"/>
      <c r="CA33" s="625"/>
      <c r="CB33" s="689"/>
      <c r="CD33" s="673" t="s">
        <v>321</v>
      </c>
      <c r="CE33" s="674"/>
      <c r="CF33" s="674"/>
      <c r="CG33" s="674"/>
      <c r="CH33" s="674"/>
      <c r="CI33" s="674"/>
      <c r="CJ33" s="674"/>
      <c r="CK33" s="674"/>
      <c r="CL33" s="674"/>
      <c r="CM33" s="674"/>
      <c r="CN33" s="674"/>
      <c r="CO33" s="674"/>
      <c r="CP33" s="674"/>
      <c r="CQ33" s="675"/>
      <c r="CR33" s="640">
        <v>2721095</v>
      </c>
      <c r="CS33" s="659"/>
      <c r="CT33" s="659"/>
      <c r="CU33" s="659"/>
      <c r="CV33" s="659"/>
      <c r="CW33" s="659"/>
      <c r="CX33" s="659"/>
      <c r="CY33" s="660"/>
      <c r="CZ33" s="643">
        <v>40.299999999999997</v>
      </c>
      <c r="DA33" s="661"/>
      <c r="DB33" s="661"/>
      <c r="DC33" s="662"/>
      <c r="DD33" s="646">
        <v>2192185</v>
      </c>
      <c r="DE33" s="659"/>
      <c r="DF33" s="659"/>
      <c r="DG33" s="659"/>
      <c r="DH33" s="659"/>
      <c r="DI33" s="659"/>
      <c r="DJ33" s="659"/>
      <c r="DK33" s="660"/>
      <c r="DL33" s="646">
        <v>1629399</v>
      </c>
      <c r="DM33" s="659"/>
      <c r="DN33" s="659"/>
      <c r="DO33" s="659"/>
      <c r="DP33" s="659"/>
      <c r="DQ33" s="659"/>
      <c r="DR33" s="659"/>
      <c r="DS33" s="659"/>
      <c r="DT33" s="659"/>
      <c r="DU33" s="659"/>
      <c r="DV33" s="660"/>
      <c r="DW33" s="643">
        <v>39.6</v>
      </c>
      <c r="DX33" s="661"/>
      <c r="DY33" s="661"/>
      <c r="DZ33" s="661"/>
      <c r="EA33" s="661"/>
      <c r="EB33" s="661"/>
      <c r="EC33" s="676"/>
    </row>
    <row r="34" spans="2:133" ht="11.25" customHeight="1">
      <c r="B34" s="637" t="s">
        <v>322</v>
      </c>
      <c r="C34" s="638"/>
      <c r="D34" s="638"/>
      <c r="E34" s="638"/>
      <c r="F34" s="638"/>
      <c r="G34" s="638"/>
      <c r="H34" s="638"/>
      <c r="I34" s="638"/>
      <c r="J34" s="638"/>
      <c r="K34" s="638"/>
      <c r="L34" s="638"/>
      <c r="M34" s="638"/>
      <c r="N34" s="638"/>
      <c r="O34" s="638"/>
      <c r="P34" s="638"/>
      <c r="Q34" s="639"/>
      <c r="R34" s="640">
        <v>27449</v>
      </c>
      <c r="S34" s="641"/>
      <c r="T34" s="641"/>
      <c r="U34" s="641"/>
      <c r="V34" s="641"/>
      <c r="W34" s="641"/>
      <c r="X34" s="641"/>
      <c r="Y34" s="642"/>
      <c r="Z34" s="677">
        <v>0.4</v>
      </c>
      <c r="AA34" s="677"/>
      <c r="AB34" s="677"/>
      <c r="AC34" s="677"/>
      <c r="AD34" s="678">
        <v>25366</v>
      </c>
      <c r="AE34" s="678"/>
      <c r="AF34" s="678"/>
      <c r="AG34" s="678"/>
      <c r="AH34" s="678"/>
      <c r="AI34" s="678"/>
      <c r="AJ34" s="678"/>
      <c r="AK34" s="678"/>
      <c r="AL34" s="643">
        <v>0.6</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1089448</v>
      </c>
      <c r="CS34" s="641"/>
      <c r="CT34" s="641"/>
      <c r="CU34" s="641"/>
      <c r="CV34" s="641"/>
      <c r="CW34" s="641"/>
      <c r="CX34" s="641"/>
      <c r="CY34" s="642"/>
      <c r="CZ34" s="643">
        <v>16.100000000000001</v>
      </c>
      <c r="DA34" s="661"/>
      <c r="DB34" s="661"/>
      <c r="DC34" s="662"/>
      <c r="DD34" s="646">
        <v>904704</v>
      </c>
      <c r="DE34" s="641"/>
      <c r="DF34" s="641"/>
      <c r="DG34" s="641"/>
      <c r="DH34" s="641"/>
      <c r="DI34" s="641"/>
      <c r="DJ34" s="641"/>
      <c r="DK34" s="642"/>
      <c r="DL34" s="646">
        <v>800475</v>
      </c>
      <c r="DM34" s="641"/>
      <c r="DN34" s="641"/>
      <c r="DO34" s="641"/>
      <c r="DP34" s="641"/>
      <c r="DQ34" s="641"/>
      <c r="DR34" s="641"/>
      <c r="DS34" s="641"/>
      <c r="DT34" s="641"/>
      <c r="DU34" s="641"/>
      <c r="DV34" s="642"/>
      <c r="DW34" s="643">
        <v>19.5</v>
      </c>
      <c r="DX34" s="661"/>
      <c r="DY34" s="661"/>
      <c r="DZ34" s="661"/>
      <c r="EA34" s="661"/>
      <c r="EB34" s="661"/>
      <c r="EC34" s="676"/>
    </row>
    <row r="35" spans="2:133" ht="11.25" customHeight="1">
      <c r="B35" s="637" t="s">
        <v>324</v>
      </c>
      <c r="C35" s="638"/>
      <c r="D35" s="638"/>
      <c r="E35" s="638"/>
      <c r="F35" s="638"/>
      <c r="G35" s="638"/>
      <c r="H35" s="638"/>
      <c r="I35" s="638"/>
      <c r="J35" s="638"/>
      <c r="K35" s="638"/>
      <c r="L35" s="638"/>
      <c r="M35" s="638"/>
      <c r="N35" s="638"/>
      <c r="O35" s="638"/>
      <c r="P35" s="638"/>
      <c r="Q35" s="639"/>
      <c r="R35" s="640">
        <v>9920</v>
      </c>
      <c r="S35" s="641"/>
      <c r="T35" s="641"/>
      <c r="U35" s="641"/>
      <c r="V35" s="641"/>
      <c r="W35" s="641"/>
      <c r="X35" s="641"/>
      <c r="Y35" s="642"/>
      <c r="Z35" s="677">
        <v>0.1</v>
      </c>
      <c r="AA35" s="677"/>
      <c r="AB35" s="677"/>
      <c r="AC35" s="677"/>
      <c r="AD35" s="678" t="s">
        <v>127</v>
      </c>
      <c r="AE35" s="678"/>
      <c r="AF35" s="678"/>
      <c r="AG35" s="678"/>
      <c r="AH35" s="678"/>
      <c r="AI35" s="678"/>
      <c r="AJ35" s="678"/>
      <c r="AK35" s="678"/>
      <c r="AL35" s="643" t="s">
        <v>127</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63800</v>
      </c>
      <c r="CS35" s="659"/>
      <c r="CT35" s="659"/>
      <c r="CU35" s="659"/>
      <c r="CV35" s="659"/>
      <c r="CW35" s="659"/>
      <c r="CX35" s="659"/>
      <c r="CY35" s="660"/>
      <c r="CZ35" s="643">
        <v>0.9</v>
      </c>
      <c r="DA35" s="661"/>
      <c r="DB35" s="661"/>
      <c r="DC35" s="662"/>
      <c r="DD35" s="646">
        <v>28077</v>
      </c>
      <c r="DE35" s="659"/>
      <c r="DF35" s="659"/>
      <c r="DG35" s="659"/>
      <c r="DH35" s="659"/>
      <c r="DI35" s="659"/>
      <c r="DJ35" s="659"/>
      <c r="DK35" s="660"/>
      <c r="DL35" s="646">
        <v>28077</v>
      </c>
      <c r="DM35" s="659"/>
      <c r="DN35" s="659"/>
      <c r="DO35" s="659"/>
      <c r="DP35" s="659"/>
      <c r="DQ35" s="659"/>
      <c r="DR35" s="659"/>
      <c r="DS35" s="659"/>
      <c r="DT35" s="659"/>
      <c r="DU35" s="659"/>
      <c r="DV35" s="660"/>
      <c r="DW35" s="643">
        <v>0.7</v>
      </c>
      <c r="DX35" s="661"/>
      <c r="DY35" s="661"/>
      <c r="DZ35" s="661"/>
      <c r="EA35" s="661"/>
      <c r="EB35" s="661"/>
      <c r="EC35" s="676"/>
    </row>
    <row r="36" spans="2:133" ht="11.25" customHeight="1">
      <c r="B36" s="637" t="s">
        <v>328</v>
      </c>
      <c r="C36" s="638"/>
      <c r="D36" s="638"/>
      <c r="E36" s="638"/>
      <c r="F36" s="638"/>
      <c r="G36" s="638"/>
      <c r="H36" s="638"/>
      <c r="I36" s="638"/>
      <c r="J36" s="638"/>
      <c r="K36" s="638"/>
      <c r="L36" s="638"/>
      <c r="M36" s="638"/>
      <c r="N36" s="638"/>
      <c r="O36" s="638"/>
      <c r="P36" s="638"/>
      <c r="Q36" s="639"/>
      <c r="R36" s="640">
        <v>450000</v>
      </c>
      <c r="S36" s="641"/>
      <c r="T36" s="641"/>
      <c r="U36" s="641"/>
      <c r="V36" s="641"/>
      <c r="W36" s="641"/>
      <c r="X36" s="641"/>
      <c r="Y36" s="642"/>
      <c r="Z36" s="677">
        <v>6.5</v>
      </c>
      <c r="AA36" s="677"/>
      <c r="AB36" s="677"/>
      <c r="AC36" s="677"/>
      <c r="AD36" s="678" t="s">
        <v>136</v>
      </c>
      <c r="AE36" s="678"/>
      <c r="AF36" s="678"/>
      <c r="AG36" s="678"/>
      <c r="AH36" s="678"/>
      <c r="AI36" s="678"/>
      <c r="AJ36" s="678"/>
      <c r="AK36" s="678"/>
      <c r="AL36" s="643" t="s">
        <v>127</v>
      </c>
      <c r="AM36" s="644"/>
      <c r="AN36" s="644"/>
      <c r="AO36" s="679"/>
      <c r="AP36" s="235"/>
      <c r="AQ36" s="692" t="s">
        <v>329</v>
      </c>
      <c r="AR36" s="693"/>
      <c r="AS36" s="693"/>
      <c r="AT36" s="693"/>
      <c r="AU36" s="693"/>
      <c r="AV36" s="693"/>
      <c r="AW36" s="693"/>
      <c r="AX36" s="693"/>
      <c r="AY36" s="694"/>
      <c r="AZ36" s="695">
        <v>1070306</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19676</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342039</v>
      </c>
      <c r="CS36" s="641"/>
      <c r="CT36" s="641"/>
      <c r="CU36" s="641"/>
      <c r="CV36" s="641"/>
      <c r="CW36" s="641"/>
      <c r="CX36" s="641"/>
      <c r="CY36" s="642"/>
      <c r="CZ36" s="643">
        <v>5.0999999999999996</v>
      </c>
      <c r="DA36" s="661"/>
      <c r="DB36" s="661"/>
      <c r="DC36" s="662"/>
      <c r="DD36" s="646">
        <v>246030</v>
      </c>
      <c r="DE36" s="641"/>
      <c r="DF36" s="641"/>
      <c r="DG36" s="641"/>
      <c r="DH36" s="641"/>
      <c r="DI36" s="641"/>
      <c r="DJ36" s="641"/>
      <c r="DK36" s="642"/>
      <c r="DL36" s="646">
        <v>151962</v>
      </c>
      <c r="DM36" s="641"/>
      <c r="DN36" s="641"/>
      <c r="DO36" s="641"/>
      <c r="DP36" s="641"/>
      <c r="DQ36" s="641"/>
      <c r="DR36" s="641"/>
      <c r="DS36" s="641"/>
      <c r="DT36" s="641"/>
      <c r="DU36" s="641"/>
      <c r="DV36" s="642"/>
      <c r="DW36" s="643">
        <v>3.7</v>
      </c>
      <c r="DX36" s="661"/>
      <c r="DY36" s="661"/>
      <c r="DZ36" s="661"/>
      <c r="EA36" s="661"/>
      <c r="EB36" s="661"/>
      <c r="EC36" s="676"/>
    </row>
    <row r="37" spans="2:133" ht="11.25" customHeight="1">
      <c r="B37" s="637" t="s">
        <v>332</v>
      </c>
      <c r="C37" s="638"/>
      <c r="D37" s="638"/>
      <c r="E37" s="638"/>
      <c r="F37" s="638"/>
      <c r="G37" s="638"/>
      <c r="H37" s="638"/>
      <c r="I37" s="638"/>
      <c r="J37" s="638"/>
      <c r="K37" s="638"/>
      <c r="L37" s="638"/>
      <c r="M37" s="638"/>
      <c r="N37" s="638"/>
      <c r="O37" s="638"/>
      <c r="P37" s="638"/>
      <c r="Q37" s="639"/>
      <c r="R37" s="640">
        <v>201543</v>
      </c>
      <c r="S37" s="641"/>
      <c r="T37" s="641"/>
      <c r="U37" s="641"/>
      <c r="V37" s="641"/>
      <c r="W37" s="641"/>
      <c r="X37" s="641"/>
      <c r="Y37" s="642"/>
      <c r="Z37" s="677">
        <v>2.9</v>
      </c>
      <c r="AA37" s="677"/>
      <c r="AB37" s="677"/>
      <c r="AC37" s="677"/>
      <c r="AD37" s="678" t="s">
        <v>127</v>
      </c>
      <c r="AE37" s="678"/>
      <c r="AF37" s="678"/>
      <c r="AG37" s="678"/>
      <c r="AH37" s="678"/>
      <c r="AI37" s="678"/>
      <c r="AJ37" s="678"/>
      <c r="AK37" s="678"/>
      <c r="AL37" s="643" t="s">
        <v>235</v>
      </c>
      <c r="AM37" s="644"/>
      <c r="AN37" s="644"/>
      <c r="AO37" s="679"/>
      <c r="AQ37" s="680" t="s">
        <v>333</v>
      </c>
      <c r="AR37" s="681"/>
      <c r="AS37" s="681"/>
      <c r="AT37" s="681"/>
      <c r="AU37" s="681"/>
      <c r="AV37" s="681"/>
      <c r="AW37" s="681"/>
      <c r="AX37" s="681"/>
      <c r="AY37" s="682"/>
      <c r="AZ37" s="640">
        <v>320000</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-55620</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10419</v>
      </c>
      <c r="CS37" s="659"/>
      <c r="CT37" s="659"/>
      <c r="CU37" s="659"/>
      <c r="CV37" s="659"/>
      <c r="CW37" s="659"/>
      <c r="CX37" s="659"/>
      <c r="CY37" s="660"/>
      <c r="CZ37" s="643">
        <v>0.2</v>
      </c>
      <c r="DA37" s="661"/>
      <c r="DB37" s="661"/>
      <c r="DC37" s="662"/>
      <c r="DD37" s="646">
        <v>10419</v>
      </c>
      <c r="DE37" s="659"/>
      <c r="DF37" s="659"/>
      <c r="DG37" s="659"/>
      <c r="DH37" s="659"/>
      <c r="DI37" s="659"/>
      <c r="DJ37" s="659"/>
      <c r="DK37" s="660"/>
      <c r="DL37" s="646">
        <v>10419</v>
      </c>
      <c r="DM37" s="659"/>
      <c r="DN37" s="659"/>
      <c r="DO37" s="659"/>
      <c r="DP37" s="659"/>
      <c r="DQ37" s="659"/>
      <c r="DR37" s="659"/>
      <c r="DS37" s="659"/>
      <c r="DT37" s="659"/>
      <c r="DU37" s="659"/>
      <c r="DV37" s="660"/>
      <c r="DW37" s="643">
        <v>0.3</v>
      </c>
      <c r="DX37" s="661"/>
      <c r="DY37" s="661"/>
      <c r="DZ37" s="661"/>
      <c r="EA37" s="661"/>
      <c r="EB37" s="661"/>
      <c r="EC37" s="676"/>
    </row>
    <row r="38" spans="2:133" ht="11.25" customHeight="1">
      <c r="B38" s="637" t="s">
        <v>336</v>
      </c>
      <c r="C38" s="638"/>
      <c r="D38" s="638"/>
      <c r="E38" s="638"/>
      <c r="F38" s="638"/>
      <c r="G38" s="638"/>
      <c r="H38" s="638"/>
      <c r="I38" s="638"/>
      <c r="J38" s="638"/>
      <c r="K38" s="638"/>
      <c r="L38" s="638"/>
      <c r="M38" s="638"/>
      <c r="N38" s="638"/>
      <c r="O38" s="638"/>
      <c r="P38" s="638"/>
      <c r="Q38" s="639"/>
      <c r="R38" s="640">
        <v>114463</v>
      </c>
      <c r="S38" s="641"/>
      <c r="T38" s="641"/>
      <c r="U38" s="641"/>
      <c r="V38" s="641"/>
      <c r="W38" s="641"/>
      <c r="X38" s="641"/>
      <c r="Y38" s="642"/>
      <c r="Z38" s="677">
        <v>1.7</v>
      </c>
      <c r="AA38" s="677"/>
      <c r="AB38" s="677"/>
      <c r="AC38" s="677"/>
      <c r="AD38" s="678">
        <v>1530</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181800</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1207</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1070306</v>
      </c>
      <c r="CS38" s="641"/>
      <c r="CT38" s="641"/>
      <c r="CU38" s="641"/>
      <c r="CV38" s="641"/>
      <c r="CW38" s="641"/>
      <c r="CX38" s="641"/>
      <c r="CY38" s="642"/>
      <c r="CZ38" s="643">
        <v>15.9</v>
      </c>
      <c r="DA38" s="661"/>
      <c r="DB38" s="661"/>
      <c r="DC38" s="662"/>
      <c r="DD38" s="646">
        <v>1002767</v>
      </c>
      <c r="DE38" s="641"/>
      <c r="DF38" s="641"/>
      <c r="DG38" s="641"/>
      <c r="DH38" s="641"/>
      <c r="DI38" s="641"/>
      <c r="DJ38" s="641"/>
      <c r="DK38" s="642"/>
      <c r="DL38" s="646">
        <v>648885</v>
      </c>
      <c r="DM38" s="641"/>
      <c r="DN38" s="641"/>
      <c r="DO38" s="641"/>
      <c r="DP38" s="641"/>
      <c r="DQ38" s="641"/>
      <c r="DR38" s="641"/>
      <c r="DS38" s="641"/>
      <c r="DT38" s="641"/>
      <c r="DU38" s="641"/>
      <c r="DV38" s="642"/>
      <c r="DW38" s="643">
        <v>15.8</v>
      </c>
      <c r="DX38" s="661"/>
      <c r="DY38" s="661"/>
      <c r="DZ38" s="661"/>
      <c r="EA38" s="661"/>
      <c r="EB38" s="661"/>
      <c r="EC38" s="676"/>
    </row>
    <row r="39" spans="2:133" ht="11.25" customHeight="1">
      <c r="B39" s="637" t="s">
        <v>340</v>
      </c>
      <c r="C39" s="638"/>
      <c r="D39" s="638"/>
      <c r="E39" s="638"/>
      <c r="F39" s="638"/>
      <c r="G39" s="638"/>
      <c r="H39" s="638"/>
      <c r="I39" s="638"/>
      <c r="J39" s="638"/>
      <c r="K39" s="638"/>
      <c r="L39" s="638"/>
      <c r="M39" s="638"/>
      <c r="N39" s="638"/>
      <c r="O39" s="638"/>
      <c r="P39" s="638"/>
      <c r="Q39" s="639"/>
      <c r="R39" s="640">
        <v>791100</v>
      </c>
      <c r="S39" s="641"/>
      <c r="T39" s="641"/>
      <c r="U39" s="641"/>
      <c r="V39" s="641"/>
      <c r="W39" s="641"/>
      <c r="X39" s="641"/>
      <c r="Y39" s="642"/>
      <c r="Z39" s="677">
        <v>11.5</v>
      </c>
      <c r="AA39" s="677"/>
      <c r="AB39" s="677"/>
      <c r="AC39" s="677"/>
      <c r="AD39" s="678" t="s">
        <v>235</v>
      </c>
      <c r="AE39" s="678"/>
      <c r="AF39" s="678"/>
      <c r="AG39" s="678"/>
      <c r="AH39" s="678"/>
      <c r="AI39" s="678"/>
      <c r="AJ39" s="678"/>
      <c r="AK39" s="678"/>
      <c r="AL39" s="643" t="s">
        <v>235</v>
      </c>
      <c r="AM39" s="644"/>
      <c r="AN39" s="644"/>
      <c r="AO39" s="679"/>
      <c r="AQ39" s="680" t="s">
        <v>341</v>
      </c>
      <c r="AR39" s="681"/>
      <c r="AS39" s="681"/>
      <c r="AT39" s="681"/>
      <c r="AU39" s="681"/>
      <c r="AV39" s="681"/>
      <c r="AW39" s="681"/>
      <c r="AX39" s="681"/>
      <c r="AY39" s="682"/>
      <c r="AZ39" s="640">
        <v>43300</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1796</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155502</v>
      </c>
      <c r="CS39" s="659"/>
      <c r="CT39" s="659"/>
      <c r="CU39" s="659"/>
      <c r="CV39" s="659"/>
      <c r="CW39" s="659"/>
      <c r="CX39" s="659"/>
      <c r="CY39" s="660"/>
      <c r="CZ39" s="643">
        <v>2.2999999999999998</v>
      </c>
      <c r="DA39" s="661"/>
      <c r="DB39" s="661"/>
      <c r="DC39" s="662"/>
      <c r="DD39" s="646">
        <v>10607</v>
      </c>
      <c r="DE39" s="659"/>
      <c r="DF39" s="659"/>
      <c r="DG39" s="659"/>
      <c r="DH39" s="659"/>
      <c r="DI39" s="659"/>
      <c r="DJ39" s="659"/>
      <c r="DK39" s="660"/>
      <c r="DL39" s="646" t="s">
        <v>235</v>
      </c>
      <c r="DM39" s="659"/>
      <c r="DN39" s="659"/>
      <c r="DO39" s="659"/>
      <c r="DP39" s="659"/>
      <c r="DQ39" s="659"/>
      <c r="DR39" s="659"/>
      <c r="DS39" s="659"/>
      <c r="DT39" s="659"/>
      <c r="DU39" s="659"/>
      <c r="DV39" s="660"/>
      <c r="DW39" s="643" t="s">
        <v>127</v>
      </c>
      <c r="DX39" s="661"/>
      <c r="DY39" s="661"/>
      <c r="DZ39" s="661"/>
      <c r="EA39" s="661"/>
      <c r="EB39" s="661"/>
      <c r="EC39" s="676"/>
    </row>
    <row r="40" spans="2:133" ht="11.25" customHeight="1">
      <c r="B40" s="637" t="s">
        <v>344</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235</v>
      </c>
      <c r="AA40" s="677"/>
      <c r="AB40" s="677"/>
      <c r="AC40" s="677"/>
      <c r="AD40" s="678" t="s">
        <v>127</v>
      </c>
      <c r="AE40" s="678"/>
      <c r="AF40" s="678"/>
      <c r="AG40" s="678"/>
      <c r="AH40" s="678"/>
      <c r="AI40" s="678"/>
      <c r="AJ40" s="678"/>
      <c r="AK40" s="678"/>
      <c r="AL40" s="643" t="s">
        <v>235</v>
      </c>
      <c r="AM40" s="644"/>
      <c r="AN40" s="644"/>
      <c r="AO40" s="679"/>
      <c r="AQ40" s="680" t="s">
        <v>345</v>
      </c>
      <c r="AR40" s="681"/>
      <c r="AS40" s="681"/>
      <c r="AT40" s="681"/>
      <c r="AU40" s="681"/>
      <c r="AV40" s="681"/>
      <c r="AW40" s="681"/>
      <c r="AX40" s="681"/>
      <c r="AY40" s="682"/>
      <c r="AZ40" s="640">
        <v>42500</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89</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t="s">
        <v>235</v>
      </c>
      <c r="CS40" s="641"/>
      <c r="CT40" s="641"/>
      <c r="CU40" s="641"/>
      <c r="CV40" s="641"/>
      <c r="CW40" s="641"/>
      <c r="CX40" s="641"/>
      <c r="CY40" s="642"/>
      <c r="CZ40" s="643" t="s">
        <v>127</v>
      </c>
      <c r="DA40" s="661"/>
      <c r="DB40" s="661"/>
      <c r="DC40" s="662"/>
      <c r="DD40" s="646" t="s">
        <v>127</v>
      </c>
      <c r="DE40" s="641"/>
      <c r="DF40" s="641"/>
      <c r="DG40" s="641"/>
      <c r="DH40" s="641"/>
      <c r="DI40" s="641"/>
      <c r="DJ40" s="641"/>
      <c r="DK40" s="642"/>
      <c r="DL40" s="646" t="s">
        <v>235</v>
      </c>
      <c r="DM40" s="641"/>
      <c r="DN40" s="641"/>
      <c r="DO40" s="641"/>
      <c r="DP40" s="641"/>
      <c r="DQ40" s="641"/>
      <c r="DR40" s="641"/>
      <c r="DS40" s="641"/>
      <c r="DT40" s="641"/>
      <c r="DU40" s="641"/>
      <c r="DV40" s="642"/>
      <c r="DW40" s="643" t="s">
        <v>127</v>
      </c>
      <c r="DX40" s="661"/>
      <c r="DY40" s="661"/>
      <c r="DZ40" s="661"/>
      <c r="EA40" s="661"/>
      <c r="EB40" s="661"/>
      <c r="EC40" s="676"/>
    </row>
    <row r="41" spans="2:133" ht="11.25" customHeight="1">
      <c r="B41" s="637" t="s">
        <v>349</v>
      </c>
      <c r="C41" s="638"/>
      <c r="D41" s="638"/>
      <c r="E41" s="638"/>
      <c r="F41" s="638"/>
      <c r="G41" s="638"/>
      <c r="H41" s="638"/>
      <c r="I41" s="638"/>
      <c r="J41" s="638"/>
      <c r="K41" s="638"/>
      <c r="L41" s="638"/>
      <c r="M41" s="638"/>
      <c r="N41" s="638"/>
      <c r="O41" s="638"/>
      <c r="P41" s="638"/>
      <c r="Q41" s="639"/>
      <c r="R41" s="640">
        <v>113900</v>
      </c>
      <c r="S41" s="641"/>
      <c r="T41" s="641"/>
      <c r="U41" s="641"/>
      <c r="V41" s="641"/>
      <c r="W41" s="641"/>
      <c r="X41" s="641"/>
      <c r="Y41" s="642"/>
      <c r="Z41" s="677">
        <v>1.7</v>
      </c>
      <c r="AA41" s="677"/>
      <c r="AB41" s="677"/>
      <c r="AC41" s="677"/>
      <c r="AD41" s="678" t="s">
        <v>235</v>
      </c>
      <c r="AE41" s="678"/>
      <c r="AF41" s="678"/>
      <c r="AG41" s="678"/>
      <c r="AH41" s="678"/>
      <c r="AI41" s="678"/>
      <c r="AJ41" s="678"/>
      <c r="AK41" s="678"/>
      <c r="AL41" s="643" t="s">
        <v>127</v>
      </c>
      <c r="AM41" s="644"/>
      <c r="AN41" s="644"/>
      <c r="AO41" s="679"/>
      <c r="AQ41" s="680" t="s">
        <v>350</v>
      </c>
      <c r="AR41" s="681"/>
      <c r="AS41" s="681"/>
      <c r="AT41" s="681"/>
      <c r="AU41" s="681"/>
      <c r="AV41" s="681"/>
      <c r="AW41" s="681"/>
      <c r="AX41" s="681"/>
      <c r="AY41" s="682"/>
      <c r="AZ41" s="640">
        <v>158398</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127</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127</v>
      </c>
      <c r="CS41" s="659"/>
      <c r="CT41" s="659"/>
      <c r="CU41" s="659"/>
      <c r="CV41" s="659"/>
      <c r="CW41" s="659"/>
      <c r="CX41" s="659"/>
      <c r="CY41" s="660"/>
      <c r="CZ41" s="643" t="s">
        <v>235</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353</v>
      </c>
      <c r="C42" s="622"/>
      <c r="D42" s="622"/>
      <c r="E42" s="622"/>
      <c r="F42" s="622"/>
      <c r="G42" s="622"/>
      <c r="H42" s="622"/>
      <c r="I42" s="622"/>
      <c r="J42" s="622"/>
      <c r="K42" s="622"/>
      <c r="L42" s="622"/>
      <c r="M42" s="622"/>
      <c r="N42" s="622"/>
      <c r="O42" s="622"/>
      <c r="P42" s="622"/>
      <c r="Q42" s="623"/>
      <c r="R42" s="624">
        <v>6896762</v>
      </c>
      <c r="S42" s="663"/>
      <c r="T42" s="663"/>
      <c r="U42" s="663"/>
      <c r="V42" s="663"/>
      <c r="W42" s="663"/>
      <c r="X42" s="663"/>
      <c r="Y42" s="665"/>
      <c r="Z42" s="666">
        <v>100</v>
      </c>
      <c r="AA42" s="666"/>
      <c r="AB42" s="666"/>
      <c r="AC42" s="666"/>
      <c r="AD42" s="667">
        <v>3996294</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324308</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408</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1243178</v>
      </c>
      <c r="CS42" s="641"/>
      <c r="CT42" s="641"/>
      <c r="CU42" s="641"/>
      <c r="CV42" s="641"/>
      <c r="CW42" s="641"/>
      <c r="CX42" s="641"/>
      <c r="CY42" s="642"/>
      <c r="CZ42" s="643">
        <v>18.399999999999999</v>
      </c>
      <c r="DA42" s="644"/>
      <c r="DB42" s="644"/>
      <c r="DC42" s="645"/>
      <c r="DD42" s="646">
        <v>278745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104043</v>
      </c>
      <c r="CS43" s="659"/>
      <c r="CT43" s="659"/>
      <c r="CU43" s="659"/>
      <c r="CV43" s="659"/>
      <c r="CW43" s="659"/>
      <c r="CX43" s="659"/>
      <c r="CY43" s="660"/>
      <c r="CZ43" s="643">
        <v>1.5</v>
      </c>
      <c r="DA43" s="661"/>
      <c r="DB43" s="661"/>
      <c r="DC43" s="662"/>
      <c r="DD43" s="646">
        <v>104043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306</v>
      </c>
      <c r="CE44" s="654"/>
      <c r="CF44" s="637" t="s">
        <v>358</v>
      </c>
      <c r="CG44" s="638"/>
      <c r="CH44" s="638"/>
      <c r="CI44" s="638"/>
      <c r="CJ44" s="638"/>
      <c r="CK44" s="638"/>
      <c r="CL44" s="638"/>
      <c r="CM44" s="638"/>
      <c r="CN44" s="638"/>
      <c r="CO44" s="638"/>
      <c r="CP44" s="638"/>
      <c r="CQ44" s="639"/>
      <c r="CR44" s="640">
        <v>1140669</v>
      </c>
      <c r="CS44" s="641"/>
      <c r="CT44" s="641"/>
      <c r="CU44" s="641"/>
      <c r="CV44" s="641"/>
      <c r="CW44" s="641"/>
      <c r="CX44" s="641"/>
      <c r="CY44" s="642"/>
      <c r="CZ44" s="643">
        <v>16.899999999999999</v>
      </c>
      <c r="DA44" s="644"/>
      <c r="DB44" s="644"/>
      <c r="DC44" s="645"/>
      <c r="DD44" s="646">
        <v>264711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359</v>
      </c>
      <c r="CG45" s="638"/>
      <c r="CH45" s="638"/>
      <c r="CI45" s="638"/>
      <c r="CJ45" s="638"/>
      <c r="CK45" s="638"/>
      <c r="CL45" s="638"/>
      <c r="CM45" s="638"/>
      <c r="CN45" s="638"/>
      <c r="CO45" s="638"/>
      <c r="CP45" s="638"/>
      <c r="CQ45" s="639"/>
      <c r="CR45" s="640">
        <v>605547</v>
      </c>
      <c r="CS45" s="659"/>
      <c r="CT45" s="659"/>
      <c r="CU45" s="659"/>
      <c r="CV45" s="659"/>
      <c r="CW45" s="659"/>
      <c r="CX45" s="659"/>
      <c r="CY45" s="660"/>
      <c r="CZ45" s="643">
        <v>9</v>
      </c>
      <c r="DA45" s="661"/>
      <c r="DB45" s="661"/>
      <c r="DC45" s="662"/>
      <c r="DD45" s="646">
        <v>8954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528432</v>
      </c>
      <c r="CS46" s="641"/>
      <c r="CT46" s="641"/>
      <c r="CU46" s="641"/>
      <c r="CV46" s="641"/>
      <c r="CW46" s="641"/>
      <c r="CX46" s="641"/>
      <c r="CY46" s="642"/>
      <c r="CZ46" s="643">
        <v>7.8</v>
      </c>
      <c r="DA46" s="644"/>
      <c r="DB46" s="644"/>
      <c r="DC46" s="645"/>
      <c r="DD46" s="646">
        <v>249067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102509</v>
      </c>
      <c r="CS47" s="659"/>
      <c r="CT47" s="659"/>
      <c r="CU47" s="659"/>
      <c r="CV47" s="659"/>
      <c r="CW47" s="659"/>
      <c r="CX47" s="659"/>
      <c r="CY47" s="660"/>
      <c r="CZ47" s="643">
        <v>1.5</v>
      </c>
      <c r="DA47" s="661"/>
      <c r="DB47" s="661"/>
      <c r="DC47" s="662"/>
      <c r="DD47" s="646">
        <v>14034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364</v>
      </c>
      <c r="CD48" s="657"/>
      <c r="CE48" s="658"/>
      <c r="CF48" s="637" t="s">
        <v>365</v>
      </c>
      <c r="CG48" s="638"/>
      <c r="CH48" s="638"/>
      <c r="CI48" s="638"/>
      <c r="CJ48" s="638"/>
      <c r="CK48" s="638"/>
      <c r="CL48" s="638"/>
      <c r="CM48" s="638"/>
      <c r="CN48" s="638"/>
      <c r="CO48" s="638"/>
      <c r="CP48" s="638"/>
      <c r="CQ48" s="639"/>
      <c r="CR48" s="640" t="s">
        <v>127</v>
      </c>
      <c r="CS48" s="641"/>
      <c r="CT48" s="641"/>
      <c r="CU48" s="641"/>
      <c r="CV48" s="641"/>
      <c r="CW48" s="641"/>
      <c r="CX48" s="641"/>
      <c r="CY48" s="642"/>
      <c r="CZ48" s="643" t="s">
        <v>136</v>
      </c>
      <c r="DA48" s="644"/>
      <c r="DB48" s="644"/>
      <c r="DC48" s="645"/>
      <c r="DD48" s="646" t="s">
        <v>136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366</v>
      </c>
      <c r="CE49" s="622"/>
      <c r="CF49" s="622"/>
      <c r="CG49" s="622"/>
      <c r="CH49" s="622"/>
      <c r="CI49" s="622"/>
      <c r="CJ49" s="622"/>
      <c r="CK49" s="622"/>
      <c r="CL49" s="622"/>
      <c r="CM49" s="622"/>
      <c r="CN49" s="622"/>
      <c r="CO49" s="622"/>
      <c r="CP49" s="622"/>
      <c r="CQ49" s="623"/>
      <c r="CR49" s="624">
        <v>6746077</v>
      </c>
      <c r="CS49" s="625"/>
      <c r="CT49" s="625"/>
      <c r="CU49" s="625"/>
      <c r="CV49" s="625"/>
      <c r="CW49" s="625"/>
      <c r="CX49" s="625"/>
      <c r="CY49" s="626"/>
      <c r="CZ49" s="627">
        <v>100</v>
      </c>
      <c r="DA49" s="628"/>
      <c r="DB49" s="628"/>
      <c r="DC49" s="629"/>
      <c r="DD49" s="630">
        <v>4958106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MrrpyRaN/Z0FMYDO4E+jyzPMfZPPsIUIABUrelv6HbiQW6RAfVuvQPiOZivrCFBfTykb590sifXKbxPEiCprOw==" saltValue="Tr+oYFaEQ/OwSp9dxEhOR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389</v>
      </c>
      <c r="C7" s="1106"/>
      <c r="D7" s="1106"/>
      <c r="E7" s="1106"/>
      <c r="F7" s="1106"/>
      <c r="G7" s="1106"/>
      <c r="H7" s="1106"/>
      <c r="I7" s="1106"/>
      <c r="J7" s="1106"/>
      <c r="K7" s="1106"/>
      <c r="L7" s="1106"/>
      <c r="M7" s="1106"/>
      <c r="N7" s="1106"/>
      <c r="O7" s="1106"/>
      <c r="P7" s="1107"/>
      <c r="Q7" s="1159">
        <v>6859</v>
      </c>
      <c r="R7" s="1160"/>
      <c r="S7" s="1160"/>
      <c r="T7" s="1160"/>
      <c r="U7" s="1160"/>
      <c r="V7" s="1160">
        <v>6710</v>
      </c>
      <c r="W7" s="1160"/>
      <c r="X7" s="1160"/>
      <c r="Y7" s="1160"/>
      <c r="Z7" s="1160"/>
      <c r="AA7" s="1160">
        <v>149</v>
      </c>
      <c r="AB7" s="1160"/>
      <c r="AC7" s="1160"/>
      <c r="AD7" s="1160"/>
      <c r="AE7" s="1161"/>
      <c r="AF7" s="1162">
        <v>72</v>
      </c>
      <c r="AG7" s="1163"/>
      <c r="AH7" s="1163"/>
      <c r="AI7" s="1163"/>
      <c r="AJ7" s="1164"/>
      <c r="AK7" s="1146">
        <v>450</v>
      </c>
      <c r="AL7" s="1147"/>
      <c r="AM7" s="1147"/>
      <c r="AN7" s="1147"/>
      <c r="AO7" s="1147"/>
      <c r="AP7" s="1147">
        <v>10263</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611</v>
      </c>
      <c r="BT7" s="1151"/>
      <c r="BU7" s="1151"/>
      <c r="BV7" s="1151"/>
      <c r="BW7" s="1151"/>
      <c r="BX7" s="1151"/>
      <c r="BY7" s="1151"/>
      <c r="BZ7" s="1151"/>
      <c r="CA7" s="1151"/>
      <c r="CB7" s="1151"/>
      <c r="CC7" s="1151"/>
      <c r="CD7" s="1151"/>
      <c r="CE7" s="1151"/>
      <c r="CF7" s="1151"/>
      <c r="CG7" s="1152"/>
      <c r="CH7" s="1143">
        <v>-28</v>
      </c>
      <c r="CI7" s="1144"/>
      <c r="CJ7" s="1144"/>
      <c r="CK7" s="1144"/>
      <c r="CL7" s="1145"/>
      <c r="CM7" s="1143">
        <v>-48</v>
      </c>
      <c r="CN7" s="1144"/>
      <c r="CO7" s="1144"/>
      <c r="CP7" s="1144"/>
      <c r="CQ7" s="1145"/>
      <c r="CR7" s="1143">
        <v>5</v>
      </c>
      <c r="CS7" s="1144"/>
      <c r="CT7" s="1144"/>
      <c r="CU7" s="1144"/>
      <c r="CV7" s="1145"/>
      <c r="CW7" s="1143" t="s">
        <v>622</v>
      </c>
      <c r="CX7" s="1144"/>
      <c r="CY7" s="1144"/>
      <c r="CZ7" s="1144"/>
      <c r="DA7" s="1145"/>
      <c r="DB7" s="1143" t="s">
        <v>622</v>
      </c>
      <c r="DC7" s="1144"/>
      <c r="DD7" s="1144"/>
      <c r="DE7" s="1144"/>
      <c r="DF7" s="1145"/>
      <c r="DG7" s="1143" t="s">
        <v>622</v>
      </c>
      <c r="DH7" s="1144"/>
      <c r="DI7" s="1144"/>
      <c r="DJ7" s="1144"/>
      <c r="DK7" s="1145"/>
      <c r="DL7" s="1143" t="s">
        <v>622</v>
      </c>
      <c r="DM7" s="1144"/>
      <c r="DN7" s="1144"/>
      <c r="DO7" s="1144"/>
      <c r="DP7" s="1145"/>
      <c r="DQ7" s="1143" t="s">
        <v>622</v>
      </c>
      <c r="DR7" s="1144"/>
      <c r="DS7" s="1144"/>
      <c r="DT7" s="1144"/>
      <c r="DU7" s="1145"/>
      <c r="DV7" s="1170"/>
      <c r="DW7" s="1171"/>
      <c r="DX7" s="1171"/>
      <c r="DY7" s="1171"/>
      <c r="DZ7" s="1172"/>
      <c r="EA7" s="255"/>
    </row>
    <row r="8" spans="1:131" s="256" customFormat="1" ht="26.25" customHeight="1">
      <c r="A8" s="262">
        <v>2</v>
      </c>
      <c r="B8" s="1092" t="s">
        <v>390</v>
      </c>
      <c r="C8" s="1093"/>
      <c r="D8" s="1093"/>
      <c r="E8" s="1093"/>
      <c r="F8" s="1093"/>
      <c r="G8" s="1093"/>
      <c r="H8" s="1093"/>
      <c r="I8" s="1093"/>
      <c r="J8" s="1093"/>
      <c r="K8" s="1093"/>
      <c r="L8" s="1093"/>
      <c r="M8" s="1093"/>
      <c r="N8" s="1093"/>
      <c r="O8" s="1093"/>
      <c r="P8" s="1094"/>
      <c r="Q8" s="1098">
        <v>102</v>
      </c>
      <c r="R8" s="1099"/>
      <c r="S8" s="1099"/>
      <c r="T8" s="1099"/>
      <c r="U8" s="1099"/>
      <c r="V8" s="1099">
        <v>101</v>
      </c>
      <c r="W8" s="1099"/>
      <c r="X8" s="1099"/>
      <c r="Y8" s="1099"/>
      <c r="Z8" s="1099"/>
      <c r="AA8" s="1099">
        <v>1</v>
      </c>
      <c r="AB8" s="1099"/>
      <c r="AC8" s="1099"/>
      <c r="AD8" s="1099"/>
      <c r="AE8" s="1100"/>
      <c r="AF8" s="1074">
        <v>1</v>
      </c>
      <c r="AG8" s="1075"/>
      <c r="AH8" s="1075"/>
      <c r="AI8" s="1075"/>
      <c r="AJ8" s="1076"/>
      <c r="AK8" s="1141">
        <v>66</v>
      </c>
      <c r="AL8" s="1142"/>
      <c r="AM8" s="1142"/>
      <c r="AN8" s="1142"/>
      <c r="AO8" s="1142"/>
      <c r="AP8" s="1142" t="s">
        <v>609</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612</v>
      </c>
      <c r="BT8" s="1070"/>
      <c r="BU8" s="1070"/>
      <c r="BV8" s="1070"/>
      <c r="BW8" s="1070"/>
      <c r="BX8" s="1070"/>
      <c r="BY8" s="1070"/>
      <c r="BZ8" s="1070"/>
      <c r="CA8" s="1070"/>
      <c r="CB8" s="1070"/>
      <c r="CC8" s="1070"/>
      <c r="CD8" s="1070"/>
      <c r="CE8" s="1070"/>
      <c r="CF8" s="1070"/>
      <c r="CG8" s="1071"/>
      <c r="CH8" s="1044">
        <v>-9</v>
      </c>
      <c r="CI8" s="1045"/>
      <c r="CJ8" s="1045"/>
      <c r="CK8" s="1045"/>
      <c r="CL8" s="1046"/>
      <c r="CM8" s="1044">
        <v>45</v>
      </c>
      <c r="CN8" s="1045"/>
      <c r="CO8" s="1045"/>
      <c r="CP8" s="1045"/>
      <c r="CQ8" s="1046"/>
      <c r="CR8" s="1044">
        <v>9</v>
      </c>
      <c r="CS8" s="1045"/>
      <c r="CT8" s="1045"/>
      <c r="CU8" s="1045"/>
      <c r="CV8" s="1046"/>
      <c r="CW8" s="1044" t="s">
        <v>622</v>
      </c>
      <c r="CX8" s="1045"/>
      <c r="CY8" s="1045"/>
      <c r="CZ8" s="1045"/>
      <c r="DA8" s="1046"/>
      <c r="DB8" s="1044" t="s">
        <v>622</v>
      </c>
      <c r="DC8" s="1045"/>
      <c r="DD8" s="1045"/>
      <c r="DE8" s="1045"/>
      <c r="DF8" s="1046"/>
      <c r="DG8" s="1044" t="s">
        <v>622</v>
      </c>
      <c r="DH8" s="1045"/>
      <c r="DI8" s="1045"/>
      <c r="DJ8" s="1045"/>
      <c r="DK8" s="1046"/>
      <c r="DL8" s="1044" t="s">
        <v>622</v>
      </c>
      <c r="DM8" s="1045"/>
      <c r="DN8" s="1045"/>
      <c r="DO8" s="1045"/>
      <c r="DP8" s="1046"/>
      <c r="DQ8" s="1044" t="s">
        <v>622</v>
      </c>
      <c r="DR8" s="1045"/>
      <c r="DS8" s="1045"/>
      <c r="DT8" s="1045"/>
      <c r="DU8" s="1046"/>
      <c r="DV8" s="1047"/>
      <c r="DW8" s="1048"/>
      <c r="DX8" s="1048"/>
      <c r="DY8" s="1048"/>
      <c r="DZ8" s="1049"/>
      <c r="EA8" s="255"/>
    </row>
    <row r="9" spans="1:131" s="256" customFormat="1" ht="26.25" customHeight="1">
      <c r="A9" s="262">
        <v>3</v>
      </c>
      <c r="B9" s="1092" t="s">
        <v>391</v>
      </c>
      <c r="C9" s="1093"/>
      <c r="D9" s="1093"/>
      <c r="E9" s="1093"/>
      <c r="F9" s="1093"/>
      <c r="G9" s="1093"/>
      <c r="H9" s="1093"/>
      <c r="I9" s="1093"/>
      <c r="J9" s="1093"/>
      <c r="K9" s="1093"/>
      <c r="L9" s="1093"/>
      <c r="M9" s="1093"/>
      <c r="N9" s="1093"/>
      <c r="O9" s="1093"/>
      <c r="P9" s="1094"/>
      <c r="Q9" s="1098">
        <v>6</v>
      </c>
      <c r="R9" s="1099"/>
      <c r="S9" s="1099"/>
      <c r="T9" s="1099"/>
      <c r="U9" s="1099"/>
      <c r="V9" s="1099">
        <v>5</v>
      </c>
      <c r="W9" s="1099"/>
      <c r="X9" s="1099"/>
      <c r="Y9" s="1099"/>
      <c r="Z9" s="1099"/>
      <c r="AA9" s="1099">
        <v>1</v>
      </c>
      <c r="AB9" s="1099"/>
      <c r="AC9" s="1099"/>
      <c r="AD9" s="1099"/>
      <c r="AE9" s="1100"/>
      <c r="AF9" s="1074">
        <v>1</v>
      </c>
      <c r="AG9" s="1075"/>
      <c r="AH9" s="1075"/>
      <c r="AI9" s="1075"/>
      <c r="AJ9" s="1076"/>
      <c r="AK9" s="1141">
        <v>1</v>
      </c>
      <c r="AL9" s="1142"/>
      <c r="AM9" s="1142"/>
      <c r="AN9" s="1142"/>
      <c r="AO9" s="1142"/>
      <c r="AP9" s="1142" t="s">
        <v>609</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393</v>
      </c>
      <c r="B23" s="999" t="s">
        <v>394</v>
      </c>
      <c r="C23" s="1000"/>
      <c r="D23" s="1000"/>
      <c r="E23" s="1000"/>
      <c r="F23" s="1000"/>
      <c r="G23" s="1000"/>
      <c r="H23" s="1000"/>
      <c r="I23" s="1000"/>
      <c r="J23" s="1000"/>
      <c r="K23" s="1000"/>
      <c r="L23" s="1000"/>
      <c r="M23" s="1000"/>
      <c r="N23" s="1000"/>
      <c r="O23" s="1000"/>
      <c r="P23" s="1001"/>
      <c r="Q23" s="1123">
        <v>6900</v>
      </c>
      <c r="R23" s="1124"/>
      <c r="S23" s="1124"/>
      <c r="T23" s="1124"/>
      <c r="U23" s="1124"/>
      <c r="V23" s="1124">
        <v>6749</v>
      </c>
      <c r="W23" s="1124"/>
      <c r="X23" s="1124"/>
      <c r="Y23" s="1124"/>
      <c r="Z23" s="1124"/>
      <c r="AA23" s="1124">
        <v>151</v>
      </c>
      <c r="AB23" s="1124"/>
      <c r="AC23" s="1124"/>
      <c r="AD23" s="1124"/>
      <c r="AE23" s="1125"/>
      <c r="AF23" s="1126">
        <v>73</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395</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372</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406</v>
      </c>
      <c r="C28" s="1106"/>
      <c r="D28" s="1106"/>
      <c r="E28" s="1106"/>
      <c r="F28" s="1106"/>
      <c r="G28" s="1106"/>
      <c r="H28" s="1106"/>
      <c r="I28" s="1106"/>
      <c r="J28" s="1106"/>
      <c r="K28" s="1106"/>
      <c r="L28" s="1106"/>
      <c r="M28" s="1106"/>
      <c r="N28" s="1106"/>
      <c r="O28" s="1106"/>
      <c r="P28" s="1107"/>
      <c r="Q28" s="1108">
        <v>1083</v>
      </c>
      <c r="R28" s="1109"/>
      <c r="S28" s="1109"/>
      <c r="T28" s="1109"/>
      <c r="U28" s="1109"/>
      <c r="V28" s="1109">
        <v>1063</v>
      </c>
      <c r="W28" s="1109"/>
      <c r="X28" s="1109"/>
      <c r="Y28" s="1109"/>
      <c r="Z28" s="1109"/>
      <c r="AA28" s="1109">
        <v>20</v>
      </c>
      <c r="AB28" s="1109"/>
      <c r="AC28" s="1109"/>
      <c r="AD28" s="1109"/>
      <c r="AE28" s="1110"/>
      <c r="AF28" s="1111">
        <v>20</v>
      </c>
      <c r="AG28" s="1109"/>
      <c r="AH28" s="1109"/>
      <c r="AI28" s="1109"/>
      <c r="AJ28" s="1112"/>
      <c r="AK28" s="1113">
        <v>141</v>
      </c>
      <c r="AL28" s="1101"/>
      <c r="AM28" s="1101"/>
      <c r="AN28" s="1101"/>
      <c r="AO28" s="1101"/>
      <c r="AP28" s="1101" t="s">
        <v>609</v>
      </c>
      <c r="AQ28" s="1101"/>
      <c r="AR28" s="1101"/>
      <c r="AS28" s="1101"/>
      <c r="AT28" s="1101"/>
      <c r="AU28" s="1101" t="s">
        <v>609</v>
      </c>
      <c r="AV28" s="1101"/>
      <c r="AW28" s="1101"/>
      <c r="AX28" s="1101"/>
      <c r="AY28" s="1101"/>
      <c r="AZ28" s="1102" t="s">
        <v>609</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407</v>
      </c>
      <c r="C29" s="1093"/>
      <c r="D29" s="1093"/>
      <c r="E29" s="1093"/>
      <c r="F29" s="1093"/>
      <c r="G29" s="1093"/>
      <c r="H29" s="1093"/>
      <c r="I29" s="1093"/>
      <c r="J29" s="1093"/>
      <c r="K29" s="1093"/>
      <c r="L29" s="1093"/>
      <c r="M29" s="1093"/>
      <c r="N29" s="1093"/>
      <c r="O29" s="1093"/>
      <c r="P29" s="1094"/>
      <c r="Q29" s="1098">
        <v>828</v>
      </c>
      <c r="R29" s="1099"/>
      <c r="S29" s="1099"/>
      <c r="T29" s="1099"/>
      <c r="U29" s="1099"/>
      <c r="V29" s="1099">
        <v>821</v>
      </c>
      <c r="W29" s="1099"/>
      <c r="X29" s="1099"/>
      <c r="Y29" s="1099"/>
      <c r="Z29" s="1099"/>
      <c r="AA29" s="1099">
        <v>7</v>
      </c>
      <c r="AB29" s="1099"/>
      <c r="AC29" s="1099"/>
      <c r="AD29" s="1099"/>
      <c r="AE29" s="1100"/>
      <c r="AF29" s="1074">
        <v>7</v>
      </c>
      <c r="AG29" s="1075"/>
      <c r="AH29" s="1075"/>
      <c r="AI29" s="1075"/>
      <c r="AJ29" s="1076"/>
      <c r="AK29" s="1035">
        <v>124</v>
      </c>
      <c r="AL29" s="1026"/>
      <c r="AM29" s="1026"/>
      <c r="AN29" s="1026"/>
      <c r="AO29" s="1026"/>
      <c r="AP29" s="1026" t="s">
        <v>609</v>
      </c>
      <c r="AQ29" s="1026"/>
      <c r="AR29" s="1026"/>
      <c r="AS29" s="1026"/>
      <c r="AT29" s="1026"/>
      <c r="AU29" s="1026" t="s">
        <v>609</v>
      </c>
      <c r="AV29" s="1026"/>
      <c r="AW29" s="1026"/>
      <c r="AX29" s="1026"/>
      <c r="AY29" s="1026"/>
      <c r="AZ29" s="1097" t="s">
        <v>609</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408</v>
      </c>
      <c r="C30" s="1093"/>
      <c r="D30" s="1093"/>
      <c r="E30" s="1093"/>
      <c r="F30" s="1093"/>
      <c r="G30" s="1093"/>
      <c r="H30" s="1093"/>
      <c r="I30" s="1093"/>
      <c r="J30" s="1093"/>
      <c r="K30" s="1093"/>
      <c r="L30" s="1093"/>
      <c r="M30" s="1093"/>
      <c r="N30" s="1093"/>
      <c r="O30" s="1093"/>
      <c r="P30" s="1094"/>
      <c r="Q30" s="1098">
        <v>48</v>
      </c>
      <c r="R30" s="1099"/>
      <c r="S30" s="1099"/>
      <c r="T30" s="1099"/>
      <c r="U30" s="1099"/>
      <c r="V30" s="1099">
        <v>47</v>
      </c>
      <c r="W30" s="1099"/>
      <c r="X30" s="1099"/>
      <c r="Y30" s="1099"/>
      <c r="Z30" s="1099"/>
      <c r="AA30" s="1099">
        <v>1</v>
      </c>
      <c r="AB30" s="1099"/>
      <c r="AC30" s="1099"/>
      <c r="AD30" s="1099"/>
      <c r="AE30" s="1100"/>
      <c r="AF30" s="1074">
        <v>1</v>
      </c>
      <c r="AG30" s="1075"/>
      <c r="AH30" s="1075"/>
      <c r="AI30" s="1075"/>
      <c r="AJ30" s="1076"/>
      <c r="AK30" s="1035">
        <v>26</v>
      </c>
      <c r="AL30" s="1026"/>
      <c r="AM30" s="1026"/>
      <c r="AN30" s="1026"/>
      <c r="AO30" s="1026"/>
      <c r="AP30" s="1026" t="s">
        <v>609</v>
      </c>
      <c r="AQ30" s="1026"/>
      <c r="AR30" s="1026"/>
      <c r="AS30" s="1026"/>
      <c r="AT30" s="1026"/>
      <c r="AU30" s="1026" t="s">
        <v>609</v>
      </c>
      <c r="AV30" s="1026"/>
      <c r="AW30" s="1026"/>
      <c r="AX30" s="1026"/>
      <c r="AY30" s="1026"/>
      <c r="AZ30" s="1097" t="s">
        <v>609</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409</v>
      </c>
      <c r="C31" s="1093"/>
      <c r="D31" s="1093"/>
      <c r="E31" s="1093"/>
      <c r="F31" s="1093"/>
      <c r="G31" s="1093"/>
      <c r="H31" s="1093"/>
      <c r="I31" s="1093"/>
      <c r="J31" s="1093"/>
      <c r="K31" s="1093"/>
      <c r="L31" s="1093"/>
      <c r="M31" s="1093"/>
      <c r="N31" s="1093"/>
      <c r="O31" s="1093"/>
      <c r="P31" s="1094"/>
      <c r="Q31" s="1098">
        <v>51</v>
      </c>
      <c r="R31" s="1099"/>
      <c r="S31" s="1099"/>
      <c r="T31" s="1099"/>
      <c r="U31" s="1099"/>
      <c r="V31" s="1099">
        <v>50</v>
      </c>
      <c r="W31" s="1099"/>
      <c r="X31" s="1099"/>
      <c r="Y31" s="1099"/>
      <c r="Z31" s="1099"/>
      <c r="AA31" s="1099">
        <v>1</v>
      </c>
      <c r="AB31" s="1099"/>
      <c r="AC31" s="1099"/>
      <c r="AD31" s="1099"/>
      <c r="AE31" s="1100"/>
      <c r="AF31" s="1074">
        <v>1</v>
      </c>
      <c r="AG31" s="1075"/>
      <c r="AH31" s="1075"/>
      <c r="AI31" s="1075"/>
      <c r="AJ31" s="1076"/>
      <c r="AK31" s="1035">
        <v>37</v>
      </c>
      <c r="AL31" s="1026"/>
      <c r="AM31" s="1026"/>
      <c r="AN31" s="1026"/>
      <c r="AO31" s="1026"/>
      <c r="AP31" s="1026" t="s">
        <v>609</v>
      </c>
      <c r="AQ31" s="1026"/>
      <c r="AR31" s="1026"/>
      <c r="AS31" s="1026"/>
      <c r="AT31" s="1026"/>
      <c r="AU31" s="1026" t="s">
        <v>609</v>
      </c>
      <c r="AV31" s="1026"/>
      <c r="AW31" s="1026"/>
      <c r="AX31" s="1026"/>
      <c r="AY31" s="1026"/>
      <c r="AZ31" s="1097" t="s">
        <v>609</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410</v>
      </c>
      <c r="C32" s="1093"/>
      <c r="D32" s="1093"/>
      <c r="E32" s="1093"/>
      <c r="F32" s="1093"/>
      <c r="G32" s="1093"/>
      <c r="H32" s="1093"/>
      <c r="I32" s="1093"/>
      <c r="J32" s="1093"/>
      <c r="K32" s="1093"/>
      <c r="L32" s="1093"/>
      <c r="M32" s="1093"/>
      <c r="N32" s="1093"/>
      <c r="O32" s="1093"/>
      <c r="P32" s="1094"/>
      <c r="Q32" s="1098">
        <v>414</v>
      </c>
      <c r="R32" s="1099"/>
      <c r="S32" s="1099"/>
      <c r="T32" s="1099"/>
      <c r="U32" s="1099"/>
      <c r="V32" s="1099">
        <v>412</v>
      </c>
      <c r="W32" s="1099"/>
      <c r="X32" s="1099"/>
      <c r="Y32" s="1099"/>
      <c r="Z32" s="1099"/>
      <c r="AA32" s="1099">
        <v>2</v>
      </c>
      <c r="AB32" s="1099"/>
      <c r="AC32" s="1099"/>
      <c r="AD32" s="1099"/>
      <c r="AE32" s="1100"/>
      <c r="AF32" s="1074">
        <v>2</v>
      </c>
      <c r="AG32" s="1075"/>
      <c r="AH32" s="1075"/>
      <c r="AI32" s="1075"/>
      <c r="AJ32" s="1076"/>
      <c r="AK32" s="1035">
        <v>168</v>
      </c>
      <c r="AL32" s="1026"/>
      <c r="AM32" s="1026"/>
      <c r="AN32" s="1026"/>
      <c r="AO32" s="1026"/>
      <c r="AP32" s="1026">
        <v>459</v>
      </c>
      <c r="AQ32" s="1026"/>
      <c r="AR32" s="1026"/>
      <c r="AS32" s="1026"/>
      <c r="AT32" s="1026"/>
      <c r="AU32" s="1026">
        <v>173</v>
      </c>
      <c r="AV32" s="1026"/>
      <c r="AW32" s="1026"/>
      <c r="AX32" s="1026"/>
      <c r="AY32" s="1026"/>
      <c r="AZ32" s="1097" t="s">
        <v>609</v>
      </c>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t="s">
        <v>411</v>
      </c>
      <c r="C33" s="1093"/>
      <c r="D33" s="1093"/>
      <c r="E33" s="1093"/>
      <c r="F33" s="1093"/>
      <c r="G33" s="1093"/>
      <c r="H33" s="1093"/>
      <c r="I33" s="1093"/>
      <c r="J33" s="1093"/>
      <c r="K33" s="1093"/>
      <c r="L33" s="1093"/>
      <c r="M33" s="1093"/>
      <c r="N33" s="1093"/>
      <c r="O33" s="1093"/>
      <c r="P33" s="1094"/>
      <c r="Q33" s="1098">
        <v>137</v>
      </c>
      <c r="R33" s="1099"/>
      <c r="S33" s="1099"/>
      <c r="T33" s="1099"/>
      <c r="U33" s="1099"/>
      <c r="V33" s="1099">
        <v>136</v>
      </c>
      <c r="W33" s="1099"/>
      <c r="X33" s="1099"/>
      <c r="Y33" s="1099"/>
      <c r="Z33" s="1099"/>
      <c r="AA33" s="1099">
        <v>1</v>
      </c>
      <c r="AB33" s="1099"/>
      <c r="AC33" s="1099"/>
      <c r="AD33" s="1099"/>
      <c r="AE33" s="1100"/>
      <c r="AF33" s="1074">
        <v>1</v>
      </c>
      <c r="AG33" s="1075"/>
      <c r="AH33" s="1075"/>
      <c r="AI33" s="1075"/>
      <c r="AJ33" s="1076"/>
      <c r="AK33" s="1035">
        <v>42</v>
      </c>
      <c r="AL33" s="1026"/>
      <c r="AM33" s="1026"/>
      <c r="AN33" s="1026"/>
      <c r="AO33" s="1026"/>
      <c r="AP33" s="1026" t="s">
        <v>609</v>
      </c>
      <c r="AQ33" s="1026"/>
      <c r="AR33" s="1026"/>
      <c r="AS33" s="1026"/>
      <c r="AT33" s="1026"/>
      <c r="AU33" s="1026" t="s">
        <v>609</v>
      </c>
      <c r="AV33" s="1026"/>
      <c r="AW33" s="1026"/>
      <c r="AX33" s="1026"/>
      <c r="AY33" s="1026"/>
      <c r="AZ33" s="1097" t="s">
        <v>609</v>
      </c>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t="s">
        <v>412</v>
      </c>
      <c r="C34" s="1093"/>
      <c r="D34" s="1093"/>
      <c r="E34" s="1093"/>
      <c r="F34" s="1093"/>
      <c r="G34" s="1093"/>
      <c r="H34" s="1093"/>
      <c r="I34" s="1093"/>
      <c r="J34" s="1093"/>
      <c r="K34" s="1093"/>
      <c r="L34" s="1093"/>
      <c r="M34" s="1093"/>
      <c r="N34" s="1093"/>
      <c r="O34" s="1093"/>
      <c r="P34" s="1094"/>
      <c r="Q34" s="1098">
        <v>244</v>
      </c>
      <c r="R34" s="1099"/>
      <c r="S34" s="1099"/>
      <c r="T34" s="1099"/>
      <c r="U34" s="1099"/>
      <c r="V34" s="1099">
        <v>225</v>
      </c>
      <c r="W34" s="1099"/>
      <c r="X34" s="1099"/>
      <c r="Y34" s="1099"/>
      <c r="Z34" s="1099"/>
      <c r="AA34" s="1099">
        <v>19</v>
      </c>
      <c r="AB34" s="1099"/>
      <c r="AC34" s="1099"/>
      <c r="AD34" s="1099"/>
      <c r="AE34" s="1100"/>
      <c r="AF34" s="1074">
        <v>510</v>
      </c>
      <c r="AG34" s="1075"/>
      <c r="AH34" s="1075"/>
      <c r="AI34" s="1075"/>
      <c r="AJ34" s="1076"/>
      <c r="AK34" s="1035">
        <v>0</v>
      </c>
      <c r="AL34" s="1026"/>
      <c r="AM34" s="1026"/>
      <c r="AN34" s="1026"/>
      <c r="AO34" s="1026"/>
      <c r="AP34" s="1026" t="s">
        <v>609</v>
      </c>
      <c r="AQ34" s="1026"/>
      <c r="AR34" s="1026"/>
      <c r="AS34" s="1026"/>
      <c r="AT34" s="1026"/>
      <c r="AU34" s="1026" t="s">
        <v>609</v>
      </c>
      <c r="AV34" s="1026"/>
      <c r="AW34" s="1026"/>
      <c r="AX34" s="1026"/>
      <c r="AY34" s="1026"/>
      <c r="AZ34" s="1097" t="s">
        <v>609</v>
      </c>
      <c r="BA34" s="1097"/>
      <c r="BB34" s="1097"/>
      <c r="BC34" s="1097"/>
      <c r="BD34" s="1097"/>
      <c r="BE34" s="1087" t="s">
        <v>413</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t="s">
        <v>414</v>
      </c>
      <c r="C35" s="1093"/>
      <c r="D35" s="1093"/>
      <c r="E35" s="1093"/>
      <c r="F35" s="1093"/>
      <c r="G35" s="1093"/>
      <c r="H35" s="1093"/>
      <c r="I35" s="1093"/>
      <c r="J35" s="1093"/>
      <c r="K35" s="1093"/>
      <c r="L35" s="1093"/>
      <c r="M35" s="1093"/>
      <c r="N35" s="1093"/>
      <c r="O35" s="1093"/>
      <c r="P35" s="1094"/>
      <c r="Q35" s="1098">
        <v>48</v>
      </c>
      <c r="R35" s="1099"/>
      <c r="S35" s="1099"/>
      <c r="T35" s="1099"/>
      <c r="U35" s="1099"/>
      <c r="V35" s="1099">
        <v>47</v>
      </c>
      <c r="W35" s="1099"/>
      <c r="X35" s="1099"/>
      <c r="Y35" s="1099"/>
      <c r="Z35" s="1099"/>
      <c r="AA35" s="1099">
        <v>1</v>
      </c>
      <c r="AB35" s="1099"/>
      <c r="AC35" s="1099"/>
      <c r="AD35" s="1099"/>
      <c r="AE35" s="1100"/>
      <c r="AF35" s="1074">
        <v>1</v>
      </c>
      <c r="AG35" s="1075"/>
      <c r="AH35" s="1075"/>
      <c r="AI35" s="1075"/>
      <c r="AJ35" s="1076"/>
      <c r="AK35" s="1035">
        <v>43</v>
      </c>
      <c r="AL35" s="1026"/>
      <c r="AM35" s="1026"/>
      <c r="AN35" s="1026"/>
      <c r="AO35" s="1026"/>
      <c r="AP35" s="1026">
        <v>324</v>
      </c>
      <c r="AQ35" s="1026"/>
      <c r="AR35" s="1026"/>
      <c r="AS35" s="1026"/>
      <c r="AT35" s="1026"/>
      <c r="AU35" s="1026">
        <v>306</v>
      </c>
      <c r="AV35" s="1026"/>
      <c r="AW35" s="1026"/>
      <c r="AX35" s="1026"/>
      <c r="AY35" s="1026"/>
      <c r="AZ35" s="1097" t="s">
        <v>609</v>
      </c>
      <c r="BA35" s="1097"/>
      <c r="BB35" s="1097"/>
      <c r="BC35" s="1097"/>
      <c r="BD35" s="1097"/>
      <c r="BE35" s="1087" t="s">
        <v>415</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t="s">
        <v>416</v>
      </c>
      <c r="C36" s="1093"/>
      <c r="D36" s="1093"/>
      <c r="E36" s="1093"/>
      <c r="F36" s="1093"/>
      <c r="G36" s="1093"/>
      <c r="H36" s="1093"/>
      <c r="I36" s="1093"/>
      <c r="J36" s="1093"/>
      <c r="K36" s="1093"/>
      <c r="L36" s="1093"/>
      <c r="M36" s="1093"/>
      <c r="N36" s="1093"/>
      <c r="O36" s="1093"/>
      <c r="P36" s="1094"/>
      <c r="Q36" s="1098">
        <v>380</v>
      </c>
      <c r="R36" s="1099"/>
      <c r="S36" s="1099"/>
      <c r="T36" s="1099"/>
      <c r="U36" s="1099"/>
      <c r="V36" s="1099">
        <v>375</v>
      </c>
      <c r="W36" s="1099"/>
      <c r="X36" s="1099"/>
      <c r="Y36" s="1099"/>
      <c r="Z36" s="1099"/>
      <c r="AA36" s="1099">
        <v>5</v>
      </c>
      <c r="AB36" s="1099"/>
      <c r="AC36" s="1099"/>
      <c r="AD36" s="1099"/>
      <c r="AE36" s="1100"/>
      <c r="AF36" s="1074">
        <v>1</v>
      </c>
      <c r="AG36" s="1075"/>
      <c r="AH36" s="1075"/>
      <c r="AI36" s="1075"/>
      <c r="AJ36" s="1076"/>
      <c r="AK36" s="1035">
        <v>252</v>
      </c>
      <c r="AL36" s="1026"/>
      <c r="AM36" s="1026"/>
      <c r="AN36" s="1026"/>
      <c r="AO36" s="1026"/>
      <c r="AP36" s="1026">
        <v>1396</v>
      </c>
      <c r="AQ36" s="1026"/>
      <c r="AR36" s="1026"/>
      <c r="AS36" s="1026"/>
      <c r="AT36" s="1026"/>
      <c r="AU36" s="1026">
        <v>1389</v>
      </c>
      <c r="AV36" s="1026"/>
      <c r="AW36" s="1026"/>
      <c r="AX36" s="1026"/>
      <c r="AY36" s="1026"/>
      <c r="AZ36" s="1097" t="s">
        <v>609</v>
      </c>
      <c r="BA36" s="1097"/>
      <c r="BB36" s="1097"/>
      <c r="BC36" s="1097"/>
      <c r="BD36" s="1097"/>
      <c r="BE36" s="1087" t="s">
        <v>417</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t="s">
        <v>418</v>
      </c>
      <c r="C37" s="1093"/>
      <c r="D37" s="1093"/>
      <c r="E37" s="1093"/>
      <c r="F37" s="1093"/>
      <c r="G37" s="1093"/>
      <c r="H37" s="1093"/>
      <c r="I37" s="1093"/>
      <c r="J37" s="1093"/>
      <c r="K37" s="1093"/>
      <c r="L37" s="1093"/>
      <c r="M37" s="1093"/>
      <c r="N37" s="1093"/>
      <c r="O37" s="1093"/>
      <c r="P37" s="1094"/>
      <c r="Q37" s="1098">
        <v>88</v>
      </c>
      <c r="R37" s="1099"/>
      <c r="S37" s="1099"/>
      <c r="T37" s="1099"/>
      <c r="U37" s="1099"/>
      <c r="V37" s="1099">
        <v>88</v>
      </c>
      <c r="W37" s="1099"/>
      <c r="X37" s="1099"/>
      <c r="Y37" s="1099"/>
      <c r="Z37" s="1099"/>
      <c r="AA37" s="1099">
        <v>0</v>
      </c>
      <c r="AB37" s="1099"/>
      <c r="AC37" s="1099"/>
      <c r="AD37" s="1099"/>
      <c r="AE37" s="1100"/>
      <c r="AF37" s="1074">
        <v>1</v>
      </c>
      <c r="AG37" s="1075"/>
      <c r="AH37" s="1075"/>
      <c r="AI37" s="1075"/>
      <c r="AJ37" s="1076"/>
      <c r="AK37" s="1035">
        <v>44</v>
      </c>
      <c r="AL37" s="1026"/>
      <c r="AM37" s="1026"/>
      <c r="AN37" s="1026"/>
      <c r="AO37" s="1026"/>
      <c r="AP37" s="1026">
        <v>178</v>
      </c>
      <c r="AQ37" s="1026"/>
      <c r="AR37" s="1026"/>
      <c r="AS37" s="1026"/>
      <c r="AT37" s="1026"/>
      <c r="AU37" s="1026">
        <v>178</v>
      </c>
      <c r="AV37" s="1026"/>
      <c r="AW37" s="1026"/>
      <c r="AX37" s="1026"/>
      <c r="AY37" s="1026"/>
      <c r="AZ37" s="1097" t="s">
        <v>609</v>
      </c>
      <c r="BA37" s="1097"/>
      <c r="BB37" s="1097"/>
      <c r="BC37" s="1097"/>
      <c r="BD37" s="1097"/>
      <c r="BE37" s="1087" t="s">
        <v>419</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t="s">
        <v>420</v>
      </c>
      <c r="C38" s="1093"/>
      <c r="D38" s="1093"/>
      <c r="E38" s="1093"/>
      <c r="F38" s="1093"/>
      <c r="G38" s="1093"/>
      <c r="H38" s="1093"/>
      <c r="I38" s="1093"/>
      <c r="J38" s="1093"/>
      <c r="K38" s="1093"/>
      <c r="L38" s="1093"/>
      <c r="M38" s="1093"/>
      <c r="N38" s="1093"/>
      <c r="O38" s="1093"/>
      <c r="P38" s="1094"/>
      <c r="Q38" s="1098">
        <v>30</v>
      </c>
      <c r="R38" s="1099"/>
      <c r="S38" s="1099"/>
      <c r="T38" s="1099"/>
      <c r="U38" s="1099"/>
      <c r="V38" s="1099">
        <v>29</v>
      </c>
      <c r="W38" s="1099"/>
      <c r="X38" s="1099"/>
      <c r="Y38" s="1099"/>
      <c r="Z38" s="1099"/>
      <c r="AA38" s="1099">
        <v>1</v>
      </c>
      <c r="AB38" s="1099"/>
      <c r="AC38" s="1099"/>
      <c r="AD38" s="1099"/>
      <c r="AE38" s="1100"/>
      <c r="AF38" s="1074">
        <v>1</v>
      </c>
      <c r="AG38" s="1075"/>
      <c r="AH38" s="1075"/>
      <c r="AI38" s="1075"/>
      <c r="AJ38" s="1076"/>
      <c r="AK38" s="1035">
        <v>24</v>
      </c>
      <c r="AL38" s="1026"/>
      <c r="AM38" s="1026"/>
      <c r="AN38" s="1026"/>
      <c r="AO38" s="1026"/>
      <c r="AP38" s="1026">
        <v>36</v>
      </c>
      <c r="AQ38" s="1026"/>
      <c r="AR38" s="1026"/>
      <c r="AS38" s="1026"/>
      <c r="AT38" s="1026"/>
      <c r="AU38" s="1026">
        <v>36</v>
      </c>
      <c r="AV38" s="1026"/>
      <c r="AW38" s="1026"/>
      <c r="AX38" s="1026"/>
      <c r="AY38" s="1026"/>
      <c r="AZ38" s="1097" t="s">
        <v>609</v>
      </c>
      <c r="BA38" s="1097"/>
      <c r="BB38" s="1097"/>
      <c r="BC38" s="1097"/>
      <c r="BD38" s="1097"/>
      <c r="BE38" s="1087" t="s">
        <v>421</v>
      </c>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t="s">
        <v>422</v>
      </c>
      <c r="C39" s="1093"/>
      <c r="D39" s="1093"/>
      <c r="E39" s="1093"/>
      <c r="F39" s="1093"/>
      <c r="G39" s="1093"/>
      <c r="H39" s="1093"/>
      <c r="I39" s="1093"/>
      <c r="J39" s="1093"/>
      <c r="K39" s="1093"/>
      <c r="L39" s="1093"/>
      <c r="M39" s="1093"/>
      <c r="N39" s="1093"/>
      <c r="O39" s="1093"/>
      <c r="P39" s="1094"/>
      <c r="Q39" s="1098">
        <v>501</v>
      </c>
      <c r="R39" s="1099"/>
      <c r="S39" s="1099"/>
      <c r="T39" s="1099"/>
      <c r="U39" s="1099"/>
      <c r="V39" s="1099">
        <v>373</v>
      </c>
      <c r="W39" s="1099"/>
      <c r="X39" s="1099"/>
      <c r="Y39" s="1099"/>
      <c r="Z39" s="1099"/>
      <c r="AA39" s="1099">
        <v>128</v>
      </c>
      <c r="AB39" s="1099"/>
      <c r="AC39" s="1099"/>
      <c r="AD39" s="1099"/>
      <c r="AE39" s="1100"/>
      <c r="AF39" s="1074">
        <v>77</v>
      </c>
      <c r="AG39" s="1075"/>
      <c r="AH39" s="1075"/>
      <c r="AI39" s="1075"/>
      <c r="AJ39" s="1076"/>
      <c r="AK39" s="1035">
        <v>43</v>
      </c>
      <c r="AL39" s="1026"/>
      <c r="AM39" s="1026"/>
      <c r="AN39" s="1026"/>
      <c r="AO39" s="1026"/>
      <c r="AP39" s="1026" t="s">
        <v>610</v>
      </c>
      <c r="AQ39" s="1026"/>
      <c r="AR39" s="1026"/>
      <c r="AS39" s="1026"/>
      <c r="AT39" s="1026"/>
      <c r="AU39" s="1026" t="s">
        <v>610</v>
      </c>
      <c r="AV39" s="1026"/>
      <c r="AW39" s="1026"/>
      <c r="AX39" s="1026"/>
      <c r="AY39" s="1026"/>
      <c r="AZ39" s="1097" t="s">
        <v>609</v>
      </c>
      <c r="BA39" s="1097"/>
      <c r="BB39" s="1097"/>
      <c r="BC39" s="1097"/>
      <c r="BD39" s="1097"/>
      <c r="BE39" s="1087" t="s">
        <v>419</v>
      </c>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423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393</v>
      </c>
      <c r="B63" s="999" t="s">
        <v>424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622</v>
      </c>
      <c r="AG63" s="1014"/>
      <c r="AH63" s="1014"/>
      <c r="AI63" s="1014"/>
      <c r="AJ63" s="1085"/>
      <c r="AK63" s="1086"/>
      <c r="AL63" s="1018"/>
      <c r="AM63" s="1018"/>
      <c r="AN63" s="1018"/>
      <c r="AO63" s="1018"/>
      <c r="AP63" s="1014">
        <v>2393</v>
      </c>
      <c r="AQ63" s="1014"/>
      <c r="AR63" s="1014"/>
      <c r="AS63" s="1014"/>
      <c r="AT63" s="1014"/>
      <c r="AU63" s="1014">
        <v>2082</v>
      </c>
      <c r="AV63" s="1014"/>
      <c r="AW63" s="1014"/>
      <c r="AX63" s="1014"/>
      <c r="AY63" s="1014"/>
      <c r="AZ63" s="1080"/>
      <c r="BA63" s="1080"/>
      <c r="BB63" s="1080"/>
      <c r="BC63" s="1080"/>
      <c r="BD63" s="1080"/>
      <c r="BE63" s="1015"/>
      <c r="BF63" s="1015"/>
      <c r="BG63" s="1015"/>
      <c r="BH63" s="1015"/>
      <c r="BI63" s="1016"/>
      <c r="BJ63" s="1081" t="s">
        <v>425</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426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427</v>
      </c>
      <c r="B66" s="1051"/>
      <c r="C66" s="1051"/>
      <c r="D66" s="1051"/>
      <c r="E66" s="1051"/>
      <c r="F66" s="1051"/>
      <c r="G66" s="1051"/>
      <c r="H66" s="1051"/>
      <c r="I66" s="1051"/>
      <c r="J66" s="1051"/>
      <c r="K66" s="1051"/>
      <c r="L66" s="1051"/>
      <c r="M66" s="1051"/>
      <c r="N66" s="1051"/>
      <c r="O66" s="1051"/>
      <c r="P66" s="1052"/>
      <c r="Q66" s="1056" t="s">
        <v>398</v>
      </c>
      <c r="R66" s="1057"/>
      <c r="S66" s="1057"/>
      <c r="T66" s="1057"/>
      <c r="U66" s="1058"/>
      <c r="V66" s="1056" t="s">
        <v>428</v>
      </c>
      <c r="W66" s="1057"/>
      <c r="X66" s="1057"/>
      <c r="Y66" s="1057"/>
      <c r="Z66" s="1058"/>
      <c r="AA66" s="1056" t="s">
        <v>429</v>
      </c>
      <c r="AB66" s="1057"/>
      <c r="AC66" s="1057"/>
      <c r="AD66" s="1057"/>
      <c r="AE66" s="1058"/>
      <c r="AF66" s="1062" t="s">
        <v>430</v>
      </c>
      <c r="AG66" s="1063"/>
      <c r="AH66" s="1063"/>
      <c r="AI66" s="1063"/>
      <c r="AJ66" s="1064"/>
      <c r="AK66" s="1056" t="s">
        <v>402</v>
      </c>
      <c r="AL66" s="1051"/>
      <c r="AM66" s="1051"/>
      <c r="AN66" s="1051"/>
      <c r="AO66" s="1052"/>
      <c r="AP66" s="1056" t="s">
        <v>431</v>
      </c>
      <c r="AQ66" s="1057"/>
      <c r="AR66" s="1057"/>
      <c r="AS66" s="1057"/>
      <c r="AT66" s="1058"/>
      <c r="AU66" s="1056" t="s">
        <v>432</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613</v>
      </c>
      <c r="C68" s="1041"/>
      <c r="D68" s="1041"/>
      <c r="E68" s="1041"/>
      <c r="F68" s="1041"/>
      <c r="G68" s="1041"/>
      <c r="H68" s="1041"/>
      <c r="I68" s="1041"/>
      <c r="J68" s="1041"/>
      <c r="K68" s="1041"/>
      <c r="L68" s="1041"/>
      <c r="M68" s="1041"/>
      <c r="N68" s="1041"/>
      <c r="O68" s="1041"/>
      <c r="P68" s="1042"/>
      <c r="Q68" s="1043">
        <v>9243</v>
      </c>
      <c r="R68" s="1037"/>
      <c r="S68" s="1037"/>
      <c r="T68" s="1037"/>
      <c r="U68" s="1037"/>
      <c r="V68" s="1037">
        <v>8921</v>
      </c>
      <c r="W68" s="1037"/>
      <c r="X68" s="1037"/>
      <c r="Y68" s="1037"/>
      <c r="Z68" s="1037"/>
      <c r="AA68" s="1037">
        <v>322</v>
      </c>
      <c r="AB68" s="1037"/>
      <c r="AC68" s="1037"/>
      <c r="AD68" s="1037"/>
      <c r="AE68" s="1037"/>
      <c r="AF68" s="1037">
        <v>322</v>
      </c>
      <c r="AG68" s="1037"/>
      <c r="AH68" s="1037"/>
      <c r="AI68" s="1037"/>
      <c r="AJ68" s="1037"/>
      <c r="AK68" s="1037">
        <v>3470</v>
      </c>
      <c r="AL68" s="1037"/>
      <c r="AM68" s="1037"/>
      <c r="AN68" s="1037"/>
      <c r="AO68" s="1037"/>
      <c r="AP68" s="1037" t="s">
        <v>622</v>
      </c>
      <c r="AQ68" s="1037"/>
      <c r="AR68" s="1037"/>
      <c r="AS68" s="1037"/>
      <c r="AT68" s="1037"/>
      <c r="AU68" s="1037" t="s">
        <v>622</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614</v>
      </c>
      <c r="C69" s="1030"/>
      <c r="D69" s="1030"/>
      <c r="E69" s="1030"/>
      <c r="F69" s="1030"/>
      <c r="G69" s="1030"/>
      <c r="H69" s="1030"/>
      <c r="I69" s="1030"/>
      <c r="J69" s="1030"/>
      <c r="K69" s="1030"/>
      <c r="L69" s="1030"/>
      <c r="M69" s="1030"/>
      <c r="N69" s="1030"/>
      <c r="O69" s="1030"/>
      <c r="P69" s="1031"/>
      <c r="Q69" s="1032">
        <v>549</v>
      </c>
      <c r="R69" s="1026"/>
      <c r="S69" s="1026"/>
      <c r="T69" s="1026"/>
      <c r="U69" s="1026"/>
      <c r="V69" s="1026">
        <v>546</v>
      </c>
      <c r="W69" s="1026"/>
      <c r="X69" s="1026"/>
      <c r="Y69" s="1026"/>
      <c r="Z69" s="1026"/>
      <c r="AA69" s="1026">
        <v>3</v>
      </c>
      <c r="AB69" s="1026"/>
      <c r="AC69" s="1026"/>
      <c r="AD69" s="1026"/>
      <c r="AE69" s="1026"/>
      <c r="AF69" s="1026">
        <v>3</v>
      </c>
      <c r="AG69" s="1026"/>
      <c r="AH69" s="1026"/>
      <c r="AI69" s="1026"/>
      <c r="AJ69" s="1026"/>
      <c r="AK69" s="1026" t="s">
        <v>622</v>
      </c>
      <c r="AL69" s="1026"/>
      <c r="AM69" s="1026"/>
      <c r="AN69" s="1026"/>
      <c r="AO69" s="1026"/>
      <c r="AP69" s="1026" t="s">
        <v>622</v>
      </c>
      <c r="AQ69" s="1026"/>
      <c r="AR69" s="1026"/>
      <c r="AS69" s="1026"/>
      <c r="AT69" s="1026"/>
      <c r="AU69" s="1026" t="s">
        <v>622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615</v>
      </c>
      <c r="C70" s="1030"/>
      <c r="D70" s="1030"/>
      <c r="E70" s="1030"/>
      <c r="F70" s="1030"/>
      <c r="G70" s="1030"/>
      <c r="H70" s="1030"/>
      <c r="I70" s="1030"/>
      <c r="J70" s="1030"/>
      <c r="K70" s="1030"/>
      <c r="L70" s="1030"/>
      <c r="M70" s="1030"/>
      <c r="N70" s="1030"/>
      <c r="O70" s="1030"/>
      <c r="P70" s="1031"/>
      <c r="Q70" s="1032">
        <v>41</v>
      </c>
      <c r="R70" s="1026"/>
      <c r="S70" s="1026"/>
      <c r="T70" s="1026"/>
      <c r="U70" s="1026"/>
      <c r="V70" s="1026">
        <v>28</v>
      </c>
      <c r="W70" s="1026"/>
      <c r="X70" s="1026"/>
      <c r="Y70" s="1026"/>
      <c r="Z70" s="1026"/>
      <c r="AA70" s="1026">
        <v>13</v>
      </c>
      <c r="AB70" s="1026"/>
      <c r="AC70" s="1026"/>
      <c r="AD70" s="1026"/>
      <c r="AE70" s="1026"/>
      <c r="AF70" s="1026">
        <v>13</v>
      </c>
      <c r="AG70" s="1026"/>
      <c r="AH70" s="1026"/>
      <c r="AI70" s="1026"/>
      <c r="AJ70" s="1026"/>
      <c r="AK70" s="1026" t="s">
        <v>622</v>
      </c>
      <c r="AL70" s="1026"/>
      <c r="AM70" s="1026"/>
      <c r="AN70" s="1026"/>
      <c r="AO70" s="1026"/>
      <c r="AP70" s="1026" t="s">
        <v>622</v>
      </c>
      <c r="AQ70" s="1026"/>
      <c r="AR70" s="1026"/>
      <c r="AS70" s="1026"/>
      <c r="AT70" s="1026"/>
      <c r="AU70" s="1026" t="s">
        <v>622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616</v>
      </c>
      <c r="C71" s="1030"/>
      <c r="D71" s="1030"/>
      <c r="E71" s="1030"/>
      <c r="F71" s="1030"/>
      <c r="G71" s="1030"/>
      <c r="H71" s="1030"/>
      <c r="I71" s="1030"/>
      <c r="J71" s="1030"/>
      <c r="K71" s="1030"/>
      <c r="L71" s="1030"/>
      <c r="M71" s="1030"/>
      <c r="N71" s="1030"/>
      <c r="O71" s="1030"/>
      <c r="P71" s="1031"/>
      <c r="Q71" s="1032">
        <v>535</v>
      </c>
      <c r="R71" s="1026"/>
      <c r="S71" s="1026"/>
      <c r="T71" s="1026"/>
      <c r="U71" s="1026"/>
      <c r="V71" s="1026">
        <v>481</v>
      </c>
      <c r="W71" s="1026"/>
      <c r="X71" s="1026"/>
      <c r="Y71" s="1026"/>
      <c r="Z71" s="1026"/>
      <c r="AA71" s="1026">
        <v>54</v>
      </c>
      <c r="AB71" s="1026"/>
      <c r="AC71" s="1026"/>
      <c r="AD71" s="1026"/>
      <c r="AE71" s="1026"/>
      <c r="AF71" s="1026">
        <v>9</v>
      </c>
      <c r="AG71" s="1026"/>
      <c r="AH71" s="1026"/>
      <c r="AI71" s="1026"/>
      <c r="AJ71" s="1026"/>
      <c r="AK71" s="1026">
        <v>210</v>
      </c>
      <c r="AL71" s="1026"/>
      <c r="AM71" s="1026"/>
      <c r="AN71" s="1026"/>
      <c r="AO71" s="1026"/>
      <c r="AP71" s="1026" t="s">
        <v>622</v>
      </c>
      <c r="AQ71" s="1026"/>
      <c r="AR71" s="1026"/>
      <c r="AS71" s="1026"/>
      <c r="AT71" s="1026"/>
      <c r="AU71" s="1026" t="s">
        <v>622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617</v>
      </c>
      <c r="C72" s="1030"/>
      <c r="D72" s="1030"/>
      <c r="E72" s="1030"/>
      <c r="F72" s="1030"/>
      <c r="G72" s="1030"/>
      <c r="H72" s="1030"/>
      <c r="I72" s="1030"/>
      <c r="J72" s="1030"/>
      <c r="K72" s="1030"/>
      <c r="L72" s="1030"/>
      <c r="M72" s="1030"/>
      <c r="N72" s="1030"/>
      <c r="O72" s="1030"/>
      <c r="P72" s="1031"/>
      <c r="Q72" s="1032">
        <v>0</v>
      </c>
      <c r="R72" s="1026"/>
      <c r="S72" s="1026"/>
      <c r="T72" s="1026"/>
      <c r="U72" s="1026"/>
      <c r="V72" s="1026">
        <v>0</v>
      </c>
      <c r="W72" s="1026"/>
      <c r="X72" s="1026"/>
      <c r="Y72" s="1026"/>
      <c r="Z72" s="1026"/>
      <c r="AA72" s="1026">
        <v>0</v>
      </c>
      <c r="AB72" s="1026"/>
      <c r="AC72" s="1026"/>
      <c r="AD72" s="1026"/>
      <c r="AE72" s="1026"/>
      <c r="AF72" s="1026">
        <v>0</v>
      </c>
      <c r="AG72" s="1026"/>
      <c r="AH72" s="1026"/>
      <c r="AI72" s="1026"/>
      <c r="AJ72" s="1026"/>
      <c r="AK72" s="1026" t="s">
        <v>622</v>
      </c>
      <c r="AL72" s="1026"/>
      <c r="AM72" s="1026"/>
      <c r="AN72" s="1026"/>
      <c r="AO72" s="1026"/>
      <c r="AP72" s="1026" t="s">
        <v>622</v>
      </c>
      <c r="AQ72" s="1026"/>
      <c r="AR72" s="1026"/>
      <c r="AS72" s="1026"/>
      <c r="AT72" s="1026"/>
      <c r="AU72" s="1026" t="s">
        <v>622</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618</v>
      </c>
      <c r="C73" s="1030"/>
      <c r="D73" s="1030"/>
      <c r="E73" s="1030"/>
      <c r="F73" s="1030"/>
      <c r="G73" s="1030"/>
      <c r="H73" s="1030"/>
      <c r="I73" s="1030"/>
      <c r="J73" s="1030"/>
      <c r="K73" s="1030"/>
      <c r="L73" s="1030"/>
      <c r="M73" s="1030"/>
      <c r="N73" s="1030"/>
      <c r="O73" s="1030"/>
      <c r="P73" s="1031"/>
      <c r="Q73" s="1032">
        <v>44</v>
      </c>
      <c r="R73" s="1026"/>
      <c r="S73" s="1026"/>
      <c r="T73" s="1026"/>
      <c r="U73" s="1026"/>
      <c r="V73" s="1026">
        <v>44</v>
      </c>
      <c r="W73" s="1026"/>
      <c r="X73" s="1026"/>
      <c r="Y73" s="1026"/>
      <c r="Z73" s="1026"/>
      <c r="AA73" s="1026" t="s">
        <v>622</v>
      </c>
      <c r="AB73" s="1026"/>
      <c r="AC73" s="1026"/>
      <c r="AD73" s="1026"/>
      <c r="AE73" s="1026"/>
      <c r="AF73" s="1026" t="s">
        <v>622</v>
      </c>
      <c r="AG73" s="1026"/>
      <c r="AH73" s="1026"/>
      <c r="AI73" s="1026"/>
      <c r="AJ73" s="1026"/>
      <c r="AK73" s="1026" t="s">
        <v>622</v>
      </c>
      <c r="AL73" s="1026"/>
      <c r="AM73" s="1026"/>
      <c r="AN73" s="1026"/>
      <c r="AO73" s="1026"/>
      <c r="AP73" s="1026" t="s">
        <v>622</v>
      </c>
      <c r="AQ73" s="1026"/>
      <c r="AR73" s="1026"/>
      <c r="AS73" s="1026"/>
      <c r="AT73" s="1026"/>
      <c r="AU73" s="1026" t="s">
        <v>622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619</v>
      </c>
      <c r="C74" s="1030"/>
      <c r="D74" s="1030"/>
      <c r="E74" s="1030"/>
      <c r="F74" s="1030"/>
      <c r="G74" s="1030"/>
      <c r="H74" s="1030"/>
      <c r="I74" s="1030"/>
      <c r="J74" s="1030"/>
      <c r="K74" s="1030"/>
      <c r="L74" s="1030"/>
      <c r="M74" s="1030"/>
      <c r="N74" s="1030"/>
      <c r="O74" s="1030"/>
      <c r="P74" s="1031"/>
      <c r="Q74" s="1032">
        <v>145</v>
      </c>
      <c r="R74" s="1026"/>
      <c r="S74" s="1026"/>
      <c r="T74" s="1026"/>
      <c r="U74" s="1026"/>
      <c r="V74" s="1026">
        <v>91</v>
      </c>
      <c r="W74" s="1026"/>
      <c r="X74" s="1026"/>
      <c r="Y74" s="1026"/>
      <c r="Z74" s="1026"/>
      <c r="AA74" s="1026">
        <v>54</v>
      </c>
      <c r="AB74" s="1026"/>
      <c r="AC74" s="1026"/>
      <c r="AD74" s="1026"/>
      <c r="AE74" s="1026"/>
      <c r="AF74" s="1026">
        <v>54</v>
      </c>
      <c r="AG74" s="1026"/>
      <c r="AH74" s="1026"/>
      <c r="AI74" s="1026"/>
      <c r="AJ74" s="1026"/>
      <c r="AK74" s="1026" t="s">
        <v>622</v>
      </c>
      <c r="AL74" s="1026"/>
      <c r="AM74" s="1026"/>
      <c r="AN74" s="1026"/>
      <c r="AO74" s="1026"/>
      <c r="AP74" s="1026" t="s">
        <v>622</v>
      </c>
      <c r="AQ74" s="1026"/>
      <c r="AR74" s="1026"/>
      <c r="AS74" s="1026"/>
      <c r="AT74" s="1026"/>
      <c r="AU74" s="1026" t="s">
        <v>622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620</v>
      </c>
      <c r="C75" s="1030"/>
      <c r="D75" s="1030"/>
      <c r="E75" s="1030"/>
      <c r="F75" s="1030"/>
      <c r="G75" s="1030"/>
      <c r="H75" s="1030"/>
      <c r="I75" s="1030"/>
      <c r="J75" s="1030"/>
      <c r="K75" s="1030"/>
      <c r="L75" s="1030"/>
      <c r="M75" s="1030"/>
      <c r="N75" s="1030"/>
      <c r="O75" s="1030"/>
      <c r="P75" s="1031"/>
      <c r="Q75" s="1033">
        <v>83</v>
      </c>
      <c r="R75" s="1034"/>
      <c r="S75" s="1034"/>
      <c r="T75" s="1034"/>
      <c r="U75" s="1035"/>
      <c r="V75" s="1036">
        <v>72</v>
      </c>
      <c r="W75" s="1034"/>
      <c r="X75" s="1034"/>
      <c r="Y75" s="1034"/>
      <c r="Z75" s="1035"/>
      <c r="AA75" s="1036">
        <v>11</v>
      </c>
      <c r="AB75" s="1034"/>
      <c r="AC75" s="1034"/>
      <c r="AD75" s="1034"/>
      <c r="AE75" s="1035"/>
      <c r="AF75" s="1036">
        <v>11</v>
      </c>
      <c r="AG75" s="1034"/>
      <c r="AH75" s="1034"/>
      <c r="AI75" s="1034"/>
      <c r="AJ75" s="1035"/>
      <c r="AK75" s="1026" t="s">
        <v>622</v>
      </c>
      <c r="AL75" s="1026"/>
      <c r="AM75" s="1026"/>
      <c r="AN75" s="1026"/>
      <c r="AO75" s="1026"/>
      <c r="AP75" s="1036" t="s">
        <v>622</v>
      </c>
      <c r="AQ75" s="1034"/>
      <c r="AR75" s="1034"/>
      <c r="AS75" s="1034"/>
      <c r="AT75" s="1035"/>
      <c r="AU75" s="1026" t="s">
        <v>622</v>
      </c>
      <c r="AV75" s="1026"/>
      <c r="AW75" s="1026"/>
      <c r="AX75" s="1026"/>
      <c r="AY75" s="1026"/>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t="s">
        <v>621</v>
      </c>
      <c r="C76" s="1030"/>
      <c r="D76" s="1030"/>
      <c r="E76" s="1030"/>
      <c r="F76" s="1030"/>
      <c r="G76" s="1030"/>
      <c r="H76" s="1030"/>
      <c r="I76" s="1030"/>
      <c r="J76" s="1030"/>
      <c r="K76" s="1030"/>
      <c r="L76" s="1030"/>
      <c r="M76" s="1030"/>
      <c r="N76" s="1030"/>
      <c r="O76" s="1030"/>
      <c r="P76" s="1031"/>
      <c r="Q76" s="1033">
        <v>220478</v>
      </c>
      <c r="R76" s="1034"/>
      <c r="S76" s="1034"/>
      <c r="T76" s="1034"/>
      <c r="U76" s="1035"/>
      <c r="V76" s="1036">
        <v>214081</v>
      </c>
      <c r="W76" s="1034"/>
      <c r="X76" s="1034"/>
      <c r="Y76" s="1034"/>
      <c r="Z76" s="1035"/>
      <c r="AA76" s="1036">
        <v>6397</v>
      </c>
      <c r="AB76" s="1034"/>
      <c r="AC76" s="1034"/>
      <c r="AD76" s="1034"/>
      <c r="AE76" s="1035"/>
      <c r="AF76" s="1036">
        <v>6397</v>
      </c>
      <c r="AG76" s="1034"/>
      <c r="AH76" s="1034"/>
      <c r="AI76" s="1034"/>
      <c r="AJ76" s="1035"/>
      <c r="AK76" s="1026" t="s">
        <v>622</v>
      </c>
      <c r="AL76" s="1026"/>
      <c r="AM76" s="1026"/>
      <c r="AN76" s="1026"/>
      <c r="AO76" s="1026"/>
      <c r="AP76" s="1036" t="s">
        <v>622</v>
      </c>
      <c r="AQ76" s="1034"/>
      <c r="AR76" s="1034"/>
      <c r="AS76" s="1034"/>
      <c r="AT76" s="1035"/>
      <c r="AU76" s="1026" t="s">
        <v>622</v>
      </c>
      <c r="AV76" s="1026"/>
      <c r="AW76" s="1026"/>
      <c r="AX76" s="1026"/>
      <c r="AY76" s="1026"/>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393</v>
      </c>
      <c r="B88" s="999" t="s">
        <v>433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434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439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440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441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442</v>
      </c>
      <c r="AB109" s="949"/>
      <c r="AC109" s="949"/>
      <c r="AD109" s="949"/>
      <c r="AE109" s="950"/>
      <c r="AF109" s="951" t="s">
        <v>309</v>
      </c>
      <c r="AG109" s="949"/>
      <c r="AH109" s="949"/>
      <c r="AI109" s="949"/>
      <c r="AJ109" s="950"/>
      <c r="AK109" s="951" t="s">
        <v>308</v>
      </c>
      <c r="AL109" s="949"/>
      <c r="AM109" s="949"/>
      <c r="AN109" s="949"/>
      <c r="AO109" s="950"/>
      <c r="AP109" s="951" t="s">
        <v>443</v>
      </c>
      <c r="AQ109" s="949"/>
      <c r="AR109" s="949"/>
      <c r="AS109" s="949"/>
      <c r="AT109" s="980"/>
      <c r="AU109" s="948" t="s">
        <v>441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442</v>
      </c>
      <c r="BR109" s="949"/>
      <c r="BS109" s="949"/>
      <c r="BT109" s="949"/>
      <c r="BU109" s="950"/>
      <c r="BV109" s="951" t="s">
        <v>309</v>
      </c>
      <c r="BW109" s="949"/>
      <c r="BX109" s="949"/>
      <c r="BY109" s="949"/>
      <c r="BZ109" s="950"/>
      <c r="CA109" s="951" t="s">
        <v>308</v>
      </c>
      <c r="CB109" s="949"/>
      <c r="CC109" s="949"/>
      <c r="CD109" s="949"/>
      <c r="CE109" s="950"/>
      <c r="CF109" s="987" t="s">
        <v>443</v>
      </c>
      <c r="CG109" s="987"/>
      <c r="CH109" s="987"/>
      <c r="CI109" s="987"/>
      <c r="CJ109" s="987"/>
      <c r="CK109" s="951" t="s">
        <v>444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442</v>
      </c>
      <c r="DH109" s="949"/>
      <c r="DI109" s="949"/>
      <c r="DJ109" s="949"/>
      <c r="DK109" s="950"/>
      <c r="DL109" s="951" t="s">
        <v>309</v>
      </c>
      <c r="DM109" s="949"/>
      <c r="DN109" s="949"/>
      <c r="DO109" s="949"/>
      <c r="DP109" s="950"/>
      <c r="DQ109" s="951" t="s">
        <v>308</v>
      </c>
      <c r="DR109" s="949"/>
      <c r="DS109" s="949"/>
      <c r="DT109" s="949"/>
      <c r="DU109" s="950"/>
      <c r="DV109" s="951" t="s">
        <v>443</v>
      </c>
      <c r="DW109" s="949"/>
      <c r="DX109" s="949"/>
      <c r="DY109" s="949"/>
      <c r="DZ109" s="980"/>
    </row>
    <row r="110" spans="1:131" s="247" customFormat="1" ht="26.25" customHeight="1">
      <c r="A110" s="851" t="s">
        <v>445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1189535</v>
      </c>
      <c r="AB110" s="942"/>
      <c r="AC110" s="942"/>
      <c r="AD110" s="942"/>
      <c r="AE110" s="943"/>
      <c r="AF110" s="944">
        <v>1260301</v>
      </c>
      <c r="AG110" s="942"/>
      <c r="AH110" s="942"/>
      <c r="AI110" s="942"/>
      <c r="AJ110" s="943"/>
      <c r="AK110" s="944">
        <v>1286836</v>
      </c>
      <c r="AL110" s="942"/>
      <c r="AM110" s="942"/>
      <c r="AN110" s="942"/>
      <c r="AO110" s="943"/>
      <c r="AP110" s="945">
        <v>42.5</v>
      </c>
      <c r="AQ110" s="946"/>
      <c r="AR110" s="946"/>
      <c r="AS110" s="946"/>
      <c r="AT110" s="947"/>
      <c r="AU110" s="981" t="s">
        <v>72</v>
      </c>
      <c r="AV110" s="982"/>
      <c r="AW110" s="982"/>
      <c r="AX110" s="982"/>
      <c r="AY110" s="982"/>
      <c r="AZ110" s="907" t="s">
        <v>446</v>
      </c>
      <c r="BA110" s="852"/>
      <c r="BB110" s="852"/>
      <c r="BC110" s="852"/>
      <c r="BD110" s="852"/>
      <c r="BE110" s="852"/>
      <c r="BF110" s="852"/>
      <c r="BG110" s="852"/>
      <c r="BH110" s="852"/>
      <c r="BI110" s="852"/>
      <c r="BJ110" s="852"/>
      <c r="BK110" s="852"/>
      <c r="BL110" s="852"/>
      <c r="BM110" s="852"/>
      <c r="BN110" s="852"/>
      <c r="BO110" s="852"/>
      <c r="BP110" s="853"/>
      <c r="BQ110" s="908">
        <v>10901561</v>
      </c>
      <c r="BR110" s="889"/>
      <c r="BS110" s="889"/>
      <c r="BT110" s="889"/>
      <c r="BU110" s="889"/>
      <c r="BV110" s="889">
        <v>10687979</v>
      </c>
      <c r="BW110" s="889"/>
      <c r="BX110" s="889"/>
      <c r="BY110" s="889"/>
      <c r="BZ110" s="889"/>
      <c r="CA110" s="889">
        <v>10262587</v>
      </c>
      <c r="CB110" s="889"/>
      <c r="CC110" s="889"/>
      <c r="CD110" s="889"/>
      <c r="CE110" s="889"/>
      <c r="CF110" s="913">
        <v>338.6</v>
      </c>
      <c r="CG110" s="914"/>
      <c r="CH110" s="914"/>
      <c r="CI110" s="914"/>
      <c r="CJ110" s="914"/>
      <c r="CK110" s="977" t="s">
        <v>447</v>
      </c>
      <c r="CL110" s="863"/>
      <c r="CM110" s="938" t="s">
        <v>448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449</v>
      </c>
      <c r="DH110" s="889"/>
      <c r="DI110" s="889"/>
      <c r="DJ110" s="889"/>
      <c r="DK110" s="889"/>
      <c r="DL110" s="889" t="s">
        <v>450</v>
      </c>
      <c r="DM110" s="889"/>
      <c r="DN110" s="889"/>
      <c r="DO110" s="889"/>
      <c r="DP110" s="889"/>
      <c r="DQ110" s="889" t="s">
        <v>450</v>
      </c>
      <c r="DR110" s="889"/>
      <c r="DS110" s="889"/>
      <c r="DT110" s="889"/>
      <c r="DU110" s="889"/>
      <c r="DV110" s="890" t="s">
        <v>450</v>
      </c>
      <c r="DW110" s="890"/>
      <c r="DX110" s="890"/>
      <c r="DY110" s="890"/>
      <c r="DZ110" s="891"/>
    </row>
    <row r="111" spans="1:131" s="247" customFormat="1" ht="26.25" customHeight="1">
      <c r="A111" s="818" t="s">
        <v>451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450</v>
      </c>
      <c r="AB111" s="970"/>
      <c r="AC111" s="970"/>
      <c r="AD111" s="970"/>
      <c r="AE111" s="971"/>
      <c r="AF111" s="972" t="s">
        <v>452</v>
      </c>
      <c r="AG111" s="970"/>
      <c r="AH111" s="970"/>
      <c r="AI111" s="970"/>
      <c r="AJ111" s="971"/>
      <c r="AK111" s="972" t="s">
        <v>450</v>
      </c>
      <c r="AL111" s="970"/>
      <c r="AM111" s="970"/>
      <c r="AN111" s="970"/>
      <c r="AO111" s="971"/>
      <c r="AP111" s="973" t="s">
        <v>452</v>
      </c>
      <c r="AQ111" s="974"/>
      <c r="AR111" s="974"/>
      <c r="AS111" s="974"/>
      <c r="AT111" s="975"/>
      <c r="AU111" s="983"/>
      <c r="AV111" s="984"/>
      <c r="AW111" s="984"/>
      <c r="AX111" s="984"/>
      <c r="AY111" s="984"/>
      <c r="AZ111" s="859" t="s">
        <v>453</v>
      </c>
      <c r="BA111" s="794"/>
      <c r="BB111" s="794"/>
      <c r="BC111" s="794"/>
      <c r="BD111" s="794"/>
      <c r="BE111" s="794"/>
      <c r="BF111" s="794"/>
      <c r="BG111" s="794"/>
      <c r="BH111" s="794"/>
      <c r="BI111" s="794"/>
      <c r="BJ111" s="794"/>
      <c r="BK111" s="794"/>
      <c r="BL111" s="794"/>
      <c r="BM111" s="794"/>
      <c r="BN111" s="794"/>
      <c r="BO111" s="794"/>
      <c r="BP111" s="795"/>
      <c r="BQ111" s="860" t="s">
        <v>454</v>
      </c>
      <c r="BR111" s="861"/>
      <c r="BS111" s="861"/>
      <c r="BT111" s="861"/>
      <c r="BU111" s="861"/>
      <c r="BV111" s="861" t="s">
        <v>449</v>
      </c>
      <c r="BW111" s="861"/>
      <c r="BX111" s="861"/>
      <c r="BY111" s="861"/>
      <c r="BZ111" s="861"/>
      <c r="CA111" s="861" t="s">
        <v>452</v>
      </c>
      <c r="CB111" s="861"/>
      <c r="CC111" s="861"/>
      <c r="CD111" s="861"/>
      <c r="CE111" s="861"/>
      <c r="CF111" s="922" t="s">
        <v>450</v>
      </c>
      <c r="CG111" s="923"/>
      <c r="CH111" s="923"/>
      <c r="CI111" s="923"/>
      <c r="CJ111" s="923"/>
      <c r="CK111" s="978"/>
      <c r="CL111" s="865"/>
      <c r="CM111" s="868" t="s">
        <v>455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450</v>
      </c>
      <c r="DH111" s="861"/>
      <c r="DI111" s="861"/>
      <c r="DJ111" s="861"/>
      <c r="DK111" s="861"/>
      <c r="DL111" s="861" t="s">
        <v>456</v>
      </c>
      <c r="DM111" s="861"/>
      <c r="DN111" s="861"/>
      <c r="DO111" s="861"/>
      <c r="DP111" s="861"/>
      <c r="DQ111" s="861" t="s">
        <v>452</v>
      </c>
      <c r="DR111" s="861"/>
      <c r="DS111" s="861"/>
      <c r="DT111" s="861"/>
      <c r="DU111" s="861"/>
      <c r="DV111" s="838" t="s">
        <v>450</v>
      </c>
      <c r="DW111" s="838"/>
      <c r="DX111" s="838"/>
      <c r="DY111" s="838"/>
      <c r="DZ111" s="839"/>
    </row>
    <row r="112" spans="1:131" s="247" customFormat="1" ht="26.25" customHeight="1">
      <c r="A112" s="963" t="s">
        <v>457</v>
      </c>
      <c r="B112" s="964"/>
      <c r="C112" s="794" t="s">
        <v>458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454</v>
      </c>
      <c r="AB112" s="824"/>
      <c r="AC112" s="824"/>
      <c r="AD112" s="824"/>
      <c r="AE112" s="825"/>
      <c r="AF112" s="826" t="s">
        <v>459</v>
      </c>
      <c r="AG112" s="824"/>
      <c r="AH112" s="824"/>
      <c r="AI112" s="824"/>
      <c r="AJ112" s="825"/>
      <c r="AK112" s="826" t="s">
        <v>454</v>
      </c>
      <c r="AL112" s="824"/>
      <c r="AM112" s="824"/>
      <c r="AN112" s="824"/>
      <c r="AO112" s="825"/>
      <c r="AP112" s="871" t="s">
        <v>454</v>
      </c>
      <c r="AQ112" s="872"/>
      <c r="AR112" s="872"/>
      <c r="AS112" s="872"/>
      <c r="AT112" s="873"/>
      <c r="AU112" s="983"/>
      <c r="AV112" s="984"/>
      <c r="AW112" s="984"/>
      <c r="AX112" s="984"/>
      <c r="AY112" s="984"/>
      <c r="AZ112" s="859" t="s">
        <v>460</v>
      </c>
      <c r="BA112" s="794"/>
      <c r="BB112" s="794"/>
      <c r="BC112" s="794"/>
      <c r="BD112" s="794"/>
      <c r="BE112" s="794"/>
      <c r="BF112" s="794"/>
      <c r="BG112" s="794"/>
      <c r="BH112" s="794"/>
      <c r="BI112" s="794"/>
      <c r="BJ112" s="794"/>
      <c r="BK112" s="794"/>
      <c r="BL112" s="794"/>
      <c r="BM112" s="794"/>
      <c r="BN112" s="794"/>
      <c r="BO112" s="794"/>
      <c r="BP112" s="795"/>
      <c r="BQ112" s="860">
        <v>2331324</v>
      </c>
      <c r="BR112" s="861"/>
      <c r="BS112" s="861"/>
      <c r="BT112" s="861"/>
      <c r="BU112" s="861"/>
      <c r="BV112" s="861">
        <v>2224984</v>
      </c>
      <c r="BW112" s="861"/>
      <c r="BX112" s="861"/>
      <c r="BY112" s="861"/>
      <c r="BZ112" s="861"/>
      <c r="CA112" s="861">
        <v>2081958</v>
      </c>
      <c r="CB112" s="861"/>
      <c r="CC112" s="861"/>
      <c r="CD112" s="861"/>
      <c r="CE112" s="861"/>
      <c r="CF112" s="922">
        <v>68.7</v>
      </c>
      <c r="CG112" s="923"/>
      <c r="CH112" s="923"/>
      <c r="CI112" s="923"/>
      <c r="CJ112" s="923"/>
      <c r="CK112" s="978"/>
      <c r="CL112" s="865"/>
      <c r="CM112" s="868" t="s">
        <v>461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459</v>
      </c>
      <c r="DH112" s="861"/>
      <c r="DI112" s="861"/>
      <c r="DJ112" s="861"/>
      <c r="DK112" s="861"/>
      <c r="DL112" s="861" t="s">
        <v>452</v>
      </c>
      <c r="DM112" s="861"/>
      <c r="DN112" s="861"/>
      <c r="DO112" s="861"/>
      <c r="DP112" s="861"/>
      <c r="DQ112" s="861" t="s">
        <v>459</v>
      </c>
      <c r="DR112" s="861"/>
      <c r="DS112" s="861"/>
      <c r="DT112" s="861"/>
      <c r="DU112" s="861"/>
      <c r="DV112" s="838" t="s">
        <v>450</v>
      </c>
      <c r="DW112" s="838"/>
      <c r="DX112" s="838"/>
      <c r="DY112" s="838"/>
      <c r="DZ112" s="839"/>
    </row>
    <row r="113" spans="1:130" s="247" customFormat="1" ht="26.25" customHeight="1">
      <c r="A113" s="965"/>
      <c r="B113" s="966"/>
      <c r="C113" s="794" t="s">
        <v>462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252736</v>
      </c>
      <c r="AB113" s="970"/>
      <c r="AC113" s="970"/>
      <c r="AD113" s="970"/>
      <c r="AE113" s="971"/>
      <c r="AF113" s="972">
        <v>250022</v>
      </c>
      <c r="AG113" s="970"/>
      <c r="AH113" s="970"/>
      <c r="AI113" s="970"/>
      <c r="AJ113" s="971"/>
      <c r="AK113" s="972">
        <v>255902</v>
      </c>
      <c r="AL113" s="970"/>
      <c r="AM113" s="970"/>
      <c r="AN113" s="970"/>
      <c r="AO113" s="971"/>
      <c r="AP113" s="973">
        <v>8.4</v>
      </c>
      <c r="AQ113" s="974"/>
      <c r="AR113" s="974"/>
      <c r="AS113" s="974"/>
      <c r="AT113" s="975"/>
      <c r="AU113" s="983"/>
      <c r="AV113" s="984"/>
      <c r="AW113" s="984"/>
      <c r="AX113" s="984"/>
      <c r="AY113" s="984"/>
      <c r="AZ113" s="859" t="s">
        <v>463</v>
      </c>
      <c r="BA113" s="794"/>
      <c r="BB113" s="794"/>
      <c r="BC113" s="794"/>
      <c r="BD113" s="794"/>
      <c r="BE113" s="794"/>
      <c r="BF113" s="794"/>
      <c r="BG113" s="794"/>
      <c r="BH113" s="794"/>
      <c r="BI113" s="794"/>
      <c r="BJ113" s="794"/>
      <c r="BK113" s="794"/>
      <c r="BL113" s="794"/>
      <c r="BM113" s="794"/>
      <c r="BN113" s="794"/>
      <c r="BO113" s="794"/>
      <c r="BP113" s="795"/>
      <c r="BQ113" s="860" t="s">
        <v>456</v>
      </c>
      <c r="BR113" s="861"/>
      <c r="BS113" s="861"/>
      <c r="BT113" s="861"/>
      <c r="BU113" s="861"/>
      <c r="BV113" s="861" t="s">
        <v>459</v>
      </c>
      <c r="BW113" s="861"/>
      <c r="BX113" s="861"/>
      <c r="BY113" s="861"/>
      <c r="BZ113" s="861"/>
      <c r="CA113" s="861" t="s">
        <v>450</v>
      </c>
      <c r="CB113" s="861"/>
      <c r="CC113" s="861"/>
      <c r="CD113" s="861"/>
      <c r="CE113" s="861"/>
      <c r="CF113" s="922" t="s">
        <v>452</v>
      </c>
      <c r="CG113" s="923"/>
      <c r="CH113" s="923"/>
      <c r="CI113" s="923"/>
      <c r="CJ113" s="923"/>
      <c r="CK113" s="978"/>
      <c r="CL113" s="865"/>
      <c r="CM113" s="868" t="s">
        <v>464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449</v>
      </c>
      <c r="DH113" s="824"/>
      <c r="DI113" s="824"/>
      <c r="DJ113" s="824"/>
      <c r="DK113" s="825"/>
      <c r="DL113" s="826" t="s">
        <v>459</v>
      </c>
      <c r="DM113" s="824"/>
      <c r="DN113" s="824"/>
      <c r="DO113" s="824"/>
      <c r="DP113" s="825"/>
      <c r="DQ113" s="826" t="s">
        <v>459</v>
      </c>
      <c r="DR113" s="824"/>
      <c r="DS113" s="824"/>
      <c r="DT113" s="824"/>
      <c r="DU113" s="825"/>
      <c r="DV113" s="871" t="s">
        <v>452</v>
      </c>
      <c r="DW113" s="872"/>
      <c r="DX113" s="872"/>
      <c r="DY113" s="872"/>
      <c r="DZ113" s="873"/>
    </row>
    <row r="114" spans="1:130" s="247" customFormat="1" ht="26.25" customHeight="1">
      <c r="A114" s="965"/>
      <c r="B114" s="966"/>
      <c r="C114" s="794" t="s">
        <v>465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459</v>
      </c>
      <c r="AB114" s="824"/>
      <c r="AC114" s="824"/>
      <c r="AD114" s="824"/>
      <c r="AE114" s="825"/>
      <c r="AF114" s="826" t="s">
        <v>459</v>
      </c>
      <c r="AG114" s="824"/>
      <c r="AH114" s="824"/>
      <c r="AI114" s="824"/>
      <c r="AJ114" s="825"/>
      <c r="AK114" s="826" t="s">
        <v>454</v>
      </c>
      <c r="AL114" s="824"/>
      <c r="AM114" s="824"/>
      <c r="AN114" s="824"/>
      <c r="AO114" s="825"/>
      <c r="AP114" s="871" t="s">
        <v>452</v>
      </c>
      <c r="AQ114" s="872"/>
      <c r="AR114" s="872"/>
      <c r="AS114" s="872"/>
      <c r="AT114" s="873"/>
      <c r="AU114" s="983"/>
      <c r="AV114" s="984"/>
      <c r="AW114" s="984"/>
      <c r="AX114" s="984"/>
      <c r="AY114" s="984"/>
      <c r="AZ114" s="859" t="s">
        <v>466</v>
      </c>
      <c r="BA114" s="794"/>
      <c r="BB114" s="794"/>
      <c r="BC114" s="794"/>
      <c r="BD114" s="794"/>
      <c r="BE114" s="794"/>
      <c r="BF114" s="794"/>
      <c r="BG114" s="794"/>
      <c r="BH114" s="794"/>
      <c r="BI114" s="794"/>
      <c r="BJ114" s="794"/>
      <c r="BK114" s="794"/>
      <c r="BL114" s="794"/>
      <c r="BM114" s="794"/>
      <c r="BN114" s="794"/>
      <c r="BO114" s="794"/>
      <c r="BP114" s="795"/>
      <c r="BQ114" s="860">
        <v>584314</v>
      </c>
      <c r="BR114" s="861"/>
      <c r="BS114" s="861"/>
      <c r="BT114" s="861"/>
      <c r="BU114" s="861"/>
      <c r="BV114" s="861">
        <v>473965</v>
      </c>
      <c r="BW114" s="861"/>
      <c r="BX114" s="861"/>
      <c r="BY114" s="861"/>
      <c r="BZ114" s="861"/>
      <c r="CA114" s="861">
        <v>390987</v>
      </c>
      <c r="CB114" s="861"/>
      <c r="CC114" s="861"/>
      <c r="CD114" s="861"/>
      <c r="CE114" s="861"/>
      <c r="CF114" s="922">
        <v>12.9</v>
      </c>
      <c r="CG114" s="923"/>
      <c r="CH114" s="923"/>
      <c r="CI114" s="923"/>
      <c r="CJ114" s="923"/>
      <c r="CK114" s="978"/>
      <c r="CL114" s="865"/>
      <c r="CM114" s="868" t="s">
        <v>467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454</v>
      </c>
      <c r="DH114" s="824"/>
      <c r="DI114" s="824"/>
      <c r="DJ114" s="824"/>
      <c r="DK114" s="825"/>
      <c r="DL114" s="826" t="s">
        <v>459</v>
      </c>
      <c r="DM114" s="824"/>
      <c r="DN114" s="824"/>
      <c r="DO114" s="824"/>
      <c r="DP114" s="825"/>
      <c r="DQ114" s="826" t="s">
        <v>450</v>
      </c>
      <c r="DR114" s="824"/>
      <c r="DS114" s="824"/>
      <c r="DT114" s="824"/>
      <c r="DU114" s="825"/>
      <c r="DV114" s="871" t="s">
        <v>454</v>
      </c>
      <c r="DW114" s="872"/>
      <c r="DX114" s="872"/>
      <c r="DY114" s="872"/>
      <c r="DZ114" s="873"/>
    </row>
    <row r="115" spans="1:130" s="247" customFormat="1" ht="26.25" customHeight="1">
      <c r="A115" s="965"/>
      <c r="B115" s="966"/>
      <c r="C115" s="794" t="s">
        <v>468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454</v>
      </c>
      <c r="AB115" s="970"/>
      <c r="AC115" s="970"/>
      <c r="AD115" s="970"/>
      <c r="AE115" s="971"/>
      <c r="AF115" s="972" t="s">
        <v>459</v>
      </c>
      <c r="AG115" s="970"/>
      <c r="AH115" s="970"/>
      <c r="AI115" s="970"/>
      <c r="AJ115" s="971"/>
      <c r="AK115" s="972" t="s">
        <v>450</v>
      </c>
      <c r="AL115" s="970"/>
      <c r="AM115" s="970"/>
      <c r="AN115" s="970"/>
      <c r="AO115" s="971"/>
      <c r="AP115" s="973" t="s">
        <v>452</v>
      </c>
      <c r="AQ115" s="974"/>
      <c r="AR115" s="974"/>
      <c r="AS115" s="974"/>
      <c r="AT115" s="975"/>
      <c r="AU115" s="983"/>
      <c r="AV115" s="984"/>
      <c r="AW115" s="984"/>
      <c r="AX115" s="984"/>
      <c r="AY115" s="984"/>
      <c r="AZ115" s="859" t="s">
        <v>469</v>
      </c>
      <c r="BA115" s="794"/>
      <c r="BB115" s="794"/>
      <c r="BC115" s="794"/>
      <c r="BD115" s="794"/>
      <c r="BE115" s="794"/>
      <c r="BF115" s="794"/>
      <c r="BG115" s="794"/>
      <c r="BH115" s="794"/>
      <c r="BI115" s="794"/>
      <c r="BJ115" s="794"/>
      <c r="BK115" s="794"/>
      <c r="BL115" s="794"/>
      <c r="BM115" s="794"/>
      <c r="BN115" s="794"/>
      <c r="BO115" s="794"/>
      <c r="BP115" s="795"/>
      <c r="BQ115" s="860" t="s">
        <v>459</v>
      </c>
      <c r="BR115" s="861"/>
      <c r="BS115" s="861"/>
      <c r="BT115" s="861"/>
      <c r="BU115" s="861"/>
      <c r="BV115" s="861" t="s">
        <v>454</v>
      </c>
      <c r="BW115" s="861"/>
      <c r="BX115" s="861"/>
      <c r="BY115" s="861"/>
      <c r="BZ115" s="861"/>
      <c r="CA115" s="861" t="s">
        <v>454</v>
      </c>
      <c r="CB115" s="861"/>
      <c r="CC115" s="861"/>
      <c r="CD115" s="861"/>
      <c r="CE115" s="861"/>
      <c r="CF115" s="922" t="s">
        <v>454</v>
      </c>
      <c r="CG115" s="923"/>
      <c r="CH115" s="923"/>
      <c r="CI115" s="923"/>
      <c r="CJ115" s="923"/>
      <c r="CK115" s="978"/>
      <c r="CL115" s="865"/>
      <c r="CM115" s="859" t="s">
        <v>470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459</v>
      </c>
      <c r="DH115" s="824"/>
      <c r="DI115" s="824"/>
      <c r="DJ115" s="824"/>
      <c r="DK115" s="825"/>
      <c r="DL115" s="826" t="s">
        <v>459</v>
      </c>
      <c r="DM115" s="824"/>
      <c r="DN115" s="824"/>
      <c r="DO115" s="824"/>
      <c r="DP115" s="825"/>
      <c r="DQ115" s="826" t="s">
        <v>459</v>
      </c>
      <c r="DR115" s="824"/>
      <c r="DS115" s="824"/>
      <c r="DT115" s="824"/>
      <c r="DU115" s="825"/>
      <c r="DV115" s="871" t="s">
        <v>454</v>
      </c>
      <c r="DW115" s="872"/>
      <c r="DX115" s="872"/>
      <c r="DY115" s="872"/>
      <c r="DZ115" s="873"/>
    </row>
    <row r="116" spans="1:130" s="247" customFormat="1" ht="26.25" customHeight="1">
      <c r="A116" s="967"/>
      <c r="B116" s="968"/>
      <c r="C116" s="927" t="s">
        <v>471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459</v>
      </c>
      <c r="AB116" s="824"/>
      <c r="AC116" s="824"/>
      <c r="AD116" s="824"/>
      <c r="AE116" s="825"/>
      <c r="AF116" s="826" t="s">
        <v>459</v>
      </c>
      <c r="AG116" s="824"/>
      <c r="AH116" s="824"/>
      <c r="AI116" s="824"/>
      <c r="AJ116" s="825"/>
      <c r="AK116" s="826" t="s">
        <v>452</v>
      </c>
      <c r="AL116" s="824"/>
      <c r="AM116" s="824"/>
      <c r="AN116" s="824"/>
      <c r="AO116" s="825"/>
      <c r="AP116" s="871" t="s">
        <v>450</v>
      </c>
      <c r="AQ116" s="872"/>
      <c r="AR116" s="872"/>
      <c r="AS116" s="872"/>
      <c r="AT116" s="873"/>
      <c r="AU116" s="983"/>
      <c r="AV116" s="984"/>
      <c r="AW116" s="984"/>
      <c r="AX116" s="984"/>
      <c r="AY116" s="984"/>
      <c r="AZ116" s="910" t="s">
        <v>472</v>
      </c>
      <c r="BA116" s="911"/>
      <c r="BB116" s="911"/>
      <c r="BC116" s="911"/>
      <c r="BD116" s="911"/>
      <c r="BE116" s="911"/>
      <c r="BF116" s="911"/>
      <c r="BG116" s="911"/>
      <c r="BH116" s="911"/>
      <c r="BI116" s="911"/>
      <c r="BJ116" s="911"/>
      <c r="BK116" s="911"/>
      <c r="BL116" s="911"/>
      <c r="BM116" s="911"/>
      <c r="BN116" s="911"/>
      <c r="BO116" s="911"/>
      <c r="BP116" s="912"/>
      <c r="BQ116" s="860" t="s">
        <v>454</v>
      </c>
      <c r="BR116" s="861"/>
      <c r="BS116" s="861"/>
      <c r="BT116" s="861"/>
      <c r="BU116" s="861"/>
      <c r="BV116" s="861" t="s">
        <v>459</v>
      </c>
      <c r="BW116" s="861"/>
      <c r="BX116" s="861"/>
      <c r="BY116" s="861"/>
      <c r="BZ116" s="861"/>
      <c r="CA116" s="861" t="s">
        <v>452</v>
      </c>
      <c r="CB116" s="861"/>
      <c r="CC116" s="861"/>
      <c r="CD116" s="861"/>
      <c r="CE116" s="861"/>
      <c r="CF116" s="922" t="s">
        <v>456</v>
      </c>
      <c r="CG116" s="923"/>
      <c r="CH116" s="923"/>
      <c r="CI116" s="923"/>
      <c r="CJ116" s="923"/>
      <c r="CK116" s="978"/>
      <c r="CL116" s="865"/>
      <c r="CM116" s="868" t="s">
        <v>473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459</v>
      </c>
      <c r="DH116" s="824"/>
      <c r="DI116" s="824"/>
      <c r="DJ116" s="824"/>
      <c r="DK116" s="825"/>
      <c r="DL116" s="826" t="s">
        <v>459</v>
      </c>
      <c r="DM116" s="824"/>
      <c r="DN116" s="824"/>
      <c r="DO116" s="824"/>
      <c r="DP116" s="825"/>
      <c r="DQ116" s="826" t="s">
        <v>459</v>
      </c>
      <c r="DR116" s="824"/>
      <c r="DS116" s="824"/>
      <c r="DT116" s="824"/>
      <c r="DU116" s="825"/>
      <c r="DV116" s="871" t="s">
        <v>459</v>
      </c>
      <c r="DW116" s="872"/>
      <c r="DX116" s="872"/>
      <c r="DY116" s="872"/>
      <c r="DZ116" s="873"/>
    </row>
    <row r="117" spans="1:130" s="247" customFormat="1" ht="26.25" customHeight="1">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474</v>
      </c>
      <c r="Z117" s="950"/>
      <c r="AA117" s="955">
        <v>1442271</v>
      </c>
      <c r="AB117" s="956"/>
      <c r="AC117" s="956"/>
      <c r="AD117" s="956"/>
      <c r="AE117" s="957"/>
      <c r="AF117" s="958">
        <v>1510323</v>
      </c>
      <c r="AG117" s="956"/>
      <c r="AH117" s="956"/>
      <c r="AI117" s="956"/>
      <c r="AJ117" s="957"/>
      <c r="AK117" s="958">
        <v>1542738</v>
      </c>
      <c r="AL117" s="956"/>
      <c r="AM117" s="956"/>
      <c r="AN117" s="956"/>
      <c r="AO117" s="957"/>
      <c r="AP117" s="959"/>
      <c r="AQ117" s="960"/>
      <c r="AR117" s="960"/>
      <c r="AS117" s="960"/>
      <c r="AT117" s="961"/>
      <c r="AU117" s="983"/>
      <c r="AV117" s="984"/>
      <c r="AW117" s="984"/>
      <c r="AX117" s="984"/>
      <c r="AY117" s="984"/>
      <c r="AZ117" s="910" t="s">
        <v>475</v>
      </c>
      <c r="BA117" s="911"/>
      <c r="BB117" s="911"/>
      <c r="BC117" s="911"/>
      <c r="BD117" s="911"/>
      <c r="BE117" s="911"/>
      <c r="BF117" s="911"/>
      <c r="BG117" s="911"/>
      <c r="BH117" s="911"/>
      <c r="BI117" s="911"/>
      <c r="BJ117" s="911"/>
      <c r="BK117" s="911"/>
      <c r="BL117" s="911"/>
      <c r="BM117" s="911"/>
      <c r="BN117" s="911"/>
      <c r="BO117" s="911"/>
      <c r="BP117" s="912"/>
      <c r="BQ117" s="860" t="s">
        <v>450</v>
      </c>
      <c r="BR117" s="861"/>
      <c r="BS117" s="861"/>
      <c r="BT117" s="861"/>
      <c r="BU117" s="861"/>
      <c r="BV117" s="861" t="s">
        <v>450</v>
      </c>
      <c r="BW117" s="861"/>
      <c r="BX117" s="861"/>
      <c r="BY117" s="861"/>
      <c r="BZ117" s="861"/>
      <c r="CA117" s="861" t="s">
        <v>449</v>
      </c>
      <c r="CB117" s="861"/>
      <c r="CC117" s="861"/>
      <c r="CD117" s="861"/>
      <c r="CE117" s="861"/>
      <c r="CF117" s="922" t="s">
        <v>449</v>
      </c>
      <c r="CG117" s="923"/>
      <c r="CH117" s="923"/>
      <c r="CI117" s="923"/>
      <c r="CJ117" s="923"/>
      <c r="CK117" s="978"/>
      <c r="CL117" s="865"/>
      <c r="CM117" s="868" t="s">
        <v>476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449</v>
      </c>
      <c r="DH117" s="824"/>
      <c r="DI117" s="824"/>
      <c r="DJ117" s="824"/>
      <c r="DK117" s="825"/>
      <c r="DL117" s="826" t="s">
        <v>454</v>
      </c>
      <c r="DM117" s="824"/>
      <c r="DN117" s="824"/>
      <c r="DO117" s="824"/>
      <c r="DP117" s="825"/>
      <c r="DQ117" s="826" t="s">
        <v>454</v>
      </c>
      <c r="DR117" s="824"/>
      <c r="DS117" s="824"/>
      <c r="DT117" s="824"/>
      <c r="DU117" s="825"/>
      <c r="DV117" s="871" t="s">
        <v>452</v>
      </c>
      <c r="DW117" s="872"/>
      <c r="DX117" s="872"/>
      <c r="DY117" s="872"/>
      <c r="DZ117" s="873"/>
    </row>
    <row r="118" spans="1:130" s="247" customFormat="1" ht="26.25" customHeight="1">
      <c r="A118" s="948" t="s">
        <v>444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442</v>
      </c>
      <c r="AB118" s="949"/>
      <c r="AC118" s="949"/>
      <c r="AD118" s="949"/>
      <c r="AE118" s="950"/>
      <c r="AF118" s="951" t="s">
        <v>309</v>
      </c>
      <c r="AG118" s="949"/>
      <c r="AH118" s="949"/>
      <c r="AI118" s="949"/>
      <c r="AJ118" s="950"/>
      <c r="AK118" s="951" t="s">
        <v>308</v>
      </c>
      <c r="AL118" s="949"/>
      <c r="AM118" s="949"/>
      <c r="AN118" s="949"/>
      <c r="AO118" s="950"/>
      <c r="AP118" s="952" t="s">
        <v>443</v>
      </c>
      <c r="AQ118" s="953"/>
      <c r="AR118" s="953"/>
      <c r="AS118" s="953"/>
      <c r="AT118" s="954"/>
      <c r="AU118" s="983"/>
      <c r="AV118" s="984"/>
      <c r="AW118" s="984"/>
      <c r="AX118" s="984"/>
      <c r="AY118" s="984"/>
      <c r="AZ118" s="926" t="s">
        <v>477</v>
      </c>
      <c r="BA118" s="927"/>
      <c r="BB118" s="927"/>
      <c r="BC118" s="927"/>
      <c r="BD118" s="927"/>
      <c r="BE118" s="927"/>
      <c r="BF118" s="927"/>
      <c r="BG118" s="927"/>
      <c r="BH118" s="927"/>
      <c r="BI118" s="927"/>
      <c r="BJ118" s="927"/>
      <c r="BK118" s="927"/>
      <c r="BL118" s="927"/>
      <c r="BM118" s="927"/>
      <c r="BN118" s="927"/>
      <c r="BO118" s="927"/>
      <c r="BP118" s="928"/>
      <c r="BQ118" s="929" t="s">
        <v>450</v>
      </c>
      <c r="BR118" s="892"/>
      <c r="BS118" s="892"/>
      <c r="BT118" s="892"/>
      <c r="BU118" s="892"/>
      <c r="BV118" s="892" t="s">
        <v>450</v>
      </c>
      <c r="BW118" s="892"/>
      <c r="BX118" s="892"/>
      <c r="BY118" s="892"/>
      <c r="BZ118" s="892"/>
      <c r="CA118" s="892" t="s">
        <v>450</v>
      </c>
      <c r="CB118" s="892"/>
      <c r="CC118" s="892"/>
      <c r="CD118" s="892"/>
      <c r="CE118" s="892"/>
      <c r="CF118" s="922" t="s">
        <v>450</v>
      </c>
      <c r="CG118" s="923"/>
      <c r="CH118" s="923"/>
      <c r="CI118" s="923"/>
      <c r="CJ118" s="923"/>
      <c r="CK118" s="978"/>
      <c r="CL118" s="865"/>
      <c r="CM118" s="868" t="s">
        <v>478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450</v>
      </c>
      <c r="DH118" s="824"/>
      <c r="DI118" s="824"/>
      <c r="DJ118" s="824"/>
      <c r="DK118" s="825"/>
      <c r="DL118" s="826" t="s">
        <v>449</v>
      </c>
      <c r="DM118" s="824"/>
      <c r="DN118" s="824"/>
      <c r="DO118" s="824"/>
      <c r="DP118" s="825"/>
      <c r="DQ118" s="826" t="s">
        <v>450</v>
      </c>
      <c r="DR118" s="824"/>
      <c r="DS118" s="824"/>
      <c r="DT118" s="824"/>
      <c r="DU118" s="825"/>
      <c r="DV118" s="871" t="s">
        <v>450</v>
      </c>
      <c r="DW118" s="872"/>
      <c r="DX118" s="872"/>
      <c r="DY118" s="872"/>
      <c r="DZ118" s="873"/>
    </row>
    <row r="119" spans="1:130" s="247" customFormat="1" ht="26.25" customHeight="1">
      <c r="A119" s="862" t="s">
        <v>447</v>
      </c>
      <c r="B119" s="863"/>
      <c r="C119" s="938" t="s">
        <v>448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449</v>
      </c>
      <c r="AB119" s="942"/>
      <c r="AC119" s="942"/>
      <c r="AD119" s="942"/>
      <c r="AE119" s="943"/>
      <c r="AF119" s="944" t="s">
        <v>449</v>
      </c>
      <c r="AG119" s="942"/>
      <c r="AH119" s="942"/>
      <c r="AI119" s="942"/>
      <c r="AJ119" s="943"/>
      <c r="AK119" s="944" t="s">
        <v>450</v>
      </c>
      <c r="AL119" s="942"/>
      <c r="AM119" s="942"/>
      <c r="AN119" s="942"/>
      <c r="AO119" s="943"/>
      <c r="AP119" s="945" t="s">
        <v>450</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479</v>
      </c>
      <c r="BP119" s="925"/>
      <c r="BQ119" s="929">
        <v>13817199</v>
      </c>
      <c r="BR119" s="892"/>
      <c r="BS119" s="892"/>
      <c r="BT119" s="892"/>
      <c r="BU119" s="892"/>
      <c r="BV119" s="892">
        <v>13386928</v>
      </c>
      <c r="BW119" s="892"/>
      <c r="BX119" s="892"/>
      <c r="BY119" s="892"/>
      <c r="BZ119" s="892"/>
      <c r="CA119" s="892">
        <v>12735532</v>
      </c>
      <c r="CB119" s="892"/>
      <c r="CC119" s="892"/>
      <c r="CD119" s="892"/>
      <c r="CE119" s="892"/>
      <c r="CF119" s="790"/>
      <c r="CG119" s="791"/>
      <c r="CH119" s="791"/>
      <c r="CI119" s="791"/>
      <c r="CJ119" s="881"/>
      <c r="CK119" s="979"/>
      <c r="CL119" s="867"/>
      <c r="CM119" s="885" t="s">
        <v>480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452</v>
      </c>
      <c r="DH119" s="807"/>
      <c r="DI119" s="807"/>
      <c r="DJ119" s="807"/>
      <c r="DK119" s="808"/>
      <c r="DL119" s="809" t="s">
        <v>450</v>
      </c>
      <c r="DM119" s="807"/>
      <c r="DN119" s="807"/>
      <c r="DO119" s="807"/>
      <c r="DP119" s="808"/>
      <c r="DQ119" s="809" t="s">
        <v>450</v>
      </c>
      <c r="DR119" s="807"/>
      <c r="DS119" s="807"/>
      <c r="DT119" s="807"/>
      <c r="DU119" s="808"/>
      <c r="DV119" s="895" t="s">
        <v>450</v>
      </c>
      <c r="DW119" s="896"/>
      <c r="DX119" s="896"/>
      <c r="DY119" s="896"/>
      <c r="DZ119" s="897"/>
    </row>
    <row r="120" spans="1:130" s="247" customFormat="1" ht="26.25" customHeight="1">
      <c r="A120" s="864"/>
      <c r="B120" s="865"/>
      <c r="C120" s="868" t="s">
        <v>455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449</v>
      </c>
      <c r="AB120" s="824"/>
      <c r="AC120" s="824"/>
      <c r="AD120" s="824"/>
      <c r="AE120" s="825"/>
      <c r="AF120" s="826" t="s">
        <v>450</v>
      </c>
      <c r="AG120" s="824"/>
      <c r="AH120" s="824"/>
      <c r="AI120" s="824"/>
      <c r="AJ120" s="825"/>
      <c r="AK120" s="826" t="s">
        <v>449</v>
      </c>
      <c r="AL120" s="824"/>
      <c r="AM120" s="824"/>
      <c r="AN120" s="824"/>
      <c r="AO120" s="825"/>
      <c r="AP120" s="871" t="s">
        <v>450</v>
      </c>
      <c r="AQ120" s="872"/>
      <c r="AR120" s="872"/>
      <c r="AS120" s="872"/>
      <c r="AT120" s="873"/>
      <c r="AU120" s="930" t="s">
        <v>481</v>
      </c>
      <c r="AV120" s="931"/>
      <c r="AW120" s="931"/>
      <c r="AX120" s="931"/>
      <c r="AY120" s="932"/>
      <c r="AZ120" s="907" t="s">
        <v>482</v>
      </c>
      <c r="BA120" s="852"/>
      <c r="BB120" s="852"/>
      <c r="BC120" s="852"/>
      <c r="BD120" s="852"/>
      <c r="BE120" s="852"/>
      <c r="BF120" s="852"/>
      <c r="BG120" s="852"/>
      <c r="BH120" s="852"/>
      <c r="BI120" s="852"/>
      <c r="BJ120" s="852"/>
      <c r="BK120" s="852"/>
      <c r="BL120" s="852"/>
      <c r="BM120" s="852"/>
      <c r="BN120" s="852"/>
      <c r="BO120" s="852"/>
      <c r="BP120" s="853"/>
      <c r="BQ120" s="908">
        <v>3084200</v>
      </c>
      <c r="BR120" s="889"/>
      <c r="BS120" s="889"/>
      <c r="BT120" s="889"/>
      <c r="BU120" s="889"/>
      <c r="BV120" s="889">
        <v>2760647</v>
      </c>
      <c r="BW120" s="889"/>
      <c r="BX120" s="889"/>
      <c r="BY120" s="889"/>
      <c r="BZ120" s="889"/>
      <c r="CA120" s="889">
        <v>2379511</v>
      </c>
      <c r="CB120" s="889"/>
      <c r="CC120" s="889"/>
      <c r="CD120" s="889"/>
      <c r="CE120" s="889"/>
      <c r="CF120" s="913">
        <v>78.5</v>
      </c>
      <c r="CG120" s="914"/>
      <c r="CH120" s="914"/>
      <c r="CI120" s="914"/>
      <c r="CJ120" s="914"/>
      <c r="CK120" s="915" t="s">
        <v>483</v>
      </c>
      <c r="CL120" s="899"/>
      <c r="CM120" s="899"/>
      <c r="CN120" s="899"/>
      <c r="CO120" s="900"/>
      <c r="CP120" s="919" t="s">
        <v>484</v>
      </c>
      <c r="CQ120" s="920"/>
      <c r="CR120" s="920"/>
      <c r="CS120" s="920"/>
      <c r="CT120" s="920"/>
      <c r="CU120" s="920"/>
      <c r="CV120" s="920"/>
      <c r="CW120" s="920"/>
      <c r="CX120" s="920"/>
      <c r="CY120" s="920"/>
      <c r="CZ120" s="920"/>
      <c r="DA120" s="920"/>
      <c r="DB120" s="920"/>
      <c r="DC120" s="920"/>
      <c r="DD120" s="920"/>
      <c r="DE120" s="920"/>
      <c r="DF120" s="921"/>
      <c r="DG120" s="908">
        <v>1634747</v>
      </c>
      <c r="DH120" s="889"/>
      <c r="DI120" s="889"/>
      <c r="DJ120" s="889"/>
      <c r="DK120" s="889"/>
      <c r="DL120" s="889">
        <v>1500210</v>
      </c>
      <c r="DM120" s="889"/>
      <c r="DN120" s="889"/>
      <c r="DO120" s="889"/>
      <c r="DP120" s="889"/>
      <c r="DQ120" s="889">
        <v>1388728</v>
      </c>
      <c r="DR120" s="889"/>
      <c r="DS120" s="889"/>
      <c r="DT120" s="889"/>
      <c r="DU120" s="889"/>
      <c r="DV120" s="890">
        <v>45.8</v>
      </c>
      <c r="DW120" s="890"/>
      <c r="DX120" s="890"/>
      <c r="DY120" s="890"/>
      <c r="DZ120" s="891"/>
    </row>
    <row r="121" spans="1:130" s="247" customFormat="1" ht="26.25" customHeight="1">
      <c r="A121" s="864"/>
      <c r="B121" s="865"/>
      <c r="C121" s="910" t="s">
        <v>485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450</v>
      </c>
      <c r="AB121" s="824"/>
      <c r="AC121" s="824"/>
      <c r="AD121" s="824"/>
      <c r="AE121" s="825"/>
      <c r="AF121" s="826" t="s">
        <v>450</v>
      </c>
      <c r="AG121" s="824"/>
      <c r="AH121" s="824"/>
      <c r="AI121" s="824"/>
      <c r="AJ121" s="825"/>
      <c r="AK121" s="826" t="s">
        <v>450</v>
      </c>
      <c r="AL121" s="824"/>
      <c r="AM121" s="824"/>
      <c r="AN121" s="824"/>
      <c r="AO121" s="825"/>
      <c r="AP121" s="871" t="s">
        <v>450</v>
      </c>
      <c r="AQ121" s="872"/>
      <c r="AR121" s="872"/>
      <c r="AS121" s="872"/>
      <c r="AT121" s="873"/>
      <c r="AU121" s="933"/>
      <c r="AV121" s="934"/>
      <c r="AW121" s="934"/>
      <c r="AX121" s="934"/>
      <c r="AY121" s="935"/>
      <c r="AZ121" s="859" t="s">
        <v>486</v>
      </c>
      <c r="BA121" s="794"/>
      <c r="BB121" s="794"/>
      <c r="BC121" s="794"/>
      <c r="BD121" s="794"/>
      <c r="BE121" s="794"/>
      <c r="BF121" s="794"/>
      <c r="BG121" s="794"/>
      <c r="BH121" s="794"/>
      <c r="BI121" s="794"/>
      <c r="BJ121" s="794"/>
      <c r="BK121" s="794"/>
      <c r="BL121" s="794"/>
      <c r="BM121" s="794"/>
      <c r="BN121" s="794"/>
      <c r="BO121" s="794"/>
      <c r="BP121" s="795"/>
      <c r="BQ121" s="860">
        <v>1342336</v>
      </c>
      <c r="BR121" s="861"/>
      <c r="BS121" s="861"/>
      <c r="BT121" s="861"/>
      <c r="BU121" s="861"/>
      <c r="BV121" s="861">
        <v>1251471</v>
      </c>
      <c r="BW121" s="861"/>
      <c r="BX121" s="861"/>
      <c r="BY121" s="861"/>
      <c r="BZ121" s="861"/>
      <c r="CA121" s="861">
        <v>1159010</v>
      </c>
      <c r="CB121" s="861"/>
      <c r="CC121" s="861"/>
      <c r="CD121" s="861"/>
      <c r="CE121" s="861"/>
      <c r="CF121" s="922">
        <v>38.200000000000003</v>
      </c>
      <c r="CG121" s="923"/>
      <c r="CH121" s="923"/>
      <c r="CI121" s="923"/>
      <c r="CJ121" s="923"/>
      <c r="CK121" s="916"/>
      <c r="CL121" s="902"/>
      <c r="CM121" s="902"/>
      <c r="CN121" s="902"/>
      <c r="CO121" s="903"/>
      <c r="CP121" s="882" t="s">
        <v>487</v>
      </c>
      <c r="CQ121" s="883"/>
      <c r="CR121" s="883"/>
      <c r="CS121" s="883"/>
      <c r="CT121" s="883"/>
      <c r="CU121" s="883"/>
      <c r="CV121" s="883"/>
      <c r="CW121" s="883"/>
      <c r="CX121" s="883"/>
      <c r="CY121" s="883"/>
      <c r="CZ121" s="883"/>
      <c r="DA121" s="883"/>
      <c r="DB121" s="883"/>
      <c r="DC121" s="883"/>
      <c r="DD121" s="883"/>
      <c r="DE121" s="883"/>
      <c r="DF121" s="884"/>
      <c r="DG121" s="860">
        <v>316733</v>
      </c>
      <c r="DH121" s="861"/>
      <c r="DI121" s="861"/>
      <c r="DJ121" s="861"/>
      <c r="DK121" s="861"/>
      <c r="DL121" s="861">
        <v>334073</v>
      </c>
      <c r="DM121" s="861"/>
      <c r="DN121" s="861"/>
      <c r="DO121" s="861"/>
      <c r="DP121" s="861"/>
      <c r="DQ121" s="861">
        <v>306121</v>
      </c>
      <c r="DR121" s="861"/>
      <c r="DS121" s="861"/>
      <c r="DT121" s="861"/>
      <c r="DU121" s="861"/>
      <c r="DV121" s="838">
        <v>10.1</v>
      </c>
      <c r="DW121" s="838"/>
      <c r="DX121" s="838"/>
      <c r="DY121" s="838"/>
      <c r="DZ121" s="839"/>
    </row>
    <row r="122" spans="1:130" s="247" customFormat="1" ht="26.25" customHeight="1">
      <c r="A122" s="864"/>
      <c r="B122" s="865"/>
      <c r="C122" s="868" t="s">
        <v>467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450</v>
      </c>
      <c r="AB122" s="824"/>
      <c r="AC122" s="824"/>
      <c r="AD122" s="824"/>
      <c r="AE122" s="825"/>
      <c r="AF122" s="826" t="s">
        <v>450</v>
      </c>
      <c r="AG122" s="824"/>
      <c r="AH122" s="824"/>
      <c r="AI122" s="824"/>
      <c r="AJ122" s="825"/>
      <c r="AK122" s="826" t="s">
        <v>450</v>
      </c>
      <c r="AL122" s="824"/>
      <c r="AM122" s="824"/>
      <c r="AN122" s="824"/>
      <c r="AO122" s="825"/>
      <c r="AP122" s="871" t="s">
        <v>450</v>
      </c>
      <c r="AQ122" s="872"/>
      <c r="AR122" s="872"/>
      <c r="AS122" s="872"/>
      <c r="AT122" s="873"/>
      <c r="AU122" s="933"/>
      <c r="AV122" s="934"/>
      <c r="AW122" s="934"/>
      <c r="AX122" s="934"/>
      <c r="AY122" s="935"/>
      <c r="AZ122" s="926" t="s">
        <v>488</v>
      </c>
      <c r="BA122" s="927"/>
      <c r="BB122" s="927"/>
      <c r="BC122" s="927"/>
      <c r="BD122" s="927"/>
      <c r="BE122" s="927"/>
      <c r="BF122" s="927"/>
      <c r="BG122" s="927"/>
      <c r="BH122" s="927"/>
      <c r="BI122" s="927"/>
      <c r="BJ122" s="927"/>
      <c r="BK122" s="927"/>
      <c r="BL122" s="927"/>
      <c r="BM122" s="927"/>
      <c r="BN122" s="927"/>
      <c r="BO122" s="927"/>
      <c r="BP122" s="928"/>
      <c r="BQ122" s="929">
        <v>8523514</v>
      </c>
      <c r="BR122" s="892"/>
      <c r="BS122" s="892"/>
      <c r="BT122" s="892"/>
      <c r="BU122" s="892"/>
      <c r="BV122" s="892">
        <v>8468437</v>
      </c>
      <c r="BW122" s="892"/>
      <c r="BX122" s="892"/>
      <c r="BY122" s="892"/>
      <c r="BZ122" s="892"/>
      <c r="CA122" s="892">
        <v>7855108</v>
      </c>
      <c r="CB122" s="892"/>
      <c r="CC122" s="892"/>
      <c r="CD122" s="892"/>
      <c r="CE122" s="892"/>
      <c r="CF122" s="893">
        <v>259.2</v>
      </c>
      <c r="CG122" s="894"/>
      <c r="CH122" s="894"/>
      <c r="CI122" s="894"/>
      <c r="CJ122" s="894"/>
      <c r="CK122" s="916"/>
      <c r="CL122" s="902"/>
      <c r="CM122" s="902"/>
      <c r="CN122" s="902"/>
      <c r="CO122" s="903"/>
      <c r="CP122" s="882" t="s">
        <v>489</v>
      </c>
      <c r="CQ122" s="883"/>
      <c r="CR122" s="883"/>
      <c r="CS122" s="883"/>
      <c r="CT122" s="883"/>
      <c r="CU122" s="883"/>
      <c r="CV122" s="883"/>
      <c r="CW122" s="883"/>
      <c r="CX122" s="883"/>
      <c r="CY122" s="883"/>
      <c r="CZ122" s="883"/>
      <c r="DA122" s="883"/>
      <c r="DB122" s="883"/>
      <c r="DC122" s="883"/>
      <c r="DD122" s="883"/>
      <c r="DE122" s="883"/>
      <c r="DF122" s="884"/>
      <c r="DG122" s="860">
        <v>184624</v>
      </c>
      <c r="DH122" s="861"/>
      <c r="DI122" s="861"/>
      <c r="DJ122" s="861"/>
      <c r="DK122" s="861"/>
      <c r="DL122" s="861">
        <v>177902</v>
      </c>
      <c r="DM122" s="861"/>
      <c r="DN122" s="861"/>
      <c r="DO122" s="861"/>
      <c r="DP122" s="861"/>
      <c r="DQ122" s="861">
        <v>178150</v>
      </c>
      <c r="DR122" s="861"/>
      <c r="DS122" s="861"/>
      <c r="DT122" s="861"/>
      <c r="DU122" s="861"/>
      <c r="DV122" s="838">
        <v>5.9</v>
      </c>
      <c r="DW122" s="838"/>
      <c r="DX122" s="838"/>
      <c r="DY122" s="838"/>
      <c r="DZ122" s="839"/>
    </row>
    <row r="123" spans="1:130" s="247" customFormat="1" ht="26.25" customHeight="1">
      <c r="A123" s="864"/>
      <c r="B123" s="865"/>
      <c r="C123" s="868" t="s">
        <v>473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450</v>
      </c>
      <c r="AB123" s="824"/>
      <c r="AC123" s="824"/>
      <c r="AD123" s="824"/>
      <c r="AE123" s="825"/>
      <c r="AF123" s="826" t="s">
        <v>450</v>
      </c>
      <c r="AG123" s="824"/>
      <c r="AH123" s="824"/>
      <c r="AI123" s="824"/>
      <c r="AJ123" s="825"/>
      <c r="AK123" s="826" t="s">
        <v>450</v>
      </c>
      <c r="AL123" s="824"/>
      <c r="AM123" s="824"/>
      <c r="AN123" s="824"/>
      <c r="AO123" s="825"/>
      <c r="AP123" s="871" t="s">
        <v>450</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490</v>
      </c>
      <c r="BP123" s="925"/>
      <c r="BQ123" s="879">
        <v>12950050</v>
      </c>
      <c r="BR123" s="880"/>
      <c r="BS123" s="880"/>
      <c r="BT123" s="880"/>
      <c r="BU123" s="880"/>
      <c r="BV123" s="880">
        <v>12480555</v>
      </c>
      <c r="BW123" s="880"/>
      <c r="BX123" s="880"/>
      <c r="BY123" s="880"/>
      <c r="BZ123" s="880"/>
      <c r="CA123" s="880">
        <v>11393629</v>
      </c>
      <c r="CB123" s="880"/>
      <c r="CC123" s="880"/>
      <c r="CD123" s="880"/>
      <c r="CE123" s="880"/>
      <c r="CF123" s="790"/>
      <c r="CG123" s="791"/>
      <c r="CH123" s="791"/>
      <c r="CI123" s="791"/>
      <c r="CJ123" s="881"/>
      <c r="CK123" s="916"/>
      <c r="CL123" s="902"/>
      <c r="CM123" s="902"/>
      <c r="CN123" s="902"/>
      <c r="CO123" s="903"/>
      <c r="CP123" s="882" t="s">
        <v>491</v>
      </c>
      <c r="CQ123" s="883"/>
      <c r="CR123" s="883"/>
      <c r="CS123" s="883"/>
      <c r="CT123" s="883"/>
      <c r="CU123" s="883"/>
      <c r="CV123" s="883"/>
      <c r="CW123" s="883"/>
      <c r="CX123" s="883"/>
      <c r="CY123" s="883"/>
      <c r="CZ123" s="883"/>
      <c r="DA123" s="883"/>
      <c r="DB123" s="883"/>
      <c r="DC123" s="883"/>
      <c r="DD123" s="883"/>
      <c r="DE123" s="883"/>
      <c r="DF123" s="884"/>
      <c r="DG123" s="823">
        <v>152830</v>
      </c>
      <c r="DH123" s="824"/>
      <c r="DI123" s="824"/>
      <c r="DJ123" s="824"/>
      <c r="DK123" s="825"/>
      <c r="DL123" s="826">
        <v>173804</v>
      </c>
      <c r="DM123" s="824"/>
      <c r="DN123" s="824"/>
      <c r="DO123" s="824"/>
      <c r="DP123" s="825"/>
      <c r="DQ123" s="826">
        <v>173013</v>
      </c>
      <c r="DR123" s="824"/>
      <c r="DS123" s="824"/>
      <c r="DT123" s="824"/>
      <c r="DU123" s="825"/>
      <c r="DV123" s="871">
        <v>5.7</v>
      </c>
      <c r="DW123" s="872"/>
      <c r="DX123" s="872"/>
      <c r="DY123" s="872"/>
      <c r="DZ123" s="873"/>
    </row>
    <row r="124" spans="1:130" s="247" customFormat="1" ht="26.25" customHeight="1" thickBot="1">
      <c r="A124" s="864"/>
      <c r="B124" s="865"/>
      <c r="C124" s="868" t="s">
        <v>476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492</v>
      </c>
      <c r="AB124" s="824"/>
      <c r="AC124" s="824"/>
      <c r="AD124" s="824"/>
      <c r="AE124" s="825"/>
      <c r="AF124" s="826" t="s">
        <v>454</v>
      </c>
      <c r="AG124" s="824"/>
      <c r="AH124" s="824"/>
      <c r="AI124" s="824"/>
      <c r="AJ124" s="825"/>
      <c r="AK124" s="826" t="s">
        <v>454</v>
      </c>
      <c r="AL124" s="824"/>
      <c r="AM124" s="824"/>
      <c r="AN124" s="824"/>
      <c r="AO124" s="825"/>
      <c r="AP124" s="871" t="s">
        <v>493</v>
      </c>
      <c r="AQ124" s="872"/>
      <c r="AR124" s="872"/>
      <c r="AS124" s="872"/>
      <c r="AT124" s="873"/>
      <c r="AU124" s="874" t="s">
        <v>494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27.6</v>
      </c>
      <c r="BR124" s="878"/>
      <c r="BS124" s="878"/>
      <c r="BT124" s="878"/>
      <c r="BU124" s="878"/>
      <c r="BV124" s="878">
        <v>29.1</v>
      </c>
      <c r="BW124" s="878"/>
      <c r="BX124" s="878"/>
      <c r="BY124" s="878"/>
      <c r="BZ124" s="878"/>
      <c r="CA124" s="878">
        <v>44.2</v>
      </c>
      <c r="CB124" s="878"/>
      <c r="CC124" s="878"/>
      <c r="CD124" s="878"/>
      <c r="CE124" s="878"/>
      <c r="CF124" s="768"/>
      <c r="CG124" s="769"/>
      <c r="CH124" s="769"/>
      <c r="CI124" s="769"/>
      <c r="CJ124" s="909"/>
      <c r="CK124" s="917"/>
      <c r="CL124" s="917"/>
      <c r="CM124" s="917"/>
      <c r="CN124" s="917"/>
      <c r="CO124" s="918"/>
      <c r="CP124" s="882" t="s">
        <v>495</v>
      </c>
      <c r="CQ124" s="883"/>
      <c r="CR124" s="883"/>
      <c r="CS124" s="883"/>
      <c r="CT124" s="883"/>
      <c r="CU124" s="883"/>
      <c r="CV124" s="883"/>
      <c r="CW124" s="883"/>
      <c r="CX124" s="883"/>
      <c r="CY124" s="883"/>
      <c r="CZ124" s="883"/>
      <c r="DA124" s="883"/>
      <c r="DB124" s="883"/>
      <c r="DC124" s="883"/>
      <c r="DD124" s="883"/>
      <c r="DE124" s="883"/>
      <c r="DF124" s="884"/>
      <c r="DG124" s="806">
        <v>42390</v>
      </c>
      <c r="DH124" s="807"/>
      <c r="DI124" s="807"/>
      <c r="DJ124" s="807"/>
      <c r="DK124" s="808"/>
      <c r="DL124" s="809">
        <v>38995</v>
      </c>
      <c r="DM124" s="807"/>
      <c r="DN124" s="807"/>
      <c r="DO124" s="807"/>
      <c r="DP124" s="808"/>
      <c r="DQ124" s="809">
        <v>35946</v>
      </c>
      <c r="DR124" s="807"/>
      <c r="DS124" s="807"/>
      <c r="DT124" s="807"/>
      <c r="DU124" s="808"/>
      <c r="DV124" s="895">
        <v>1.2</v>
      </c>
      <c r="DW124" s="896"/>
      <c r="DX124" s="896"/>
      <c r="DY124" s="896"/>
      <c r="DZ124" s="897"/>
    </row>
    <row r="125" spans="1:130" s="247" customFormat="1" ht="26.25" customHeight="1">
      <c r="A125" s="864"/>
      <c r="B125" s="865"/>
      <c r="C125" s="868" t="s">
        <v>478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493</v>
      </c>
      <c r="AB125" s="824"/>
      <c r="AC125" s="824"/>
      <c r="AD125" s="824"/>
      <c r="AE125" s="825"/>
      <c r="AF125" s="826" t="s">
        <v>496</v>
      </c>
      <c r="AG125" s="824"/>
      <c r="AH125" s="824"/>
      <c r="AI125" s="824"/>
      <c r="AJ125" s="825"/>
      <c r="AK125" s="826" t="s">
        <v>497</v>
      </c>
      <c r="AL125" s="824"/>
      <c r="AM125" s="824"/>
      <c r="AN125" s="824"/>
      <c r="AO125" s="825"/>
      <c r="AP125" s="871" t="s">
        <v>498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499</v>
      </c>
      <c r="CL125" s="899"/>
      <c r="CM125" s="899"/>
      <c r="CN125" s="899"/>
      <c r="CO125" s="900"/>
      <c r="CP125" s="907" t="s">
        <v>500</v>
      </c>
      <c r="CQ125" s="852"/>
      <c r="CR125" s="852"/>
      <c r="CS125" s="852"/>
      <c r="CT125" s="852"/>
      <c r="CU125" s="852"/>
      <c r="CV125" s="852"/>
      <c r="CW125" s="852"/>
      <c r="CX125" s="852"/>
      <c r="CY125" s="852"/>
      <c r="CZ125" s="852"/>
      <c r="DA125" s="852"/>
      <c r="DB125" s="852"/>
      <c r="DC125" s="852"/>
      <c r="DD125" s="852"/>
      <c r="DE125" s="852"/>
      <c r="DF125" s="853"/>
      <c r="DG125" s="908" t="s">
        <v>459</v>
      </c>
      <c r="DH125" s="889"/>
      <c r="DI125" s="889"/>
      <c r="DJ125" s="889"/>
      <c r="DK125" s="889"/>
      <c r="DL125" s="889" t="s">
        <v>501</v>
      </c>
      <c r="DM125" s="889"/>
      <c r="DN125" s="889"/>
      <c r="DO125" s="889"/>
      <c r="DP125" s="889"/>
      <c r="DQ125" s="889" t="s">
        <v>498</v>
      </c>
      <c r="DR125" s="889"/>
      <c r="DS125" s="889"/>
      <c r="DT125" s="889"/>
      <c r="DU125" s="889"/>
      <c r="DV125" s="890" t="s">
        <v>502</v>
      </c>
      <c r="DW125" s="890"/>
      <c r="DX125" s="890"/>
      <c r="DY125" s="890"/>
      <c r="DZ125" s="891"/>
    </row>
    <row r="126" spans="1:130" s="247" customFormat="1" ht="26.25" customHeight="1" thickBot="1">
      <c r="A126" s="864"/>
      <c r="B126" s="865"/>
      <c r="C126" s="868" t="s">
        <v>480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492</v>
      </c>
      <c r="AB126" s="824"/>
      <c r="AC126" s="824"/>
      <c r="AD126" s="824"/>
      <c r="AE126" s="825"/>
      <c r="AF126" s="826" t="s">
        <v>459</v>
      </c>
      <c r="AG126" s="824"/>
      <c r="AH126" s="824"/>
      <c r="AI126" s="824"/>
      <c r="AJ126" s="825"/>
      <c r="AK126" s="826" t="s">
        <v>503</v>
      </c>
      <c r="AL126" s="824"/>
      <c r="AM126" s="824"/>
      <c r="AN126" s="824"/>
      <c r="AO126" s="825"/>
      <c r="AP126" s="871" t="s">
        <v>459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504</v>
      </c>
      <c r="CQ126" s="794"/>
      <c r="CR126" s="794"/>
      <c r="CS126" s="794"/>
      <c r="CT126" s="794"/>
      <c r="CU126" s="794"/>
      <c r="CV126" s="794"/>
      <c r="CW126" s="794"/>
      <c r="CX126" s="794"/>
      <c r="CY126" s="794"/>
      <c r="CZ126" s="794"/>
      <c r="DA126" s="794"/>
      <c r="DB126" s="794"/>
      <c r="DC126" s="794"/>
      <c r="DD126" s="794"/>
      <c r="DE126" s="794"/>
      <c r="DF126" s="795"/>
      <c r="DG126" s="860" t="s">
        <v>505</v>
      </c>
      <c r="DH126" s="861"/>
      <c r="DI126" s="861"/>
      <c r="DJ126" s="861"/>
      <c r="DK126" s="861"/>
      <c r="DL126" s="861" t="s">
        <v>459</v>
      </c>
      <c r="DM126" s="861"/>
      <c r="DN126" s="861"/>
      <c r="DO126" s="861"/>
      <c r="DP126" s="861"/>
      <c r="DQ126" s="861" t="s">
        <v>498</v>
      </c>
      <c r="DR126" s="861"/>
      <c r="DS126" s="861"/>
      <c r="DT126" s="861"/>
      <c r="DU126" s="861"/>
      <c r="DV126" s="838" t="s">
        <v>498</v>
      </c>
      <c r="DW126" s="838"/>
      <c r="DX126" s="838"/>
      <c r="DY126" s="838"/>
      <c r="DZ126" s="839"/>
    </row>
    <row r="127" spans="1:130" s="247" customFormat="1" ht="26.25" customHeight="1">
      <c r="A127" s="866"/>
      <c r="B127" s="867"/>
      <c r="C127" s="885" t="s">
        <v>506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507</v>
      </c>
      <c r="AB127" s="824"/>
      <c r="AC127" s="824"/>
      <c r="AD127" s="824"/>
      <c r="AE127" s="825"/>
      <c r="AF127" s="826" t="s">
        <v>492</v>
      </c>
      <c r="AG127" s="824"/>
      <c r="AH127" s="824"/>
      <c r="AI127" s="824"/>
      <c r="AJ127" s="825"/>
      <c r="AK127" s="826" t="s">
        <v>459</v>
      </c>
      <c r="AL127" s="824"/>
      <c r="AM127" s="824"/>
      <c r="AN127" s="824"/>
      <c r="AO127" s="825"/>
      <c r="AP127" s="871" t="s">
        <v>493</v>
      </c>
      <c r="AQ127" s="872"/>
      <c r="AR127" s="872"/>
      <c r="AS127" s="872"/>
      <c r="AT127" s="873"/>
      <c r="AU127" s="283"/>
      <c r="AV127" s="283"/>
      <c r="AW127" s="283"/>
      <c r="AX127" s="888" t="s">
        <v>508</v>
      </c>
      <c r="AY127" s="856"/>
      <c r="AZ127" s="856"/>
      <c r="BA127" s="856"/>
      <c r="BB127" s="856"/>
      <c r="BC127" s="856"/>
      <c r="BD127" s="856"/>
      <c r="BE127" s="857"/>
      <c r="BF127" s="855" t="s">
        <v>509</v>
      </c>
      <c r="BG127" s="856"/>
      <c r="BH127" s="856"/>
      <c r="BI127" s="856"/>
      <c r="BJ127" s="856"/>
      <c r="BK127" s="856"/>
      <c r="BL127" s="857"/>
      <c r="BM127" s="855" t="s">
        <v>510</v>
      </c>
      <c r="BN127" s="856"/>
      <c r="BO127" s="856"/>
      <c r="BP127" s="856"/>
      <c r="BQ127" s="856"/>
      <c r="BR127" s="856"/>
      <c r="BS127" s="857"/>
      <c r="BT127" s="855" t="s">
        <v>511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512</v>
      </c>
      <c r="CQ127" s="794"/>
      <c r="CR127" s="794"/>
      <c r="CS127" s="794"/>
      <c r="CT127" s="794"/>
      <c r="CU127" s="794"/>
      <c r="CV127" s="794"/>
      <c r="CW127" s="794"/>
      <c r="CX127" s="794"/>
      <c r="CY127" s="794"/>
      <c r="CZ127" s="794"/>
      <c r="DA127" s="794"/>
      <c r="DB127" s="794"/>
      <c r="DC127" s="794"/>
      <c r="DD127" s="794"/>
      <c r="DE127" s="794"/>
      <c r="DF127" s="795"/>
      <c r="DG127" s="860" t="s">
        <v>503</v>
      </c>
      <c r="DH127" s="861"/>
      <c r="DI127" s="861"/>
      <c r="DJ127" s="861"/>
      <c r="DK127" s="861"/>
      <c r="DL127" s="861" t="s">
        <v>501</v>
      </c>
      <c r="DM127" s="861"/>
      <c r="DN127" s="861"/>
      <c r="DO127" s="861"/>
      <c r="DP127" s="861"/>
      <c r="DQ127" s="861" t="s">
        <v>513</v>
      </c>
      <c r="DR127" s="861"/>
      <c r="DS127" s="861"/>
      <c r="DT127" s="861"/>
      <c r="DU127" s="861"/>
      <c r="DV127" s="838" t="s">
        <v>459</v>
      </c>
      <c r="DW127" s="838"/>
      <c r="DX127" s="838"/>
      <c r="DY127" s="838"/>
      <c r="DZ127" s="839"/>
    </row>
    <row r="128" spans="1:130" s="247" customFormat="1" ht="26.25" customHeight="1" thickBot="1">
      <c r="A128" s="840" t="s">
        <v>514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515</v>
      </c>
      <c r="X128" s="842"/>
      <c r="Y128" s="842"/>
      <c r="Z128" s="843"/>
      <c r="AA128" s="844">
        <v>90931</v>
      </c>
      <c r="AB128" s="845"/>
      <c r="AC128" s="845"/>
      <c r="AD128" s="845"/>
      <c r="AE128" s="846"/>
      <c r="AF128" s="847">
        <v>90291</v>
      </c>
      <c r="AG128" s="845"/>
      <c r="AH128" s="845"/>
      <c r="AI128" s="845"/>
      <c r="AJ128" s="846"/>
      <c r="AK128" s="847">
        <v>81007</v>
      </c>
      <c r="AL128" s="845"/>
      <c r="AM128" s="845"/>
      <c r="AN128" s="845"/>
      <c r="AO128" s="846"/>
      <c r="AP128" s="848"/>
      <c r="AQ128" s="849"/>
      <c r="AR128" s="849"/>
      <c r="AS128" s="849"/>
      <c r="AT128" s="850"/>
      <c r="AU128" s="283"/>
      <c r="AV128" s="283"/>
      <c r="AW128" s="283"/>
      <c r="AX128" s="851" t="s">
        <v>516</v>
      </c>
      <c r="AY128" s="852"/>
      <c r="AZ128" s="852"/>
      <c r="BA128" s="852"/>
      <c r="BB128" s="852"/>
      <c r="BC128" s="852"/>
      <c r="BD128" s="852"/>
      <c r="BE128" s="853"/>
      <c r="BF128" s="830" t="s">
        <v>502</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517</v>
      </c>
      <c r="CQ128" s="772"/>
      <c r="CR128" s="772"/>
      <c r="CS128" s="772"/>
      <c r="CT128" s="772"/>
      <c r="CU128" s="772"/>
      <c r="CV128" s="772"/>
      <c r="CW128" s="772"/>
      <c r="CX128" s="772"/>
      <c r="CY128" s="772"/>
      <c r="CZ128" s="772"/>
      <c r="DA128" s="772"/>
      <c r="DB128" s="772"/>
      <c r="DC128" s="772"/>
      <c r="DD128" s="772"/>
      <c r="DE128" s="772"/>
      <c r="DF128" s="773"/>
      <c r="DG128" s="834" t="s">
        <v>503</v>
      </c>
      <c r="DH128" s="835"/>
      <c r="DI128" s="835"/>
      <c r="DJ128" s="835"/>
      <c r="DK128" s="835"/>
      <c r="DL128" s="835" t="s">
        <v>454</v>
      </c>
      <c r="DM128" s="835"/>
      <c r="DN128" s="835"/>
      <c r="DO128" s="835"/>
      <c r="DP128" s="835"/>
      <c r="DQ128" s="835" t="s">
        <v>459</v>
      </c>
      <c r="DR128" s="835"/>
      <c r="DS128" s="835"/>
      <c r="DT128" s="835"/>
      <c r="DU128" s="835"/>
      <c r="DV128" s="836" t="s">
        <v>518</v>
      </c>
      <c r="DW128" s="836"/>
      <c r="DX128" s="836"/>
      <c r="DY128" s="836"/>
      <c r="DZ128" s="837"/>
    </row>
    <row r="129" spans="1:131" s="247" customFormat="1" ht="26.25" customHeight="1">
      <c r="A129" s="818" t="s">
        <v>105</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519</v>
      </c>
      <c r="X129" s="821"/>
      <c r="Y129" s="821"/>
      <c r="Z129" s="822"/>
      <c r="AA129" s="823">
        <v>4130927</v>
      </c>
      <c r="AB129" s="824"/>
      <c r="AC129" s="824"/>
      <c r="AD129" s="824"/>
      <c r="AE129" s="825"/>
      <c r="AF129" s="826">
        <v>4148173</v>
      </c>
      <c r="AG129" s="824"/>
      <c r="AH129" s="824"/>
      <c r="AI129" s="824"/>
      <c r="AJ129" s="825"/>
      <c r="AK129" s="826">
        <v>4082881</v>
      </c>
      <c r="AL129" s="824"/>
      <c r="AM129" s="824"/>
      <c r="AN129" s="824"/>
      <c r="AO129" s="825"/>
      <c r="AP129" s="827"/>
      <c r="AQ129" s="828"/>
      <c r="AR129" s="828"/>
      <c r="AS129" s="828"/>
      <c r="AT129" s="829"/>
      <c r="AU129" s="285"/>
      <c r="AV129" s="285"/>
      <c r="AW129" s="285"/>
      <c r="AX129" s="793" t="s">
        <v>520</v>
      </c>
      <c r="AY129" s="794"/>
      <c r="AZ129" s="794"/>
      <c r="BA129" s="794"/>
      <c r="BB129" s="794"/>
      <c r="BC129" s="794"/>
      <c r="BD129" s="794"/>
      <c r="BE129" s="795"/>
      <c r="BF129" s="813" t="s">
        <v>454</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521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522</v>
      </c>
      <c r="X130" s="821"/>
      <c r="Y130" s="821"/>
      <c r="Z130" s="822"/>
      <c r="AA130" s="823">
        <v>996762</v>
      </c>
      <c r="AB130" s="824"/>
      <c r="AC130" s="824"/>
      <c r="AD130" s="824"/>
      <c r="AE130" s="825"/>
      <c r="AF130" s="826">
        <v>1043695</v>
      </c>
      <c r="AG130" s="824"/>
      <c r="AH130" s="824"/>
      <c r="AI130" s="824"/>
      <c r="AJ130" s="825"/>
      <c r="AK130" s="826">
        <v>1052224</v>
      </c>
      <c r="AL130" s="824"/>
      <c r="AM130" s="824"/>
      <c r="AN130" s="824"/>
      <c r="AO130" s="825"/>
      <c r="AP130" s="827"/>
      <c r="AQ130" s="828"/>
      <c r="AR130" s="828"/>
      <c r="AS130" s="828"/>
      <c r="AT130" s="829"/>
      <c r="AU130" s="285"/>
      <c r="AV130" s="285"/>
      <c r="AW130" s="285"/>
      <c r="AX130" s="793" t="s">
        <v>523</v>
      </c>
      <c r="AY130" s="794"/>
      <c r="AZ130" s="794"/>
      <c r="BA130" s="794"/>
      <c r="BB130" s="794"/>
      <c r="BC130" s="794"/>
      <c r="BD130" s="794"/>
      <c r="BE130" s="795"/>
      <c r="BF130" s="796">
        <v>12.3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524</v>
      </c>
      <c r="X131" s="804"/>
      <c r="Y131" s="804"/>
      <c r="Z131" s="805"/>
      <c r="AA131" s="806">
        <v>3134165</v>
      </c>
      <c r="AB131" s="807"/>
      <c r="AC131" s="807"/>
      <c r="AD131" s="807"/>
      <c r="AE131" s="808"/>
      <c r="AF131" s="809">
        <v>3104478</v>
      </c>
      <c r="AG131" s="807"/>
      <c r="AH131" s="807"/>
      <c r="AI131" s="807"/>
      <c r="AJ131" s="808"/>
      <c r="AK131" s="809">
        <v>3030657</v>
      </c>
      <c r="AL131" s="807"/>
      <c r="AM131" s="807"/>
      <c r="AN131" s="807"/>
      <c r="AO131" s="808"/>
      <c r="AP131" s="810"/>
      <c r="AQ131" s="811"/>
      <c r="AR131" s="811"/>
      <c r="AS131" s="811"/>
      <c r="AT131" s="812"/>
      <c r="AU131" s="285"/>
      <c r="AV131" s="285"/>
      <c r="AW131" s="285"/>
      <c r="AX131" s="771" t="s">
        <v>525</v>
      </c>
      <c r="AY131" s="772"/>
      <c r="AZ131" s="772"/>
      <c r="BA131" s="772"/>
      <c r="BB131" s="772"/>
      <c r="BC131" s="772"/>
      <c r="BD131" s="772"/>
      <c r="BE131" s="773"/>
      <c r="BF131" s="774">
        <v>44.2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526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527</v>
      </c>
      <c r="W132" s="784"/>
      <c r="X132" s="784"/>
      <c r="Y132" s="784"/>
      <c r="Z132" s="785"/>
      <c r="AA132" s="786">
        <v>11.313316309999999</v>
      </c>
      <c r="AB132" s="787"/>
      <c r="AC132" s="787"/>
      <c r="AD132" s="787"/>
      <c r="AE132" s="788"/>
      <c r="AF132" s="789">
        <v>12.122392230000001</v>
      </c>
      <c r="AG132" s="787"/>
      <c r="AH132" s="787"/>
      <c r="AI132" s="787"/>
      <c r="AJ132" s="788"/>
      <c r="AK132" s="789">
        <v>13.512152650000001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528</v>
      </c>
      <c r="W133" s="763"/>
      <c r="X133" s="763"/>
      <c r="Y133" s="763"/>
      <c r="Z133" s="764"/>
      <c r="AA133" s="765">
        <v>10.6</v>
      </c>
      <c r="AB133" s="766"/>
      <c r="AC133" s="766"/>
      <c r="AD133" s="766"/>
      <c r="AE133" s="767"/>
      <c r="AF133" s="765">
        <v>11.4</v>
      </c>
      <c r="AG133" s="766"/>
      <c r="AH133" s="766"/>
      <c r="AI133" s="766"/>
      <c r="AJ133" s="767"/>
      <c r="AK133" s="765">
        <v>12.3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1Eu9oxMvrnEqTbFtEDJAkfnrghjtE/mS/AnBVBUAfGJ1j5ajd2URXR1RJJY4VI33x40LkL7+wd9X6ItWRF02lA==" saltValue="vupwjjEwDAmYlk3W42go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YlT9DuYHJDlHm5rfxu16GKkIl0AGh7gkYzQLyheNXx/2HtuNxfjeNagvrMwaTr5TdEjqRIo6FoWKVDV5Y/jOuw==" saltValue="NNdfzrUVx+68zuHU2DuZ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OZ793jWBKpAyCKBqv1xpF/PTMGNu7tirugtE29G3ssYEDd39sTkqjGCvWEjZqeuyOt+WuDwsJBHuh07lLugGQ==" saltValue="qMCYcuJ4t6z1YY1Rw0p3o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530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532</v>
      </c>
      <c r="AP7" s="304"/>
      <c r="AQ7" s="305" t="s">
        <v>533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534</v>
      </c>
      <c r="AQ8" s="311" t="s">
        <v>535</v>
      </c>
      <c r="AR8" s="312" t="s">
        <v>536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537</v>
      </c>
      <c r="AL9" s="1193"/>
      <c r="AM9" s="1193"/>
      <c r="AN9" s="1194"/>
      <c r="AO9" s="313">
        <v>1276128</v>
      </c>
      <c r="AP9" s="313">
        <v>188748</v>
      </c>
      <c r="AQ9" s="314">
        <v>114878</v>
      </c>
      <c r="AR9" s="315">
        <v>64.3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538</v>
      </c>
      <c r="AL10" s="1193"/>
      <c r="AM10" s="1193"/>
      <c r="AN10" s="1194"/>
      <c r="AO10" s="316">
        <v>101751</v>
      </c>
      <c r="AP10" s="316">
        <v>15050</v>
      </c>
      <c r="AQ10" s="317">
        <v>13315</v>
      </c>
      <c r="AR10" s="318">
        <v>13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539</v>
      </c>
      <c r="AL11" s="1193"/>
      <c r="AM11" s="1193"/>
      <c r="AN11" s="1194"/>
      <c r="AO11" s="316">
        <v>1220</v>
      </c>
      <c r="AP11" s="316">
        <v>180</v>
      </c>
      <c r="AQ11" s="317">
        <v>14277</v>
      </c>
      <c r="AR11" s="318">
        <v>-98.7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540</v>
      </c>
      <c r="AL12" s="1193"/>
      <c r="AM12" s="1193"/>
      <c r="AN12" s="1194"/>
      <c r="AO12" s="316" t="s">
        <v>541</v>
      </c>
      <c r="AP12" s="316" t="s">
        <v>541</v>
      </c>
      <c r="AQ12" s="317">
        <v>1942</v>
      </c>
      <c r="AR12" s="318" t="s">
        <v>541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542</v>
      </c>
      <c r="AL13" s="1193"/>
      <c r="AM13" s="1193"/>
      <c r="AN13" s="1194"/>
      <c r="AO13" s="316" t="s">
        <v>541</v>
      </c>
      <c r="AP13" s="316" t="s">
        <v>541</v>
      </c>
      <c r="AQ13" s="317" t="s">
        <v>541</v>
      </c>
      <c r="AR13" s="318" t="s">
        <v>541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543</v>
      </c>
      <c r="AL14" s="1193"/>
      <c r="AM14" s="1193"/>
      <c r="AN14" s="1194"/>
      <c r="AO14" s="316" t="s">
        <v>541</v>
      </c>
      <c r="AP14" s="316" t="s">
        <v>541</v>
      </c>
      <c r="AQ14" s="317">
        <v>4702</v>
      </c>
      <c r="AR14" s="318" t="s">
        <v>541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544</v>
      </c>
      <c r="AL15" s="1193"/>
      <c r="AM15" s="1193"/>
      <c r="AN15" s="1194"/>
      <c r="AO15" s="316">
        <v>104043</v>
      </c>
      <c r="AP15" s="316">
        <v>15389</v>
      </c>
      <c r="AQ15" s="317">
        <v>3059</v>
      </c>
      <c r="AR15" s="318">
        <v>403.1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545</v>
      </c>
      <c r="AL16" s="1196"/>
      <c r="AM16" s="1196"/>
      <c r="AN16" s="1197"/>
      <c r="AO16" s="316">
        <v>-142941</v>
      </c>
      <c r="AP16" s="316">
        <v>-21142</v>
      </c>
      <c r="AQ16" s="317">
        <v>-10160</v>
      </c>
      <c r="AR16" s="318">
        <v>108.1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1340201</v>
      </c>
      <c r="AP17" s="316">
        <v>198225</v>
      </c>
      <c r="AQ17" s="317">
        <v>142011</v>
      </c>
      <c r="AR17" s="318">
        <v>39.6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547</v>
      </c>
      <c r="AP20" s="324" t="s">
        <v>548</v>
      </c>
      <c r="AQ20" s="325" t="s">
        <v>549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550</v>
      </c>
      <c r="AL21" s="1190"/>
      <c r="AM21" s="1190"/>
      <c r="AN21" s="1191"/>
      <c r="AO21" s="328">
        <v>25</v>
      </c>
      <c r="AP21" s="329">
        <v>13.22</v>
      </c>
      <c r="AQ21" s="330">
        <v>11.78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551</v>
      </c>
      <c r="AL22" s="1190"/>
      <c r="AM22" s="1190"/>
      <c r="AN22" s="1191"/>
      <c r="AO22" s="333">
        <v>88.8</v>
      </c>
      <c r="AP22" s="334">
        <v>95.9</v>
      </c>
      <c r="AQ22" s="335">
        <v>-7.1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552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553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532</v>
      </c>
      <c r="AP30" s="304"/>
      <c r="AQ30" s="305" t="s">
        <v>533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534</v>
      </c>
      <c r="AQ31" s="311" t="s">
        <v>535</v>
      </c>
      <c r="AR31" s="312" t="s">
        <v>536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555</v>
      </c>
      <c r="AL32" s="1181"/>
      <c r="AM32" s="1181"/>
      <c r="AN32" s="1182"/>
      <c r="AO32" s="343">
        <v>1286836</v>
      </c>
      <c r="AP32" s="343">
        <v>190332</v>
      </c>
      <c r="AQ32" s="344">
        <v>72897</v>
      </c>
      <c r="AR32" s="345">
        <v>161.1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556</v>
      </c>
      <c r="AL33" s="1181"/>
      <c r="AM33" s="1181"/>
      <c r="AN33" s="1182"/>
      <c r="AO33" s="343" t="s">
        <v>541</v>
      </c>
      <c r="AP33" s="343" t="s">
        <v>541</v>
      </c>
      <c r="AQ33" s="344" t="s">
        <v>541</v>
      </c>
      <c r="AR33" s="345" t="s">
        <v>541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557</v>
      </c>
      <c r="AL34" s="1181"/>
      <c r="AM34" s="1181"/>
      <c r="AN34" s="1182"/>
      <c r="AO34" s="343" t="s">
        <v>541</v>
      </c>
      <c r="AP34" s="343" t="s">
        <v>541</v>
      </c>
      <c r="AQ34" s="344">
        <v>43</v>
      </c>
      <c r="AR34" s="345" t="s">
        <v>541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558</v>
      </c>
      <c r="AL35" s="1181"/>
      <c r="AM35" s="1181"/>
      <c r="AN35" s="1182"/>
      <c r="AO35" s="343">
        <v>255902</v>
      </c>
      <c r="AP35" s="343">
        <v>37850</v>
      </c>
      <c r="AQ35" s="344">
        <v>23889</v>
      </c>
      <c r="AR35" s="345">
        <v>58.4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559</v>
      </c>
      <c r="AL36" s="1181"/>
      <c r="AM36" s="1181"/>
      <c r="AN36" s="1182"/>
      <c r="AO36" s="343" t="s">
        <v>541</v>
      </c>
      <c r="AP36" s="343" t="s">
        <v>541</v>
      </c>
      <c r="AQ36" s="344">
        <v>3700</v>
      </c>
      <c r="AR36" s="345" t="s">
        <v>541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560</v>
      </c>
      <c r="AL37" s="1181"/>
      <c r="AM37" s="1181"/>
      <c r="AN37" s="1182"/>
      <c r="AO37" s="343" t="s">
        <v>541</v>
      </c>
      <c r="AP37" s="343" t="s">
        <v>541</v>
      </c>
      <c r="AQ37" s="344">
        <v>740</v>
      </c>
      <c r="AR37" s="345" t="s">
        <v>541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561</v>
      </c>
      <c r="AL38" s="1184"/>
      <c r="AM38" s="1184"/>
      <c r="AN38" s="1185"/>
      <c r="AO38" s="346" t="s">
        <v>541</v>
      </c>
      <c r="AP38" s="346" t="s">
        <v>541</v>
      </c>
      <c r="AQ38" s="347">
        <v>3</v>
      </c>
      <c r="AR38" s="335" t="s">
        <v>541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562</v>
      </c>
      <c r="AL39" s="1184"/>
      <c r="AM39" s="1184"/>
      <c r="AN39" s="1185"/>
      <c r="AO39" s="343">
        <v>-81007</v>
      </c>
      <c r="AP39" s="343">
        <v>-11982</v>
      </c>
      <c r="AQ39" s="344">
        <v>-2140</v>
      </c>
      <c r="AR39" s="345">
        <v>459.9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563</v>
      </c>
      <c r="AL40" s="1181"/>
      <c r="AM40" s="1181"/>
      <c r="AN40" s="1182"/>
      <c r="AO40" s="343">
        <v>-1052224</v>
      </c>
      <c r="AP40" s="343">
        <v>-155631</v>
      </c>
      <c r="AQ40" s="344">
        <v>-70880</v>
      </c>
      <c r="AR40" s="345">
        <v>119.6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409507</v>
      </c>
      <c r="AP41" s="343">
        <v>60569</v>
      </c>
      <c r="AQ41" s="344">
        <v>28253</v>
      </c>
      <c r="AR41" s="345">
        <v>114.4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565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532</v>
      </c>
      <c r="AN49" s="1175" t="s">
        <v>567</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568</v>
      </c>
      <c r="AO50" s="360" t="s">
        <v>569</v>
      </c>
      <c r="AP50" s="361" t="s">
        <v>570</v>
      </c>
      <c r="AQ50" s="362" t="s">
        <v>571</v>
      </c>
      <c r="AR50" s="363" t="s">
        <v>572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573</v>
      </c>
      <c r="AL51" s="356"/>
      <c r="AM51" s="364">
        <v>1287122</v>
      </c>
      <c r="AN51" s="365">
        <v>175860</v>
      </c>
      <c r="AO51" s="366">
        <v>-42.1</v>
      </c>
      <c r="AP51" s="367">
        <v>128611</v>
      </c>
      <c r="AQ51" s="368">
        <v>0.1</v>
      </c>
      <c r="AR51" s="369">
        <v>-42.2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574</v>
      </c>
      <c r="AM52" s="372">
        <v>824065</v>
      </c>
      <c r="AN52" s="373">
        <v>112593</v>
      </c>
      <c r="AO52" s="374">
        <v>-41.9</v>
      </c>
      <c r="AP52" s="375">
        <v>61552</v>
      </c>
      <c r="AQ52" s="376">
        <v>-1.9</v>
      </c>
      <c r="AR52" s="377">
        <v>-40</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575</v>
      </c>
      <c r="AL53" s="356"/>
      <c r="AM53" s="364">
        <v>1485535</v>
      </c>
      <c r="AN53" s="365">
        <v>205724</v>
      </c>
      <c r="AO53" s="366">
        <v>17</v>
      </c>
      <c r="AP53" s="367">
        <v>138651</v>
      </c>
      <c r="AQ53" s="368">
        <v>7.8</v>
      </c>
      <c r="AR53" s="369">
        <v>9.1999999999999993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574</v>
      </c>
      <c r="AM54" s="372">
        <v>898958</v>
      </c>
      <c r="AN54" s="373">
        <v>124492</v>
      </c>
      <c r="AO54" s="374">
        <v>10.6</v>
      </c>
      <c r="AP54" s="375">
        <v>71211</v>
      </c>
      <c r="AQ54" s="376">
        <v>15.7</v>
      </c>
      <c r="AR54" s="377">
        <v>-5.0999999999999996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576</v>
      </c>
      <c r="AL55" s="356"/>
      <c r="AM55" s="364">
        <v>1129770</v>
      </c>
      <c r="AN55" s="365">
        <v>159640</v>
      </c>
      <c r="AO55" s="366">
        <v>-22.4</v>
      </c>
      <c r="AP55" s="367">
        <v>122882</v>
      </c>
      <c r="AQ55" s="368">
        <v>-11.4</v>
      </c>
      <c r="AR55" s="369">
        <v>-11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574</v>
      </c>
      <c r="AM56" s="372">
        <v>761592</v>
      </c>
      <c r="AN56" s="373">
        <v>107615</v>
      </c>
      <c r="AO56" s="374">
        <v>-13.6</v>
      </c>
      <c r="AP56" s="375">
        <v>65785</v>
      </c>
      <c r="AQ56" s="376">
        <v>-7.6</v>
      </c>
      <c r="AR56" s="377">
        <v>-6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577</v>
      </c>
      <c r="AL57" s="356"/>
      <c r="AM57" s="364">
        <v>1223247</v>
      </c>
      <c r="AN57" s="365">
        <v>177205</v>
      </c>
      <c r="AO57" s="366">
        <v>11</v>
      </c>
      <c r="AP57" s="367">
        <v>114790</v>
      </c>
      <c r="AQ57" s="368">
        <v>-6.6</v>
      </c>
      <c r="AR57" s="369">
        <v>17.600000000000001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574</v>
      </c>
      <c r="AM58" s="372">
        <v>559451</v>
      </c>
      <c r="AN58" s="373">
        <v>81045</v>
      </c>
      <c r="AO58" s="374">
        <v>-24.7</v>
      </c>
      <c r="AP58" s="375">
        <v>55601</v>
      </c>
      <c r="AQ58" s="376">
        <v>-15.5</v>
      </c>
      <c r="AR58" s="377">
        <v>-9.1999999999999993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578</v>
      </c>
      <c r="AL59" s="356"/>
      <c r="AM59" s="364">
        <v>1140669</v>
      </c>
      <c r="AN59" s="365">
        <v>168713</v>
      </c>
      <c r="AO59" s="366">
        <v>-4.8</v>
      </c>
      <c r="AP59" s="367">
        <v>126262</v>
      </c>
      <c r="AQ59" s="368">
        <v>10</v>
      </c>
      <c r="AR59" s="369">
        <v>-14.8</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574</v>
      </c>
      <c r="AM60" s="372">
        <v>528432</v>
      </c>
      <c r="AN60" s="373">
        <v>78159</v>
      </c>
      <c r="AO60" s="374">
        <v>-3.6</v>
      </c>
      <c r="AP60" s="375">
        <v>56769</v>
      </c>
      <c r="AQ60" s="376">
        <v>2.1</v>
      </c>
      <c r="AR60" s="377">
        <v>-5.7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579</v>
      </c>
      <c r="AL61" s="378"/>
      <c r="AM61" s="379">
        <v>1253269</v>
      </c>
      <c r="AN61" s="380">
        <v>177428</v>
      </c>
      <c r="AO61" s="381">
        <v>-8.3000000000000007</v>
      </c>
      <c r="AP61" s="382">
        <v>126239</v>
      </c>
      <c r="AQ61" s="383">
        <v>0</v>
      </c>
      <c r="AR61" s="369">
        <v>-8.3000000000000007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574</v>
      </c>
      <c r="AM62" s="372">
        <v>714500</v>
      </c>
      <c r="AN62" s="373">
        <v>100781</v>
      </c>
      <c r="AO62" s="374">
        <v>-14.6</v>
      </c>
      <c r="AP62" s="375">
        <v>62184</v>
      </c>
      <c r="AQ62" s="376">
        <v>-1.4</v>
      </c>
      <c r="AR62" s="377">
        <v>-13.2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p2dkgwpdLHFpJHVjI7+4ZZjOsxWc7RuzvBDywyPpdi8P7w0Wbc692Ijak7oYDQ8qn+os8UNd6lUwN1l9s46dQA==" saltValue="PXAZE2H9jaOQ8RplEBju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581</v>
      </c>
    </row>
    <row r="120" spans="125:125" ht="13.5" hidden="1" customHeight="1"/>
    <row r="121" spans="125:125" ht="13.5" hidden="1" customHeight="1">
      <c r="DU121" s="291"/>
    </row>
  </sheetData>
  <sheetProtection algorithmName="SHA-512" hashValue="DgzxdOEP9FELYmMU/rxiAdKr/7jogtJJniGkMvtgkhhZGB2RlbYFXx1E4vzf0EN8G/nZsIkVawhvhgEuOg9now==" saltValue="IYf2FFfhyI90b+PD5FVUb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39" sqref="A39"/>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582</v>
      </c>
    </row>
  </sheetData>
  <sheetProtection algorithmName="SHA-512" hashValue="AgRxMHZ0oszzzXTD6qIkgXjhdCuIIWmJYxh7VIFUY3g5CtGP8z9D93r3R8LuVYVAGzcoeqyWCtq624IQX6EdJA==" saltValue="xkqiQHkWBxjZq/5sG8fX5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583</v>
      </c>
      <c r="G46" s="8" t="s">
        <v>584</v>
      </c>
      <c r="H46" s="8" t="s">
        <v>585</v>
      </c>
      <c r="I46" s="8" t="s">
        <v>586</v>
      </c>
      <c r="J46" s="9" t="s">
        <v>587</v>
      </c>
    </row>
    <row r="47" spans="2:10" ht="57.75" customHeight="1">
      <c r="B47" s="10"/>
      <c r="C47" s="1198" t="s">
        <v>3</v>
      </c>
      <c r="D47" s="1198"/>
      <c r="E47" s="1199"/>
      <c r="F47" s="11">
        <v>34.94</v>
      </c>
      <c r="G47" s="12">
        <v>33.549999999999997</v>
      </c>
      <c r="H47" s="12">
        <v>31.55</v>
      </c>
      <c r="I47" s="12">
        <v>26.61</v>
      </c>
      <c r="J47" s="13">
        <v>23.61</v>
      </c>
    </row>
    <row r="48" spans="2:10" ht="57.75" customHeight="1">
      <c r="B48" s="14"/>
      <c r="C48" s="1200" t="s">
        <v>4</v>
      </c>
      <c r="D48" s="1200"/>
      <c r="E48" s="1201"/>
      <c r="F48" s="15">
        <v>2.21</v>
      </c>
      <c r="G48" s="16">
        <v>2.59</v>
      </c>
      <c r="H48" s="16">
        <v>2.66</v>
      </c>
      <c r="I48" s="16">
        <v>2</v>
      </c>
      <c r="J48" s="17">
        <v>1.79</v>
      </c>
    </row>
    <row r="49" spans="2:10" ht="57.75" customHeight="1" thickBot="1">
      <c r="B49" s="18"/>
      <c r="C49" s="1202" t="s">
        <v>5</v>
      </c>
      <c r="D49" s="1202"/>
      <c r="E49" s="1203"/>
      <c r="F49" s="19" t="s">
        <v>588</v>
      </c>
      <c r="G49" s="20" t="s">
        <v>589</v>
      </c>
      <c r="H49" s="20" t="s">
        <v>590</v>
      </c>
      <c r="I49" s="20" t="s">
        <v>591</v>
      </c>
      <c r="J49" s="21" t="s">
        <v>592</v>
      </c>
    </row>
    <row r="50" spans="2:10" ht="13.5" customHeight="1"/>
  </sheetData>
  <sheetProtection algorithmName="SHA-512" hashValue="u/N1Mj6Ayx9KV/escEbLrYu5Oc+TzdyRj4hQaC+XA30srMHDOnlAmL43VPZA4iF/K4QGvh0Dmahj0IjGUA4KeQ==" saltValue="q9puQuHfBIHLXwSPQCpy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2021-03-16T01:58:38Z</cp:lastPrinted>
  <dcterms:created xsi:type="dcterms:W3CDTF">2021-02-05T04:16:07Z</dcterms:created>
  <dcterms:modified xsi:type="dcterms:W3CDTF">2021-10-27T11:21:40Z</dcterms:modified>
  <cp:category/>
</cp:coreProperties>
</file>