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3 （福岡）\04 決算統計\05-01 財政状況資料集（R1年度の続き） - コピー\20200813【作業依頼】平成30年度財政状況資料集の作成について（2回目）\03 HP公表\"/>
    </mc:Choice>
  </mc:AlternateContent>
  <bookViews>
    <workbookView xWindow="0" yWindow="30" windowWidth="15360" windowHeight="7605"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C36" i="10"/>
  <c r="CO35" i="10"/>
  <c r="C35" i="10"/>
  <c r="U34" i="10"/>
  <c r="C34" i="10"/>
  <c r="U35" i="10" l="1"/>
  <c r="U36" i="10" s="1"/>
  <c r="U37" i="10" s="1"/>
  <c r="U38"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<sst xmlns="http://schemas.openxmlformats.org/spreadsheetml/2006/main" count="1074" uniqueCount="618">
  <si>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</si>
  <si>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</si>
  <si>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</si>
  <si>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</si>
  <si>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</si>
  <si>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</si>
  <si>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</si>
  <si>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</si>
  <si>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</si>
  <si>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</si>
  <si>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</si>
  <si>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</si>
  <si>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</si>
  <si>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</si>
  <si>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</si>
  <si>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</si>
  <si>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</si>
  <si>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</si>
  <si>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</si>
  <si>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</si>
  <si>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</si>
  <si>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</si>
  <si>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</si>
  <si>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</si>
  <si>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</si>
  <si>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</si>
  <si>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</si>
  <si>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</si>
  <si>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</si>
  <si>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</si>
  <si>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</si>
  <si>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</si>
  <si>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</si>
  <si>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</si>
  <si>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</si>
  <si>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</si>
  <si>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</si>
  <si>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</si>
  <si>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</si>
  <si>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</si>
  <si>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</si>
  <si>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</si>
  <si>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</si>
  <si>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</si>
  <si>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</si>
  <si>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</si>
  <si>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</si>
  <si>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</si>
  <si>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</si>
  <si>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</si>
  <si>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</si>
  <si>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</si>
  <si>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</si>
  <si>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</si>
  <si>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</si>
  <si>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</si>
  <si>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</si>
  <si>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</si>
  <si>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</si>
  <si>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</si>
  <si>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</si>
  <si>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</si>
  <si>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</si>
  <si>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</si>
  <si>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</si>
  <si>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</si>
  <si>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</si>
  <si>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</si>
  <si>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</si>
  <si>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</si>
  <si>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</si>
  <si>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</si>
  <si>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</si>
  <si>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</si>
  <si>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</si>
  <si>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</si>
  <si>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</si>
  <si>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</si>
  <si>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</si>
  <si>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</si>
  <si>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</si>
  <si>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</si>
  <si>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</si>
  <si>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</si>
  <si>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</si>
  <si>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</si>
  <si>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</si>
  <si>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</si>
  <si>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</si>
  <si>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</si>
  <si>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</si>
  <si>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</si>
  <si>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</si>
  <si>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</si>
  <si>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</si>
  <si>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</si>
  <si>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</si>
  <si>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</si>
  <si>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八幡浜市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</si>
  <si>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</si>
  <si>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</si>
  <si>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</si>
  <si>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</si>
  <si>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</si>
  <si>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</si>
  <si>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</si>
  <si>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</si>
  <si>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</si>
  <si>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</si>
  <si>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</si>
  <si>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</si>
  <si>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</si>
  <si>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</si>
  <si>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</si>
  <si>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</si>
  <si>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</si>
  <si>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</si>
  <si>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</si>
  <si>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</si>
  <si>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</si>
  <si>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</si>
  <si>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</si>
  <si>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</si>
  <si>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</si>
  <si>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</si>
  <si>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</si>
  <si>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</si>
  <si>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</si>
  <si>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</si>
  <si>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</si>
  <si>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</si>
  <si>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</si>
  <si>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</si>
  <si>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</si>
  <si>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</si>
  <si>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</si>
  <si>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</si>
  <si>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</si>
  <si>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</si>
  <si>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</si>
  <si>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</si>
  <si>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</si>
  <si>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</si>
  <si>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</si>
  <si>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</si>
  <si>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</si>
  <si>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</si>
  <si>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</si>
  <si>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</si>
  <si>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</si>
  <si>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</si>
  <si>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</si>
  <si>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</si>
  <si>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</si>
  <si>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</si>
  <si>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</si>
  <si>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</si>
  <si>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</si>
  <si>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</si>
  <si>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</si>
  <si>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</si>
  <si>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</si>
  <si>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</si>
  <si>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</si>
  <si>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</si>
  <si>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</si>
  <si>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</si>
  <si>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</si>
  <si>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</si>
  <si>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</si>
  <si>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</si>
  <si>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</si>
  <si>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</si>
  <si>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</si>
  <si>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</si>
  <si>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</si>
  <si>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</si>
  <si>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</si>
  <si>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</si>
  <si>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</si>
  <si>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</si>
  <si>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</si>
  <si>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</si>
  <si>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</si>
  <si>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</si>
  <si>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</si>
  <si>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</si>
  <si>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</si>
  <si>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</si>
  <si>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</si>
  <si>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</si>
  <si>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</si>
  <si>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</si>
  <si>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</si>
  <si>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</si>
  <si>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</si>
  <si>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</si>
  <si>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</si>
  <si>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</si>
  <si>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</si>
  <si>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</si>
  <si>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</si>
  <si>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</si>
  <si>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</si>
  <si>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</si>
  <si>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</si>
  <si>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</si>
  <si>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</si>
  <si>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</si>
  <si>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</si>
  <si>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</si>
  <si>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</si>
  <si>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</si>
  <si>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愛媛県八幡浜市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</si>
  <si>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</si>
  <si>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</si>
  <si>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</si>
  <si>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</si>
  <si>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</si>
  <si>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</si>
  <si>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</si>
  <si>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</si>
  <si>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</si>
  <si>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</si>
  <si>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</si>
  <si>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</si>
  <si>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</si>
  <si>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</si>
  <si>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</si>
  <si>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</si>
  <si>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</si>
  <si>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</si>
  <si>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</si>
  <si>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</si>
  <si>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</si>
  <si>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</si>
  <si>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</si>
  <si>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</si>
  <si>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</si>
  <si>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</si>
  <si>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</si>
  <si>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</si>
  <si>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</si>
  <si>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</si>
  <si>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</si>
  <si>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</si>
  <si>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</si>
  <si>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</si>
  <si>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</si>
  <si>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</si>
  <si>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</si>
  <si>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</si>
  <si>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</si>
  <si>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</si>
  <si>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</si>
  <si>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</si>
  <si>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</si>
  <si>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</si>
  <si>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</si>
  <si>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</si>
  <si>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</si>
  <si>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</si>
  <si>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</si>
  <si>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</si>
  <si>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</si>
  <si>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</si>
  <si>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</si>
  <si>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</si>
  <si>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</si>
  <si>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</si>
  <si>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</si>
  <si>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</si>
  <si>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</si>
  <si>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</si>
  <si>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</si>
  <si>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</si>
  <si>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</si>
  <si>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</si>
  <si>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</si>
  <si>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</si>
  <si>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</si>
  <si>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</si>
  <si>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</si>
  <si>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</si>
  <si>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</si>
  <si>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</si>
  <si>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</si>
  <si>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</si>
  <si>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</si>
  <si>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</si>
  <si>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</si>
  <si>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</si>
  <si>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</si>
  <si>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</si>
  <si>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</si>
  <si>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</si>
  <si>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</si>
  <si>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</si>
  <si>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</si>
  <si>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</si>
  <si>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</si>
  <si>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</si>
  <si>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</si>
  <si>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</si>
  <si>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</si>
  <si>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</si>
  <si>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</si>
  <si>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</si>
  <si>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</si>
  <si>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</si>
  <si>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</si>
  <si>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</si>
  <si>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</si>
  <si>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</si>
  <si>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</si>
  <si>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</si>
  <si>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</si>
  <si>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</si>
  <si>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</si>
  <si>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</si>
  <si>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</si>
  <si>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</si>
  <si>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</si>
  <si>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</si>
  <si>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</si>
  <si>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</si>
  <si>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</si>
  <si>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</si>
  <si>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</si>
  <si>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</si>
  <si>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</si>
  <si>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</si>
  <si>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</si>
  <si>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</si>
  <si>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</si>
  <si>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</si>
  <si>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</si>
  <si>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</si>
  <si>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</si>
  <si>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</si>
  <si>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</si>
  <si>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</si>
  <si>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その他</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</si>
  <si>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</si>
  <si>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</si>
  <si>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</si>
  <si>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</si>
  <si>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</si>
  <si>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</si>
  <si>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</si>
  <si>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</si>
  <si>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</si>
  <si>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</si>
  <si>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</si>
  <si>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</si>
  <si>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</si>
  <si>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</si>
  <si>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</si>
  <si>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</si>
  <si>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</si>
  <si>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</si>
  <si>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</si>
  <si>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</si>
  <si>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</si>
  <si>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</si>
  <si>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</si>
  <si>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</si>
  <si>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愛媛県八幡浜市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</si>
  <si>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</si>
  <si>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</si>
  <si>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</si>
  <si>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</si>
  <si>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</si>
  <si>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</si>
  <si>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</si>
  <si>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</si>
  <si>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</si>
  <si>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</si>
  <si>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</si>
  <si>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</si>
  <si>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</si>
  <si>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</si>
  <si>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</si>
  <si>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</si>
  <si>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</si>
  <si>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</si>
  <si>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</si>
  <si>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</si>
  <si>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</si>
  <si>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</si>
  <si>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</si>
  <si>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</si>
  <si>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</si>
  <si>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</si>
  <si>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</si>
  <si>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</si>
  <si>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</si>
  <si>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</si>
  <si>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</si>
  <si>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</si>
  <si>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</si>
  <si>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</si>
  <si>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</si>
  <si>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</si>
  <si>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</si>
  <si>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介護サービス事業特別会計</t>
    <phoneticPr fontId="5"/>
  </si>
  <si>
    <t>駐車場事業特別会計</t>
    <phoneticPr fontId="5"/>
  </si>
  <si>
    <t>水道事業会計</t>
    <phoneticPr fontId="5"/>
  </si>
  <si>
    <t>法適用企業</t>
    <phoneticPr fontId="5"/>
  </si>
  <si>
    <t>市立八幡浜総合病院事業会計</t>
    <phoneticPr fontId="5"/>
  </si>
  <si>
    <t>下水道事業会計</t>
    <phoneticPr fontId="5"/>
  </si>
  <si>
    <t>簡易水道事業特別会計</t>
    <phoneticPr fontId="5"/>
  </si>
  <si>
    <t>法非適用企業</t>
    <phoneticPr fontId="5"/>
  </si>
  <si>
    <t>港湾整備事業特別会計</t>
    <phoneticPr fontId="5"/>
  </si>
  <si>
    <t>水産物地方卸売市場事業特別会計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</si>
  <si>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</si>
  <si>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</si>
  <si>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</si>
  <si>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</si>
  <si>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</si>
  <si>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</si>
  <si>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</si>
  <si>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</si>
  <si>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</si>
  <si>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</si>
  <si>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</si>
  <si>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</si>
  <si>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</si>
  <si>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</si>
  <si>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</si>
  <si>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</si>
  <si>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</si>
  <si>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</si>
  <si>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</si>
  <si>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</si>
  <si>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</si>
  <si>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</si>
  <si>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</si>
  <si>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</si>
  <si>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</si>
  <si>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</si>
  <si>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</si>
  <si>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</si>
  <si>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</si>
  <si>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</si>
  <si>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</si>
  <si>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</si>
  <si>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</si>
  <si>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</si>
  <si>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</si>
  <si>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</si>
  <si>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</si>
  <si>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</si>
  <si>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</si>
  <si>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</si>
  <si>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</si>
  <si>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</si>
  <si>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</si>
  <si>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</si>
  <si>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</si>
  <si>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</si>
  <si>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</si>
  <si>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</si>
  <si>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</si>
  <si>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</si>
  <si>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</si>
  <si>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</si>
  <si>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</si>
  <si>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</si>
  <si>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</si>
  <si>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</si>
  <si>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</si>
  <si>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</si>
  <si>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</si>
  <si>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</si>
  <si>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</si>
  <si>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市立八幡浜総合病院事業会計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</si>
  <si>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</si>
  <si>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</si>
  <si>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</si>
  <si>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</si>
  <si>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</si>
  <si>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</si>
  <si>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</si>
  <si>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</si>
  <si>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</si>
  <si>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</si>
  <si>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</si>
  <si>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</si>
  <si>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</si>
  <si>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</si>
  <si>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</si>
  <si>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</si>
  <si>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</si>
  <si>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</si>
  <si>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</si>
  <si>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</si>
  <si>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</si>
  <si>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</si>
  <si>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</si>
  <si>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</si>
  <si>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</si>
  <si>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</si>
  <si>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</si>
  <si>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</si>
  <si>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</si>
  <si>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</si>
  <si>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</si>
  <si>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</si>
  <si>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</si>
  <si>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</si>
  <si>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</si>
  <si>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</si>
  <si>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</si>
  <si>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</si>
  <si>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</si>
  <si>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</si>
  <si>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</si>
  <si>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</si>
  <si>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</si>
  <si>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</si>
  <si>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</si>
  <si>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</si>
  <si>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</si>
  <si>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</si>
  <si>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</si>
  <si>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</si>
  <si>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</si>
  <si>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</si>
  <si>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</si>
  <si>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</si>
  <si>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</si>
  <si>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</si>
  <si>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</si>
  <si>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</si>
  <si>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</si>
  <si>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</si>
  <si>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</si>
  <si>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</si>
  <si>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</si>
  <si>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</si>
  <si>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</si>
  <si>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</si>
  <si>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</si>
  <si>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</si>
  <si>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</si>
  <si>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</si>
  <si>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</si>
  <si>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</si>
  <si>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</si>
  <si>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</si>
  <si>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</si>
  <si>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</si>
  <si>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</si>
  <si>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</si>
  <si>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</si>
  <si>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</si>
  <si>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</si>
  <si>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</si>
  <si>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</si>
  <si>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</si>
  <si>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</si>
  <si>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</si>
  <si>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</si>
  <si>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</si>
  <si>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</si>
  <si>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</si>
  <si>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0.13</t>
  </si>
  <si>
    <t>▲ 3.07</t>
  </si>
  <si>
    <t>市立八幡浜総合病院事業会計</t>
  </si>
  <si>
    <t>水道事業会計</t>
  </si>
  <si>
    <t>一般会計</t>
  </si>
  <si>
    <t>国民健康保険事業特別会計</t>
  </si>
  <si>
    <t>下水道事業会計</t>
  </si>
  <si>
    <t>介護保険特別会計</t>
  </si>
  <si>
    <t>後期高齢者医療特別会計</t>
  </si>
  <si>
    <t>駐車場事業特別会計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</si>
  <si>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</si>
  <si>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</si>
  <si>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</si>
  <si>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</si>
  <si>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</si>
  <si>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</si>
  <si>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</si>
  <si>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</si>
  <si>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</si>
  <si>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八幡浜地区施設事務組合（一般会計）</t>
    <rPh sb="0" eb="3">
      <t>ヤワタハマ</t>
    </rPh>
    <rPh sb="3" eb="5">
      <t>チク</t>
    </rPh>
    <rPh sb="5" eb="7">
      <t>シセツ</t>
    </rPh>
    <rPh sb="7" eb="9">
      <t>ジム</t>
    </rPh>
    <rPh sb="9" eb="11">
      <t>クミアイ</t>
    </rPh>
    <rPh sb="12" eb="14">
      <t>イッパン</t>
    </rPh>
    <rPh sb="14" eb="16">
      <t>カイケイ</t>
    </rPh>
    <phoneticPr fontId="2"/>
  </si>
  <si>
    <t>八幡浜地区施設事務組合（消防事業特別会計）</t>
    <rPh sb="0" eb="3">
      <t>ヤワタハマ</t>
    </rPh>
    <rPh sb="3" eb="5">
      <t>チク</t>
    </rPh>
    <rPh sb="5" eb="7">
      <t>シセツ</t>
    </rPh>
    <rPh sb="7" eb="9">
      <t>ジム</t>
    </rPh>
    <rPh sb="9" eb="11">
      <t>クミアイ</t>
    </rPh>
    <rPh sb="12" eb="14">
      <t>ショウボウ</t>
    </rPh>
    <rPh sb="14" eb="16">
      <t>ジギョウ</t>
    </rPh>
    <rPh sb="16" eb="18">
      <t>トクベツ</t>
    </rPh>
    <rPh sb="18" eb="20">
      <t>カイケイ</t>
    </rPh>
    <phoneticPr fontId="2"/>
  </si>
  <si>
    <t>八幡浜地区施設事務組合（休日夜間急患センター事業特別会計）</t>
    <rPh sb="0" eb="3">
      <t>ヤワタハマ</t>
    </rPh>
    <rPh sb="3" eb="5">
      <t>チク</t>
    </rPh>
    <rPh sb="5" eb="7">
      <t>シセツ</t>
    </rPh>
    <rPh sb="7" eb="9">
      <t>ジム</t>
    </rPh>
    <rPh sb="9" eb="11">
      <t>クミアイ</t>
    </rPh>
    <rPh sb="12" eb="14">
      <t>キュウジツ</t>
    </rPh>
    <rPh sb="14" eb="16">
      <t>ヤカン</t>
    </rPh>
    <rPh sb="16" eb="18">
      <t>キュウカン</t>
    </rPh>
    <rPh sb="22" eb="24">
      <t>ジギョウ</t>
    </rPh>
    <rPh sb="24" eb="26">
      <t>トクベツ</t>
    </rPh>
    <rPh sb="26" eb="28">
      <t>カイケイ</t>
    </rPh>
    <phoneticPr fontId="2"/>
  </si>
  <si>
    <t>八幡浜地区施設事務組合（し尿処理事業特別会計）</t>
    <rPh sb="0" eb="3">
      <t>ヤワタハマ</t>
    </rPh>
    <rPh sb="3" eb="5">
      <t>チク</t>
    </rPh>
    <rPh sb="5" eb="7">
      <t>シセツ</t>
    </rPh>
    <rPh sb="7" eb="9">
      <t>ジム</t>
    </rPh>
    <rPh sb="9" eb="11">
      <t>クミアイ</t>
    </rPh>
    <rPh sb="13" eb="14">
      <t>ニョウ</t>
    </rPh>
    <rPh sb="14" eb="16">
      <t>ショリ</t>
    </rPh>
    <rPh sb="16" eb="18">
      <t>ジギョウ</t>
    </rPh>
    <rPh sb="18" eb="20">
      <t>トクベツ</t>
    </rPh>
    <rPh sb="20" eb="22">
      <t>カイケイ</t>
    </rPh>
    <phoneticPr fontId="2"/>
  </si>
  <si>
    <t>八幡浜地区施設事務組合（特別養護老人ホーム事業特別会計）</t>
    <rPh sb="0" eb="3">
      <t>ヤワタハマ</t>
    </rPh>
    <rPh sb="3" eb="5">
      <t>チク</t>
    </rPh>
    <rPh sb="5" eb="7">
      <t>シセツ</t>
    </rPh>
    <rPh sb="7" eb="9">
      <t>ジム</t>
    </rPh>
    <rPh sb="9" eb="11">
      <t>クミアイ</t>
    </rPh>
    <rPh sb="12" eb="14">
      <t>トクベツ</t>
    </rPh>
    <rPh sb="14" eb="16">
      <t>ヨウゴ</t>
    </rPh>
    <rPh sb="16" eb="18">
      <t>ロウジン</t>
    </rPh>
    <rPh sb="21" eb="23">
      <t>ジギョウ</t>
    </rPh>
    <rPh sb="23" eb="25">
      <t>トクベツ</t>
    </rPh>
    <rPh sb="25" eb="27">
      <t>カイケイ</t>
    </rPh>
    <phoneticPr fontId="2"/>
  </si>
  <si>
    <t>八幡浜・大洲地区広域市町村圏組合（一般会計）</t>
    <rPh sb="0" eb="3">
      <t>ヤワタハマ</t>
    </rPh>
    <rPh sb="4" eb="6">
      <t>オオズ</t>
    </rPh>
    <rPh sb="6" eb="8">
      <t>チク</t>
    </rPh>
    <rPh sb="8" eb="10">
      <t>コウイキ</t>
    </rPh>
    <rPh sb="10" eb="13">
      <t>シチョウソン</t>
    </rPh>
    <rPh sb="13" eb="14">
      <t>ケン</t>
    </rPh>
    <rPh sb="14" eb="16">
      <t>クミアイ</t>
    </rPh>
    <rPh sb="17" eb="19">
      <t>イッパン</t>
    </rPh>
    <rPh sb="19" eb="21">
      <t>カイケイ</t>
    </rPh>
    <phoneticPr fontId="2"/>
  </si>
  <si>
    <t>八幡浜・大洲地区広域市町村圏組合（八幡浜・大洲地方拠点対策室特別会計）</t>
    <rPh sb="0" eb="3">
      <t>ヤワタハマ</t>
    </rPh>
    <rPh sb="4" eb="6">
      <t>オオズ</t>
    </rPh>
    <rPh sb="6" eb="8">
      <t>チク</t>
    </rPh>
    <rPh sb="8" eb="10">
      <t>コウイキ</t>
    </rPh>
    <rPh sb="10" eb="13">
      <t>シチョウソン</t>
    </rPh>
    <rPh sb="13" eb="14">
      <t>ケン</t>
    </rPh>
    <rPh sb="14" eb="16">
      <t>クミアイ</t>
    </rPh>
    <rPh sb="17" eb="20">
      <t>ヤワタハマ</t>
    </rPh>
    <rPh sb="21" eb="23">
      <t>オオズ</t>
    </rPh>
    <rPh sb="23" eb="25">
      <t>チホウ</t>
    </rPh>
    <rPh sb="25" eb="27">
      <t>キョテン</t>
    </rPh>
    <rPh sb="27" eb="30">
      <t>タイサクシツ</t>
    </rPh>
    <rPh sb="30" eb="32">
      <t>トクベツ</t>
    </rPh>
    <rPh sb="32" eb="34">
      <t>カイケイ</t>
    </rPh>
    <phoneticPr fontId="2"/>
  </si>
  <si>
    <t>八幡浜・大洲地区広域市町村圏組合（八幡浜・大洲地区ふるさと市町村圏基金特別会計）</t>
    <rPh sb="0" eb="3">
      <t>ヤワタハマ</t>
    </rPh>
    <rPh sb="4" eb="6">
      <t>オオズ</t>
    </rPh>
    <rPh sb="6" eb="8">
      <t>チク</t>
    </rPh>
    <rPh sb="8" eb="10">
      <t>コウイキ</t>
    </rPh>
    <rPh sb="10" eb="13">
      <t>シチョウソン</t>
    </rPh>
    <rPh sb="13" eb="14">
      <t>ケン</t>
    </rPh>
    <rPh sb="14" eb="16">
      <t>クミアイ</t>
    </rPh>
    <rPh sb="17" eb="20">
      <t>ヤワタハマ</t>
    </rPh>
    <rPh sb="21" eb="23">
      <t>オオズ</t>
    </rPh>
    <rPh sb="23" eb="25">
      <t>チク</t>
    </rPh>
    <rPh sb="29" eb="32">
      <t>シチョウソン</t>
    </rPh>
    <rPh sb="32" eb="33">
      <t>ケン</t>
    </rPh>
    <rPh sb="33" eb="35">
      <t>キキン</t>
    </rPh>
    <rPh sb="35" eb="37">
      <t>トクベツ</t>
    </rPh>
    <rPh sb="37" eb="39">
      <t>カイケイ</t>
    </rPh>
    <phoneticPr fontId="2"/>
  </si>
  <si>
    <t>八幡浜・大洲地区広域市町村圏組合（運動公園特別会計）</t>
    <rPh sb="0" eb="3">
      <t>ヤワタハマ</t>
    </rPh>
    <rPh sb="4" eb="6">
      <t>オオズ</t>
    </rPh>
    <rPh sb="6" eb="8">
      <t>チク</t>
    </rPh>
    <rPh sb="8" eb="10">
      <t>コウイキ</t>
    </rPh>
    <rPh sb="10" eb="13">
      <t>シチョウソン</t>
    </rPh>
    <rPh sb="13" eb="14">
      <t>ケン</t>
    </rPh>
    <rPh sb="14" eb="16">
      <t>クミアイ</t>
    </rPh>
    <rPh sb="17" eb="21">
      <t>ウンドウコウエン</t>
    </rPh>
    <rPh sb="21" eb="23">
      <t>トクベツ</t>
    </rPh>
    <rPh sb="23" eb="25">
      <t>カイケイ</t>
    </rPh>
    <phoneticPr fontId="2"/>
  </si>
  <si>
    <t>愛媛地方税滞納整理機構</t>
    <rPh sb="0" eb="2">
      <t>エヒメ</t>
    </rPh>
    <rPh sb="2" eb="5">
      <t>チホウゼイ</t>
    </rPh>
    <rPh sb="5" eb="7">
      <t>タイノウ</t>
    </rPh>
    <rPh sb="7" eb="9">
      <t>セイリ</t>
    </rPh>
    <rPh sb="9" eb="11">
      <t>キコウ</t>
    </rPh>
    <phoneticPr fontId="2"/>
  </si>
  <si>
    <t>愛媛県後期高齢者医療広域連合（一般会計）</t>
    <phoneticPr fontId="2"/>
  </si>
  <si>
    <t>愛媛県後期高齢者医療広域連合（後期高齢者医療特別会計）</t>
    <phoneticPr fontId="2"/>
  </si>
  <si>
    <t>南予水道企業団</t>
    <phoneticPr fontId="2"/>
  </si>
  <si>
    <t>宇和海文化都市開発株式会社</t>
    <phoneticPr fontId="2"/>
  </si>
  <si>
    <t>‐</t>
    <phoneticPr fontId="2"/>
  </si>
  <si>
    <t>地域振興基金</t>
    <rPh sb="0" eb="2">
      <t>チイキ</t>
    </rPh>
    <rPh sb="2" eb="4">
      <t>シンコウ</t>
    </rPh>
    <rPh sb="4" eb="6">
      <t>キキン</t>
    </rPh>
    <phoneticPr fontId="19"/>
  </si>
  <si>
    <t>地域福祉基金</t>
    <rPh sb="0" eb="2">
      <t>チイキ</t>
    </rPh>
    <rPh sb="2" eb="4">
      <t>フクシ</t>
    </rPh>
    <rPh sb="4" eb="6">
      <t>キキン</t>
    </rPh>
    <phoneticPr fontId="19"/>
  </si>
  <si>
    <t>奨学基金</t>
    <rPh sb="0" eb="2">
      <t>ショウガク</t>
    </rPh>
    <rPh sb="2" eb="4">
      <t>キキン</t>
    </rPh>
    <phoneticPr fontId="19"/>
  </si>
  <si>
    <t>養護老人ホーム基金</t>
    <rPh sb="0" eb="2">
      <t>ヨウゴ</t>
    </rPh>
    <rPh sb="2" eb="4">
      <t>ロウジン</t>
    </rPh>
    <rPh sb="7" eb="9">
      <t>キキン</t>
    </rPh>
    <phoneticPr fontId="19"/>
  </si>
  <si>
    <t>二宮忠八翁顕彰基金</t>
    <rPh sb="0" eb="2">
      <t>ニノミヤ</t>
    </rPh>
    <rPh sb="2" eb="4">
      <t>チュウハチ</t>
    </rPh>
    <rPh sb="4" eb="5">
      <t>オウ</t>
    </rPh>
    <rPh sb="5" eb="7">
      <t>ケンショウ</t>
    </rPh>
    <rPh sb="7" eb="9">
      <t>キキン</t>
    </rPh>
    <phoneticPr fontId="19"/>
  </si>
  <si>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</si>
  <si>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</si>
  <si>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</si>
  <si>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</si>
  <si>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</si>
  <si>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については、市立八幡浜総合病院改築事業や耐震フェリー桟橋整備事業、防災行政無線デジタル化事業等の大型事業の実施に伴う地方債の発行により、高い水準で推移しており、今後も大型事業の継続等により、当面この傾向は続くものと予想される。実質公債費比率については、既発債の償還が進んだこと、合併特例事業債や過疎対策事業債等の交付税算入率の高い地方債発行の割合が増えていることにより、減少傾向となっている。地方債発行額を元金償還額以下に抑える方針を原則とし、交付税算入率の高い地方債の発行を優先し、将来負担比率及び実質公債費比率の改善に努める。</t>
    <rPh sb="0" eb="2">
      <t>ショウライ</t>
    </rPh>
    <rPh sb="2" eb="4">
      <t>フタン</t>
    </rPh>
    <rPh sb="4" eb="6">
      <t>ヒリツ</t>
    </rPh>
    <rPh sb="12" eb="14">
      <t>シリツ</t>
    </rPh>
    <rPh sb="14" eb="17">
      <t>ヤワタハマ</t>
    </rPh>
    <rPh sb="17" eb="19">
      <t>ソウゴウ</t>
    </rPh>
    <rPh sb="19" eb="21">
      <t>ビョウイン</t>
    </rPh>
    <rPh sb="21" eb="23">
      <t>カイチク</t>
    </rPh>
    <rPh sb="23" eb="25">
      <t>ジギョウ</t>
    </rPh>
    <rPh sb="26" eb="28">
      <t>タイシン</t>
    </rPh>
    <rPh sb="32" eb="34">
      <t>サンバシ</t>
    </rPh>
    <rPh sb="34" eb="36">
      <t>セイビ</t>
    </rPh>
    <rPh sb="36" eb="38">
      <t>ジギョウ</t>
    </rPh>
    <rPh sb="39" eb="41">
      <t>ボウサイ</t>
    </rPh>
    <rPh sb="41" eb="43">
      <t>ギョウセイ</t>
    </rPh>
    <rPh sb="43" eb="45">
      <t>ムセン</t>
    </rPh>
    <rPh sb="49" eb="50">
      <t>カ</t>
    </rPh>
    <rPh sb="50" eb="52">
      <t>ジギョウ</t>
    </rPh>
    <rPh sb="52" eb="53">
      <t>トウ</t>
    </rPh>
    <rPh sb="54" eb="56">
      <t>オオガタ</t>
    </rPh>
    <rPh sb="56" eb="58">
      <t>ジギョウ</t>
    </rPh>
    <rPh sb="59" eb="61">
      <t>ジッシ</t>
    </rPh>
    <rPh sb="62" eb="63">
      <t>トモナ</t>
    </rPh>
    <rPh sb="64" eb="67">
      <t>チホウサイ</t>
    </rPh>
    <rPh sb="68" eb="70">
      <t>ハッコウ</t>
    </rPh>
    <rPh sb="74" eb="75">
      <t>タカ</t>
    </rPh>
    <rPh sb="76" eb="78">
      <t>スイジュン</t>
    </rPh>
    <rPh sb="79" eb="81">
      <t>スイイ</t>
    </rPh>
    <rPh sb="86" eb="88">
      <t>コンゴ</t>
    </rPh>
    <rPh sb="89" eb="91">
      <t>オオガタ</t>
    </rPh>
    <rPh sb="91" eb="93">
      <t>ジギョウ</t>
    </rPh>
    <rPh sb="94" eb="96">
      <t>ケイゾク</t>
    </rPh>
    <rPh sb="96" eb="97">
      <t>トウ</t>
    </rPh>
    <rPh sb="101" eb="103">
      <t>トウメン</t>
    </rPh>
    <rPh sb="105" eb="107">
      <t>ケイコウ</t>
    </rPh>
    <rPh sb="108" eb="109">
      <t>ツヅ</t>
    </rPh>
    <rPh sb="113" eb="115">
      <t>ヨソウ</t>
    </rPh>
    <rPh sb="119" eb="121">
      <t>ジッシツ</t>
    </rPh>
    <rPh sb="121" eb="124">
      <t>コウサイヒ</t>
    </rPh>
    <rPh sb="124" eb="126">
      <t>ヒリツ</t>
    </rPh>
    <rPh sb="132" eb="134">
      <t>キハツ</t>
    </rPh>
    <rPh sb="134" eb="135">
      <t>サイ</t>
    </rPh>
    <rPh sb="136" eb="138">
      <t>ショウカン</t>
    </rPh>
    <rPh sb="139" eb="140">
      <t>スス</t>
    </rPh>
    <rPh sb="145" eb="147">
      <t>ガッペイ</t>
    </rPh>
    <rPh sb="147" eb="149">
      <t>トクレイ</t>
    </rPh>
    <rPh sb="149" eb="151">
      <t>ジギョウ</t>
    </rPh>
    <rPh sb="151" eb="152">
      <t>サイ</t>
    </rPh>
    <rPh sb="153" eb="155">
      <t>カソ</t>
    </rPh>
    <rPh sb="155" eb="157">
      <t>タイサク</t>
    </rPh>
    <rPh sb="157" eb="159">
      <t>ジギョウ</t>
    </rPh>
    <rPh sb="159" eb="160">
      <t>サイ</t>
    </rPh>
    <rPh sb="160" eb="161">
      <t>トウ</t>
    </rPh>
    <rPh sb="162" eb="165">
      <t>コウフゼイ</t>
    </rPh>
    <rPh sb="165" eb="167">
      <t>サンニュウ</t>
    </rPh>
    <rPh sb="167" eb="168">
      <t>リツ</t>
    </rPh>
    <rPh sb="169" eb="170">
      <t>タカ</t>
    </rPh>
    <rPh sb="171" eb="174">
      <t>チホウサイ</t>
    </rPh>
    <rPh sb="174" eb="176">
      <t>ハッコウ</t>
    </rPh>
    <rPh sb="177" eb="179">
      <t>ワリアイ</t>
    </rPh>
    <rPh sb="180" eb="181">
      <t>フ</t>
    </rPh>
    <rPh sb="191" eb="193">
      <t>ゲンショウ</t>
    </rPh>
    <rPh sb="193" eb="195">
      <t>ケイコウ</t>
    </rPh>
    <rPh sb="202" eb="205">
      <t>チホウサイ</t>
    </rPh>
    <rPh sb="205" eb="208">
      <t>ハッコウガク</t>
    </rPh>
    <rPh sb="209" eb="211">
      <t>ガンキン</t>
    </rPh>
    <rPh sb="211" eb="213">
      <t>ショウカン</t>
    </rPh>
    <rPh sb="213" eb="214">
      <t>ガク</t>
    </rPh>
    <rPh sb="214" eb="216">
      <t>イカ</t>
    </rPh>
    <rPh sb="217" eb="218">
      <t>オサ</t>
    </rPh>
    <rPh sb="220" eb="222">
      <t>ホウシン</t>
    </rPh>
    <rPh sb="223" eb="225">
      <t>ゲンソク</t>
    </rPh>
    <rPh sb="228" eb="231">
      <t>コウフゼイ</t>
    </rPh>
    <rPh sb="231" eb="233">
      <t>サンニュウ</t>
    </rPh>
    <rPh sb="233" eb="234">
      <t>リツ</t>
    </rPh>
    <rPh sb="235" eb="236">
      <t>タカ</t>
    </rPh>
    <rPh sb="237" eb="240">
      <t>チホウサイ</t>
    </rPh>
    <rPh sb="241" eb="243">
      <t>ハッコウ</t>
    </rPh>
    <rPh sb="244" eb="246">
      <t>ユウセン</t>
    </rPh>
    <rPh sb="264" eb="266">
      <t>カイゼン</t>
    </rPh>
    <rPh sb="267" eb="268">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</si>
  <si>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</si>
  <si>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</si>
  <si>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</si>
  <si>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当市の将来負担比率、有形固定資産減価償却率は類似団体平均値を上回っている。将来負担比率については、市立八幡浜総合病院改築事業や耐震フェリー桟橋整備事業、防災行政無線デジタル化事業等の大型事業の実施に伴う地方債の発行により、高い水準で推移しており、今後も大型事業の継続等により、当面この傾向は続くものと予想される。有形固定資産減価償却率は、橋りょう・トンネル、学校施設、保健センター等の老朽化比率が高いことが要因と考えられる。今後、施設の更新については、固定資産台帳等を活用し、施設の経年状況等を比較・分析しながら、中長期的な視点で検討する。</t>
    <rPh sb="0" eb="2">
      <t>トウシ</t>
    </rPh>
    <rPh sb="3" eb="5">
      <t>ショウライ</t>
    </rPh>
    <rPh sb="5" eb="7">
      <t>フタン</t>
    </rPh>
    <rPh sb="7" eb="9">
      <t>ヒリツ</t>
    </rPh>
    <rPh sb="10" eb="12">
      <t>ユウケイ</t>
    </rPh>
    <rPh sb="12" eb="14">
      <t>コテイ</t>
    </rPh>
    <rPh sb="14" eb="16">
      <t>シサン</t>
    </rPh>
    <rPh sb="16" eb="18">
      <t>ゲンカ</t>
    </rPh>
    <rPh sb="18" eb="20">
      <t>ショウキャク</t>
    </rPh>
    <rPh sb="20" eb="21">
      <t>リツ</t>
    </rPh>
    <rPh sb="22" eb="24">
      <t>ルイジ</t>
    </rPh>
    <rPh sb="24" eb="26">
      <t>ダンタイ</t>
    </rPh>
    <rPh sb="26" eb="29">
      <t>ヘイキンチ</t>
    </rPh>
    <rPh sb="30" eb="32">
      <t>ウワマワ</t>
    </rPh>
    <rPh sb="156" eb="158">
      <t>ユウケイ</t>
    </rPh>
    <rPh sb="158" eb="160">
      <t>コテイ</t>
    </rPh>
    <rPh sb="160" eb="162">
      <t>シサン</t>
    </rPh>
    <rPh sb="162" eb="164">
      <t>ゲンカ</t>
    </rPh>
    <rPh sb="164" eb="166">
      <t>ショウキャク</t>
    </rPh>
    <rPh sb="166" eb="167">
      <t>リツ</t>
    </rPh>
    <rPh sb="212" eb="214">
      <t>コンゴ</t>
    </rPh>
    <rPh sb="215" eb="217">
      <t>シセツ</t>
    </rPh>
    <rPh sb="218" eb="220">
      <t>コウシン</t>
    </rPh>
    <rPh sb="226" eb="228">
      <t>コテイ</t>
    </rPh>
    <rPh sb="228" eb="230">
      <t>シサン</t>
    </rPh>
    <rPh sb="230" eb="232">
      <t>ダイチョウ</t>
    </rPh>
    <rPh sb="232" eb="233">
      <t>トウ</t>
    </rPh>
    <rPh sb="234" eb="236">
      <t>カツヨウ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</si>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</sst>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2EF3-44BA-BDA7-9799910B467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78249</c:v>
                </c:pt>
                <c:pt idx="1">
                  <c:v>71645</c:v>
                </c:pt>
                <c:pt idx="2">
                  <c:v>95620</c:v>
                </c:pt>
                <c:pt idx="3">
                  <c:v>97184</c:v>
                </c:pt>
                <c:pt idx="4">
                  <c:v>157978</c:v>
                </c:pt>
              </c:numCache>
            </c:numRef>
          </c:val>
          <c:smooth val="0"/>
          <c:extLst>
            <c:ext xmlns:c16="http://schemas.microsoft.com/office/drawing/2014/chart" uri="{C3380CC4-5D6E-409C-BE32-E72D297353CC}">
              <c16:uniqueId val="{00000001-2EF3-44BA-BDA7-9799910B467B}"/>
            </c:ext>
          </c:extLst>
        </c:ser>
        <c:dLbls>
          <c:showLegendKey val="0"/>
          <c:showVal val="0"/>
          <c:showCatName val="0"/>
          <c:showSerName val="0"/>
          <c:showPercent val="0"/>
          <c:showBubbleSize val="0"/>
        </c:dLbls>
        <c:marker val="1"/>
        <c:smooth val="0"/>
        <c:axId val="45936640"/>
        <c:axId val="45938176"/>
      </c:lineChart>
      <c:catAx>
        <c:axId val="459366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938176"/>
        <c:crosses val="autoZero"/>
        <c:auto val="1"/>
        <c:lblAlgn val="ctr"/>
        <c:lblOffset val="100"/>
        <c:tickLblSkip val="1"/>
        <c:tickMarkSkip val="1"/>
        <c:noMultiLvlLbl val="0"/>
      </c:catAx>
      <c:valAx>
        <c:axId val="4593817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936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0.64</c:v>
                </c:pt>
                <c:pt idx="1">
                  <c:v>0.77</c:v>
                </c:pt>
                <c:pt idx="2">
                  <c:v>1.92</c:v>
                </c:pt>
                <c:pt idx="3">
                  <c:v>2.94</c:v>
                </c:pt>
                <c:pt idx="4">
                  <c:v>2.41</c:v>
                </c:pt>
              </c:numCache>
            </c:numRef>
          </c:val>
          <c:extLst>
            <c:ext xmlns:c16="http://schemas.microsoft.com/office/drawing/2014/chart" uri="{C3380CC4-5D6E-409C-BE32-E72D297353CC}">
              <c16:uniqueId val="{00000000-D657-4E59-87DF-434C2BBF693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25.99</c:v>
                </c:pt>
                <c:pt idx="1">
                  <c:v>23.12</c:v>
                </c:pt>
                <c:pt idx="2">
                  <c:v>23.69</c:v>
                </c:pt>
                <c:pt idx="3">
                  <c:v>24.87</c:v>
                </c:pt>
                <c:pt idx="4">
                  <c:v>26.58</c:v>
                </c:pt>
              </c:numCache>
            </c:numRef>
          </c:val>
          <c:extLst>
            <c:ext xmlns:c16="http://schemas.microsoft.com/office/drawing/2014/chart" uri="{C3380CC4-5D6E-409C-BE32-E72D297353CC}">
              <c16:uniqueId val="{00000001-D657-4E59-87DF-434C2BBF693E}"/>
            </c:ext>
          </c:extLst>
        </c:ser>
        <c:dLbls>
          <c:showLegendKey val="0"/>
          <c:showVal val="0"/>
          <c:showCatName val="0"/>
          <c:showSerName val="0"/>
          <c:showPercent val="0"/>
          <c:showBubbleSize val="0"/>
        </c:dLbls>
        <c:gapWidth val="250"/>
        <c:overlap val="100"/>
        <c:axId val="141349632"/>
        <c:axId val="141351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-0.13</c:v>
                </c:pt>
                <c:pt idx="1">
                  <c:v>-3.07</c:v>
                </c:pt>
                <c:pt idx="2">
                  <c:v>1.54</c:v>
                </c:pt>
                <c:pt idx="3">
                  <c:v>1.98</c:v>
                </c:pt>
                <c:pt idx="4">
                  <c:v>0.93</c:v>
                </c:pt>
              </c:numCache>
            </c:numRef>
          </c:val>
          <c:smooth val="0"/>
          <c:extLst>
            <c:ext xmlns:c16="http://schemas.microsoft.com/office/drawing/2014/chart" uri="{C3380CC4-5D6E-409C-BE32-E72D297353CC}">
              <c16:uniqueId val="{00000002-D657-4E59-87DF-434C2BBF693E}"/>
            </c:ext>
          </c:extLst>
        </c:ser>
        <c:dLbls>
          <c:showLegendKey val="0"/>
          <c:showVal val="0"/>
          <c:showCatName val="0"/>
          <c:showSerName val="0"/>
          <c:showPercent val="0"/>
          <c:showBubbleSize val="0"/>
        </c:dLbls>
        <c:marker val="1"/>
        <c:smooth val="0"/>
        <c:axId val="141349632"/>
        <c:axId val="141351552"/>
      </c:lineChart>
      <c:catAx>
        <c:axId val="141349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1351552"/>
        <c:crosses val="autoZero"/>
        <c:auto val="1"/>
        <c:lblAlgn val="ctr"/>
        <c:lblOffset val="100"/>
        <c:tickLblSkip val="1"/>
        <c:tickMarkSkip val="1"/>
        <c:noMultiLvlLbl val="0"/>
      </c:catAx>
      <c:valAx>
        <c:axId val="141351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349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73D-4078-B038-679BCA4D03B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73D-4078-B038-679BCA4D03BB}"/>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0.02</c:v>
                </c:pt>
                <c:pt idx="4">
                  <c:v>#N/A</c:v>
                </c:pt>
                <c:pt idx="5">
                  <c:v>0</c:v>
                </c:pt>
                <c:pt idx="6">
                  <c:v>#N/A</c:v>
                </c:pt>
                <c:pt idx="7">
                  <c:v>0</c:v>
                </c:pt>
                <c:pt idx="8">
                  <c:v>#N/A</c:v>
                </c:pt>
                <c:pt idx="9">
                  <c:v>0.06</c:v>
                </c:pt>
              </c:numCache>
            </c:numRef>
          </c:val>
          <c:extLst>
            <c:ext xmlns:c16="http://schemas.microsoft.com/office/drawing/2014/chart" uri="{C3380CC4-5D6E-409C-BE32-E72D297353CC}">
              <c16:uniqueId val="{00000002-C73D-4078-B038-679BCA4D03B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0.08</c:v>
                </c:pt>
                <c:pt idx="2">
                  <c:v>#N/A</c:v>
                </c:pt>
                <c:pt idx="3">
                  <c:v>0.09</c:v>
                </c:pt>
                <c:pt idx="4">
                  <c:v>#N/A</c:v>
                </c:pt>
                <c:pt idx="5">
                  <c:v>0.08</c:v>
                </c:pt>
                <c:pt idx="6">
                  <c:v>#N/A</c:v>
                </c:pt>
                <c:pt idx="7">
                  <c:v>0.08</c:v>
                </c:pt>
                <c:pt idx="8">
                  <c:v>#N/A</c:v>
                </c:pt>
                <c:pt idx="9">
                  <c:v>0.09</c:v>
                </c:pt>
              </c:numCache>
            </c:numRef>
          </c:val>
          <c:extLst>
            <c:ext xmlns:c16="http://schemas.microsoft.com/office/drawing/2014/chart" uri="{C3380CC4-5D6E-409C-BE32-E72D297353CC}">
              <c16:uniqueId val="{00000003-C73D-4078-B038-679BCA4D03BB}"/>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0.6</c:v>
                </c:pt>
                <c:pt idx="2">
                  <c:v>#N/A</c:v>
                </c:pt>
                <c:pt idx="3">
                  <c:v>0.67</c:v>
                </c:pt>
                <c:pt idx="4">
                  <c:v>#N/A</c:v>
                </c:pt>
                <c:pt idx="5">
                  <c:v>0.78</c:v>
                </c:pt>
                <c:pt idx="6">
                  <c:v>#N/A</c:v>
                </c:pt>
                <c:pt idx="7">
                  <c:v>0.62</c:v>
                </c:pt>
                <c:pt idx="8">
                  <c:v>#N/A</c:v>
                </c:pt>
                <c:pt idx="9">
                  <c:v>0.12</c:v>
                </c:pt>
              </c:numCache>
            </c:numRef>
          </c:val>
          <c:extLst>
            <c:ext xmlns:c16="http://schemas.microsoft.com/office/drawing/2014/chart" uri="{C3380CC4-5D6E-409C-BE32-E72D297353CC}">
              <c16:uniqueId val="{00000004-C73D-4078-B038-679BCA4D03BB}"/>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0.51</c:v>
                </c:pt>
              </c:numCache>
            </c:numRef>
          </c:val>
          <c:extLst>
            <c:ext xmlns:c16="http://schemas.microsoft.com/office/drawing/2014/chart" uri="{C3380CC4-5D6E-409C-BE32-E72D297353CC}">
              <c16:uniqueId val="{00000005-C73D-4078-B038-679BCA4D03BB}"/>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0.27</c:v>
                </c:pt>
                <c:pt idx="4">
                  <c:v>#N/A</c:v>
                </c:pt>
                <c:pt idx="5">
                  <c:v>1.65</c:v>
                </c:pt>
                <c:pt idx="6">
                  <c:v>#N/A</c:v>
                </c:pt>
                <c:pt idx="7">
                  <c:v>1.63</c:v>
                </c:pt>
                <c:pt idx="8">
                  <c:v>#N/A</c:v>
                </c:pt>
                <c:pt idx="9">
                  <c:v>0.76</c:v>
                </c:pt>
              </c:numCache>
            </c:numRef>
          </c:val>
          <c:extLst>
            <c:ext xmlns:c16="http://schemas.microsoft.com/office/drawing/2014/chart" uri="{C3380CC4-5D6E-409C-BE32-E72D297353CC}">
              <c16:uniqueId val="{00000006-C73D-4078-B038-679BCA4D03B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0.63</c:v>
                </c:pt>
                <c:pt idx="2">
                  <c:v>#N/A</c:v>
                </c:pt>
                <c:pt idx="3">
                  <c:v>0.76</c:v>
                </c:pt>
                <c:pt idx="4">
                  <c:v>#N/A</c:v>
                </c:pt>
                <c:pt idx="5">
                  <c:v>1.91</c:v>
                </c:pt>
                <c:pt idx="6">
                  <c:v>#N/A</c:v>
                </c:pt>
                <c:pt idx="7">
                  <c:v>2.94</c:v>
                </c:pt>
                <c:pt idx="8">
                  <c:v>#N/A</c:v>
                </c:pt>
                <c:pt idx="9">
                  <c:v>2.4</c:v>
                </c:pt>
              </c:numCache>
            </c:numRef>
          </c:val>
          <c:extLst>
            <c:ext xmlns:c16="http://schemas.microsoft.com/office/drawing/2014/chart" uri="{C3380CC4-5D6E-409C-BE32-E72D297353CC}">
              <c16:uniqueId val="{00000007-C73D-4078-B038-679BCA4D03B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6.42</c:v>
                </c:pt>
                <c:pt idx="2">
                  <c:v>#N/A</c:v>
                </c:pt>
                <c:pt idx="3">
                  <c:v>8.27</c:v>
                </c:pt>
                <c:pt idx="4">
                  <c:v>#N/A</c:v>
                </c:pt>
                <c:pt idx="5">
                  <c:v>9.1199999999999992</c:v>
                </c:pt>
                <c:pt idx="6">
                  <c:v>#N/A</c:v>
                </c:pt>
                <c:pt idx="7">
                  <c:v>10.029999999999999</c:v>
                </c:pt>
                <c:pt idx="8">
                  <c:v>#N/A</c:v>
                </c:pt>
                <c:pt idx="9">
                  <c:v>9.74</c:v>
                </c:pt>
              </c:numCache>
            </c:numRef>
          </c:val>
          <c:extLst>
            <c:ext xmlns:c16="http://schemas.microsoft.com/office/drawing/2014/chart" uri="{C3380CC4-5D6E-409C-BE32-E72D297353CC}">
              <c16:uniqueId val="{00000008-C73D-4078-B038-679BCA4D03BB}"/>
            </c:ext>
          </c:extLst>
        </c:ser>
        <c:ser>
          <c:idx val="9"/>
          <c:order val="9"/>
          <c:tx>
            <c:strRef>
              <c:f>データシート!$A$36</c:f>
              <c:strCache>
                <c:ptCount val="1"/>
                <c:pt idx="0">
                  <c:v>市立八幡浜総合病院事業会計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15.33</c:v>
                </c:pt>
                <c:pt idx="2">
                  <c:v>#N/A</c:v>
                </c:pt>
                <c:pt idx="3">
                  <c:v>18.84</c:v>
                </c:pt>
                <c:pt idx="4">
                  <c:v>#N/A</c:v>
                </c:pt>
                <c:pt idx="5">
                  <c:v>20.81</c:v>
                </c:pt>
                <c:pt idx="6">
                  <c:v>#N/A</c:v>
                </c:pt>
                <c:pt idx="7">
                  <c:v>23.08</c:v>
                </c:pt>
                <c:pt idx="8">
                  <c:v>#N/A</c:v>
                </c:pt>
                <c:pt idx="9">
                  <c:v>24.4</c:v>
                </c:pt>
              </c:numCache>
            </c:numRef>
          </c:val>
          <c:extLst>
            <c:ext xmlns:c16="http://schemas.microsoft.com/office/drawing/2014/chart" uri="{C3380CC4-5D6E-409C-BE32-E72D297353CC}">
              <c16:uniqueId val="{00000009-C73D-4078-B038-679BCA4D03BB}"/>
            </c:ext>
          </c:extLst>
        </c:ser>
        <c:dLbls>
          <c:showLegendKey val="0"/>
          <c:showVal val="0"/>
          <c:showCatName val="0"/>
          <c:showSerName val="0"/>
          <c:showPercent val="0"/>
          <c:showBubbleSize val="0"/>
        </c:dLbls>
        <c:gapWidth val="150"/>
        <c:overlap val="100"/>
        <c:axId val="122505856"/>
        <c:axId val="122511744"/>
      </c:barChart>
      <c:catAx>
        <c:axId val="122505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511744"/>
        <c:crosses val="autoZero"/>
        <c:auto val="1"/>
        <c:lblAlgn val="ctr"/>
        <c:lblOffset val="100"/>
        <c:tickLblSkip val="1"/>
        <c:tickMarkSkip val="1"/>
        <c:noMultiLvlLbl val="0"/>
      </c:catAx>
      <c:valAx>
        <c:axId val="122511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5058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2428</c:v>
                </c:pt>
                <c:pt idx="5">
                  <c:v>2560</c:v>
                </c:pt>
                <c:pt idx="8">
                  <c:v>2551</c:v>
                </c:pt>
                <c:pt idx="11">
                  <c:v>2569</c:v>
                </c:pt>
                <c:pt idx="14">
                  <c:v>2524</c:v>
                </c:pt>
              </c:numCache>
            </c:numRef>
          </c:val>
          <c:extLst>
            <c:ext xmlns:c16="http://schemas.microsoft.com/office/drawing/2014/chart" uri="{C3380CC4-5D6E-409C-BE32-E72D297353CC}">
              <c16:uniqueId val="{00000000-1AB7-49A4-87AC-395F22F790B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AB7-49A4-87AC-395F22F790B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138</c:v>
                </c:pt>
                <c:pt idx="3">
                  <c:v>112</c:v>
                </c:pt>
                <c:pt idx="6">
                  <c:v>89</c:v>
                </c:pt>
                <c:pt idx="9">
                  <c:v>78</c:v>
                </c:pt>
                <c:pt idx="12">
                  <c:v>64</c:v>
                </c:pt>
              </c:numCache>
            </c:numRef>
          </c:val>
          <c:extLst>
            <c:ext xmlns:c16="http://schemas.microsoft.com/office/drawing/2014/chart" uri="{C3380CC4-5D6E-409C-BE32-E72D297353CC}">
              <c16:uniqueId val="{00000002-1AB7-49A4-87AC-395F22F790B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c:v>
                </c:pt>
                <c:pt idx="3">
                  <c:v>7</c:v>
                </c:pt>
                <c:pt idx="6">
                  <c:v>6</c:v>
                </c:pt>
                <c:pt idx="9">
                  <c:v>6</c:v>
                </c:pt>
                <c:pt idx="12">
                  <c:v>3</c:v>
                </c:pt>
              </c:numCache>
            </c:numRef>
          </c:val>
          <c:extLst>
            <c:ext xmlns:c16="http://schemas.microsoft.com/office/drawing/2014/chart" uri="{C3380CC4-5D6E-409C-BE32-E72D297353CC}">
              <c16:uniqueId val="{00000003-1AB7-49A4-87AC-395F22F790B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1025</c:v>
                </c:pt>
                <c:pt idx="3">
                  <c:v>1072</c:v>
                </c:pt>
                <c:pt idx="6">
                  <c:v>1062</c:v>
                </c:pt>
                <c:pt idx="9">
                  <c:v>959</c:v>
                </c:pt>
                <c:pt idx="12">
                  <c:v>1081</c:v>
                </c:pt>
              </c:numCache>
            </c:numRef>
          </c:val>
          <c:extLst>
            <c:ext xmlns:c16="http://schemas.microsoft.com/office/drawing/2014/chart" uri="{C3380CC4-5D6E-409C-BE32-E72D297353CC}">
              <c16:uniqueId val="{00000004-1AB7-49A4-87AC-395F22F790B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AB7-49A4-87AC-395F22F790B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AB7-49A4-87AC-395F22F790B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2358</c:v>
                </c:pt>
                <c:pt idx="3">
                  <c:v>2399</c:v>
                </c:pt>
                <c:pt idx="6">
                  <c:v>2364</c:v>
                </c:pt>
                <c:pt idx="9">
                  <c:v>2282</c:v>
                </c:pt>
                <c:pt idx="12">
                  <c:v>2253</c:v>
                </c:pt>
              </c:numCache>
            </c:numRef>
          </c:val>
          <c:extLst>
            <c:ext xmlns:c16="http://schemas.microsoft.com/office/drawing/2014/chart" uri="{C3380CC4-5D6E-409C-BE32-E72D297353CC}">
              <c16:uniqueId val="{00000007-1AB7-49A4-87AC-395F22F790B9}"/>
            </c:ext>
          </c:extLst>
        </c:ser>
        <c:dLbls>
          <c:showLegendKey val="0"/>
          <c:showVal val="0"/>
          <c:showCatName val="0"/>
          <c:showSerName val="0"/>
          <c:showPercent val="0"/>
          <c:showBubbleSize val="0"/>
        </c:dLbls>
        <c:gapWidth val="100"/>
        <c:overlap val="100"/>
        <c:axId val="45727104"/>
        <c:axId val="45733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1100</c:v>
                </c:pt>
                <c:pt idx="2">
                  <c:v>#N/A</c:v>
                </c:pt>
                <c:pt idx="3">
                  <c:v>#N/A</c:v>
                </c:pt>
                <c:pt idx="4">
                  <c:v>1030</c:v>
                </c:pt>
                <c:pt idx="5">
                  <c:v>#N/A</c:v>
                </c:pt>
                <c:pt idx="6">
                  <c:v>#N/A</c:v>
                </c:pt>
                <c:pt idx="7">
                  <c:v>970</c:v>
                </c:pt>
                <c:pt idx="8">
                  <c:v>#N/A</c:v>
                </c:pt>
                <c:pt idx="9">
                  <c:v>#N/A</c:v>
                </c:pt>
                <c:pt idx="10">
                  <c:v>756</c:v>
                </c:pt>
                <c:pt idx="11">
                  <c:v>#N/A</c:v>
                </c:pt>
                <c:pt idx="12">
                  <c:v>#N/A</c:v>
                </c:pt>
                <c:pt idx="13">
                  <c:v>877</c:v>
                </c:pt>
                <c:pt idx="14">
                  <c:v>#N/A</c:v>
                </c:pt>
              </c:numCache>
            </c:numRef>
          </c:val>
          <c:smooth val="0"/>
          <c:extLst>
            <c:ext xmlns:c16="http://schemas.microsoft.com/office/drawing/2014/chart" uri="{C3380CC4-5D6E-409C-BE32-E72D297353CC}">
              <c16:uniqueId val="{00000008-1AB7-49A4-87AC-395F22F790B9}"/>
            </c:ext>
          </c:extLst>
        </c:ser>
        <c:dLbls>
          <c:showLegendKey val="0"/>
          <c:showVal val="0"/>
          <c:showCatName val="0"/>
          <c:showSerName val="0"/>
          <c:showPercent val="0"/>
          <c:showBubbleSize val="0"/>
        </c:dLbls>
        <c:marker val="1"/>
        <c:smooth val="0"/>
        <c:axId val="45727104"/>
        <c:axId val="45733376"/>
      </c:lineChart>
      <c:catAx>
        <c:axId val="45727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733376"/>
        <c:crosses val="autoZero"/>
        <c:auto val="1"/>
        <c:lblAlgn val="ctr"/>
        <c:lblOffset val="100"/>
        <c:tickLblSkip val="1"/>
        <c:tickMarkSkip val="1"/>
        <c:noMultiLvlLbl val="0"/>
      </c:catAx>
      <c:valAx>
        <c:axId val="45733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727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23874</c:v>
                </c:pt>
                <c:pt idx="5">
                  <c:v>24723</c:v>
                </c:pt>
                <c:pt idx="8">
                  <c:v>24507</c:v>
                </c:pt>
                <c:pt idx="11">
                  <c:v>24519</c:v>
                </c:pt>
                <c:pt idx="14">
                  <c:v>25459</c:v>
                </c:pt>
              </c:numCache>
            </c:numRef>
          </c:val>
          <c:extLst>
            <c:ext xmlns:c16="http://schemas.microsoft.com/office/drawing/2014/chart" uri="{C3380CC4-5D6E-409C-BE32-E72D297353CC}">
              <c16:uniqueId val="{00000000-0EFF-4D2A-86BE-2630A93B053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2052</c:v>
                </c:pt>
                <c:pt idx="5">
                  <c:v>1749</c:v>
                </c:pt>
                <c:pt idx="8">
                  <c:v>1526</c:v>
                </c:pt>
                <c:pt idx="11">
                  <c:v>1237</c:v>
                </c:pt>
                <c:pt idx="14">
                  <c:v>972</c:v>
                </c:pt>
              </c:numCache>
            </c:numRef>
          </c:val>
          <c:extLst>
            <c:ext xmlns:c16="http://schemas.microsoft.com/office/drawing/2014/chart" uri="{C3380CC4-5D6E-409C-BE32-E72D297353CC}">
              <c16:uniqueId val="{00000001-0EFF-4D2A-86BE-2630A93B053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4792</c:v>
                </c:pt>
                <c:pt idx="5">
                  <c:v>4281</c:v>
                </c:pt>
                <c:pt idx="8">
                  <c:v>4340</c:v>
                </c:pt>
                <c:pt idx="11">
                  <c:v>4449</c:v>
                </c:pt>
                <c:pt idx="14">
                  <c:v>4620</c:v>
                </c:pt>
              </c:numCache>
            </c:numRef>
          </c:val>
          <c:extLst>
            <c:ext xmlns:c16="http://schemas.microsoft.com/office/drawing/2014/chart" uri="{C3380CC4-5D6E-409C-BE32-E72D297353CC}">
              <c16:uniqueId val="{00000002-0EFF-4D2A-86BE-2630A93B053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EFF-4D2A-86BE-2630A93B053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EFF-4D2A-86BE-2630A93B053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24</c:v>
                </c:pt>
                <c:pt idx="3">
                  <c:v>22</c:v>
                </c:pt>
                <c:pt idx="6">
                  <c:v>26</c:v>
                </c:pt>
                <c:pt idx="9">
                  <c:v>26</c:v>
                </c:pt>
                <c:pt idx="12">
                  <c:v>25</c:v>
                </c:pt>
              </c:numCache>
            </c:numRef>
          </c:val>
          <c:extLst>
            <c:ext xmlns:c16="http://schemas.microsoft.com/office/drawing/2014/chart" uri="{C3380CC4-5D6E-409C-BE32-E72D297353CC}">
              <c16:uniqueId val="{00000005-0EFF-4D2A-86BE-2630A93B053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2538</c:v>
                </c:pt>
                <c:pt idx="3">
                  <c:v>2292</c:v>
                </c:pt>
                <c:pt idx="6">
                  <c:v>2236</c:v>
                </c:pt>
                <c:pt idx="9">
                  <c:v>2212</c:v>
                </c:pt>
                <c:pt idx="12">
                  <c:v>2254</c:v>
                </c:pt>
              </c:numCache>
            </c:numRef>
          </c:val>
          <c:extLst>
            <c:ext xmlns:c16="http://schemas.microsoft.com/office/drawing/2014/chart" uri="{C3380CC4-5D6E-409C-BE32-E72D297353CC}">
              <c16:uniqueId val="{00000006-0EFF-4D2A-86BE-2630A93B053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201</c:v>
                </c:pt>
                <c:pt idx="3">
                  <c:v>166</c:v>
                </c:pt>
                <c:pt idx="6">
                  <c:v>133</c:v>
                </c:pt>
                <c:pt idx="9">
                  <c:v>142</c:v>
                </c:pt>
                <c:pt idx="12">
                  <c:v>215</c:v>
                </c:pt>
              </c:numCache>
            </c:numRef>
          </c:val>
          <c:extLst>
            <c:ext xmlns:c16="http://schemas.microsoft.com/office/drawing/2014/chart" uri="{C3380CC4-5D6E-409C-BE32-E72D297353CC}">
              <c16:uniqueId val="{00000007-0EFF-4D2A-86BE-2630A93B053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14102</c:v>
                </c:pt>
                <c:pt idx="3">
                  <c:v>14372</c:v>
                </c:pt>
                <c:pt idx="6">
                  <c:v>13057</c:v>
                </c:pt>
                <c:pt idx="9">
                  <c:v>12481</c:v>
                </c:pt>
                <c:pt idx="12">
                  <c:v>11450</c:v>
                </c:pt>
              </c:numCache>
            </c:numRef>
          </c:val>
          <c:extLst>
            <c:ext xmlns:c16="http://schemas.microsoft.com/office/drawing/2014/chart" uri="{C3380CC4-5D6E-409C-BE32-E72D297353CC}">
              <c16:uniqueId val="{00000008-0EFF-4D2A-86BE-2630A93B053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445</c:v>
                </c:pt>
                <c:pt idx="3">
                  <c:v>347</c:v>
                </c:pt>
                <c:pt idx="6">
                  <c:v>268</c:v>
                </c:pt>
                <c:pt idx="9">
                  <c:v>198</c:v>
                </c:pt>
                <c:pt idx="12">
                  <c:v>139</c:v>
                </c:pt>
              </c:numCache>
            </c:numRef>
          </c:val>
          <c:extLst>
            <c:ext xmlns:c16="http://schemas.microsoft.com/office/drawing/2014/chart" uri="{C3380CC4-5D6E-409C-BE32-E72D297353CC}">
              <c16:uniqueId val="{00000009-0EFF-4D2A-86BE-2630A93B053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21727</c:v>
                </c:pt>
                <c:pt idx="3">
                  <c:v>21611</c:v>
                </c:pt>
                <c:pt idx="6">
                  <c:v>21723</c:v>
                </c:pt>
                <c:pt idx="9">
                  <c:v>22396</c:v>
                </c:pt>
                <c:pt idx="12">
                  <c:v>23859</c:v>
                </c:pt>
              </c:numCache>
            </c:numRef>
          </c:val>
          <c:extLst>
            <c:ext xmlns:c16="http://schemas.microsoft.com/office/drawing/2014/chart" uri="{C3380CC4-5D6E-409C-BE32-E72D297353CC}">
              <c16:uniqueId val="{0000000A-0EFF-4D2A-86BE-2630A93B053F}"/>
            </c:ext>
          </c:extLst>
        </c:ser>
        <c:dLbls>
          <c:showLegendKey val="0"/>
          <c:showVal val="0"/>
          <c:showCatName val="0"/>
          <c:showSerName val="0"/>
          <c:showPercent val="0"/>
          <c:showBubbleSize val="0"/>
        </c:dLbls>
        <c:gapWidth val="100"/>
        <c:overlap val="100"/>
        <c:axId val="141713792"/>
        <c:axId val="141715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8319</c:v>
                </c:pt>
                <c:pt idx="2">
                  <c:v>#N/A</c:v>
                </c:pt>
                <c:pt idx="3">
                  <c:v>#N/A</c:v>
                </c:pt>
                <c:pt idx="4">
                  <c:v>8059</c:v>
                </c:pt>
                <c:pt idx="5">
                  <c:v>#N/A</c:v>
                </c:pt>
                <c:pt idx="6">
                  <c:v>#N/A</c:v>
                </c:pt>
                <c:pt idx="7">
                  <c:v>7069</c:v>
                </c:pt>
                <c:pt idx="8">
                  <c:v>#N/A</c:v>
                </c:pt>
                <c:pt idx="9">
                  <c:v>#N/A</c:v>
                </c:pt>
                <c:pt idx="10">
                  <c:v>7251</c:v>
                </c:pt>
                <c:pt idx="11">
                  <c:v>#N/A</c:v>
                </c:pt>
                <c:pt idx="12">
                  <c:v>#N/A</c:v>
                </c:pt>
                <c:pt idx="13">
                  <c:v>6892</c:v>
                </c:pt>
                <c:pt idx="14">
                  <c:v>#N/A</c:v>
                </c:pt>
              </c:numCache>
            </c:numRef>
          </c:val>
          <c:smooth val="0"/>
          <c:extLst>
            <c:ext xmlns:c16="http://schemas.microsoft.com/office/drawing/2014/chart" uri="{C3380CC4-5D6E-409C-BE32-E72D297353CC}">
              <c16:uniqueId val="{0000000B-0EFF-4D2A-86BE-2630A93B053F}"/>
            </c:ext>
          </c:extLst>
        </c:ser>
        <c:dLbls>
          <c:showLegendKey val="0"/>
          <c:showVal val="0"/>
          <c:showCatName val="0"/>
          <c:showSerName val="0"/>
          <c:showPercent val="0"/>
          <c:showBubbleSize val="0"/>
        </c:dLbls>
        <c:marker val="1"/>
        <c:smooth val="0"/>
        <c:axId val="141713792"/>
        <c:axId val="141715712"/>
      </c:lineChart>
      <c:catAx>
        <c:axId val="14171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1715712"/>
        <c:crosses val="autoZero"/>
        <c:auto val="1"/>
        <c:lblAlgn val="ctr"/>
        <c:lblOffset val="100"/>
        <c:tickLblSkip val="1"/>
        <c:tickMarkSkip val="1"/>
        <c:noMultiLvlLbl val="0"/>
      </c:catAx>
      <c:valAx>
        <c:axId val="141715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713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2663</c:v>
                </c:pt>
                <c:pt idx="1">
                  <c:v>2771</c:v>
                </c:pt>
                <c:pt idx="2">
                  <c:v>2936</c:v>
                </c:pt>
              </c:numCache>
            </c:numRef>
          </c:val>
          <c:extLst>
            <c:ext xmlns:c16="http://schemas.microsoft.com/office/drawing/2014/chart" uri="{C3380CC4-5D6E-409C-BE32-E72D297353CC}">
              <c16:uniqueId val="{00000000-B7F4-4322-9A79-C4305CD8D69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736</c:v>
                </c:pt>
                <c:pt idx="1">
                  <c:v>746</c:v>
                </c:pt>
                <c:pt idx="2">
                  <c:v>759</c:v>
                </c:pt>
              </c:numCache>
            </c:numRef>
          </c:val>
          <c:extLst>
            <c:ext xmlns:c16="http://schemas.microsoft.com/office/drawing/2014/chart" uri="{C3380CC4-5D6E-409C-BE32-E72D297353CC}">
              <c16:uniqueId val="{00000001-B7F4-4322-9A79-C4305CD8D69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2099</c:v>
                </c:pt>
                <c:pt idx="1">
                  <c:v>2059</c:v>
                </c:pt>
                <c:pt idx="2">
                  <c:v>2013</c:v>
                </c:pt>
              </c:numCache>
            </c:numRef>
          </c:val>
          <c:extLst>
            <c:ext xmlns:c16="http://schemas.microsoft.com/office/drawing/2014/chart" uri="{C3380CC4-5D6E-409C-BE32-E72D297353CC}">
              <c16:uniqueId val="{00000002-B7F4-4322-9A79-C4305CD8D699}"/>
            </c:ext>
          </c:extLst>
        </c:ser>
        <c:dLbls>
          <c:showLegendKey val="0"/>
          <c:showVal val="0"/>
          <c:showCatName val="0"/>
          <c:showSerName val="0"/>
          <c:showPercent val="0"/>
          <c:showBubbleSize val="0"/>
        </c:dLbls>
        <c:gapWidth val="120"/>
        <c:overlap val="100"/>
        <c:axId val="141399552"/>
        <c:axId val="141401088"/>
      </c:barChart>
      <c:catAx>
        <c:axId val="141399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1401088"/>
        <c:crosses val="autoZero"/>
        <c:auto val="1"/>
        <c:lblAlgn val="ctr"/>
        <c:lblOffset val="100"/>
        <c:tickLblSkip val="1"/>
        <c:tickMarkSkip val="1"/>
        <c:noMultiLvlLbl val="0"/>
      </c:catAx>
      <c:valAx>
        <c:axId val="1414010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1399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{A57F07A3-2F73-45ED-A452-1AFEF37EE784}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4C6-4609-9AAB-80BB7A4D40C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{743A6587-D2F6-4498-B86B-FC7AE1D38910}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4C6-4609-9AAB-80BB7A4D40C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{DD4C80AA-8EFA-44FF-AAC4-48F2F6DB436C}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4C6-4609-9AAB-80BB7A4D40C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{D526D6B4-50C8-4F26-8C14-C2DE3163DAC7}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4C6-4609-9AAB-80BB7A4D40C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{39294EB3-6CC7-441F-B447-40D0A84FA313}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4C6-4609-9AAB-80BB7A4D40C4}"/>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{AE77A3B1-D671-4C40-AB32-EE32F39E4246}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4C6-4609-9AAB-80BB7A4D40C4}"/>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{8144D850-37FD-463B-BCFF-33A9A385DCAD}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4C6-4609-9AAB-80BB7A4D40C4}"/>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{3AB58031-008F-4B67-85E4-C6F05AC55EBF}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4C6-4609-9AAB-80BB7A4D40C4}"/>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{A6121297-5651-43BB-9E24-43EB0F258477}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4C6-4609-9AAB-80BB7A4D40C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62.9</c:v>
                </c:pt>
                <c:pt idx="8">
                  <c:v>61.6</c:v>
                </c:pt>
                <c:pt idx="16">
                  <c:v>62.6</c:v>
                </c:pt>
                <c:pt idx="24">
                  <c:v>62.6</c:v>
                </c:pt>
                <c:pt idx="32">
                  <c:v>61.6</c:v>
                </c:pt>
              </c:numCache>
            </c:numRef>
          </c:xVal>
          <c:yVal>
            <c:numRef>
              <c:f>公会計指標分析・財政指標組合せ分析表!$BP$51:$DC$51</c:f>
              <c:numCache>
                <c:formatCode>#,##0.0;"▲ "#,##0.0</c:formatCode>
                <c:ptCount val="40"/>
                <c:pt idx="0">
                  <c:v>87.9</c:v>
                </c:pt>
                <c:pt idx="8">
                  <c:v>87.4</c:v>
                </c:pt>
                <c:pt idx="16">
                  <c:v>77.900000000000006</c:v>
                </c:pt>
                <c:pt idx="24">
                  <c:v>80.900000000000006</c:v>
                </c:pt>
                <c:pt idx="32">
                  <c:v>77.8</c:v>
                </c:pt>
              </c:numCache>
            </c:numRef>
          </c:yVal>
          <c:smooth val="0"/>
          <c:extLst>
            <c:ext xmlns:c16="http://schemas.microsoft.com/office/drawing/2014/chart" uri="{C3380CC4-5D6E-409C-BE32-E72D297353CC}">
              <c16:uniqueId val="{00000009-04C6-4609-9AAB-80BB7A4D40C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{B6DCA259-910B-4C00-B5BE-3A9C3DE6C2C1}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4C6-4609-9AAB-80BB7A4D40C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{18E1A5E3-0464-486D-B31F-A1A0212CF5C2}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4C6-4609-9AAB-80BB7A4D40C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{713A800E-4893-412A-9739-20D09DF1324D}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4C6-4609-9AAB-80BB7A4D40C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{C3ABEEB2-CC0C-42EE-97A0-06F605BB3399}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4C6-4609-9AAB-80BB7A4D40C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{821682E9-4E1F-483D-9F65-7E8EFDDE2193}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4C6-4609-9AAB-80BB7A4D40C4}"/>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{C45AE234-3404-4D5B-944F-7F508A986022}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4C6-4609-9AAB-80BB7A4D40C4}"/>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{B02535C9-ACE1-4CD2-A928-63495D047897}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4C6-4609-9AAB-80BB7A4D40C4}"/>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{F4C003B2-148C-478E-9440-478CC69A17FD}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4C6-4609-9AAB-80BB7A4D40C4}"/>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{4356E546-4511-4947-89BA-332172716C83}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4C6-4609-9AAB-80BB7A4D40C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04C6-4609-9AAB-80BB7A4D40C4}"/>
            </c:ext>
          </c:extLst>
        </c:ser>
        <c:dLbls>
          <c:showLegendKey val="0"/>
          <c:showVal val="1"/>
          <c:showCatName val="0"/>
          <c:showSerName val="0"/>
          <c:showPercent val="0"/>
          <c:showBubbleSize val="0"/>
        </c:dLbls>
        <c:axId val="819234464"/>
        <c:axId val="819232504"/>
      </c:scatterChart>
      <c:valAx>
        <c:axId val="819234464"/>
        <c:scaling>
          <c:orientation val="minMax"/>
          <c:max val="64"/>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19232504"/>
        <c:crosses val="autoZero"/>
        <c:crossBetween val="midCat"/>
      </c:valAx>
      <c:valAx>
        <c:axId val="819232504"/>
        <c:scaling>
          <c:orientation val="minMax"/>
          <c:max val="95"/>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192344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{342190AB-0FB0-4809-937E-B8F9147175DB}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263-4602-A0AE-A3A23EF7ADE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{E0EF2321-F814-4047-A4D8-A4DB76D2DD63}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263-4602-A0AE-A3A23EF7ADE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{40C094CF-BE01-4B90-B8B8-514460BCB42C}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263-4602-A0AE-A3A23EF7ADE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{78C5EAB1-3BBD-4E2D-B54F-F868C00A8C43}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263-4602-A0AE-A3A23EF7ADE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{DFC5781F-08AA-4E7F-9E1C-B87CF0264567}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263-4602-A0AE-A3A23EF7ADEE}"/>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{C599A3F5-D000-438E-9810-2C877DB8B327}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263-4602-A0AE-A3A23EF7ADEE}"/>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{4BCC95A0-1667-49B6-BB1D-A63CC19231C8}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263-4602-A0AE-A3A23EF7ADEE}"/>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{E611C6EF-F310-4D49-8506-B6FED4A7E1A1}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263-4602-A0AE-A3A23EF7ADEE}"/>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{5BFEB098-C207-4AE4-88BF-69249376DF42}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263-4602-A0AE-A3A23EF7ADE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12.6</c:v>
                </c:pt>
                <c:pt idx="8">
                  <c:v>11.8</c:v>
                </c:pt>
                <c:pt idx="16">
                  <c:v>11.1</c:v>
                </c:pt>
                <c:pt idx="24">
                  <c:v>10.1</c:v>
                </c:pt>
                <c:pt idx="32">
                  <c:v>9.6</c:v>
                </c:pt>
              </c:numCache>
            </c:numRef>
          </c:xVal>
          <c:yVal>
            <c:numRef>
              <c:f>公会計指標分析・財政指標組合せ分析表!$BP$73:$DC$73</c:f>
              <c:numCache>
                <c:formatCode>#,##0.0;"▲ "#,##0.0</c:formatCode>
                <c:ptCount val="40"/>
                <c:pt idx="0">
                  <c:v>87.9</c:v>
                </c:pt>
                <c:pt idx="8">
                  <c:v>87.4</c:v>
                </c:pt>
                <c:pt idx="16">
                  <c:v>77.900000000000006</c:v>
                </c:pt>
                <c:pt idx="24">
                  <c:v>80.900000000000006</c:v>
                </c:pt>
                <c:pt idx="32">
                  <c:v>77.8</c:v>
                </c:pt>
              </c:numCache>
            </c:numRef>
          </c:yVal>
          <c:smooth val="0"/>
          <c:extLst>
            <c:ext xmlns:c16="http://schemas.microsoft.com/office/drawing/2014/chart" uri="{C3380CC4-5D6E-409C-BE32-E72D297353CC}">
              <c16:uniqueId val="{00000009-3263-4602-A0AE-A3A23EF7ADE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{24597949-0388-443B-8BC6-94FE1B1B41F3}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263-4602-A0AE-A3A23EF7ADE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{F129B31C-431B-40DE-A0D2-0ED7B8098DEA}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263-4602-A0AE-A3A23EF7ADE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{EDF30CEF-13F5-4061-B342-685400B4778C}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263-4602-A0AE-A3A23EF7ADE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{6FE688D1-A54C-44DF-9514-AE17E74043FD}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263-4602-A0AE-A3A23EF7ADE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{8B58D273-A742-4C54-94E8-C26551D29E51}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263-4602-A0AE-A3A23EF7ADEE}"/>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{62AB2F2F-E192-4F1E-9BC8-5F8F759034BE}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263-4602-A0AE-A3A23EF7ADEE}"/>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{B4DB55BA-41AD-4DB3-9973-D7427B006F3A}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263-4602-A0AE-A3A23EF7ADEE}"/>
                </c:ext>
              </c:extLst>
            </c:dLbl>
            <c:dLbl>
              <c:idx val="24"/>
              <c:layout>
                <c:manualLayout>
                  <c:x val="-2.9943142397007908E-2"/>
                  <c:y val="-5.173685721076753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{32F1A47F-6655-4166-9DD1-5BB3D9023C24}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263-4602-A0AE-A3A23EF7ADEE}"/>
                </c:ext>
              </c:extLst>
            </c:dLbl>
            <c:dLbl>
              <c:idx val="32"/>
              <c:layout>
                <c:manualLayout>
                  <c:x val="-3.3325191947178326E-2"/>
                  <c:y val="-7.3096436964820447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{15F99800-87B2-4B9C-9ABC-37E51D8390F6}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263-4602-A0AE-A3A23EF7ADE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3263-4602-A0AE-A3A23EF7ADEE}"/>
            </c:ext>
          </c:extLst>
        </c:ser>
        <c:dLbls>
          <c:showLegendKey val="0"/>
          <c:showVal val="1"/>
          <c:showCatName val="0"/>
          <c:showSerName val="0"/>
          <c:showPercent val="0"/>
          <c:showBubbleSize val="0"/>
        </c:dLbls>
        <c:axId val="819239952"/>
        <c:axId val="819233288"/>
      </c:scatterChart>
      <c:valAx>
        <c:axId val="819239952"/>
        <c:scaling>
          <c:orientation val="minMax"/>
          <c:max val="12.9"/>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19233288"/>
        <c:crosses val="autoZero"/>
        <c:crossBetween val="midCat"/>
      </c:valAx>
      <c:valAx>
        <c:axId val="819233288"/>
        <c:scaling>
          <c:orientation val="minMax"/>
          <c:max val="95"/>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192399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愛媛県八幡浜市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既発債の償還終了により元利償還金は減少しているが、普通建設事業に係る起債償還に伴い高い水準にある。公営企業債の元利償還金に対する繰入金は、市立病院改築事業に伴う企業債発行により平成</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度から増加傾向にある。算入公債費等は、近年過疎債等の算入率の高い起債を優先発行しているため今後増加する見込みであり分子の改善要因となるが、起債発行額を元金償還額より抑える方針とし、比率の改善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公債費負担平準化の観点から、満期一括償還地方債を借入していないため該当なし。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愛媛県八幡浜市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一般会計等に係る地方債の現在高は、普通建設事業に伴う起債発行により高い水準で推移している。公営企業債等繰入見込額は、公共下水道の整備率が高いことに伴う公共下水道事業会計への繰入が高止まりしている。過疎債等の算入率の高い起債を優先発行していること等により、基準財政需要額算入見込額が増加していることは分子の改善要因ではあるが、今後は普通建設事業を縮小し、地方債現在高の減少に努める。また、充当可能基金である財政調整基金及び減債基金の積み増しを行い、比率の改善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愛媛県八幡浜市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kumimoji="1" lang="en-US" altLang="ja-JP" sz="1300">
            <a:solidFill>
              <a:schemeClr val="dk1"/>
            </a:solidFill>
            <a:effectLst/>
            <a:latin typeface="+mn-lt"/>
            <a:ea typeface="+mn-ea"/>
            <a:cs typeface="+mn-cs"/>
          </a:endParaRPr>
        </a:p>
        <a:p>
          <a:endParaRPr lang="ja-JP" altLang="ja-JP" sz="1300">
            <a:effectLst/>
          </a:endParaRPr>
        </a:p>
        <a:p>
          <a:r>
            <a:rPr kumimoji="1" lang="ja-JP" altLang="ja-JP" sz="1300">
              <a:solidFill>
                <a:schemeClr val="dk1"/>
              </a:solidFill>
              <a:effectLst/>
              <a:latin typeface="+mn-lt"/>
              <a:ea typeface="+mn-ea"/>
              <a:cs typeface="+mn-cs"/>
            </a:rPr>
            <a:t>　前年度と比較して</a:t>
          </a:r>
          <a:r>
            <a:rPr kumimoji="1" lang="en-US" altLang="ja-JP" sz="1300">
              <a:solidFill>
                <a:schemeClr val="dk1"/>
              </a:solidFill>
              <a:effectLst/>
              <a:latin typeface="+mn-lt"/>
              <a:ea typeface="+mn-ea"/>
              <a:cs typeface="+mn-cs"/>
            </a:rPr>
            <a:t>131</a:t>
          </a:r>
          <a:r>
            <a:rPr kumimoji="1" lang="ja-JP" altLang="ja-JP" sz="1300">
              <a:solidFill>
                <a:schemeClr val="dk1"/>
              </a:solidFill>
              <a:effectLst/>
              <a:latin typeface="+mn-lt"/>
              <a:ea typeface="+mn-ea"/>
              <a:cs typeface="+mn-cs"/>
            </a:rPr>
            <a:t>百万円増加しているが、これは、決算剰余金の</a:t>
          </a:r>
          <a:r>
            <a:rPr kumimoji="1" lang="en-US" altLang="ja-JP" sz="1300">
              <a:solidFill>
                <a:schemeClr val="dk1"/>
              </a:solidFill>
              <a:effectLst/>
              <a:latin typeface="+mn-lt"/>
              <a:ea typeface="+mn-ea"/>
              <a:cs typeface="+mn-cs"/>
            </a:rPr>
            <a:t>1/2</a:t>
          </a:r>
          <a:r>
            <a:rPr kumimoji="1" lang="ja-JP" altLang="ja-JP" sz="1300">
              <a:solidFill>
                <a:schemeClr val="dk1"/>
              </a:solidFill>
              <a:effectLst/>
              <a:latin typeface="+mn-lt"/>
              <a:ea typeface="+mn-ea"/>
              <a:cs typeface="+mn-cs"/>
            </a:rPr>
            <a:t>を積み立てたことによる財政調整基金の増及び</a:t>
          </a:r>
          <a:r>
            <a:rPr kumimoji="1" lang="ja-JP" altLang="en-US" sz="1300">
              <a:solidFill>
                <a:schemeClr val="dk1"/>
              </a:solidFill>
              <a:effectLst/>
              <a:latin typeface="+mn-lt"/>
              <a:ea typeface="+mn-ea"/>
              <a:cs typeface="+mn-cs"/>
            </a:rPr>
            <a:t>令和元</a:t>
          </a:r>
          <a:r>
            <a:rPr kumimoji="1" lang="ja-JP" altLang="ja-JP" sz="1300">
              <a:solidFill>
                <a:schemeClr val="dk1"/>
              </a:solidFill>
              <a:effectLst/>
              <a:latin typeface="+mn-lt"/>
              <a:ea typeface="+mn-ea"/>
              <a:cs typeface="+mn-cs"/>
            </a:rPr>
            <a:t>年度に売買された旧土地開発公社の土地売払い代金を減債基金に積み立てたことによるもの。</a:t>
          </a:r>
          <a:endParaRPr kumimoji="1" lang="en-US" altLang="ja-JP" sz="1300">
            <a:solidFill>
              <a:schemeClr val="dk1"/>
            </a:solidFill>
            <a:effectLst/>
            <a:latin typeface="+mn-lt"/>
            <a:ea typeface="+mn-ea"/>
            <a:cs typeface="+mn-cs"/>
          </a:endParaRPr>
        </a:p>
        <a:p>
          <a:endParaRPr lang="en-US" altLang="ja-JP" sz="1300">
            <a:effectLst/>
          </a:endParaRPr>
        </a:p>
        <a:p>
          <a:endParaRPr lang="ja-JP" altLang="ja-JP" sz="1300">
            <a:effectLst/>
          </a:endParaRPr>
        </a:p>
        <a:p>
          <a:r>
            <a:rPr kumimoji="1" lang="ja-JP" altLang="ja-JP" sz="1300">
              <a:solidFill>
                <a:schemeClr val="dk1"/>
              </a:solidFill>
              <a:effectLst/>
              <a:latin typeface="+mn-lt"/>
              <a:ea typeface="+mn-ea"/>
              <a:cs typeface="+mn-cs"/>
            </a:rPr>
            <a:t>（今後の方針）</a:t>
          </a:r>
          <a:endParaRPr kumimoji="1" lang="en-US" altLang="ja-JP" sz="1300">
            <a:solidFill>
              <a:schemeClr val="dk1"/>
            </a:solidFill>
            <a:effectLst/>
            <a:latin typeface="+mn-lt"/>
            <a:ea typeface="+mn-ea"/>
            <a:cs typeface="+mn-cs"/>
          </a:endParaRPr>
        </a:p>
        <a:p>
          <a:endParaRPr lang="ja-JP" altLang="ja-JP" sz="1300">
            <a:effectLst/>
          </a:endParaRPr>
        </a:p>
        <a:p>
          <a:r>
            <a:rPr kumimoji="1" lang="ja-JP" altLang="ja-JP" sz="1300">
              <a:solidFill>
                <a:schemeClr val="dk1"/>
              </a:solidFill>
              <a:effectLst/>
              <a:latin typeface="+mn-lt"/>
              <a:ea typeface="+mn-ea"/>
              <a:cs typeface="+mn-cs"/>
            </a:rPr>
            <a:t>　当市は財政力が弱く、交付税等の動向に大きく左右されるため、今後も厳しい財政状況を見込んでいる。各種基金の有効活用を図り、将来の財政需要、経済情勢の変化に備え、財政の健全な運営を図る。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（基金の使途）</a:t>
          </a:r>
          <a:endParaRPr kumimoji="1" lang="en-US" altLang="ja-JP" sz="1300">
            <a:solidFill>
              <a:schemeClr val="dk1"/>
            </a:solidFill>
            <a:effectLst/>
            <a:latin typeface="+mn-lt"/>
            <a:ea typeface="+mn-ea"/>
            <a:cs typeface="+mn-cs"/>
          </a:endParaRPr>
        </a:p>
        <a:p>
          <a:endParaRPr lang="ja-JP" altLang="ja-JP" sz="1300">
            <a:effectLst/>
          </a:endParaRPr>
        </a:p>
        <a:p>
          <a:r>
            <a:rPr kumimoji="1" lang="ja-JP" altLang="ja-JP" sz="1300">
              <a:solidFill>
                <a:schemeClr val="dk1"/>
              </a:solidFill>
              <a:effectLst/>
              <a:latin typeface="+mn-lt"/>
              <a:ea typeface="+mn-ea"/>
              <a:cs typeface="+mn-cs"/>
            </a:rPr>
            <a:t>　地域振興基金：八幡浜市における市民の一体感の醸成及び地域振興を図る。</a:t>
          </a:r>
          <a:endParaRPr lang="ja-JP" altLang="ja-JP" sz="1300">
            <a:effectLst/>
          </a:endParaRPr>
        </a:p>
        <a:p>
          <a:r>
            <a:rPr kumimoji="1" lang="ja-JP" altLang="ja-JP" sz="1300">
              <a:solidFill>
                <a:schemeClr val="dk1"/>
              </a:solidFill>
              <a:effectLst/>
              <a:latin typeface="+mn-lt"/>
              <a:ea typeface="+mn-ea"/>
              <a:cs typeface="+mn-cs"/>
            </a:rPr>
            <a:t>　地域福祉基金：本格的な高齢社会を迎え、地域における高齢者等の保健及び福祉の増進を図る。</a:t>
          </a:r>
          <a:endParaRPr lang="ja-JP" altLang="ja-JP" sz="1300">
            <a:effectLst/>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（増減理由）</a:t>
          </a:r>
          <a:endParaRPr lang="ja-JP" altLang="ja-JP" sz="1300">
            <a:effectLst/>
          </a:endParaRPr>
        </a:p>
        <a:p>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　地域振興基金については、</a:t>
          </a:r>
          <a:r>
            <a:rPr kumimoji="1" lang="ja-JP" altLang="en-US" sz="1300">
              <a:solidFill>
                <a:schemeClr val="dk1"/>
              </a:solidFill>
              <a:effectLst/>
              <a:latin typeface="+mn-lt"/>
              <a:ea typeface="+mn-ea"/>
              <a:cs typeface="+mn-cs"/>
            </a:rPr>
            <a:t>小学校遊具改修</a:t>
          </a:r>
          <a:r>
            <a:rPr kumimoji="1" lang="ja-JP" altLang="ja-JP" sz="1300">
              <a:solidFill>
                <a:schemeClr val="dk1"/>
              </a:solidFill>
              <a:effectLst/>
              <a:latin typeface="+mn-lt"/>
              <a:ea typeface="+mn-ea"/>
              <a:cs typeface="+mn-cs"/>
            </a:rPr>
            <a:t>工事等へ充てたことによるもの。</a:t>
          </a:r>
          <a:endParaRPr lang="ja-JP" altLang="ja-JP" sz="1300">
            <a:effectLst/>
          </a:endParaRPr>
        </a:p>
        <a:p>
          <a:r>
            <a:rPr kumimoji="1" lang="ja-JP" altLang="ja-JP" sz="1300">
              <a:solidFill>
                <a:schemeClr val="dk1"/>
              </a:solidFill>
              <a:effectLst/>
              <a:latin typeface="+mn-lt"/>
              <a:ea typeface="+mn-ea"/>
              <a:cs typeface="+mn-cs"/>
            </a:rPr>
            <a:t>　地域福祉基金については、地域における高齢者等の保健及び福祉の増進を図るため、民間団体・ボランティア団体へ助成したもの。</a:t>
          </a:r>
          <a:endParaRPr lang="ja-JP" altLang="ja-JP" sz="1300">
            <a:effectLst/>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　地域振興基金については、新市建設計画に位置付けられた事業の推進を図る財源として活用を検討していき、その他の特定目的金についても、それぞれの目的に応じて適切な活用を図る。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前年度と比較して</a:t>
          </a:r>
          <a:r>
            <a:rPr kumimoji="1" lang="en-US" altLang="ja-JP" sz="1300" b="0" i="0" baseline="0">
              <a:solidFill>
                <a:schemeClr val="dk1"/>
              </a:solidFill>
              <a:effectLst/>
              <a:latin typeface="+mn-lt"/>
              <a:ea typeface="+mn-ea"/>
              <a:cs typeface="+mn-cs"/>
            </a:rPr>
            <a:t>165</a:t>
          </a:r>
          <a:r>
            <a:rPr kumimoji="1" lang="ja-JP" altLang="ja-JP" sz="1300" b="0" i="0" baseline="0">
              <a:solidFill>
                <a:schemeClr val="dk1"/>
              </a:solidFill>
              <a:effectLst/>
              <a:latin typeface="+mn-lt"/>
              <a:ea typeface="+mn-ea"/>
              <a:cs typeface="+mn-cs"/>
            </a:rPr>
            <a:t>百万円増加しているが、これは、地方財政法第</a:t>
          </a:r>
          <a:r>
            <a:rPr kumimoji="1" lang="en-US" altLang="ja-JP" sz="1300" b="0" i="0" baseline="0">
              <a:solidFill>
                <a:schemeClr val="dk1"/>
              </a:solidFill>
              <a:effectLst/>
              <a:latin typeface="+mn-lt"/>
              <a:ea typeface="+mn-ea"/>
              <a:cs typeface="+mn-cs"/>
            </a:rPr>
            <a:t>7</a:t>
          </a:r>
          <a:r>
            <a:rPr kumimoji="1" lang="ja-JP" altLang="ja-JP" sz="1300" b="0" i="0" baseline="0">
              <a:solidFill>
                <a:schemeClr val="dk1"/>
              </a:solidFill>
              <a:effectLst/>
              <a:latin typeface="+mn-lt"/>
              <a:ea typeface="+mn-ea"/>
              <a:cs typeface="+mn-cs"/>
            </a:rPr>
            <a:t>条に基づき</a:t>
          </a:r>
          <a:r>
            <a:rPr kumimoji="1" lang="ja-JP" altLang="ja-JP" sz="1300">
              <a:solidFill>
                <a:schemeClr val="dk1"/>
              </a:solidFill>
              <a:effectLst/>
              <a:latin typeface="+mn-lt"/>
              <a:ea typeface="+mn-ea"/>
              <a:cs typeface="+mn-cs"/>
            </a:rPr>
            <a:t>決算剰余金の</a:t>
          </a:r>
          <a:r>
            <a:rPr kumimoji="1" lang="en-US" altLang="ja-JP" sz="1300">
              <a:solidFill>
                <a:schemeClr val="dk1"/>
              </a:solidFill>
              <a:effectLst/>
              <a:latin typeface="+mn-lt"/>
              <a:ea typeface="+mn-ea"/>
              <a:cs typeface="+mn-cs"/>
            </a:rPr>
            <a:t>1/2</a:t>
          </a:r>
          <a:r>
            <a:rPr kumimoji="1" lang="ja-JP" altLang="ja-JP" sz="1300">
              <a:solidFill>
                <a:schemeClr val="dk1"/>
              </a:solidFill>
              <a:effectLst/>
              <a:latin typeface="+mn-lt"/>
              <a:ea typeface="+mn-ea"/>
              <a:cs typeface="+mn-cs"/>
            </a:rPr>
            <a:t>を積み立てたことによるもの。</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今後も、人口減少に伴う市税や交付税の減少を見込んでおり、また、災害等の予期せぬ事態に備えて、将来を見据えた適正な水準を維持するよう努める</a:t>
          </a:r>
          <a:r>
            <a:rPr kumimoji="1" lang="ja-JP" altLang="ja-JP"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前年度と比較して</a:t>
          </a:r>
          <a:r>
            <a:rPr kumimoji="1" lang="en-US" altLang="ja-JP" sz="1300">
              <a:solidFill>
                <a:schemeClr val="dk1"/>
              </a:solidFill>
              <a:effectLst/>
              <a:latin typeface="+mn-lt"/>
              <a:ea typeface="+mn-ea"/>
              <a:cs typeface="+mn-cs"/>
            </a:rPr>
            <a:t>13</a:t>
          </a:r>
          <a:r>
            <a:rPr kumimoji="1" lang="ja-JP" altLang="ja-JP" sz="1300">
              <a:solidFill>
                <a:schemeClr val="dk1"/>
              </a:solidFill>
              <a:effectLst/>
              <a:latin typeface="+mn-lt"/>
              <a:ea typeface="+mn-ea"/>
              <a:cs typeface="+mn-cs"/>
            </a:rPr>
            <a:t>百万円増加しているが、これは、土地開発公社解散にあたって、市の代位弁済の原資として第三セクター等改革推進債を借り入れた際、借入の条件として、土地開発公社から市へ所有権移転された土地が売却された場合、減債基金へ積み立てることとしており、</a:t>
          </a:r>
          <a:r>
            <a:rPr kumimoji="1" lang="ja-JP" altLang="en-US" sz="1300">
              <a:solidFill>
                <a:schemeClr val="dk1"/>
              </a:solidFill>
              <a:effectLst/>
              <a:latin typeface="+mn-lt"/>
              <a:ea typeface="+mn-ea"/>
              <a:cs typeface="+mn-cs"/>
            </a:rPr>
            <a:t>令和元</a:t>
          </a:r>
          <a:r>
            <a:rPr kumimoji="1" lang="ja-JP" altLang="ja-JP" sz="1300">
              <a:solidFill>
                <a:schemeClr val="dk1"/>
              </a:solidFill>
              <a:effectLst/>
              <a:latin typeface="+mn-lt"/>
              <a:ea typeface="+mn-ea"/>
              <a:cs typeface="+mn-cs"/>
            </a:rPr>
            <a:t>年度に売買された旧土地開発公社の土地売払い代金を減債基金へ積み立てたもの。</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市債の償還に必要な基金であるため、繰上償還等が発生した場合は同基金を活用し、財政の健全な運営を図る。</a:t>
          </a:r>
          <a:endParaRPr lang="ja-JP" altLang="ja-JP" sz="13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33,219
32,993
132.65
23,272,359
22,891,801
265,809
11,044,005
23,859,358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77.8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をわずかに下回っているものの、施設類型別で比較すると、橋りょう・トンネル、学校施設、保健センター・保健所については類似団体平均を大きく上回っている。今後、施設の更新については、固定資産台帳等を活用し、施設の経年状況等を比較・分析しながら、中長期的な視点で検討す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xdr:cNvCxnSpPr/>
      </xdr:nvCxnSpPr>
      <xdr:spPr>
        <a:xfrm flipV="1">
          <a:off x="4760595" y="4593844"/>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xdr:cNvSpPr txBox="1"/>
      </xdr:nvSpPr>
      <xdr:spPr>
        <a:xfrm>
          <a:off x="4813300" y="570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xdr:cNvCxnSpPr/>
      </xdr:nvCxnSpPr>
      <xdr:spPr>
        <a:xfrm>
          <a:off x="4673600" y="569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xdr:cNvSpPr txBox="1"/>
      </xdr:nvSpPr>
      <xdr:spPr>
        <a:xfrm>
          <a:off x="4813300" y="436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xdr:cNvCxnSpPr/>
      </xdr:nvCxnSpPr>
      <xdr:spPr>
        <a:xfrm>
          <a:off x="4673600" y="459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xdr:cNvSpPr txBox="1"/>
      </xdr:nvSpPr>
      <xdr:spPr>
        <a:xfrm>
          <a:off x="4813300" y="5015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711700" y="503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xdr:cNvSpPr/>
      </xdr:nvSpPr>
      <xdr:spPr>
        <a:xfrm>
          <a:off x="4000500" y="500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xdr:cNvSpPr/>
      </xdr:nvSpPr>
      <xdr:spPr>
        <a:xfrm>
          <a:off x="3238500" y="498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xdr:cNvSpPr/>
      </xdr:nvSpPr>
      <xdr:spPr>
        <a:xfrm>
          <a:off x="2476500" y="495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xdr:cNvSpPr/>
      </xdr:nvSpPr>
      <xdr:spPr>
        <a:xfrm>
          <a:off x="1714500" y="484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56769</xdr:rowOff>
    </xdr:from>
    <xdr:to>
      <xdr:col>23</xdr:col>
      <xdr:colOff>136525</xdr:colOff>
      <xdr:row>29</xdr:row>
      <xdr:rowOff>158369</xdr:rowOff>
    </xdr:to>
    <xdr:sp macro="" textlink="">
      <xdr:nvSpPr>
        <xdr:cNvPr id="79" name="楕円 78"/>
        <xdr:cNvSpPr/>
      </xdr:nvSpPr>
      <xdr:spPr>
        <a:xfrm>
          <a:off x="4711700" y="502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79646</xdr:rowOff>
    </xdr:from>
    <xdr:ext cx="405111" cy="259045"/>
    <xdr:sp macro="" textlink="">
      <xdr:nvSpPr>
        <xdr:cNvPr id="80" name="有形固定資産減価償却率該当値テキスト"/>
        <xdr:cNvSpPr txBox="1"/>
      </xdr:nvSpPr>
      <xdr:spPr>
        <a:xfrm>
          <a:off x="4813300" y="4880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78359</xdr:rowOff>
    </xdr:from>
    <xdr:to>
      <xdr:col>19</xdr:col>
      <xdr:colOff>187325</xdr:colOff>
      <xdr:row>30</xdr:row>
      <xdr:rowOff>8509</xdr:rowOff>
    </xdr:to>
    <xdr:sp macro="" textlink="">
      <xdr:nvSpPr>
        <xdr:cNvPr id="81" name="楕円 80"/>
        <xdr:cNvSpPr/>
      </xdr:nvSpPr>
      <xdr:spPr>
        <a:xfrm>
          <a:off x="4000500" y="505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107569</xdr:rowOff>
    </xdr:from>
    <xdr:to>
      <xdr:col>23</xdr:col>
      <xdr:colOff>85725</xdr:colOff>
      <xdr:row>29</xdr:row>
      <xdr:rowOff>129159</xdr:rowOff>
    </xdr:to>
    <xdr:cxnSp macro="">
      <xdr:nvCxnSpPr>
        <xdr:cNvPr id="82" name="直線コネクタ 81"/>
        <xdr:cNvCxnSpPr/>
      </xdr:nvCxnSpPr>
      <xdr:spPr>
        <a:xfrm flipV="1">
          <a:off x="4051300" y="5079619"/>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78359</xdr:rowOff>
    </xdr:from>
    <xdr:to>
      <xdr:col>15</xdr:col>
      <xdr:colOff>187325</xdr:colOff>
      <xdr:row>30</xdr:row>
      <xdr:rowOff>8509</xdr:rowOff>
    </xdr:to>
    <xdr:sp macro="" textlink="">
      <xdr:nvSpPr>
        <xdr:cNvPr id="83" name="楕円 82"/>
        <xdr:cNvSpPr/>
      </xdr:nvSpPr>
      <xdr:spPr>
        <a:xfrm>
          <a:off x="3238500" y="505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129159</xdr:rowOff>
    </xdr:from>
    <xdr:to>
      <xdr:col>19</xdr:col>
      <xdr:colOff>136525</xdr:colOff>
      <xdr:row>29</xdr:row>
      <xdr:rowOff>129159</xdr:rowOff>
    </xdr:to>
    <xdr:cxnSp macro="">
      <xdr:nvCxnSpPr>
        <xdr:cNvPr id="84" name="直線コネクタ 83"/>
        <xdr:cNvCxnSpPr/>
      </xdr:nvCxnSpPr>
      <xdr:spPr>
        <a:xfrm>
          <a:off x="3289300" y="5101209"/>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56769</xdr:rowOff>
    </xdr:from>
    <xdr:to>
      <xdr:col>11</xdr:col>
      <xdr:colOff>187325</xdr:colOff>
      <xdr:row>29</xdr:row>
      <xdr:rowOff>158369</xdr:rowOff>
    </xdr:to>
    <xdr:sp macro="" textlink="">
      <xdr:nvSpPr>
        <xdr:cNvPr id="85" name="楕円 84"/>
        <xdr:cNvSpPr/>
      </xdr:nvSpPr>
      <xdr:spPr>
        <a:xfrm>
          <a:off x="2476500" y="502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107569</xdr:rowOff>
    </xdr:from>
    <xdr:to>
      <xdr:col>15</xdr:col>
      <xdr:colOff>136525</xdr:colOff>
      <xdr:row>29</xdr:row>
      <xdr:rowOff>129159</xdr:rowOff>
    </xdr:to>
    <xdr:cxnSp macro="">
      <xdr:nvCxnSpPr>
        <xdr:cNvPr id="86" name="直線コネクタ 85"/>
        <xdr:cNvCxnSpPr/>
      </xdr:nvCxnSpPr>
      <xdr:spPr>
        <a:xfrm>
          <a:off x="2527300" y="5079619"/>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84836</xdr:rowOff>
    </xdr:from>
    <xdr:to>
      <xdr:col>7</xdr:col>
      <xdr:colOff>187325</xdr:colOff>
      <xdr:row>30</xdr:row>
      <xdr:rowOff>14986</xdr:rowOff>
    </xdr:to>
    <xdr:sp macro="" textlink="">
      <xdr:nvSpPr>
        <xdr:cNvPr id="87" name="楕円 86"/>
        <xdr:cNvSpPr/>
      </xdr:nvSpPr>
      <xdr:spPr>
        <a:xfrm>
          <a:off x="1714500" y="505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107569</xdr:rowOff>
    </xdr:from>
    <xdr:to>
      <xdr:col>11</xdr:col>
      <xdr:colOff>136525</xdr:colOff>
      <xdr:row>29</xdr:row>
      <xdr:rowOff>135636</xdr:rowOff>
    </xdr:to>
    <xdr:cxnSp macro="">
      <xdr:nvCxnSpPr>
        <xdr:cNvPr id="88" name="直線コネクタ 87"/>
        <xdr:cNvCxnSpPr/>
      </xdr:nvCxnSpPr>
      <xdr:spPr>
        <a:xfrm flipV="1">
          <a:off x="1765300" y="5079619"/>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155465</xdr:rowOff>
    </xdr:from>
    <xdr:ext cx="405111" cy="259045"/>
    <xdr:sp macro="" textlink="">
      <xdr:nvSpPr>
        <xdr:cNvPr id="89" name="n_1aveValue有形固定資産減価償却率"/>
        <xdr:cNvSpPr txBox="1"/>
      </xdr:nvSpPr>
      <xdr:spPr>
        <a:xfrm>
          <a:off x="3836044" y="4784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90" name="n_2aveValue有形固定資産減価償却率"/>
        <xdr:cNvSpPr txBox="1"/>
      </xdr:nvSpPr>
      <xdr:spPr>
        <a:xfrm>
          <a:off x="3086744" y="476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103649</xdr:rowOff>
    </xdr:from>
    <xdr:ext cx="405111" cy="259045"/>
    <xdr:sp macro="" textlink="">
      <xdr:nvSpPr>
        <xdr:cNvPr id="91" name="n_3aveValue有形固定資産減価償却率"/>
        <xdr:cNvSpPr txBox="1"/>
      </xdr:nvSpPr>
      <xdr:spPr>
        <a:xfrm>
          <a:off x="2324744" y="4732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92" name="n_4aveValue有形固定資産減価償却率"/>
        <xdr:cNvSpPr txBox="1"/>
      </xdr:nvSpPr>
      <xdr:spPr>
        <a:xfrm>
          <a:off x="1562744" y="4616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171086</xdr:rowOff>
    </xdr:from>
    <xdr:ext cx="405111" cy="259045"/>
    <xdr:sp macro="" textlink="">
      <xdr:nvSpPr>
        <xdr:cNvPr id="93" name="n_1mainValue有形固定資産減価償却率"/>
        <xdr:cNvSpPr txBox="1"/>
      </xdr:nvSpPr>
      <xdr:spPr>
        <a:xfrm>
          <a:off x="3836044" y="5143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171086</xdr:rowOff>
    </xdr:from>
    <xdr:ext cx="405111" cy="259045"/>
    <xdr:sp macro="" textlink="">
      <xdr:nvSpPr>
        <xdr:cNvPr id="94" name="n_2mainValue有形固定資産減価償却率"/>
        <xdr:cNvSpPr txBox="1"/>
      </xdr:nvSpPr>
      <xdr:spPr>
        <a:xfrm>
          <a:off x="3086744" y="5143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149496</xdr:rowOff>
    </xdr:from>
    <xdr:ext cx="405111" cy="259045"/>
    <xdr:sp macro="" textlink="">
      <xdr:nvSpPr>
        <xdr:cNvPr id="95" name="n_3mainValue有形固定資産減価償却率"/>
        <xdr:cNvSpPr txBox="1"/>
      </xdr:nvSpPr>
      <xdr:spPr>
        <a:xfrm>
          <a:off x="2324744" y="5121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6113</xdr:rowOff>
    </xdr:from>
    <xdr:ext cx="405111" cy="259045"/>
    <xdr:sp macro="" textlink="">
      <xdr:nvSpPr>
        <xdr:cNvPr id="96" name="n_4mainValue有形固定資産減価償却率"/>
        <xdr:cNvSpPr txBox="1"/>
      </xdr:nvSpPr>
      <xdr:spPr>
        <a:xfrm>
          <a:off x="1562744" y="5149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[ 876.3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現在実施している耐震フェリー桟橋整備事業などの大型事業により、地方債現在高は高い水準で推移しており、債務償還比率は類似団体と比べると高くなっている。地方債借入の際は、事業の重要性を精査し、臨時財政対策債、災害復旧事業債等を除く地方債について、原則として発行額を元金償還額以下に抑える方針で取り組んでいく。</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7" name="直線コネクタ 126"/>
        <xdr:cNvCxnSpPr/>
      </xdr:nvCxnSpPr>
      <xdr:spPr>
        <a:xfrm flipV="1">
          <a:off x="14793595" y="4690177"/>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8" name="債務償還比率最小値テキスト"/>
        <xdr:cNvSpPr txBox="1"/>
      </xdr:nvSpPr>
      <xdr:spPr>
        <a:xfrm>
          <a:off x="14846300" y="597542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9" name="直線コネクタ 128"/>
        <xdr:cNvCxnSpPr/>
      </xdr:nvCxnSpPr>
      <xdr:spPr>
        <a:xfrm>
          <a:off x="14706600" y="597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30" name="債務償還比率最大値テキスト"/>
        <xdr:cNvSpPr txBox="1"/>
      </xdr:nvSpPr>
      <xdr:spPr>
        <a:xfrm>
          <a:off x="14846300" y="446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31" name="直線コネクタ 130"/>
        <xdr:cNvCxnSpPr/>
      </xdr:nvCxnSpPr>
      <xdr:spPr>
        <a:xfrm>
          <a:off x="14706600" y="4690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54186</xdr:rowOff>
    </xdr:from>
    <xdr:ext cx="469744" cy="259045"/>
    <xdr:sp macro="" textlink="">
      <xdr:nvSpPr>
        <xdr:cNvPr id="132" name="債務償還比率平均値テキスト"/>
        <xdr:cNvSpPr txBox="1"/>
      </xdr:nvSpPr>
      <xdr:spPr>
        <a:xfrm>
          <a:off x="14846300" y="5026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3" name="フローチャート: 判断 132"/>
        <xdr:cNvSpPr/>
      </xdr:nvSpPr>
      <xdr:spPr>
        <a:xfrm>
          <a:off x="14744700" y="517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4" name="フローチャート: 判断 133"/>
        <xdr:cNvSpPr/>
      </xdr:nvSpPr>
      <xdr:spPr>
        <a:xfrm>
          <a:off x="14033500" y="51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5" name="フローチャート: 判断 134"/>
        <xdr:cNvSpPr/>
      </xdr:nvSpPr>
      <xdr:spPr>
        <a:xfrm>
          <a:off x="13271500" y="514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6" name="フローチャート: 判断 135"/>
        <xdr:cNvSpPr/>
      </xdr:nvSpPr>
      <xdr:spPr>
        <a:xfrm>
          <a:off x="12509500" y="51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7" name="フローチャート: 判断 136"/>
        <xdr:cNvSpPr/>
      </xdr:nvSpPr>
      <xdr:spPr>
        <a:xfrm>
          <a:off x="11747500" y="50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25073</xdr:rowOff>
    </xdr:from>
    <xdr:to>
      <xdr:col>76</xdr:col>
      <xdr:colOff>73025</xdr:colOff>
      <xdr:row>31</xdr:row>
      <xdr:rowOff>126673</xdr:rowOff>
    </xdr:to>
    <xdr:sp macro="" textlink="">
      <xdr:nvSpPr>
        <xdr:cNvPr id="143" name="楕円 142"/>
        <xdr:cNvSpPr/>
      </xdr:nvSpPr>
      <xdr:spPr>
        <a:xfrm>
          <a:off x="14744700" y="534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3500</xdr:rowOff>
    </xdr:from>
    <xdr:ext cx="469744" cy="259045"/>
    <xdr:sp macro="" textlink="">
      <xdr:nvSpPr>
        <xdr:cNvPr id="144" name="債務償還比率該当値テキスト"/>
        <xdr:cNvSpPr txBox="1"/>
      </xdr:nvSpPr>
      <xdr:spPr>
        <a:xfrm>
          <a:off x="14846300" y="5318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32579</xdr:rowOff>
    </xdr:from>
    <xdr:to>
      <xdr:col>72</xdr:col>
      <xdr:colOff>123825</xdr:colOff>
      <xdr:row>31</xdr:row>
      <xdr:rowOff>134179</xdr:rowOff>
    </xdr:to>
    <xdr:sp macro="" textlink="">
      <xdr:nvSpPr>
        <xdr:cNvPr id="145" name="楕円 144"/>
        <xdr:cNvSpPr/>
      </xdr:nvSpPr>
      <xdr:spPr>
        <a:xfrm>
          <a:off x="14033500" y="534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75873</xdr:rowOff>
    </xdr:from>
    <xdr:to>
      <xdr:col>76</xdr:col>
      <xdr:colOff>22225</xdr:colOff>
      <xdr:row>31</xdr:row>
      <xdr:rowOff>83379</xdr:rowOff>
    </xdr:to>
    <xdr:cxnSp macro="">
      <xdr:nvCxnSpPr>
        <xdr:cNvPr id="146" name="直線コネクタ 145"/>
        <xdr:cNvCxnSpPr/>
      </xdr:nvCxnSpPr>
      <xdr:spPr>
        <a:xfrm flipV="1">
          <a:off x="14084300" y="5390823"/>
          <a:ext cx="7112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9241</xdr:rowOff>
    </xdr:from>
    <xdr:to>
      <xdr:col>68</xdr:col>
      <xdr:colOff>123825</xdr:colOff>
      <xdr:row>31</xdr:row>
      <xdr:rowOff>110841</xdr:rowOff>
    </xdr:to>
    <xdr:sp macro="" textlink="">
      <xdr:nvSpPr>
        <xdr:cNvPr id="147" name="楕円 146"/>
        <xdr:cNvSpPr/>
      </xdr:nvSpPr>
      <xdr:spPr>
        <a:xfrm>
          <a:off x="13271500" y="532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60041</xdr:rowOff>
    </xdr:from>
    <xdr:to>
      <xdr:col>72</xdr:col>
      <xdr:colOff>73025</xdr:colOff>
      <xdr:row>31</xdr:row>
      <xdr:rowOff>83379</xdr:rowOff>
    </xdr:to>
    <xdr:cxnSp macro="">
      <xdr:nvCxnSpPr>
        <xdr:cNvPr id="148" name="直線コネクタ 147"/>
        <xdr:cNvCxnSpPr/>
      </xdr:nvCxnSpPr>
      <xdr:spPr>
        <a:xfrm>
          <a:off x="13322300" y="5374991"/>
          <a:ext cx="762000" cy="2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53037</xdr:rowOff>
    </xdr:from>
    <xdr:to>
      <xdr:col>64</xdr:col>
      <xdr:colOff>123825</xdr:colOff>
      <xdr:row>31</xdr:row>
      <xdr:rowOff>154637</xdr:rowOff>
    </xdr:to>
    <xdr:sp macro="" textlink="">
      <xdr:nvSpPr>
        <xdr:cNvPr id="149" name="楕円 148"/>
        <xdr:cNvSpPr/>
      </xdr:nvSpPr>
      <xdr:spPr>
        <a:xfrm>
          <a:off x="12509500" y="536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60041</xdr:rowOff>
    </xdr:from>
    <xdr:to>
      <xdr:col>68</xdr:col>
      <xdr:colOff>73025</xdr:colOff>
      <xdr:row>31</xdr:row>
      <xdr:rowOff>103837</xdr:rowOff>
    </xdr:to>
    <xdr:cxnSp macro="">
      <xdr:nvCxnSpPr>
        <xdr:cNvPr id="150" name="直線コネクタ 149"/>
        <xdr:cNvCxnSpPr/>
      </xdr:nvCxnSpPr>
      <xdr:spPr>
        <a:xfrm flipV="1">
          <a:off x="12560300" y="5374991"/>
          <a:ext cx="762000" cy="4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46150</xdr:rowOff>
    </xdr:from>
    <xdr:to>
      <xdr:col>60</xdr:col>
      <xdr:colOff>123825</xdr:colOff>
      <xdr:row>31</xdr:row>
      <xdr:rowOff>147750</xdr:rowOff>
    </xdr:to>
    <xdr:sp macro="" textlink="">
      <xdr:nvSpPr>
        <xdr:cNvPr id="151" name="楕円 150"/>
        <xdr:cNvSpPr/>
      </xdr:nvSpPr>
      <xdr:spPr>
        <a:xfrm>
          <a:off x="11747500" y="53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96950</xdr:rowOff>
    </xdr:from>
    <xdr:to>
      <xdr:col>64</xdr:col>
      <xdr:colOff>73025</xdr:colOff>
      <xdr:row>31</xdr:row>
      <xdr:rowOff>103837</xdr:rowOff>
    </xdr:to>
    <xdr:cxnSp macro="">
      <xdr:nvCxnSpPr>
        <xdr:cNvPr id="152" name="直線コネクタ 151"/>
        <xdr:cNvCxnSpPr/>
      </xdr:nvCxnSpPr>
      <xdr:spPr>
        <a:xfrm>
          <a:off x="11798300" y="5411900"/>
          <a:ext cx="762000" cy="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126406</xdr:rowOff>
    </xdr:from>
    <xdr:ext cx="469744" cy="259045"/>
    <xdr:sp macro="" textlink="">
      <xdr:nvSpPr>
        <xdr:cNvPr id="153" name="n_1aveValue債務償還比率"/>
        <xdr:cNvSpPr txBox="1"/>
      </xdr:nvSpPr>
      <xdr:spPr>
        <a:xfrm>
          <a:off x="13836727" y="49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154" name="n_2aveValue債務償還比率"/>
        <xdr:cNvSpPr txBox="1"/>
      </xdr:nvSpPr>
      <xdr:spPr>
        <a:xfrm>
          <a:off x="13087427" y="491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55" name="n_3aveValue債務償還比率"/>
        <xdr:cNvSpPr txBox="1"/>
      </xdr:nvSpPr>
      <xdr:spPr>
        <a:xfrm>
          <a:off x="12325427" y="48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53412</xdr:rowOff>
    </xdr:from>
    <xdr:ext cx="469744" cy="259045"/>
    <xdr:sp macro="" textlink="">
      <xdr:nvSpPr>
        <xdr:cNvPr id="156" name="n_4aveValue債務償還比率"/>
        <xdr:cNvSpPr txBox="1"/>
      </xdr:nvSpPr>
      <xdr:spPr>
        <a:xfrm>
          <a:off x="11563427" y="485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125306</xdr:rowOff>
    </xdr:from>
    <xdr:ext cx="469744" cy="259045"/>
    <xdr:sp macro="" textlink="">
      <xdr:nvSpPr>
        <xdr:cNvPr id="157" name="n_1mainValue債務償還比率"/>
        <xdr:cNvSpPr txBox="1"/>
      </xdr:nvSpPr>
      <xdr:spPr>
        <a:xfrm>
          <a:off x="13836727" y="544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101968</xdr:rowOff>
    </xdr:from>
    <xdr:ext cx="469744" cy="259045"/>
    <xdr:sp macro="" textlink="">
      <xdr:nvSpPr>
        <xdr:cNvPr id="158" name="n_2mainValue債務償還比率"/>
        <xdr:cNvSpPr txBox="1"/>
      </xdr:nvSpPr>
      <xdr:spPr>
        <a:xfrm>
          <a:off x="13087427" y="541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145764</xdr:rowOff>
    </xdr:from>
    <xdr:ext cx="469744" cy="259045"/>
    <xdr:sp macro="" textlink="">
      <xdr:nvSpPr>
        <xdr:cNvPr id="159" name="n_3mainValue債務償還比率"/>
        <xdr:cNvSpPr txBox="1"/>
      </xdr:nvSpPr>
      <xdr:spPr>
        <a:xfrm>
          <a:off x="12325427" y="546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138877</xdr:rowOff>
    </xdr:from>
    <xdr:ext cx="469744" cy="259045"/>
    <xdr:sp macro="" textlink="">
      <xdr:nvSpPr>
        <xdr:cNvPr id="160" name="n_4mainValue債務償還比率"/>
        <xdr:cNvSpPr txBox="1"/>
      </xdr:nvSpPr>
      <xdr:spPr>
        <a:xfrm>
          <a:off x="11563427" y="54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33,219
32,993
132.65
23,272,359
22,891,801
265,809
11,044,005
23,859,358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77.8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74" name="楕円 73"/>
        <xdr:cNvSpPr/>
      </xdr:nvSpPr>
      <xdr:spPr>
        <a:xfrm>
          <a:off x="45847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82567</xdr:rowOff>
    </xdr:from>
    <xdr:ext cx="405111" cy="259045"/>
    <xdr:sp macro="" textlink="">
      <xdr:nvSpPr>
        <xdr:cNvPr id="75" name="【道路】&#10;有形固定資産減価償却率該当値テキスト"/>
        <xdr:cNvSpPr txBox="1"/>
      </xdr:nvSpPr>
      <xdr:spPr>
        <a:xfrm>
          <a:off x="4673600" y="6426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35197</xdr:rowOff>
    </xdr:from>
    <xdr:to>
      <xdr:col>20</xdr:col>
      <xdr:colOff>38100</xdr:colOff>
      <xdr:row>38</xdr:row>
      <xdr:rowOff>136797</xdr:rowOff>
    </xdr:to>
    <xdr:sp macro="" textlink="">
      <xdr:nvSpPr>
        <xdr:cNvPr id="76" name="楕円 75"/>
        <xdr:cNvSpPr/>
      </xdr:nvSpPr>
      <xdr:spPr>
        <a:xfrm>
          <a:off x="37465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85997</xdr:rowOff>
    </xdr:from>
    <xdr:to>
      <xdr:col>24</xdr:col>
      <xdr:colOff>63500</xdr:colOff>
      <xdr:row>38</xdr:row>
      <xdr:rowOff>110490</xdr:rowOff>
    </xdr:to>
    <xdr:cxnSp macro="">
      <xdr:nvCxnSpPr>
        <xdr:cNvPr id="77" name="直線コネクタ 76"/>
        <xdr:cNvCxnSpPr/>
      </xdr:nvCxnSpPr>
      <xdr:spPr>
        <a:xfrm>
          <a:off x="3797300" y="660109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17235</xdr:rowOff>
    </xdr:from>
    <xdr:to>
      <xdr:col>15</xdr:col>
      <xdr:colOff>101600</xdr:colOff>
      <xdr:row>38</xdr:row>
      <xdr:rowOff>118835</xdr:rowOff>
    </xdr:to>
    <xdr:sp macro="" textlink="">
      <xdr:nvSpPr>
        <xdr:cNvPr id="78" name="楕円 77"/>
        <xdr:cNvSpPr/>
      </xdr:nvSpPr>
      <xdr:spPr>
        <a:xfrm>
          <a:off x="2857500" y="65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68035</xdr:rowOff>
    </xdr:from>
    <xdr:to>
      <xdr:col>19</xdr:col>
      <xdr:colOff>177800</xdr:colOff>
      <xdr:row>38</xdr:row>
      <xdr:rowOff>85997</xdr:rowOff>
    </xdr:to>
    <xdr:cxnSp macro="">
      <xdr:nvCxnSpPr>
        <xdr:cNvPr id="79" name="直線コネクタ 78"/>
        <xdr:cNvCxnSpPr/>
      </xdr:nvCxnSpPr>
      <xdr:spPr>
        <a:xfrm>
          <a:off x="2908300" y="6583135"/>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5806</xdr:rowOff>
    </xdr:from>
    <xdr:to>
      <xdr:col>10</xdr:col>
      <xdr:colOff>165100</xdr:colOff>
      <xdr:row>38</xdr:row>
      <xdr:rowOff>107406</xdr:rowOff>
    </xdr:to>
    <xdr:sp macro="" textlink="">
      <xdr:nvSpPr>
        <xdr:cNvPr id="80" name="楕円 79"/>
        <xdr:cNvSpPr/>
      </xdr:nvSpPr>
      <xdr:spPr>
        <a:xfrm>
          <a:off x="1968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56606</xdr:rowOff>
    </xdr:from>
    <xdr:to>
      <xdr:col>15</xdr:col>
      <xdr:colOff>50800</xdr:colOff>
      <xdr:row>38</xdr:row>
      <xdr:rowOff>68035</xdr:rowOff>
    </xdr:to>
    <xdr:cxnSp macro="">
      <xdr:nvCxnSpPr>
        <xdr:cNvPr id="81" name="直線コネクタ 80"/>
        <xdr:cNvCxnSpPr/>
      </xdr:nvCxnSpPr>
      <xdr:spPr>
        <a:xfrm>
          <a:off x="2019300" y="6571706"/>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28666</xdr:rowOff>
    </xdr:from>
    <xdr:to>
      <xdr:col>6</xdr:col>
      <xdr:colOff>38100</xdr:colOff>
      <xdr:row>38</xdr:row>
      <xdr:rowOff>130266</xdr:rowOff>
    </xdr:to>
    <xdr:sp macro="" textlink="">
      <xdr:nvSpPr>
        <xdr:cNvPr id="82" name="楕円 81"/>
        <xdr:cNvSpPr/>
      </xdr:nvSpPr>
      <xdr:spPr>
        <a:xfrm>
          <a:off x="10795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56606</xdr:rowOff>
    </xdr:from>
    <xdr:to>
      <xdr:col>10</xdr:col>
      <xdr:colOff>114300</xdr:colOff>
      <xdr:row>38</xdr:row>
      <xdr:rowOff>79466</xdr:rowOff>
    </xdr:to>
    <xdr:cxnSp macro="">
      <xdr:nvCxnSpPr>
        <xdr:cNvPr id="83" name="直線コネクタ 82"/>
        <xdr:cNvCxnSpPr/>
      </xdr:nvCxnSpPr>
      <xdr:spPr>
        <a:xfrm flipV="1">
          <a:off x="1130300" y="657170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84" name="n_1aveValue【道路】&#10;有形固定資産減価償却率"/>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5" name="n_2aveValue【道路】&#10;有形固定資産減価償却率"/>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6" name="n_3aveValue【道路】&#10;有形固定資産減価償却率"/>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7" name="n_4aveValue【道路】&#10;有形固定資産減価償却率"/>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153324</xdr:rowOff>
    </xdr:from>
    <xdr:ext cx="405111" cy="259045"/>
    <xdr:sp macro="" textlink="">
      <xdr:nvSpPr>
        <xdr:cNvPr id="88" name="n_1mainValue【道路】&#10;有形固定資産減価償却率"/>
        <xdr:cNvSpPr txBox="1"/>
      </xdr:nvSpPr>
      <xdr:spPr>
        <a:xfrm>
          <a:off x="35820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135363</xdr:rowOff>
    </xdr:from>
    <xdr:ext cx="405111" cy="259045"/>
    <xdr:sp macro="" textlink="">
      <xdr:nvSpPr>
        <xdr:cNvPr id="89" name="n_2mainValue【道路】&#10;有形固定資産減価償却率"/>
        <xdr:cNvSpPr txBox="1"/>
      </xdr:nvSpPr>
      <xdr:spPr>
        <a:xfrm>
          <a:off x="2705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123933</xdr:rowOff>
    </xdr:from>
    <xdr:ext cx="405111" cy="259045"/>
    <xdr:sp macro="" textlink="">
      <xdr:nvSpPr>
        <xdr:cNvPr id="90" name="n_3mainValue【道路】&#10;有形固定資産減価償却率"/>
        <xdr:cNvSpPr txBox="1"/>
      </xdr:nvSpPr>
      <xdr:spPr>
        <a:xfrm>
          <a:off x="1816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121393</xdr:rowOff>
    </xdr:from>
    <xdr:ext cx="405111" cy="259045"/>
    <xdr:sp macro="" textlink="">
      <xdr:nvSpPr>
        <xdr:cNvPr id="91" name="n_4mainValue【道路】&#10;有形固定資産減価償却率"/>
        <xdr:cNvSpPr txBox="1"/>
      </xdr:nvSpPr>
      <xdr:spPr>
        <a:xfrm>
          <a:off x="927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3" name="直線コネクタ 112"/>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4" name="【道路】&#10;一人当たり延長最小値テキスト"/>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5" name="直線コネクタ 114"/>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6" name="【道路】&#10;一人当たり延長最大値テキスト"/>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7" name="直線コネクタ 116"/>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43403</xdr:rowOff>
    </xdr:from>
    <xdr:ext cx="534377" cy="259045"/>
    <xdr:sp macro="" textlink="">
      <xdr:nvSpPr>
        <xdr:cNvPr id="118" name="【道路】&#10;一人当たり延長平均値テキスト"/>
        <xdr:cNvSpPr txBox="1"/>
      </xdr:nvSpPr>
      <xdr:spPr>
        <a:xfrm>
          <a:off x="10515600" y="6729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9" name="フローチャート: 判断 118"/>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20" name="フローチャート: 判断 119"/>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21" name="フローチャート: 判断 120"/>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22" name="フローチャート: 判断 121"/>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3" name="フローチャート: 判断 122"/>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125289</xdr:rowOff>
    </xdr:from>
    <xdr:to>
      <xdr:col>55</xdr:col>
      <xdr:colOff>50800</xdr:colOff>
      <xdr:row>41</xdr:row>
      <xdr:rowOff>55439</xdr:rowOff>
    </xdr:to>
    <xdr:sp macro="" textlink="">
      <xdr:nvSpPr>
        <xdr:cNvPr id="129" name="楕円 128"/>
        <xdr:cNvSpPr/>
      </xdr:nvSpPr>
      <xdr:spPr>
        <a:xfrm>
          <a:off x="10426700" y="698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40216</xdr:rowOff>
    </xdr:from>
    <xdr:ext cx="534377" cy="259045"/>
    <xdr:sp macro="" textlink="">
      <xdr:nvSpPr>
        <xdr:cNvPr id="130" name="【道路】&#10;一人当たり延長該当値テキスト"/>
        <xdr:cNvSpPr txBox="1"/>
      </xdr:nvSpPr>
      <xdr:spPr>
        <a:xfrm>
          <a:off x="10515600" y="689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127694</xdr:rowOff>
    </xdr:from>
    <xdr:to>
      <xdr:col>50</xdr:col>
      <xdr:colOff>165100</xdr:colOff>
      <xdr:row>41</xdr:row>
      <xdr:rowOff>57844</xdr:rowOff>
    </xdr:to>
    <xdr:sp macro="" textlink="">
      <xdr:nvSpPr>
        <xdr:cNvPr id="131" name="楕円 130"/>
        <xdr:cNvSpPr/>
      </xdr:nvSpPr>
      <xdr:spPr>
        <a:xfrm>
          <a:off x="9588500" y="698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4639</xdr:rowOff>
    </xdr:from>
    <xdr:to>
      <xdr:col>55</xdr:col>
      <xdr:colOff>0</xdr:colOff>
      <xdr:row>41</xdr:row>
      <xdr:rowOff>7044</xdr:rowOff>
    </xdr:to>
    <xdr:cxnSp macro="">
      <xdr:nvCxnSpPr>
        <xdr:cNvPr id="132" name="直線コネクタ 131"/>
        <xdr:cNvCxnSpPr/>
      </xdr:nvCxnSpPr>
      <xdr:spPr>
        <a:xfrm flipV="1">
          <a:off x="9639300" y="7034089"/>
          <a:ext cx="838200" cy="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130236</xdr:rowOff>
    </xdr:from>
    <xdr:to>
      <xdr:col>46</xdr:col>
      <xdr:colOff>38100</xdr:colOff>
      <xdr:row>41</xdr:row>
      <xdr:rowOff>60386</xdr:rowOff>
    </xdr:to>
    <xdr:sp macro="" textlink="">
      <xdr:nvSpPr>
        <xdr:cNvPr id="133" name="楕円 132"/>
        <xdr:cNvSpPr/>
      </xdr:nvSpPr>
      <xdr:spPr>
        <a:xfrm>
          <a:off x="8699500" y="698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7044</xdr:rowOff>
    </xdr:from>
    <xdr:to>
      <xdr:col>50</xdr:col>
      <xdr:colOff>114300</xdr:colOff>
      <xdr:row>41</xdr:row>
      <xdr:rowOff>9586</xdr:rowOff>
    </xdr:to>
    <xdr:cxnSp macro="">
      <xdr:nvCxnSpPr>
        <xdr:cNvPr id="134" name="直線コネクタ 133"/>
        <xdr:cNvCxnSpPr/>
      </xdr:nvCxnSpPr>
      <xdr:spPr>
        <a:xfrm flipV="1">
          <a:off x="8750300" y="7036494"/>
          <a:ext cx="889000" cy="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132686</xdr:rowOff>
    </xdr:from>
    <xdr:to>
      <xdr:col>41</xdr:col>
      <xdr:colOff>101600</xdr:colOff>
      <xdr:row>41</xdr:row>
      <xdr:rowOff>62836</xdr:rowOff>
    </xdr:to>
    <xdr:sp macro="" textlink="">
      <xdr:nvSpPr>
        <xdr:cNvPr id="135" name="楕円 134"/>
        <xdr:cNvSpPr/>
      </xdr:nvSpPr>
      <xdr:spPr>
        <a:xfrm>
          <a:off x="7810500" y="699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9586</xdr:rowOff>
    </xdr:from>
    <xdr:to>
      <xdr:col>45</xdr:col>
      <xdr:colOff>177800</xdr:colOff>
      <xdr:row>41</xdr:row>
      <xdr:rowOff>12036</xdr:rowOff>
    </xdr:to>
    <xdr:cxnSp macro="">
      <xdr:nvCxnSpPr>
        <xdr:cNvPr id="136" name="直線コネクタ 135"/>
        <xdr:cNvCxnSpPr/>
      </xdr:nvCxnSpPr>
      <xdr:spPr>
        <a:xfrm flipV="1">
          <a:off x="7861300" y="7039036"/>
          <a:ext cx="8890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135009</xdr:rowOff>
    </xdr:from>
    <xdr:to>
      <xdr:col>36</xdr:col>
      <xdr:colOff>165100</xdr:colOff>
      <xdr:row>41</xdr:row>
      <xdr:rowOff>65159</xdr:rowOff>
    </xdr:to>
    <xdr:sp macro="" textlink="">
      <xdr:nvSpPr>
        <xdr:cNvPr id="137" name="楕円 136"/>
        <xdr:cNvSpPr/>
      </xdr:nvSpPr>
      <xdr:spPr>
        <a:xfrm>
          <a:off x="6921500" y="699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12036</xdr:rowOff>
    </xdr:from>
    <xdr:to>
      <xdr:col>41</xdr:col>
      <xdr:colOff>50800</xdr:colOff>
      <xdr:row>41</xdr:row>
      <xdr:rowOff>14359</xdr:rowOff>
    </xdr:to>
    <xdr:cxnSp macro="">
      <xdr:nvCxnSpPr>
        <xdr:cNvPr id="138" name="直線コネクタ 137"/>
        <xdr:cNvCxnSpPr/>
      </xdr:nvCxnSpPr>
      <xdr:spPr>
        <a:xfrm flipV="1">
          <a:off x="6972300" y="7041486"/>
          <a:ext cx="889000" cy="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144679</xdr:rowOff>
    </xdr:from>
    <xdr:ext cx="534377" cy="259045"/>
    <xdr:sp macro="" textlink="">
      <xdr:nvSpPr>
        <xdr:cNvPr id="139" name="n_1aveValue【道路】&#10;一人当たり延長"/>
        <xdr:cNvSpPr txBox="1"/>
      </xdr:nvSpPr>
      <xdr:spPr>
        <a:xfrm>
          <a:off x="9359411" y="66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159081</xdr:rowOff>
    </xdr:from>
    <xdr:ext cx="534377" cy="259045"/>
    <xdr:sp macro="" textlink="">
      <xdr:nvSpPr>
        <xdr:cNvPr id="140" name="n_2aveValue【道路】&#10;一人当たり延長"/>
        <xdr:cNvSpPr txBox="1"/>
      </xdr:nvSpPr>
      <xdr:spPr>
        <a:xfrm>
          <a:off x="8483111" y="66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156365</xdr:rowOff>
    </xdr:from>
    <xdr:ext cx="534377" cy="259045"/>
    <xdr:sp macro="" textlink="">
      <xdr:nvSpPr>
        <xdr:cNvPr id="141" name="n_3aveValue【道路】&#10;一人当たり延長"/>
        <xdr:cNvSpPr txBox="1"/>
      </xdr:nvSpPr>
      <xdr:spPr>
        <a:xfrm>
          <a:off x="7594111" y="66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3779</xdr:rowOff>
    </xdr:from>
    <xdr:ext cx="534377" cy="259045"/>
    <xdr:sp macro="" textlink="">
      <xdr:nvSpPr>
        <xdr:cNvPr id="142" name="n_4aveValue【道路】&#10;一人当たり延長"/>
        <xdr:cNvSpPr txBox="1"/>
      </xdr:nvSpPr>
      <xdr:spPr>
        <a:xfrm>
          <a:off x="6705111" y="66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48971</xdr:rowOff>
    </xdr:from>
    <xdr:ext cx="534377" cy="259045"/>
    <xdr:sp macro="" textlink="">
      <xdr:nvSpPr>
        <xdr:cNvPr id="143" name="n_1mainValue【道路】&#10;一人当たり延長"/>
        <xdr:cNvSpPr txBox="1"/>
      </xdr:nvSpPr>
      <xdr:spPr>
        <a:xfrm>
          <a:off x="9359411" y="707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51513</xdr:rowOff>
    </xdr:from>
    <xdr:ext cx="534377" cy="259045"/>
    <xdr:sp macro="" textlink="">
      <xdr:nvSpPr>
        <xdr:cNvPr id="144" name="n_2mainValue【道路】&#10;一人当たり延長"/>
        <xdr:cNvSpPr txBox="1"/>
      </xdr:nvSpPr>
      <xdr:spPr>
        <a:xfrm>
          <a:off x="8483111" y="708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53963</xdr:rowOff>
    </xdr:from>
    <xdr:ext cx="534377" cy="259045"/>
    <xdr:sp macro="" textlink="">
      <xdr:nvSpPr>
        <xdr:cNvPr id="145" name="n_3mainValue【道路】&#10;一人当たり延長"/>
        <xdr:cNvSpPr txBox="1"/>
      </xdr:nvSpPr>
      <xdr:spPr>
        <a:xfrm>
          <a:off x="7594111" y="708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56286</xdr:rowOff>
    </xdr:from>
    <xdr:ext cx="534377" cy="259045"/>
    <xdr:sp macro="" textlink="">
      <xdr:nvSpPr>
        <xdr:cNvPr id="146" name="n_4mainValue【道路】&#10;一人当たり延長"/>
        <xdr:cNvSpPr txBox="1"/>
      </xdr:nvSpPr>
      <xdr:spPr>
        <a:xfrm>
          <a:off x="6705111" y="708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70" name="直線コネクタ 169"/>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71" name="【橋りょう・トンネ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72" name="直線コネクタ 171"/>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19702</xdr:rowOff>
    </xdr:from>
    <xdr:ext cx="405111" cy="259045"/>
    <xdr:sp macro="" textlink="">
      <xdr:nvSpPr>
        <xdr:cNvPr id="175" name="【橋りょう・トンネル】&#10;有形固定資産減価償却率平均値テキスト"/>
        <xdr:cNvSpPr txBox="1"/>
      </xdr:nvSpPr>
      <xdr:spPr>
        <a:xfrm>
          <a:off x="4673600" y="10478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6" name="フローチャート: 判断 175"/>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7" name="フローチャート: 判断 176"/>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8" name="フローチャート: 判断 177"/>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9" name="フローチャート: 判断 178"/>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80" name="フローチャート: 判断 179"/>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149225</xdr:rowOff>
    </xdr:from>
    <xdr:to>
      <xdr:col>24</xdr:col>
      <xdr:colOff>114300</xdr:colOff>
      <xdr:row>64</xdr:row>
      <xdr:rowOff>79375</xdr:rowOff>
    </xdr:to>
    <xdr:sp macro="" textlink="">
      <xdr:nvSpPr>
        <xdr:cNvPr id="186" name="楕円 185"/>
        <xdr:cNvSpPr/>
      </xdr:nvSpPr>
      <xdr:spPr>
        <a:xfrm>
          <a:off x="4584700" y="1095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64152</xdr:rowOff>
    </xdr:from>
    <xdr:ext cx="405111" cy="259045"/>
    <xdr:sp macro="" textlink="">
      <xdr:nvSpPr>
        <xdr:cNvPr id="187" name="【橋りょう・トンネル】&#10;有形固定資産減価償却率該当値テキスト"/>
        <xdr:cNvSpPr txBox="1"/>
      </xdr:nvSpPr>
      <xdr:spPr>
        <a:xfrm>
          <a:off x="4673600" y="10865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126365</xdr:rowOff>
    </xdr:from>
    <xdr:to>
      <xdr:col>20</xdr:col>
      <xdr:colOff>38100</xdr:colOff>
      <xdr:row>64</xdr:row>
      <xdr:rowOff>56515</xdr:rowOff>
    </xdr:to>
    <xdr:sp macro="" textlink="">
      <xdr:nvSpPr>
        <xdr:cNvPr id="188" name="楕円 187"/>
        <xdr:cNvSpPr/>
      </xdr:nvSpPr>
      <xdr:spPr>
        <a:xfrm>
          <a:off x="3746500" y="109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5715</xdr:rowOff>
    </xdr:from>
    <xdr:to>
      <xdr:col>24</xdr:col>
      <xdr:colOff>63500</xdr:colOff>
      <xdr:row>64</xdr:row>
      <xdr:rowOff>28575</xdr:rowOff>
    </xdr:to>
    <xdr:cxnSp macro="">
      <xdr:nvCxnSpPr>
        <xdr:cNvPr id="189" name="直線コネクタ 188"/>
        <xdr:cNvCxnSpPr/>
      </xdr:nvCxnSpPr>
      <xdr:spPr>
        <a:xfrm>
          <a:off x="3797300" y="1097851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101600</xdr:rowOff>
    </xdr:from>
    <xdr:to>
      <xdr:col>15</xdr:col>
      <xdr:colOff>101600</xdr:colOff>
      <xdr:row>64</xdr:row>
      <xdr:rowOff>31750</xdr:rowOff>
    </xdr:to>
    <xdr:sp macro="" textlink="">
      <xdr:nvSpPr>
        <xdr:cNvPr id="190" name="楕円 189"/>
        <xdr:cNvSpPr/>
      </xdr:nvSpPr>
      <xdr:spPr>
        <a:xfrm>
          <a:off x="2857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152400</xdr:rowOff>
    </xdr:from>
    <xdr:to>
      <xdr:col>19</xdr:col>
      <xdr:colOff>177800</xdr:colOff>
      <xdr:row>64</xdr:row>
      <xdr:rowOff>5715</xdr:rowOff>
    </xdr:to>
    <xdr:cxnSp macro="">
      <xdr:nvCxnSpPr>
        <xdr:cNvPr id="191" name="直線コネクタ 190"/>
        <xdr:cNvCxnSpPr/>
      </xdr:nvCxnSpPr>
      <xdr:spPr>
        <a:xfrm>
          <a:off x="2908300" y="1095375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80645</xdr:rowOff>
    </xdr:from>
    <xdr:to>
      <xdr:col>10</xdr:col>
      <xdr:colOff>165100</xdr:colOff>
      <xdr:row>64</xdr:row>
      <xdr:rowOff>10795</xdr:rowOff>
    </xdr:to>
    <xdr:sp macro="" textlink="">
      <xdr:nvSpPr>
        <xdr:cNvPr id="192" name="楕円 191"/>
        <xdr:cNvSpPr/>
      </xdr:nvSpPr>
      <xdr:spPr>
        <a:xfrm>
          <a:off x="1968500" y="1088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131445</xdr:rowOff>
    </xdr:from>
    <xdr:to>
      <xdr:col>15</xdr:col>
      <xdr:colOff>50800</xdr:colOff>
      <xdr:row>63</xdr:row>
      <xdr:rowOff>152400</xdr:rowOff>
    </xdr:to>
    <xdr:cxnSp macro="">
      <xdr:nvCxnSpPr>
        <xdr:cNvPr id="193" name="直線コネクタ 192"/>
        <xdr:cNvCxnSpPr/>
      </xdr:nvCxnSpPr>
      <xdr:spPr>
        <a:xfrm>
          <a:off x="2019300" y="109327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31115</xdr:rowOff>
    </xdr:from>
    <xdr:to>
      <xdr:col>6</xdr:col>
      <xdr:colOff>38100</xdr:colOff>
      <xdr:row>64</xdr:row>
      <xdr:rowOff>132715</xdr:rowOff>
    </xdr:to>
    <xdr:sp macro="" textlink="">
      <xdr:nvSpPr>
        <xdr:cNvPr id="194" name="楕円 193"/>
        <xdr:cNvSpPr/>
      </xdr:nvSpPr>
      <xdr:spPr>
        <a:xfrm>
          <a:off x="1079500" y="1100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131445</xdr:rowOff>
    </xdr:from>
    <xdr:to>
      <xdr:col>10</xdr:col>
      <xdr:colOff>114300</xdr:colOff>
      <xdr:row>64</xdr:row>
      <xdr:rowOff>81915</xdr:rowOff>
    </xdr:to>
    <xdr:cxnSp macro="">
      <xdr:nvCxnSpPr>
        <xdr:cNvPr id="195" name="直線コネクタ 194"/>
        <xdr:cNvCxnSpPr/>
      </xdr:nvCxnSpPr>
      <xdr:spPr>
        <a:xfrm flipV="1">
          <a:off x="1130300" y="10932795"/>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88282</xdr:rowOff>
    </xdr:from>
    <xdr:ext cx="405111" cy="259045"/>
    <xdr:sp macro="" textlink="">
      <xdr:nvSpPr>
        <xdr:cNvPr id="196" name="n_1aveValue【橋りょう・トンネル】&#10;有形固定資産減価償却率"/>
        <xdr:cNvSpPr txBox="1"/>
      </xdr:nvSpPr>
      <xdr:spPr>
        <a:xfrm>
          <a:off x="35820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59707</xdr:rowOff>
    </xdr:from>
    <xdr:ext cx="405111" cy="259045"/>
    <xdr:sp macro="" textlink="">
      <xdr:nvSpPr>
        <xdr:cNvPr id="197" name="n_2aveValue【橋りょう・トンネル】&#10;有形固定資産減価償却率"/>
        <xdr:cNvSpPr txBox="1"/>
      </xdr:nvSpPr>
      <xdr:spPr>
        <a:xfrm>
          <a:off x="2705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198" name="n_3aveValue【橋りょう・トンネル】&#10;有形固定資産減価償却率"/>
        <xdr:cNvSpPr txBox="1"/>
      </xdr:nvSpPr>
      <xdr:spPr>
        <a:xfrm>
          <a:off x="1816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162577</xdr:rowOff>
    </xdr:from>
    <xdr:ext cx="405111" cy="259045"/>
    <xdr:sp macro="" textlink="">
      <xdr:nvSpPr>
        <xdr:cNvPr id="199" name="n_4aveValue【橋りょう・トンネル】&#10;有形固定資産減価償却率"/>
        <xdr:cNvSpPr txBox="1"/>
      </xdr:nvSpPr>
      <xdr:spPr>
        <a:xfrm>
          <a:off x="927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47642</xdr:rowOff>
    </xdr:from>
    <xdr:ext cx="405111" cy="259045"/>
    <xdr:sp macro="" textlink="">
      <xdr:nvSpPr>
        <xdr:cNvPr id="200" name="n_1mainValue【橋りょう・トンネル】&#10;有形固定資産減価償却率"/>
        <xdr:cNvSpPr txBox="1"/>
      </xdr:nvSpPr>
      <xdr:spPr>
        <a:xfrm>
          <a:off x="3582044" y="1102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22877</xdr:rowOff>
    </xdr:from>
    <xdr:ext cx="405111" cy="259045"/>
    <xdr:sp macro="" textlink="">
      <xdr:nvSpPr>
        <xdr:cNvPr id="201" name="n_2mainValue【橋りょう・トンネル】&#10;有形固定資産減価償却率"/>
        <xdr:cNvSpPr txBox="1"/>
      </xdr:nvSpPr>
      <xdr:spPr>
        <a:xfrm>
          <a:off x="2705744"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1922</xdr:rowOff>
    </xdr:from>
    <xdr:ext cx="405111" cy="259045"/>
    <xdr:sp macro="" textlink="">
      <xdr:nvSpPr>
        <xdr:cNvPr id="202" name="n_3mainValue【橋りょう・トンネル】&#10;有形固定資産減価償却率"/>
        <xdr:cNvSpPr txBox="1"/>
      </xdr:nvSpPr>
      <xdr:spPr>
        <a:xfrm>
          <a:off x="1816744"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123842</xdr:rowOff>
    </xdr:from>
    <xdr:ext cx="405111" cy="259045"/>
    <xdr:sp macro="" textlink="">
      <xdr:nvSpPr>
        <xdr:cNvPr id="203" name="n_4mainValue【橋りょう・トンネル】&#10;有形固定資産減価償却率"/>
        <xdr:cNvSpPr txBox="1"/>
      </xdr:nvSpPr>
      <xdr:spPr>
        <a:xfrm>
          <a:off x="927744" y="1109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25" name="直線コネクタ 224"/>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26" name="【橋りょう・トンネル】&#10;一人当たり有形固定資産（償却資産）額最小値テキスト"/>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27" name="直線コネクタ 226"/>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28" name="【橋りょう・トンネル】&#10;一人当たり有形固定資産（償却資産）額最大値テキスト"/>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9" name="直線コネクタ 228"/>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151678</xdr:rowOff>
    </xdr:from>
    <xdr:ext cx="599010" cy="259045"/>
    <xdr:sp macro="" textlink="">
      <xdr:nvSpPr>
        <xdr:cNvPr id="230" name="【橋りょう・トンネル】&#10;一人当たり有形固定資産（償却資産）額平均値テキスト"/>
        <xdr:cNvSpPr txBox="1"/>
      </xdr:nvSpPr>
      <xdr:spPr>
        <a:xfrm>
          <a:off x="10515600" y="10438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31" name="フローチャート: 判断 230"/>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32" name="フローチャート: 判断 231"/>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33" name="フローチャート: 判断 232"/>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34" name="フローチャート: 判断 233"/>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35" name="フローチャート: 判断 234"/>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30808</xdr:rowOff>
    </xdr:from>
    <xdr:to>
      <xdr:col>55</xdr:col>
      <xdr:colOff>50800</xdr:colOff>
      <xdr:row>63</xdr:row>
      <xdr:rowOff>132408</xdr:rowOff>
    </xdr:to>
    <xdr:sp macro="" textlink="">
      <xdr:nvSpPr>
        <xdr:cNvPr id="241" name="楕円 240"/>
        <xdr:cNvSpPr/>
      </xdr:nvSpPr>
      <xdr:spPr>
        <a:xfrm>
          <a:off x="10426700" y="1083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117185</xdr:rowOff>
    </xdr:from>
    <xdr:ext cx="534377" cy="259045"/>
    <xdr:sp macro="" textlink="">
      <xdr:nvSpPr>
        <xdr:cNvPr id="242" name="【橋りょう・トンネル】&#10;一人当たり有形固定資産（償却資産）額該当値テキスト"/>
        <xdr:cNvSpPr txBox="1"/>
      </xdr:nvSpPr>
      <xdr:spPr>
        <a:xfrm>
          <a:off x="10515600" y="1074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32483</xdr:rowOff>
    </xdr:from>
    <xdr:to>
      <xdr:col>50</xdr:col>
      <xdr:colOff>165100</xdr:colOff>
      <xdr:row>63</xdr:row>
      <xdr:rowOff>134083</xdr:rowOff>
    </xdr:to>
    <xdr:sp macro="" textlink="">
      <xdr:nvSpPr>
        <xdr:cNvPr id="243" name="楕円 242"/>
        <xdr:cNvSpPr/>
      </xdr:nvSpPr>
      <xdr:spPr>
        <a:xfrm>
          <a:off x="9588500" y="1083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81608</xdr:rowOff>
    </xdr:from>
    <xdr:to>
      <xdr:col>55</xdr:col>
      <xdr:colOff>0</xdr:colOff>
      <xdr:row>63</xdr:row>
      <xdr:rowOff>83283</xdr:rowOff>
    </xdr:to>
    <xdr:cxnSp macro="">
      <xdr:nvCxnSpPr>
        <xdr:cNvPr id="244" name="直線コネクタ 243"/>
        <xdr:cNvCxnSpPr/>
      </xdr:nvCxnSpPr>
      <xdr:spPr>
        <a:xfrm flipV="1">
          <a:off x="9639300" y="10882958"/>
          <a:ext cx="838200" cy="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34259</xdr:rowOff>
    </xdr:from>
    <xdr:to>
      <xdr:col>46</xdr:col>
      <xdr:colOff>38100</xdr:colOff>
      <xdr:row>63</xdr:row>
      <xdr:rowOff>135859</xdr:rowOff>
    </xdr:to>
    <xdr:sp macro="" textlink="">
      <xdr:nvSpPr>
        <xdr:cNvPr id="245" name="楕円 244"/>
        <xdr:cNvSpPr/>
      </xdr:nvSpPr>
      <xdr:spPr>
        <a:xfrm>
          <a:off x="8699500" y="1083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83283</xdr:rowOff>
    </xdr:from>
    <xdr:to>
      <xdr:col>50</xdr:col>
      <xdr:colOff>114300</xdr:colOff>
      <xdr:row>63</xdr:row>
      <xdr:rowOff>85059</xdr:rowOff>
    </xdr:to>
    <xdr:cxnSp macro="">
      <xdr:nvCxnSpPr>
        <xdr:cNvPr id="246" name="直線コネクタ 245"/>
        <xdr:cNvCxnSpPr/>
      </xdr:nvCxnSpPr>
      <xdr:spPr>
        <a:xfrm flipV="1">
          <a:off x="8750300" y="10884633"/>
          <a:ext cx="889000" cy="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36100</xdr:rowOff>
    </xdr:from>
    <xdr:to>
      <xdr:col>41</xdr:col>
      <xdr:colOff>101600</xdr:colOff>
      <xdr:row>63</xdr:row>
      <xdr:rowOff>137700</xdr:rowOff>
    </xdr:to>
    <xdr:sp macro="" textlink="">
      <xdr:nvSpPr>
        <xdr:cNvPr id="247" name="楕円 246"/>
        <xdr:cNvSpPr/>
      </xdr:nvSpPr>
      <xdr:spPr>
        <a:xfrm>
          <a:off x="7810500" y="108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85059</xdr:rowOff>
    </xdr:from>
    <xdr:to>
      <xdr:col>45</xdr:col>
      <xdr:colOff>177800</xdr:colOff>
      <xdr:row>63</xdr:row>
      <xdr:rowOff>86900</xdr:rowOff>
    </xdr:to>
    <xdr:cxnSp macro="">
      <xdr:nvCxnSpPr>
        <xdr:cNvPr id="248" name="直線コネクタ 247"/>
        <xdr:cNvCxnSpPr/>
      </xdr:nvCxnSpPr>
      <xdr:spPr>
        <a:xfrm flipV="1">
          <a:off x="7861300" y="10886409"/>
          <a:ext cx="889000" cy="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95565</xdr:rowOff>
    </xdr:from>
    <xdr:to>
      <xdr:col>36</xdr:col>
      <xdr:colOff>165100</xdr:colOff>
      <xdr:row>64</xdr:row>
      <xdr:rowOff>25715</xdr:rowOff>
    </xdr:to>
    <xdr:sp macro="" textlink="">
      <xdr:nvSpPr>
        <xdr:cNvPr id="249" name="楕円 248"/>
        <xdr:cNvSpPr/>
      </xdr:nvSpPr>
      <xdr:spPr>
        <a:xfrm>
          <a:off x="6921500" y="1089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86900</xdr:rowOff>
    </xdr:from>
    <xdr:to>
      <xdr:col>41</xdr:col>
      <xdr:colOff>50800</xdr:colOff>
      <xdr:row>63</xdr:row>
      <xdr:rowOff>146365</xdr:rowOff>
    </xdr:to>
    <xdr:cxnSp macro="">
      <xdr:nvCxnSpPr>
        <xdr:cNvPr id="250" name="直線コネクタ 249"/>
        <xdr:cNvCxnSpPr/>
      </xdr:nvCxnSpPr>
      <xdr:spPr>
        <a:xfrm flipV="1">
          <a:off x="6972300" y="10888250"/>
          <a:ext cx="889000" cy="5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75023</xdr:rowOff>
    </xdr:from>
    <xdr:ext cx="599010" cy="259045"/>
    <xdr:sp macro="" textlink="">
      <xdr:nvSpPr>
        <xdr:cNvPr id="251" name="n_1aveValue【橋りょう・トンネル】&#10;一人当たり有形固定資産（償却資産）額"/>
        <xdr:cNvSpPr txBox="1"/>
      </xdr:nvSpPr>
      <xdr:spPr>
        <a:xfrm>
          <a:off x="9327095" y="1036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52" name="n_2aveValue【橋りょう・トンネル】&#10;一人当たり有形固定資産（償却資産）額"/>
        <xdr:cNvSpPr txBox="1"/>
      </xdr:nvSpPr>
      <xdr:spPr>
        <a:xfrm>
          <a:off x="84507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53" name="n_3aveValue【橋りょう・トンネル】&#10;一人当たり有形固定資産（償却資産）額"/>
        <xdr:cNvSpPr txBox="1"/>
      </xdr:nvSpPr>
      <xdr:spPr>
        <a:xfrm>
          <a:off x="7561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54" name="n_4aveValue【橋りょう・トンネル】&#10;一人当たり有形固定資産（償却資産）額"/>
        <xdr:cNvSpPr txBox="1"/>
      </xdr:nvSpPr>
      <xdr:spPr>
        <a:xfrm>
          <a:off x="6672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125210</xdr:rowOff>
    </xdr:from>
    <xdr:ext cx="534377" cy="259045"/>
    <xdr:sp macro="" textlink="">
      <xdr:nvSpPr>
        <xdr:cNvPr id="255" name="n_1mainValue【橋りょう・トンネル】&#10;一人当たり有形固定資産（償却資産）額"/>
        <xdr:cNvSpPr txBox="1"/>
      </xdr:nvSpPr>
      <xdr:spPr>
        <a:xfrm>
          <a:off x="9359411" y="1092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126986</xdr:rowOff>
    </xdr:from>
    <xdr:ext cx="534377" cy="259045"/>
    <xdr:sp macro="" textlink="">
      <xdr:nvSpPr>
        <xdr:cNvPr id="256" name="n_2mainValue【橋りょう・トンネル】&#10;一人当たり有形固定資産（償却資産）額"/>
        <xdr:cNvSpPr txBox="1"/>
      </xdr:nvSpPr>
      <xdr:spPr>
        <a:xfrm>
          <a:off x="8483111" y="1092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128827</xdr:rowOff>
    </xdr:from>
    <xdr:ext cx="534377" cy="259045"/>
    <xdr:sp macro="" textlink="">
      <xdr:nvSpPr>
        <xdr:cNvPr id="257" name="n_3mainValue【橋りょう・トンネル】&#10;一人当たり有形固定資産（償却資産）額"/>
        <xdr:cNvSpPr txBox="1"/>
      </xdr:nvSpPr>
      <xdr:spPr>
        <a:xfrm>
          <a:off x="7594111" y="1093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16842</xdr:rowOff>
    </xdr:from>
    <xdr:ext cx="534377" cy="259045"/>
    <xdr:sp macro="" textlink="">
      <xdr:nvSpPr>
        <xdr:cNvPr id="258" name="n_4mainValue【橋りょう・トンネル】&#10;一人当たり有形固定資産（償却資産）額"/>
        <xdr:cNvSpPr txBox="1"/>
      </xdr:nvSpPr>
      <xdr:spPr>
        <a:xfrm>
          <a:off x="6705111" y="1098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3" name="直線コネクタ 282"/>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6"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7" name="直線コネクタ 286"/>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88" name="【公営住宅】&#10;有形固定資産減価償却率平均値テキスト"/>
        <xdr:cNvSpPr txBox="1"/>
      </xdr:nvSpPr>
      <xdr:spPr>
        <a:xfrm>
          <a:off x="4673600" y="1404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90" name="フローチャート: 判断 289"/>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91" name="フローチャート: 判断 290"/>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93" name="フローチャート: 判断 292"/>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126364</xdr:rowOff>
    </xdr:from>
    <xdr:to>
      <xdr:col>24</xdr:col>
      <xdr:colOff>114300</xdr:colOff>
      <xdr:row>84</xdr:row>
      <xdr:rowOff>56514</xdr:rowOff>
    </xdr:to>
    <xdr:sp macro="" textlink="">
      <xdr:nvSpPr>
        <xdr:cNvPr id="299" name="楕円 298"/>
        <xdr:cNvSpPr/>
      </xdr:nvSpPr>
      <xdr:spPr>
        <a:xfrm>
          <a:off x="45847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104791</xdr:rowOff>
    </xdr:from>
    <xdr:ext cx="405111" cy="259045"/>
    <xdr:sp macro="" textlink="">
      <xdr:nvSpPr>
        <xdr:cNvPr id="300" name="【公営住宅】&#10;有形固定資産減価償却率該当値テキスト"/>
        <xdr:cNvSpPr txBox="1"/>
      </xdr:nvSpPr>
      <xdr:spPr>
        <a:xfrm>
          <a:off x="4673600"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93980</xdr:rowOff>
    </xdr:from>
    <xdr:to>
      <xdr:col>20</xdr:col>
      <xdr:colOff>38100</xdr:colOff>
      <xdr:row>84</xdr:row>
      <xdr:rowOff>24130</xdr:rowOff>
    </xdr:to>
    <xdr:sp macro="" textlink="">
      <xdr:nvSpPr>
        <xdr:cNvPr id="301" name="楕円 300"/>
        <xdr:cNvSpPr/>
      </xdr:nvSpPr>
      <xdr:spPr>
        <a:xfrm>
          <a:off x="37465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144780</xdr:rowOff>
    </xdr:from>
    <xdr:to>
      <xdr:col>24</xdr:col>
      <xdr:colOff>63500</xdr:colOff>
      <xdr:row>84</xdr:row>
      <xdr:rowOff>5714</xdr:rowOff>
    </xdr:to>
    <xdr:cxnSp macro="">
      <xdr:nvCxnSpPr>
        <xdr:cNvPr id="302" name="直線コネクタ 301"/>
        <xdr:cNvCxnSpPr/>
      </xdr:nvCxnSpPr>
      <xdr:spPr>
        <a:xfrm>
          <a:off x="3797300" y="14375130"/>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63500</xdr:rowOff>
    </xdr:from>
    <xdr:to>
      <xdr:col>15</xdr:col>
      <xdr:colOff>101600</xdr:colOff>
      <xdr:row>83</xdr:row>
      <xdr:rowOff>165100</xdr:rowOff>
    </xdr:to>
    <xdr:sp macro="" textlink="">
      <xdr:nvSpPr>
        <xdr:cNvPr id="303" name="楕円 302"/>
        <xdr:cNvSpPr/>
      </xdr:nvSpPr>
      <xdr:spPr>
        <a:xfrm>
          <a:off x="2857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114300</xdr:rowOff>
    </xdr:from>
    <xdr:to>
      <xdr:col>19</xdr:col>
      <xdr:colOff>177800</xdr:colOff>
      <xdr:row>83</xdr:row>
      <xdr:rowOff>144780</xdr:rowOff>
    </xdr:to>
    <xdr:cxnSp macro="">
      <xdr:nvCxnSpPr>
        <xdr:cNvPr id="304" name="直線コネクタ 303"/>
        <xdr:cNvCxnSpPr/>
      </xdr:nvCxnSpPr>
      <xdr:spPr>
        <a:xfrm>
          <a:off x="2908300" y="143446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25400</xdr:rowOff>
    </xdr:from>
    <xdr:to>
      <xdr:col>10</xdr:col>
      <xdr:colOff>165100</xdr:colOff>
      <xdr:row>83</xdr:row>
      <xdr:rowOff>127000</xdr:rowOff>
    </xdr:to>
    <xdr:sp macro="" textlink="">
      <xdr:nvSpPr>
        <xdr:cNvPr id="305" name="楕円 304"/>
        <xdr:cNvSpPr/>
      </xdr:nvSpPr>
      <xdr:spPr>
        <a:xfrm>
          <a:off x="1968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76200</xdr:rowOff>
    </xdr:from>
    <xdr:to>
      <xdr:col>15</xdr:col>
      <xdr:colOff>50800</xdr:colOff>
      <xdr:row>83</xdr:row>
      <xdr:rowOff>114300</xdr:rowOff>
    </xdr:to>
    <xdr:cxnSp macro="">
      <xdr:nvCxnSpPr>
        <xdr:cNvPr id="306" name="直線コネクタ 305"/>
        <xdr:cNvCxnSpPr/>
      </xdr:nvCxnSpPr>
      <xdr:spPr>
        <a:xfrm>
          <a:off x="2019300" y="14306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160655</xdr:rowOff>
    </xdr:from>
    <xdr:to>
      <xdr:col>6</xdr:col>
      <xdr:colOff>38100</xdr:colOff>
      <xdr:row>83</xdr:row>
      <xdr:rowOff>90805</xdr:rowOff>
    </xdr:to>
    <xdr:sp macro="" textlink="">
      <xdr:nvSpPr>
        <xdr:cNvPr id="307" name="楕円 306"/>
        <xdr:cNvSpPr/>
      </xdr:nvSpPr>
      <xdr:spPr>
        <a:xfrm>
          <a:off x="10795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40005</xdr:rowOff>
    </xdr:from>
    <xdr:to>
      <xdr:col>10</xdr:col>
      <xdr:colOff>114300</xdr:colOff>
      <xdr:row>83</xdr:row>
      <xdr:rowOff>76200</xdr:rowOff>
    </xdr:to>
    <xdr:cxnSp macro="">
      <xdr:nvCxnSpPr>
        <xdr:cNvPr id="308" name="直線コネクタ 307"/>
        <xdr:cNvCxnSpPr/>
      </xdr:nvCxnSpPr>
      <xdr:spPr>
        <a:xfrm>
          <a:off x="1130300" y="142703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53991</xdr:rowOff>
    </xdr:from>
    <xdr:ext cx="405111" cy="259045"/>
    <xdr:sp macro="" textlink="">
      <xdr:nvSpPr>
        <xdr:cNvPr id="309" name="n_1aveValue【公営住宅】&#10;有形固定資産減価償却率"/>
        <xdr:cNvSpPr txBox="1"/>
      </xdr:nvSpPr>
      <xdr:spPr>
        <a:xfrm>
          <a:off x="35820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31132</xdr:rowOff>
    </xdr:from>
    <xdr:ext cx="405111" cy="259045"/>
    <xdr:sp macro="" textlink="">
      <xdr:nvSpPr>
        <xdr:cNvPr id="310" name="n_2aveValue【公営住宅】&#10;有形固定資産減価償却率"/>
        <xdr:cNvSpPr txBox="1"/>
      </xdr:nvSpPr>
      <xdr:spPr>
        <a:xfrm>
          <a:off x="2705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1" name="n_3aveValue【公営住宅】&#10;有形固定資産減価償却率"/>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312" name="n_4aveValue【公営住宅】&#10;有形固定資産減価償却率"/>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15257</xdr:rowOff>
    </xdr:from>
    <xdr:ext cx="405111" cy="259045"/>
    <xdr:sp macro="" textlink="">
      <xdr:nvSpPr>
        <xdr:cNvPr id="313" name="n_1mainValue【公営住宅】&#10;有形固定資産減価償却率"/>
        <xdr:cNvSpPr txBox="1"/>
      </xdr:nvSpPr>
      <xdr:spPr>
        <a:xfrm>
          <a:off x="3582044"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156227</xdr:rowOff>
    </xdr:from>
    <xdr:ext cx="405111" cy="259045"/>
    <xdr:sp macro="" textlink="">
      <xdr:nvSpPr>
        <xdr:cNvPr id="314" name="n_2mainValue【公営住宅】&#10;有形固定資産減価償却率"/>
        <xdr:cNvSpPr txBox="1"/>
      </xdr:nvSpPr>
      <xdr:spPr>
        <a:xfrm>
          <a:off x="270574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118127</xdr:rowOff>
    </xdr:from>
    <xdr:ext cx="405111" cy="259045"/>
    <xdr:sp macro="" textlink="">
      <xdr:nvSpPr>
        <xdr:cNvPr id="315" name="n_3mainValue【公営住宅】&#10;有形固定資産減価償却率"/>
        <xdr:cNvSpPr txBox="1"/>
      </xdr:nvSpPr>
      <xdr:spPr>
        <a:xfrm>
          <a:off x="1816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81932</xdr:rowOff>
    </xdr:from>
    <xdr:ext cx="405111" cy="259045"/>
    <xdr:sp macro="" textlink="">
      <xdr:nvSpPr>
        <xdr:cNvPr id="316" name="n_4mainValue【公営住宅】&#10;有形固定資産減価償却率"/>
        <xdr:cNvSpPr txBox="1"/>
      </xdr:nvSpPr>
      <xdr:spPr>
        <a:xfrm>
          <a:off x="9277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0" name="テキスト ボックス 329"/>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2" name="テキスト ボックス 331"/>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4" name="テキスト ボックス 333"/>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6" name="テキスト ボックス 33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38" name="直線コネクタ 337"/>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39" name="【公営住宅】&#10;一人当たり面積最小値テキスト"/>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40" name="直線コネクタ 339"/>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41" name="【公営住宅】&#10;一人当たり面積最大値テキスト"/>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42" name="直線コネクタ 341"/>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43" name="【公営住宅】&#10;一人当たり面積平均値テキスト"/>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4" name="フローチャート: 判断 343"/>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45" name="フローチャート: 判断 344"/>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46" name="フローチャート: 判断 345"/>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47" name="フローチャート: 判断 346"/>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48" name="フローチャート: 判断 347"/>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45684</xdr:rowOff>
    </xdr:from>
    <xdr:to>
      <xdr:col>55</xdr:col>
      <xdr:colOff>50800</xdr:colOff>
      <xdr:row>85</xdr:row>
      <xdr:rowOff>147284</xdr:rowOff>
    </xdr:to>
    <xdr:sp macro="" textlink="">
      <xdr:nvSpPr>
        <xdr:cNvPr id="354" name="楕円 353"/>
        <xdr:cNvSpPr/>
      </xdr:nvSpPr>
      <xdr:spPr>
        <a:xfrm>
          <a:off x="10426700" y="146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5061</xdr:rowOff>
    </xdr:from>
    <xdr:ext cx="469744" cy="259045"/>
    <xdr:sp macro="" textlink="">
      <xdr:nvSpPr>
        <xdr:cNvPr id="355" name="【公営住宅】&#10;一人当たり面積該当値テキスト"/>
        <xdr:cNvSpPr txBox="1"/>
      </xdr:nvSpPr>
      <xdr:spPr>
        <a:xfrm>
          <a:off x="10515600" y="1440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47924</xdr:rowOff>
    </xdr:from>
    <xdr:to>
      <xdr:col>50</xdr:col>
      <xdr:colOff>165100</xdr:colOff>
      <xdr:row>85</xdr:row>
      <xdr:rowOff>149524</xdr:rowOff>
    </xdr:to>
    <xdr:sp macro="" textlink="">
      <xdr:nvSpPr>
        <xdr:cNvPr id="356" name="楕円 355"/>
        <xdr:cNvSpPr/>
      </xdr:nvSpPr>
      <xdr:spPr>
        <a:xfrm>
          <a:off x="9588500" y="1462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96484</xdr:rowOff>
    </xdr:from>
    <xdr:to>
      <xdr:col>55</xdr:col>
      <xdr:colOff>0</xdr:colOff>
      <xdr:row>85</xdr:row>
      <xdr:rowOff>98724</xdr:rowOff>
    </xdr:to>
    <xdr:cxnSp macro="">
      <xdr:nvCxnSpPr>
        <xdr:cNvPr id="357" name="直線コネクタ 356"/>
        <xdr:cNvCxnSpPr/>
      </xdr:nvCxnSpPr>
      <xdr:spPr>
        <a:xfrm flipV="1">
          <a:off x="9639300" y="14669734"/>
          <a:ext cx="8382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50164</xdr:rowOff>
    </xdr:from>
    <xdr:to>
      <xdr:col>46</xdr:col>
      <xdr:colOff>38100</xdr:colOff>
      <xdr:row>85</xdr:row>
      <xdr:rowOff>151764</xdr:rowOff>
    </xdr:to>
    <xdr:sp macro="" textlink="">
      <xdr:nvSpPr>
        <xdr:cNvPr id="358" name="楕円 357"/>
        <xdr:cNvSpPr/>
      </xdr:nvSpPr>
      <xdr:spPr>
        <a:xfrm>
          <a:off x="8699500" y="1462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98724</xdr:rowOff>
    </xdr:from>
    <xdr:to>
      <xdr:col>50</xdr:col>
      <xdr:colOff>114300</xdr:colOff>
      <xdr:row>85</xdr:row>
      <xdr:rowOff>100964</xdr:rowOff>
    </xdr:to>
    <xdr:cxnSp macro="">
      <xdr:nvCxnSpPr>
        <xdr:cNvPr id="359" name="直線コネクタ 358"/>
        <xdr:cNvCxnSpPr/>
      </xdr:nvCxnSpPr>
      <xdr:spPr>
        <a:xfrm flipV="1">
          <a:off x="8750300" y="14671974"/>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52313</xdr:rowOff>
    </xdr:from>
    <xdr:to>
      <xdr:col>41</xdr:col>
      <xdr:colOff>101600</xdr:colOff>
      <xdr:row>85</xdr:row>
      <xdr:rowOff>153913</xdr:rowOff>
    </xdr:to>
    <xdr:sp macro="" textlink="">
      <xdr:nvSpPr>
        <xdr:cNvPr id="360" name="楕円 359"/>
        <xdr:cNvSpPr/>
      </xdr:nvSpPr>
      <xdr:spPr>
        <a:xfrm>
          <a:off x="7810500" y="1462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100964</xdr:rowOff>
    </xdr:from>
    <xdr:to>
      <xdr:col>45</xdr:col>
      <xdr:colOff>177800</xdr:colOff>
      <xdr:row>85</xdr:row>
      <xdr:rowOff>103113</xdr:rowOff>
    </xdr:to>
    <xdr:cxnSp macro="">
      <xdr:nvCxnSpPr>
        <xdr:cNvPr id="361" name="直線コネクタ 360"/>
        <xdr:cNvCxnSpPr/>
      </xdr:nvCxnSpPr>
      <xdr:spPr>
        <a:xfrm flipV="1">
          <a:off x="7861300" y="14674214"/>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54325</xdr:rowOff>
    </xdr:from>
    <xdr:to>
      <xdr:col>36</xdr:col>
      <xdr:colOff>165100</xdr:colOff>
      <xdr:row>85</xdr:row>
      <xdr:rowOff>155925</xdr:rowOff>
    </xdr:to>
    <xdr:sp macro="" textlink="">
      <xdr:nvSpPr>
        <xdr:cNvPr id="362" name="楕円 361"/>
        <xdr:cNvSpPr/>
      </xdr:nvSpPr>
      <xdr:spPr>
        <a:xfrm>
          <a:off x="6921500" y="1462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103113</xdr:rowOff>
    </xdr:from>
    <xdr:to>
      <xdr:col>41</xdr:col>
      <xdr:colOff>50800</xdr:colOff>
      <xdr:row>85</xdr:row>
      <xdr:rowOff>105125</xdr:rowOff>
    </xdr:to>
    <xdr:cxnSp macro="">
      <xdr:nvCxnSpPr>
        <xdr:cNvPr id="363" name="直線コネクタ 362"/>
        <xdr:cNvCxnSpPr/>
      </xdr:nvCxnSpPr>
      <xdr:spPr>
        <a:xfrm flipV="1">
          <a:off x="6972300" y="14676363"/>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23105</xdr:rowOff>
    </xdr:from>
    <xdr:ext cx="469744" cy="259045"/>
    <xdr:sp macro="" textlink="">
      <xdr:nvSpPr>
        <xdr:cNvPr id="364" name="n_1aveValue【公営住宅】&#10;一人当たり面積"/>
        <xdr:cNvSpPr txBox="1"/>
      </xdr:nvSpPr>
      <xdr:spPr>
        <a:xfrm>
          <a:off x="93917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25300</xdr:rowOff>
    </xdr:from>
    <xdr:ext cx="469744" cy="259045"/>
    <xdr:sp macro="" textlink="">
      <xdr:nvSpPr>
        <xdr:cNvPr id="365" name="n_2aveValue【公営住宅】&#10;一人当たり面積"/>
        <xdr:cNvSpPr txBox="1"/>
      </xdr:nvSpPr>
      <xdr:spPr>
        <a:xfrm>
          <a:off x="8515427" y="1477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25985</xdr:rowOff>
    </xdr:from>
    <xdr:ext cx="469744" cy="259045"/>
    <xdr:sp macro="" textlink="">
      <xdr:nvSpPr>
        <xdr:cNvPr id="366" name="n_3aveValue【公営住宅】&#10;一人当たり面積"/>
        <xdr:cNvSpPr txBox="1"/>
      </xdr:nvSpPr>
      <xdr:spPr>
        <a:xfrm>
          <a:off x="7626427" y="147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28912</xdr:rowOff>
    </xdr:from>
    <xdr:ext cx="469744" cy="259045"/>
    <xdr:sp macro="" textlink="">
      <xdr:nvSpPr>
        <xdr:cNvPr id="367" name="n_4aveValue【公営住宅】&#10;一人当たり面積"/>
        <xdr:cNvSpPr txBox="1"/>
      </xdr:nvSpPr>
      <xdr:spPr>
        <a:xfrm>
          <a:off x="6737427" y="1477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166051</xdr:rowOff>
    </xdr:from>
    <xdr:ext cx="469744" cy="259045"/>
    <xdr:sp macro="" textlink="">
      <xdr:nvSpPr>
        <xdr:cNvPr id="368" name="n_1mainValue【公営住宅】&#10;一人当たり面積"/>
        <xdr:cNvSpPr txBox="1"/>
      </xdr:nvSpPr>
      <xdr:spPr>
        <a:xfrm>
          <a:off x="9391727" y="14396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168291</xdr:rowOff>
    </xdr:from>
    <xdr:ext cx="469744" cy="259045"/>
    <xdr:sp macro="" textlink="">
      <xdr:nvSpPr>
        <xdr:cNvPr id="369" name="n_2mainValue【公営住宅】&#10;一人当たり面積"/>
        <xdr:cNvSpPr txBox="1"/>
      </xdr:nvSpPr>
      <xdr:spPr>
        <a:xfrm>
          <a:off x="8515427" y="1439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170440</xdr:rowOff>
    </xdr:from>
    <xdr:ext cx="469744" cy="259045"/>
    <xdr:sp macro="" textlink="">
      <xdr:nvSpPr>
        <xdr:cNvPr id="370" name="n_3mainValue【公営住宅】&#10;一人当たり面積"/>
        <xdr:cNvSpPr txBox="1"/>
      </xdr:nvSpPr>
      <xdr:spPr>
        <a:xfrm>
          <a:off x="7626427" y="1440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1002</xdr:rowOff>
    </xdr:from>
    <xdr:ext cx="469744" cy="259045"/>
    <xdr:sp macro="" textlink="">
      <xdr:nvSpPr>
        <xdr:cNvPr id="371" name="n_4mainValue【公営住宅】&#10;一人当たり面積"/>
        <xdr:cNvSpPr txBox="1"/>
      </xdr:nvSpPr>
      <xdr:spPr>
        <a:xfrm>
          <a:off x="6737427" y="1440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2" name="テキスト ボックス 38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3" name="直線コネクタ 38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4" name="テキスト ボックス 38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5" name="直線コネクタ 38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6" name="テキスト ボックス 38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7" name="直線コネクタ 38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8" name="テキスト ボックス 38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9" name="直線コネクタ 38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0" name="テキスト ボックス 38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1" name="直線コネクタ 39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2" name="テキスト ボックス 39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3" name="直線コネクタ 39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4" name="テキスト ボックス 39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6"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35379</xdr:rowOff>
    </xdr:to>
    <xdr:cxnSp macro="">
      <xdr:nvCxnSpPr>
        <xdr:cNvPr id="397" name="直線コネクタ 396"/>
        <xdr:cNvCxnSpPr/>
      </xdr:nvCxnSpPr>
      <xdr:spPr>
        <a:xfrm flipV="1">
          <a:off x="4634865"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8" name="【港湾・漁港】&#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9" name="直線コネクタ 398"/>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340478" cy="259045"/>
    <xdr:sp macro="" textlink="">
      <xdr:nvSpPr>
        <xdr:cNvPr id="400" name="【港湾・漁港】&#10;有形固定資産減価償却率最大値テキスト"/>
        <xdr:cNvSpPr txBox="1"/>
      </xdr:nvSpPr>
      <xdr:spPr>
        <a:xfrm>
          <a:off x="4673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401" name="直線コネクタ 400"/>
        <xdr:cNvCxnSpPr/>
      </xdr:nvCxnSpPr>
      <xdr:spPr>
        <a:xfrm>
          <a:off x="4546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72407</xdr:rowOff>
    </xdr:from>
    <xdr:ext cx="405111" cy="259045"/>
    <xdr:sp macro="" textlink="">
      <xdr:nvSpPr>
        <xdr:cNvPr id="402" name="【港湾・漁港】&#10;有形固定資産減価償却率平均値テキスト"/>
        <xdr:cNvSpPr txBox="1"/>
      </xdr:nvSpPr>
      <xdr:spPr>
        <a:xfrm>
          <a:off x="4673600" y="1790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403" name="フローチャート: 判断 402"/>
        <xdr:cNvSpPr/>
      </xdr:nvSpPr>
      <xdr:spPr>
        <a:xfrm>
          <a:off x="4584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95613</xdr:rowOff>
    </xdr:from>
    <xdr:to>
      <xdr:col>20</xdr:col>
      <xdr:colOff>38100</xdr:colOff>
      <xdr:row>105</xdr:row>
      <xdr:rowOff>25763</xdr:rowOff>
    </xdr:to>
    <xdr:sp macro="" textlink="">
      <xdr:nvSpPr>
        <xdr:cNvPr id="404" name="フローチャート: 判断 403"/>
        <xdr:cNvSpPr/>
      </xdr:nvSpPr>
      <xdr:spPr>
        <a:xfrm>
          <a:off x="3746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98879</xdr:rowOff>
    </xdr:from>
    <xdr:to>
      <xdr:col>15</xdr:col>
      <xdr:colOff>101600</xdr:colOff>
      <xdr:row>105</xdr:row>
      <xdr:rowOff>29029</xdr:rowOff>
    </xdr:to>
    <xdr:sp macro="" textlink="">
      <xdr:nvSpPr>
        <xdr:cNvPr id="405" name="フローチャート: 判断 404"/>
        <xdr:cNvSpPr/>
      </xdr:nvSpPr>
      <xdr:spPr>
        <a:xfrm>
          <a:off x="2857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76019</xdr:rowOff>
    </xdr:from>
    <xdr:to>
      <xdr:col>10</xdr:col>
      <xdr:colOff>165100</xdr:colOff>
      <xdr:row>105</xdr:row>
      <xdr:rowOff>6169</xdr:rowOff>
    </xdr:to>
    <xdr:sp macro="" textlink="">
      <xdr:nvSpPr>
        <xdr:cNvPr id="406" name="フローチャート: 判断 405"/>
        <xdr:cNvSpPr/>
      </xdr:nvSpPr>
      <xdr:spPr>
        <a:xfrm>
          <a:off x="1968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62956</xdr:rowOff>
    </xdr:from>
    <xdr:to>
      <xdr:col>6</xdr:col>
      <xdr:colOff>38100</xdr:colOff>
      <xdr:row>104</xdr:row>
      <xdr:rowOff>164556</xdr:rowOff>
    </xdr:to>
    <xdr:sp macro="" textlink="">
      <xdr:nvSpPr>
        <xdr:cNvPr id="407" name="フローチャート: 判断 406"/>
        <xdr:cNvSpPr/>
      </xdr:nvSpPr>
      <xdr:spPr>
        <a:xfrm>
          <a:off x="1079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100512</xdr:rowOff>
    </xdr:from>
    <xdr:to>
      <xdr:col>24</xdr:col>
      <xdr:colOff>114300</xdr:colOff>
      <xdr:row>103</xdr:row>
      <xdr:rowOff>30662</xdr:rowOff>
    </xdr:to>
    <xdr:sp macro="" textlink="">
      <xdr:nvSpPr>
        <xdr:cNvPr id="413" name="楕円 412"/>
        <xdr:cNvSpPr/>
      </xdr:nvSpPr>
      <xdr:spPr>
        <a:xfrm>
          <a:off x="4584700" y="1758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123389</xdr:rowOff>
    </xdr:from>
    <xdr:ext cx="405111" cy="259045"/>
    <xdr:sp macro="" textlink="">
      <xdr:nvSpPr>
        <xdr:cNvPr id="414" name="【港湾・漁港】&#10;有形固定資産減価償却率該当値テキスト"/>
        <xdr:cNvSpPr txBox="1"/>
      </xdr:nvSpPr>
      <xdr:spPr>
        <a:xfrm>
          <a:off x="4673600" y="1743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23768</xdr:rowOff>
    </xdr:from>
    <xdr:to>
      <xdr:col>20</xdr:col>
      <xdr:colOff>38100</xdr:colOff>
      <xdr:row>103</xdr:row>
      <xdr:rowOff>125368</xdr:rowOff>
    </xdr:to>
    <xdr:sp macro="" textlink="">
      <xdr:nvSpPr>
        <xdr:cNvPr id="415" name="楕円 414"/>
        <xdr:cNvSpPr/>
      </xdr:nvSpPr>
      <xdr:spPr>
        <a:xfrm>
          <a:off x="3746500" y="176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151312</xdr:rowOff>
    </xdr:from>
    <xdr:to>
      <xdr:col>24</xdr:col>
      <xdr:colOff>63500</xdr:colOff>
      <xdr:row>103</xdr:row>
      <xdr:rowOff>74568</xdr:rowOff>
    </xdr:to>
    <xdr:cxnSp macro="">
      <xdr:nvCxnSpPr>
        <xdr:cNvPr id="416" name="直線コネクタ 415"/>
        <xdr:cNvCxnSpPr/>
      </xdr:nvCxnSpPr>
      <xdr:spPr>
        <a:xfrm flipV="1">
          <a:off x="3797300" y="17639212"/>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5806</xdr:rowOff>
    </xdr:from>
    <xdr:to>
      <xdr:col>15</xdr:col>
      <xdr:colOff>101600</xdr:colOff>
      <xdr:row>103</xdr:row>
      <xdr:rowOff>107406</xdr:rowOff>
    </xdr:to>
    <xdr:sp macro="" textlink="">
      <xdr:nvSpPr>
        <xdr:cNvPr id="417" name="楕円 416"/>
        <xdr:cNvSpPr/>
      </xdr:nvSpPr>
      <xdr:spPr>
        <a:xfrm>
          <a:off x="2857500" y="176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56606</xdr:rowOff>
    </xdr:from>
    <xdr:to>
      <xdr:col>19</xdr:col>
      <xdr:colOff>177800</xdr:colOff>
      <xdr:row>103</xdr:row>
      <xdr:rowOff>74568</xdr:rowOff>
    </xdr:to>
    <xdr:cxnSp macro="">
      <xdr:nvCxnSpPr>
        <xdr:cNvPr id="418" name="直線コネクタ 417"/>
        <xdr:cNvCxnSpPr/>
      </xdr:nvCxnSpPr>
      <xdr:spPr>
        <a:xfrm>
          <a:off x="2908300" y="17715956"/>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151130</xdr:rowOff>
    </xdr:from>
    <xdr:to>
      <xdr:col>10</xdr:col>
      <xdr:colOff>165100</xdr:colOff>
      <xdr:row>103</xdr:row>
      <xdr:rowOff>81280</xdr:rowOff>
    </xdr:to>
    <xdr:sp macro="" textlink="">
      <xdr:nvSpPr>
        <xdr:cNvPr id="419" name="楕円 418"/>
        <xdr:cNvSpPr/>
      </xdr:nvSpPr>
      <xdr:spPr>
        <a:xfrm>
          <a:off x="1968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30480</xdr:rowOff>
    </xdr:from>
    <xdr:to>
      <xdr:col>15</xdr:col>
      <xdr:colOff>50800</xdr:colOff>
      <xdr:row>103</xdr:row>
      <xdr:rowOff>56606</xdr:rowOff>
    </xdr:to>
    <xdr:cxnSp macro="">
      <xdr:nvCxnSpPr>
        <xdr:cNvPr id="420" name="直線コネクタ 419"/>
        <xdr:cNvCxnSpPr/>
      </xdr:nvCxnSpPr>
      <xdr:spPr>
        <a:xfrm>
          <a:off x="2019300" y="1768983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25400</xdr:rowOff>
    </xdr:from>
    <xdr:to>
      <xdr:col>6</xdr:col>
      <xdr:colOff>38100</xdr:colOff>
      <xdr:row>104</xdr:row>
      <xdr:rowOff>127000</xdr:rowOff>
    </xdr:to>
    <xdr:sp macro="" textlink="">
      <xdr:nvSpPr>
        <xdr:cNvPr id="421" name="楕円 420"/>
        <xdr:cNvSpPr/>
      </xdr:nvSpPr>
      <xdr:spPr>
        <a:xfrm>
          <a:off x="1079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30480</xdr:rowOff>
    </xdr:from>
    <xdr:to>
      <xdr:col>10</xdr:col>
      <xdr:colOff>114300</xdr:colOff>
      <xdr:row>104</xdr:row>
      <xdr:rowOff>76200</xdr:rowOff>
    </xdr:to>
    <xdr:cxnSp macro="">
      <xdr:nvCxnSpPr>
        <xdr:cNvPr id="422" name="直線コネクタ 421"/>
        <xdr:cNvCxnSpPr/>
      </xdr:nvCxnSpPr>
      <xdr:spPr>
        <a:xfrm flipV="1">
          <a:off x="1130300" y="1768983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16890</xdr:rowOff>
    </xdr:from>
    <xdr:ext cx="405111" cy="259045"/>
    <xdr:sp macro="" textlink="">
      <xdr:nvSpPr>
        <xdr:cNvPr id="423" name="n_1aveValue【港湾・漁港】&#10;有形固定資産減価償却率"/>
        <xdr:cNvSpPr txBox="1"/>
      </xdr:nvSpPr>
      <xdr:spPr>
        <a:xfrm>
          <a:off x="3582044"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20156</xdr:rowOff>
    </xdr:from>
    <xdr:ext cx="405111" cy="259045"/>
    <xdr:sp macro="" textlink="">
      <xdr:nvSpPr>
        <xdr:cNvPr id="424" name="n_2aveValue【港湾・漁港】&#10;有形固定資産減価償却率"/>
        <xdr:cNvSpPr txBox="1"/>
      </xdr:nvSpPr>
      <xdr:spPr>
        <a:xfrm>
          <a:off x="27057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168746</xdr:rowOff>
    </xdr:from>
    <xdr:ext cx="405111" cy="259045"/>
    <xdr:sp macro="" textlink="">
      <xdr:nvSpPr>
        <xdr:cNvPr id="425" name="n_3aveValue【港湾・漁港】&#10;有形固定資産減価償却率"/>
        <xdr:cNvSpPr txBox="1"/>
      </xdr:nvSpPr>
      <xdr:spPr>
        <a:xfrm>
          <a:off x="1816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155683</xdr:rowOff>
    </xdr:from>
    <xdr:ext cx="405111" cy="259045"/>
    <xdr:sp macro="" textlink="">
      <xdr:nvSpPr>
        <xdr:cNvPr id="426" name="n_4aveValue【港湾・漁港】&#10;有形固定資産減価償却率"/>
        <xdr:cNvSpPr txBox="1"/>
      </xdr:nvSpPr>
      <xdr:spPr>
        <a:xfrm>
          <a:off x="9277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141895</xdr:rowOff>
    </xdr:from>
    <xdr:ext cx="405111" cy="259045"/>
    <xdr:sp macro="" textlink="">
      <xdr:nvSpPr>
        <xdr:cNvPr id="427" name="n_1mainValue【港湾・漁港】&#10;有形固定資産減価償却率"/>
        <xdr:cNvSpPr txBox="1"/>
      </xdr:nvSpPr>
      <xdr:spPr>
        <a:xfrm>
          <a:off x="3582044" y="1745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123933</xdr:rowOff>
    </xdr:from>
    <xdr:ext cx="405111" cy="259045"/>
    <xdr:sp macro="" textlink="">
      <xdr:nvSpPr>
        <xdr:cNvPr id="428" name="n_2mainValue【港湾・漁港】&#10;有形固定資産減価償却率"/>
        <xdr:cNvSpPr txBox="1"/>
      </xdr:nvSpPr>
      <xdr:spPr>
        <a:xfrm>
          <a:off x="2705744" y="1744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97807</xdr:rowOff>
    </xdr:from>
    <xdr:ext cx="405111" cy="259045"/>
    <xdr:sp macro="" textlink="">
      <xdr:nvSpPr>
        <xdr:cNvPr id="429" name="n_3mainValue【港湾・漁港】&#10;有形固定資産減価償却率"/>
        <xdr:cNvSpPr txBox="1"/>
      </xdr:nvSpPr>
      <xdr:spPr>
        <a:xfrm>
          <a:off x="1816744" y="1741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143527</xdr:rowOff>
    </xdr:from>
    <xdr:ext cx="405111" cy="259045"/>
    <xdr:sp macro="" textlink="">
      <xdr:nvSpPr>
        <xdr:cNvPr id="430" name="n_4mainValue【港湾・漁港】&#10;有形固定資産減価償却率"/>
        <xdr:cNvSpPr txBox="1"/>
      </xdr:nvSpPr>
      <xdr:spPr>
        <a:xfrm>
          <a:off x="927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1" name="直線コネクタ 44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2" name="テキスト ボックス 441"/>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3" name="直線コネクタ 44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4" name="テキスト ボックス 443"/>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5" name="直線コネクタ 44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6" name="テキスト ボックス 445"/>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7" name="直線コネクタ 44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8" name="テキスト ボックス 447"/>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0" name="テキスト ボックス 449"/>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132493</xdr:rowOff>
    </xdr:from>
    <xdr:to>
      <xdr:col>54</xdr:col>
      <xdr:colOff>189865</xdr:colOff>
      <xdr:row>108</xdr:row>
      <xdr:rowOff>76166</xdr:rowOff>
    </xdr:to>
    <xdr:cxnSp macro="">
      <xdr:nvCxnSpPr>
        <xdr:cNvPr id="452" name="直線コネクタ 451"/>
        <xdr:cNvCxnSpPr/>
      </xdr:nvCxnSpPr>
      <xdr:spPr>
        <a:xfrm flipV="1">
          <a:off x="10476865" y="17277493"/>
          <a:ext cx="0" cy="131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3"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4" name="直線コネクタ 453"/>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79170</xdr:rowOff>
    </xdr:from>
    <xdr:ext cx="690189" cy="259045"/>
    <xdr:sp macro="" textlink="">
      <xdr:nvSpPr>
        <xdr:cNvPr id="455" name="【港湾・漁港】&#10;一人当たり有形固定資産（償却資産）額最大値テキスト"/>
        <xdr:cNvSpPr txBox="1"/>
      </xdr:nvSpPr>
      <xdr:spPr>
        <a:xfrm>
          <a:off x="10515600" y="170527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2,876,876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132493</xdr:rowOff>
    </xdr:from>
    <xdr:to>
      <xdr:col>55</xdr:col>
      <xdr:colOff>88900</xdr:colOff>
      <xdr:row>100</xdr:row>
      <xdr:rowOff>132493</xdr:rowOff>
    </xdr:to>
    <xdr:cxnSp macro="">
      <xdr:nvCxnSpPr>
        <xdr:cNvPr id="456" name="直線コネクタ 455"/>
        <xdr:cNvCxnSpPr/>
      </xdr:nvCxnSpPr>
      <xdr:spPr>
        <a:xfrm>
          <a:off x="10388600" y="1727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18477</xdr:rowOff>
    </xdr:from>
    <xdr:ext cx="599010" cy="259045"/>
    <xdr:sp macro="" textlink="">
      <xdr:nvSpPr>
        <xdr:cNvPr id="457" name="【港湾・漁港】&#10;一人当たり有形固定資産（償却資産）額平均値テキスト"/>
        <xdr:cNvSpPr txBox="1"/>
      </xdr:nvSpPr>
      <xdr:spPr>
        <a:xfrm>
          <a:off x="10515600" y="18363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40050</xdr:rowOff>
    </xdr:from>
    <xdr:to>
      <xdr:col>55</xdr:col>
      <xdr:colOff>50800</xdr:colOff>
      <xdr:row>107</xdr:row>
      <xdr:rowOff>141650</xdr:rowOff>
    </xdr:to>
    <xdr:sp macro="" textlink="">
      <xdr:nvSpPr>
        <xdr:cNvPr id="458" name="フローチャート: 判断 457"/>
        <xdr:cNvSpPr/>
      </xdr:nvSpPr>
      <xdr:spPr>
        <a:xfrm>
          <a:off x="10426700" y="183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33503</xdr:rowOff>
    </xdr:from>
    <xdr:to>
      <xdr:col>50</xdr:col>
      <xdr:colOff>165100</xdr:colOff>
      <xdr:row>107</xdr:row>
      <xdr:rowOff>135103</xdr:rowOff>
    </xdr:to>
    <xdr:sp macro="" textlink="">
      <xdr:nvSpPr>
        <xdr:cNvPr id="459" name="フローチャート: 判断 458"/>
        <xdr:cNvSpPr/>
      </xdr:nvSpPr>
      <xdr:spPr>
        <a:xfrm>
          <a:off x="9588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51223</xdr:rowOff>
    </xdr:from>
    <xdr:to>
      <xdr:col>46</xdr:col>
      <xdr:colOff>38100</xdr:colOff>
      <xdr:row>107</xdr:row>
      <xdr:rowOff>152823</xdr:rowOff>
    </xdr:to>
    <xdr:sp macro="" textlink="">
      <xdr:nvSpPr>
        <xdr:cNvPr id="460" name="フローチャート: 判断 459"/>
        <xdr:cNvSpPr/>
      </xdr:nvSpPr>
      <xdr:spPr>
        <a:xfrm>
          <a:off x="8699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51839</xdr:rowOff>
    </xdr:from>
    <xdr:to>
      <xdr:col>41</xdr:col>
      <xdr:colOff>101600</xdr:colOff>
      <xdr:row>107</xdr:row>
      <xdr:rowOff>153439</xdr:rowOff>
    </xdr:to>
    <xdr:sp macro="" textlink="">
      <xdr:nvSpPr>
        <xdr:cNvPr id="461" name="フローチャート: 判断 460"/>
        <xdr:cNvSpPr/>
      </xdr:nvSpPr>
      <xdr:spPr>
        <a:xfrm>
          <a:off x="7810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90278</xdr:rowOff>
    </xdr:from>
    <xdr:to>
      <xdr:col>36</xdr:col>
      <xdr:colOff>165100</xdr:colOff>
      <xdr:row>108</xdr:row>
      <xdr:rowOff>20428</xdr:rowOff>
    </xdr:to>
    <xdr:sp macro="" textlink="">
      <xdr:nvSpPr>
        <xdr:cNvPr id="462" name="フローチャート: 判断 461"/>
        <xdr:cNvSpPr/>
      </xdr:nvSpPr>
      <xdr:spPr>
        <a:xfrm>
          <a:off x="6921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143601</xdr:rowOff>
    </xdr:from>
    <xdr:to>
      <xdr:col>55</xdr:col>
      <xdr:colOff>50800</xdr:colOff>
      <xdr:row>107</xdr:row>
      <xdr:rowOff>73751</xdr:rowOff>
    </xdr:to>
    <xdr:sp macro="" textlink="">
      <xdr:nvSpPr>
        <xdr:cNvPr id="468" name="楕円 467"/>
        <xdr:cNvSpPr/>
      </xdr:nvSpPr>
      <xdr:spPr>
        <a:xfrm>
          <a:off x="10426700" y="1831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166478</xdr:rowOff>
    </xdr:from>
    <xdr:ext cx="599010" cy="259045"/>
    <xdr:sp macro="" textlink="">
      <xdr:nvSpPr>
        <xdr:cNvPr id="469" name="【港湾・漁港】&#10;一人当たり有形固定資産（償却資産）額該当値テキスト"/>
        <xdr:cNvSpPr txBox="1"/>
      </xdr:nvSpPr>
      <xdr:spPr>
        <a:xfrm>
          <a:off x="10515600" y="1816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19067</xdr:rowOff>
    </xdr:from>
    <xdr:to>
      <xdr:col>50</xdr:col>
      <xdr:colOff>165100</xdr:colOff>
      <xdr:row>107</xdr:row>
      <xdr:rowOff>120667</xdr:rowOff>
    </xdr:to>
    <xdr:sp macro="" textlink="">
      <xdr:nvSpPr>
        <xdr:cNvPr id="470" name="楕円 469"/>
        <xdr:cNvSpPr/>
      </xdr:nvSpPr>
      <xdr:spPr>
        <a:xfrm>
          <a:off x="9588500" y="1836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22951</xdr:rowOff>
    </xdr:from>
    <xdr:to>
      <xdr:col>55</xdr:col>
      <xdr:colOff>0</xdr:colOff>
      <xdr:row>107</xdr:row>
      <xdr:rowOff>69867</xdr:rowOff>
    </xdr:to>
    <xdr:cxnSp macro="">
      <xdr:nvCxnSpPr>
        <xdr:cNvPr id="471" name="直線コネクタ 470"/>
        <xdr:cNvCxnSpPr/>
      </xdr:nvCxnSpPr>
      <xdr:spPr>
        <a:xfrm flipV="1">
          <a:off x="9639300" y="18368101"/>
          <a:ext cx="838200" cy="4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26037</xdr:rowOff>
    </xdr:from>
    <xdr:to>
      <xdr:col>46</xdr:col>
      <xdr:colOff>38100</xdr:colOff>
      <xdr:row>107</xdr:row>
      <xdr:rowOff>127637</xdr:rowOff>
    </xdr:to>
    <xdr:sp macro="" textlink="">
      <xdr:nvSpPr>
        <xdr:cNvPr id="472" name="楕円 471"/>
        <xdr:cNvSpPr/>
      </xdr:nvSpPr>
      <xdr:spPr>
        <a:xfrm>
          <a:off x="8699500" y="1837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69867</xdr:rowOff>
    </xdr:from>
    <xdr:to>
      <xdr:col>50</xdr:col>
      <xdr:colOff>114300</xdr:colOff>
      <xdr:row>107</xdr:row>
      <xdr:rowOff>76837</xdr:rowOff>
    </xdr:to>
    <xdr:cxnSp macro="">
      <xdr:nvCxnSpPr>
        <xdr:cNvPr id="473" name="直線コネクタ 472"/>
        <xdr:cNvCxnSpPr/>
      </xdr:nvCxnSpPr>
      <xdr:spPr>
        <a:xfrm flipV="1">
          <a:off x="8750300" y="18415017"/>
          <a:ext cx="889000" cy="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30463</xdr:rowOff>
    </xdr:from>
    <xdr:to>
      <xdr:col>41</xdr:col>
      <xdr:colOff>101600</xdr:colOff>
      <xdr:row>107</xdr:row>
      <xdr:rowOff>132063</xdr:rowOff>
    </xdr:to>
    <xdr:sp macro="" textlink="">
      <xdr:nvSpPr>
        <xdr:cNvPr id="474" name="楕円 473"/>
        <xdr:cNvSpPr/>
      </xdr:nvSpPr>
      <xdr:spPr>
        <a:xfrm>
          <a:off x="7810500" y="1837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76837</xdr:rowOff>
    </xdr:from>
    <xdr:to>
      <xdr:col>45</xdr:col>
      <xdr:colOff>177800</xdr:colOff>
      <xdr:row>107</xdr:row>
      <xdr:rowOff>81263</xdr:rowOff>
    </xdr:to>
    <xdr:cxnSp macro="">
      <xdr:nvCxnSpPr>
        <xdr:cNvPr id="475" name="直線コネクタ 474"/>
        <xdr:cNvCxnSpPr/>
      </xdr:nvCxnSpPr>
      <xdr:spPr>
        <a:xfrm flipV="1">
          <a:off x="7861300" y="18421987"/>
          <a:ext cx="889000" cy="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92286</xdr:rowOff>
    </xdr:from>
    <xdr:to>
      <xdr:col>36</xdr:col>
      <xdr:colOff>165100</xdr:colOff>
      <xdr:row>108</xdr:row>
      <xdr:rowOff>22436</xdr:rowOff>
    </xdr:to>
    <xdr:sp macro="" textlink="">
      <xdr:nvSpPr>
        <xdr:cNvPr id="476" name="楕円 475"/>
        <xdr:cNvSpPr/>
      </xdr:nvSpPr>
      <xdr:spPr>
        <a:xfrm>
          <a:off x="6921500" y="1843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81263</xdr:rowOff>
    </xdr:from>
    <xdr:to>
      <xdr:col>41</xdr:col>
      <xdr:colOff>50800</xdr:colOff>
      <xdr:row>107</xdr:row>
      <xdr:rowOff>143086</xdr:rowOff>
    </xdr:to>
    <xdr:cxnSp macro="">
      <xdr:nvCxnSpPr>
        <xdr:cNvPr id="477" name="直線コネクタ 476"/>
        <xdr:cNvCxnSpPr/>
      </xdr:nvCxnSpPr>
      <xdr:spPr>
        <a:xfrm flipV="1">
          <a:off x="6972300" y="18426413"/>
          <a:ext cx="889000" cy="6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126230</xdr:rowOff>
    </xdr:from>
    <xdr:ext cx="599010" cy="259045"/>
    <xdr:sp macro="" textlink="">
      <xdr:nvSpPr>
        <xdr:cNvPr id="478" name="n_1aveValue【港湾・漁港】&#10;一人当たり有形固定資産（償却資産）額"/>
        <xdr:cNvSpPr txBox="1"/>
      </xdr:nvSpPr>
      <xdr:spPr>
        <a:xfrm>
          <a:off x="9327095" y="1847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143950</xdr:rowOff>
    </xdr:from>
    <xdr:ext cx="599010" cy="259045"/>
    <xdr:sp macro="" textlink="">
      <xdr:nvSpPr>
        <xdr:cNvPr id="479" name="n_2aveValue【港湾・漁港】&#10;一人当たり有形固定資産（償却資産）額"/>
        <xdr:cNvSpPr txBox="1"/>
      </xdr:nvSpPr>
      <xdr:spPr>
        <a:xfrm>
          <a:off x="8450795" y="184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144566</xdr:rowOff>
    </xdr:from>
    <xdr:ext cx="599010" cy="259045"/>
    <xdr:sp macro="" textlink="">
      <xdr:nvSpPr>
        <xdr:cNvPr id="480" name="n_3aveValue【港湾・漁港】&#10;一人当たり有形固定資産（償却資産）額"/>
        <xdr:cNvSpPr txBox="1"/>
      </xdr:nvSpPr>
      <xdr:spPr>
        <a:xfrm>
          <a:off x="7561795" y="1848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36955</xdr:rowOff>
    </xdr:from>
    <xdr:ext cx="599010" cy="259045"/>
    <xdr:sp macro="" textlink="">
      <xdr:nvSpPr>
        <xdr:cNvPr id="481" name="n_4aveValue【港湾・漁港】&#10;一人当たり有形固定資産（償却資産）額"/>
        <xdr:cNvSpPr txBox="1"/>
      </xdr:nvSpPr>
      <xdr:spPr>
        <a:xfrm>
          <a:off x="6672795"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137194</xdr:rowOff>
    </xdr:from>
    <xdr:ext cx="599010" cy="259045"/>
    <xdr:sp macro="" textlink="">
      <xdr:nvSpPr>
        <xdr:cNvPr id="482" name="n_1mainValue【港湾・漁港】&#10;一人当たり有形固定資産（償却資産）額"/>
        <xdr:cNvSpPr txBox="1"/>
      </xdr:nvSpPr>
      <xdr:spPr>
        <a:xfrm>
          <a:off x="9327095" y="18139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144164</xdr:rowOff>
    </xdr:from>
    <xdr:ext cx="599010" cy="259045"/>
    <xdr:sp macro="" textlink="">
      <xdr:nvSpPr>
        <xdr:cNvPr id="483" name="n_2mainValue【港湾・漁港】&#10;一人当たり有形固定資産（償却資産）額"/>
        <xdr:cNvSpPr txBox="1"/>
      </xdr:nvSpPr>
      <xdr:spPr>
        <a:xfrm>
          <a:off x="8450795" y="181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148590</xdr:rowOff>
    </xdr:from>
    <xdr:ext cx="599010" cy="259045"/>
    <xdr:sp macro="" textlink="">
      <xdr:nvSpPr>
        <xdr:cNvPr id="484" name="n_3mainValue【港湾・漁港】&#10;一人当たり有形固定資産（償却資産）額"/>
        <xdr:cNvSpPr txBox="1"/>
      </xdr:nvSpPr>
      <xdr:spPr>
        <a:xfrm>
          <a:off x="7561795" y="18150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13563</xdr:rowOff>
    </xdr:from>
    <xdr:ext cx="599010" cy="259045"/>
    <xdr:sp macro="" textlink="">
      <xdr:nvSpPr>
        <xdr:cNvPr id="485" name="n_4mainValue【港湾・漁港】&#10;一人当たり有形固定資産（償却資産）額"/>
        <xdr:cNvSpPr txBox="1"/>
      </xdr:nvSpPr>
      <xdr:spPr>
        <a:xfrm>
          <a:off x="6672795" y="18530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7" name="直線コネクタ 49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8" name="テキスト ボックス 49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9" name="直線コネクタ 49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0" name="テキスト ボックス 49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1" name="直線コネクタ 50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2" name="テキスト ボックス 50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3" name="直線コネクタ 50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4" name="テキスト ボックス 50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5" name="直線コネクタ 50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6" name="テキスト ボックス 50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7" name="直線コネクタ 5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8" name="テキスト ボックス 50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510" name="直線コネクタ 509"/>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1"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2" name="直線コネクタ 51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513" name="【認定こども園・幼稚園・保育所】&#10;有形固定資産減価償却率最大値テキスト"/>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514" name="直線コネクタ 513"/>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515" name="【認定こども園・幼稚園・保育所】&#10;有形固定資産減価償却率平均値テキスト"/>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516" name="フローチャート: 判断 515"/>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517" name="フローチャート: 判断 516"/>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18" name="フローチャート: 判断 517"/>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519" name="フローチャート: 判断 518"/>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520" name="フローチャート: 判断 519"/>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21590</xdr:rowOff>
    </xdr:from>
    <xdr:to>
      <xdr:col>85</xdr:col>
      <xdr:colOff>177800</xdr:colOff>
      <xdr:row>37</xdr:row>
      <xdr:rowOff>123190</xdr:rowOff>
    </xdr:to>
    <xdr:sp macro="" textlink="">
      <xdr:nvSpPr>
        <xdr:cNvPr id="526" name="楕円 525"/>
        <xdr:cNvSpPr/>
      </xdr:nvSpPr>
      <xdr:spPr>
        <a:xfrm>
          <a:off x="162687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44467</xdr:rowOff>
    </xdr:from>
    <xdr:ext cx="405111" cy="259045"/>
    <xdr:sp macro="" textlink="">
      <xdr:nvSpPr>
        <xdr:cNvPr id="527" name="【認定こども園・幼稚園・保育所】&#10;有形固定資産減価償却率該当値テキスト"/>
        <xdr:cNvSpPr txBox="1"/>
      </xdr:nvSpPr>
      <xdr:spPr>
        <a:xfrm>
          <a:off x="16357600"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158750</xdr:rowOff>
    </xdr:from>
    <xdr:to>
      <xdr:col>81</xdr:col>
      <xdr:colOff>101600</xdr:colOff>
      <xdr:row>36</xdr:row>
      <xdr:rowOff>88900</xdr:rowOff>
    </xdr:to>
    <xdr:sp macro="" textlink="">
      <xdr:nvSpPr>
        <xdr:cNvPr id="528" name="楕円 527"/>
        <xdr:cNvSpPr/>
      </xdr:nvSpPr>
      <xdr:spPr>
        <a:xfrm>
          <a:off x="15430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38100</xdr:rowOff>
    </xdr:from>
    <xdr:to>
      <xdr:col>85</xdr:col>
      <xdr:colOff>127000</xdr:colOff>
      <xdr:row>37</xdr:row>
      <xdr:rowOff>72390</xdr:rowOff>
    </xdr:to>
    <xdr:cxnSp macro="">
      <xdr:nvCxnSpPr>
        <xdr:cNvPr id="529" name="直線コネクタ 528"/>
        <xdr:cNvCxnSpPr/>
      </xdr:nvCxnSpPr>
      <xdr:spPr>
        <a:xfrm>
          <a:off x="15481300" y="621030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71120</xdr:rowOff>
    </xdr:from>
    <xdr:to>
      <xdr:col>76</xdr:col>
      <xdr:colOff>165100</xdr:colOff>
      <xdr:row>40</xdr:row>
      <xdr:rowOff>1270</xdr:rowOff>
    </xdr:to>
    <xdr:sp macro="" textlink="">
      <xdr:nvSpPr>
        <xdr:cNvPr id="530" name="楕円 529"/>
        <xdr:cNvSpPr/>
      </xdr:nvSpPr>
      <xdr:spPr>
        <a:xfrm>
          <a:off x="14541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38100</xdr:rowOff>
    </xdr:from>
    <xdr:to>
      <xdr:col>81</xdr:col>
      <xdr:colOff>50800</xdr:colOff>
      <xdr:row>39</xdr:row>
      <xdr:rowOff>121920</xdr:rowOff>
    </xdr:to>
    <xdr:cxnSp macro="">
      <xdr:nvCxnSpPr>
        <xdr:cNvPr id="531" name="直線コネクタ 530"/>
        <xdr:cNvCxnSpPr/>
      </xdr:nvCxnSpPr>
      <xdr:spPr>
        <a:xfrm flipV="1">
          <a:off x="14592300" y="6210300"/>
          <a:ext cx="889000" cy="59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33020</xdr:rowOff>
    </xdr:from>
    <xdr:to>
      <xdr:col>72</xdr:col>
      <xdr:colOff>38100</xdr:colOff>
      <xdr:row>39</xdr:row>
      <xdr:rowOff>134620</xdr:rowOff>
    </xdr:to>
    <xdr:sp macro="" textlink="">
      <xdr:nvSpPr>
        <xdr:cNvPr id="532" name="楕円 531"/>
        <xdr:cNvSpPr/>
      </xdr:nvSpPr>
      <xdr:spPr>
        <a:xfrm>
          <a:off x="136525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83820</xdr:rowOff>
    </xdr:from>
    <xdr:to>
      <xdr:col>76</xdr:col>
      <xdr:colOff>114300</xdr:colOff>
      <xdr:row>39</xdr:row>
      <xdr:rowOff>121920</xdr:rowOff>
    </xdr:to>
    <xdr:cxnSp macro="">
      <xdr:nvCxnSpPr>
        <xdr:cNvPr id="533" name="直線コネクタ 532"/>
        <xdr:cNvCxnSpPr/>
      </xdr:nvCxnSpPr>
      <xdr:spPr>
        <a:xfrm>
          <a:off x="13703300" y="67703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162560</xdr:rowOff>
    </xdr:from>
    <xdr:to>
      <xdr:col>67</xdr:col>
      <xdr:colOff>101600</xdr:colOff>
      <xdr:row>39</xdr:row>
      <xdr:rowOff>92710</xdr:rowOff>
    </xdr:to>
    <xdr:sp macro="" textlink="">
      <xdr:nvSpPr>
        <xdr:cNvPr id="534" name="楕円 533"/>
        <xdr:cNvSpPr/>
      </xdr:nvSpPr>
      <xdr:spPr>
        <a:xfrm>
          <a:off x="12763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41910</xdr:rowOff>
    </xdr:from>
    <xdr:to>
      <xdr:col>71</xdr:col>
      <xdr:colOff>177800</xdr:colOff>
      <xdr:row>39</xdr:row>
      <xdr:rowOff>83820</xdr:rowOff>
    </xdr:to>
    <xdr:cxnSp macro="">
      <xdr:nvCxnSpPr>
        <xdr:cNvPr id="535" name="直線コネクタ 534"/>
        <xdr:cNvCxnSpPr/>
      </xdr:nvCxnSpPr>
      <xdr:spPr>
        <a:xfrm>
          <a:off x="12814300" y="67284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102887</xdr:rowOff>
    </xdr:from>
    <xdr:ext cx="405111" cy="259045"/>
    <xdr:sp macro="" textlink="">
      <xdr:nvSpPr>
        <xdr:cNvPr id="536" name="n_1aveValue【認定こども園・幼稚園・保育所】&#10;有形固定資産減価償却率"/>
        <xdr:cNvSpPr txBox="1"/>
      </xdr:nvSpPr>
      <xdr:spPr>
        <a:xfrm>
          <a:off x="15266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37" name="n_2aveValue【認定こども園・幼稚園・保育所】&#10;有形固定資産減価償却率"/>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538" name="n_3aveValue【認定こども園・幼稚園・保育所】&#10;有形固定資産減価償却率"/>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539" name="n_4aveValue【認定こども園・幼稚園・保育所】&#10;有形固定資産減価償却率"/>
        <xdr:cNvSpPr txBox="1"/>
      </xdr:nvSpPr>
      <xdr:spPr>
        <a:xfrm>
          <a:off x="12611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105427</xdr:rowOff>
    </xdr:from>
    <xdr:ext cx="405111" cy="259045"/>
    <xdr:sp macro="" textlink="">
      <xdr:nvSpPr>
        <xdr:cNvPr id="540" name="n_1mainValue【認定こども園・幼稚園・保育所】&#10;有形固定資産減価償却率"/>
        <xdr:cNvSpPr txBox="1"/>
      </xdr:nvSpPr>
      <xdr:spPr>
        <a:xfrm>
          <a:off x="15266044"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163847</xdr:rowOff>
    </xdr:from>
    <xdr:ext cx="405111" cy="259045"/>
    <xdr:sp macro="" textlink="">
      <xdr:nvSpPr>
        <xdr:cNvPr id="541" name="n_2mainValue【認定こども園・幼稚園・保育所】&#10;有形固定資産減価償却率"/>
        <xdr:cNvSpPr txBox="1"/>
      </xdr:nvSpPr>
      <xdr:spPr>
        <a:xfrm>
          <a:off x="1438974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125747</xdr:rowOff>
    </xdr:from>
    <xdr:ext cx="405111" cy="259045"/>
    <xdr:sp macro="" textlink="">
      <xdr:nvSpPr>
        <xdr:cNvPr id="542" name="n_3mainValue【認定こども園・幼稚園・保育所】&#10;有形固定資産減価償却率"/>
        <xdr:cNvSpPr txBox="1"/>
      </xdr:nvSpPr>
      <xdr:spPr>
        <a:xfrm>
          <a:off x="13500744" y="681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83837</xdr:rowOff>
    </xdr:from>
    <xdr:ext cx="405111" cy="259045"/>
    <xdr:sp macro="" textlink="">
      <xdr:nvSpPr>
        <xdr:cNvPr id="543" name="n_4mainValue【認定こども園・幼稚園・保育所】&#10;有形固定資産減価償却率"/>
        <xdr:cNvSpPr txBox="1"/>
      </xdr:nvSpPr>
      <xdr:spPr>
        <a:xfrm>
          <a:off x="12611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4" name="直線コネクタ 55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5" name="テキスト ボックス 55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6" name="直線コネクタ 55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7" name="テキスト ボックス 55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8" name="直線コネクタ 55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9" name="テキスト ボックス 55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0" name="直線コネクタ 55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1" name="テキスト ボックス 56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3" name="テキスト ボックス 5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565" name="直線コネクタ 564"/>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66"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67" name="直線コネクタ 566"/>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568"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569" name="直線コネクタ 568"/>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166133</xdr:rowOff>
    </xdr:from>
    <xdr:ext cx="469744" cy="259045"/>
    <xdr:sp macro="" textlink="">
      <xdr:nvSpPr>
        <xdr:cNvPr id="570" name="【認定こども園・幼稚園・保育所】&#10;一人当たり面積平均値テキスト"/>
        <xdr:cNvSpPr txBox="1"/>
      </xdr:nvSpPr>
      <xdr:spPr>
        <a:xfrm>
          <a:off x="22199600" y="6681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571" name="フローチャート: 判断 570"/>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572" name="フローチャート: 判断 571"/>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573" name="フローチャート: 判断 572"/>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574" name="フローチャート: 判断 573"/>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575" name="フローチャート: 判断 574"/>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87122</xdr:rowOff>
    </xdr:from>
    <xdr:to>
      <xdr:col>116</xdr:col>
      <xdr:colOff>114300</xdr:colOff>
      <xdr:row>38</xdr:row>
      <xdr:rowOff>17272</xdr:rowOff>
    </xdr:to>
    <xdr:sp macro="" textlink="">
      <xdr:nvSpPr>
        <xdr:cNvPr id="581" name="楕円 580"/>
        <xdr:cNvSpPr/>
      </xdr:nvSpPr>
      <xdr:spPr>
        <a:xfrm>
          <a:off x="22110700" y="64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109999</xdr:rowOff>
    </xdr:from>
    <xdr:ext cx="469744" cy="259045"/>
    <xdr:sp macro="" textlink="">
      <xdr:nvSpPr>
        <xdr:cNvPr id="582" name="【認定こども園・幼稚園・保育所】&#10;一人当たり面積該当値テキスト"/>
        <xdr:cNvSpPr txBox="1"/>
      </xdr:nvSpPr>
      <xdr:spPr>
        <a:xfrm>
          <a:off x="22199600" y="628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50546</xdr:rowOff>
    </xdr:from>
    <xdr:to>
      <xdr:col>112</xdr:col>
      <xdr:colOff>38100</xdr:colOff>
      <xdr:row>37</xdr:row>
      <xdr:rowOff>152146</xdr:rowOff>
    </xdr:to>
    <xdr:sp macro="" textlink="">
      <xdr:nvSpPr>
        <xdr:cNvPr id="583" name="楕円 582"/>
        <xdr:cNvSpPr/>
      </xdr:nvSpPr>
      <xdr:spPr>
        <a:xfrm>
          <a:off x="21272500" y="63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101346</xdr:rowOff>
    </xdr:from>
    <xdr:to>
      <xdr:col>116</xdr:col>
      <xdr:colOff>63500</xdr:colOff>
      <xdr:row>37</xdr:row>
      <xdr:rowOff>137922</xdr:rowOff>
    </xdr:to>
    <xdr:cxnSp macro="">
      <xdr:nvCxnSpPr>
        <xdr:cNvPr id="584" name="直線コネクタ 583"/>
        <xdr:cNvCxnSpPr/>
      </xdr:nvCxnSpPr>
      <xdr:spPr>
        <a:xfrm>
          <a:off x="21323300" y="64449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7112</xdr:rowOff>
    </xdr:from>
    <xdr:to>
      <xdr:col>107</xdr:col>
      <xdr:colOff>101600</xdr:colOff>
      <xdr:row>38</xdr:row>
      <xdr:rowOff>108712</xdr:rowOff>
    </xdr:to>
    <xdr:sp macro="" textlink="">
      <xdr:nvSpPr>
        <xdr:cNvPr id="585" name="楕円 584"/>
        <xdr:cNvSpPr/>
      </xdr:nvSpPr>
      <xdr:spPr>
        <a:xfrm>
          <a:off x="20383500" y="652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101346</xdr:rowOff>
    </xdr:from>
    <xdr:to>
      <xdr:col>111</xdr:col>
      <xdr:colOff>177800</xdr:colOff>
      <xdr:row>38</xdr:row>
      <xdr:rowOff>57912</xdr:rowOff>
    </xdr:to>
    <xdr:cxnSp macro="">
      <xdr:nvCxnSpPr>
        <xdr:cNvPr id="586" name="直線コネクタ 585"/>
        <xdr:cNvCxnSpPr/>
      </xdr:nvCxnSpPr>
      <xdr:spPr>
        <a:xfrm flipV="1">
          <a:off x="20434300" y="644499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18542</xdr:rowOff>
    </xdr:from>
    <xdr:to>
      <xdr:col>102</xdr:col>
      <xdr:colOff>165100</xdr:colOff>
      <xdr:row>38</xdr:row>
      <xdr:rowOff>120142</xdr:rowOff>
    </xdr:to>
    <xdr:sp macro="" textlink="">
      <xdr:nvSpPr>
        <xdr:cNvPr id="587" name="楕円 586"/>
        <xdr:cNvSpPr/>
      </xdr:nvSpPr>
      <xdr:spPr>
        <a:xfrm>
          <a:off x="194945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57912</xdr:rowOff>
    </xdr:from>
    <xdr:to>
      <xdr:col>107</xdr:col>
      <xdr:colOff>50800</xdr:colOff>
      <xdr:row>38</xdr:row>
      <xdr:rowOff>69342</xdr:rowOff>
    </xdr:to>
    <xdr:cxnSp macro="">
      <xdr:nvCxnSpPr>
        <xdr:cNvPr id="588" name="直線コネクタ 587"/>
        <xdr:cNvCxnSpPr/>
      </xdr:nvCxnSpPr>
      <xdr:spPr>
        <a:xfrm flipV="1">
          <a:off x="19545300" y="657301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27686</xdr:rowOff>
    </xdr:from>
    <xdr:to>
      <xdr:col>98</xdr:col>
      <xdr:colOff>38100</xdr:colOff>
      <xdr:row>38</xdr:row>
      <xdr:rowOff>129286</xdr:rowOff>
    </xdr:to>
    <xdr:sp macro="" textlink="">
      <xdr:nvSpPr>
        <xdr:cNvPr id="589" name="楕円 588"/>
        <xdr:cNvSpPr/>
      </xdr:nvSpPr>
      <xdr:spPr>
        <a:xfrm>
          <a:off x="18605500" y="65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69342</xdr:rowOff>
    </xdr:from>
    <xdr:to>
      <xdr:col>102</xdr:col>
      <xdr:colOff>114300</xdr:colOff>
      <xdr:row>38</xdr:row>
      <xdr:rowOff>78486</xdr:rowOff>
    </xdr:to>
    <xdr:cxnSp macro="">
      <xdr:nvCxnSpPr>
        <xdr:cNvPr id="590" name="直線コネクタ 589"/>
        <xdr:cNvCxnSpPr/>
      </xdr:nvCxnSpPr>
      <xdr:spPr>
        <a:xfrm flipV="1">
          <a:off x="18656300" y="658444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591" name="n_1aveValue【認定こども園・幼稚園・保育所】&#10;一人当たり面積"/>
        <xdr:cNvSpPr txBox="1"/>
      </xdr:nvSpPr>
      <xdr:spPr>
        <a:xfrm>
          <a:off x="21075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95267</xdr:rowOff>
    </xdr:from>
    <xdr:ext cx="469744" cy="259045"/>
    <xdr:sp macro="" textlink="">
      <xdr:nvSpPr>
        <xdr:cNvPr id="592" name="n_2aveValue【認定こども園・幼稚園・保育所】&#10;一人当たり面積"/>
        <xdr:cNvSpPr txBox="1"/>
      </xdr:nvSpPr>
      <xdr:spPr>
        <a:xfrm>
          <a:off x="20199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593" name="n_3aveValue【認定こども園・幼稚園・保育所】&#10;一人当たり面積"/>
        <xdr:cNvSpPr txBox="1"/>
      </xdr:nvSpPr>
      <xdr:spPr>
        <a:xfrm>
          <a:off x="19310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106697</xdr:rowOff>
    </xdr:from>
    <xdr:ext cx="469744" cy="259045"/>
    <xdr:sp macro="" textlink="">
      <xdr:nvSpPr>
        <xdr:cNvPr id="594" name="n_4aveValue【認定こども園・幼稚園・保育所】&#10;一人当たり面積"/>
        <xdr:cNvSpPr txBox="1"/>
      </xdr:nvSpPr>
      <xdr:spPr>
        <a:xfrm>
          <a:off x="18421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168673</xdr:rowOff>
    </xdr:from>
    <xdr:ext cx="469744" cy="259045"/>
    <xdr:sp macro="" textlink="">
      <xdr:nvSpPr>
        <xdr:cNvPr id="595" name="n_1mainValue【認定こども園・幼稚園・保育所】&#10;一人当たり面積"/>
        <xdr:cNvSpPr txBox="1"/>
      </xdr:nvSpPr>
      <xdr:spPr>
        <a:xfrm>
          <a:off x="210757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125239</xdr:rowOff>
    </xdr:from>
    <xdr:ext cx="469744" cy="259045"/>
    <xdr:sp macro="" textlink="">
      <xdr:nvSpPr>
        <xdr:cNvPr id="596" name="n_2mainValue【認定こども園・幼稚園・保育所】&#10;一人当たり面積"/>
        <xdr:cNvSpPr txBox="1"/>
      </xdr:nvSpPr>
      <xdr:spPr>
        <a:xfrm>
          <a:off x="201994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136669</xdr:rowOff>
    </xdr:from>
    <xdr:ext cx="469744" cy="259045"/>
    <xdr:sp macro="" textlink="">
      <xdr:nvSpPr>
        <xdr:cNvPr id="597" name="n_3mainValue【認定こども園・幼稚園・保育所】&#10;一人当たり面積"/>
        <xdr:cNvSpPr txBox="1"/>
      </xdr:nvSpPr>
      <xdr:spPr>
        <a:xfrm>
          <a:off x="19310427" y="630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145813</xdr:rowOff>
    </xdr:from>
    <xdr:ext cx="469744" cy="259045"/>
    <xdr:sp macro="" textlink="">
      <xdr:nvSpPr>
        <xdr:cNvPr id="598" name="n_4mainValue【認定こども園・幼稚園・保育所】&#10;一人当たり面積"/>
        <xdr:cNvSpPr txBox="1"/>
      </xdr:nvSpPr>
      <xdr:spPr>
        <a:xfrm>
          <a:off x="18421427" y="631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7" name="テキスト ボックス 6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9" name="テキスト ボックス 60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0" name="直線コネクタ 60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1" name="テキスト ボックス 61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2" name="直線コネクタ 61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3" name="テキスト ボックス 61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4" name="直線コネクタ 61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5" name="テキスト ボックス 61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6" name="直線コネクタ 61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7" name="テキスト ボックス 61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8" name="直線コネクタ 61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19" name="テキスト ボックス 61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0" name="直線コネクタ 61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1" name="テキスト ボックス 62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623" name="直線コネクタ 622"/>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624" name="【学校施設】&#10;有形固定資産減価償却率最小値テキスト"/>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625" name="直線コネクタ 624"/>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626" name="【学校施設】&#10;有形固定資産減価償却率最大値テキスト"/>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627" name="直線コネクタ 626"/>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628" name="【学校施設】&#10;有形固定資産減価償却率平均値テキスト"/>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629" name="フローチャート: 判断 628"/>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630" name="フローチャート: 判断 629"/>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631" name="フローチャート: 判断 630"/>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632" name="フローチャート: 判断 631"/>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633" name="フローチャート: 判断 632"/>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48260</xdr:rowOff>
    </xdr:from>
    <xdr:to>
      <xdr:col>85</xdr:col>
      <xdr:colOff>177800</xdr:colOff>
      <xdr:row>61</xdr:row>
      <xdr:rowOff>149860</xdr:rowOff>
    </xdr:to>
    <xdr:sp macro="" textlink="">
      <xdr:nvSpPr>
        <xdr:cNvPr id="639" name="楕円 638"/>
        <xdr:cNvSpPr/>
      </xdr:nvSpPr>
      <xdr:spPr>
        <a:xfrm>
          <a:off x="162687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26687</xdr:rowOff>
    </xdr:from>
    <xdr:ext cx="405111" cy="259045"/>
    <xdr:sp macro="" textlink="">
      <xdr:nvSpPr>
        <xdr:cNvPr id="640" name="【学校施設】&#10;有形固定資産減価償却率該当値テキスト"/>
        <xdr:cNvSpPr txBox="1"/>
      </xdr:nvSpPr>
      <xdr:spPr>
        <a:xfrm>
          <a:off x="16357600"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82550</xdr:rowOff>
    </xdr:from>
    <xdr:to>
      <xdr:col>81</xdr:col>
      <xdr:colOff>101600</xdr:colOff>
      <xdr:row>62</xdr:row>
      <xdr:rowOff>12700</xdr:rowOff>
    </xdr:to>
    <xdr:sp macro="" textlink="">
      <xdr:nvSpPr>
        <xdr:cNvPr id="641" name="楕円 640"/>
        <xdr:cNvSpPr/>
      </xdr:nvSpPr>
      <xdr:spPr>
        <a:xfrm>
          <a:off x="15430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99060</xdr:rowOff>
    </xdr:from>
    <xdr:to>
      <xdr:col>85</xdr:col>
      <xdr:colOff>127000</xdr:colOff>
      <xdr:row>61</xdr:row>
      <xdr:rowOff>133350</xdr:rowOff>
    </xdr:to>
    <xdr:cxnSp macro="">
      <xdr:nvCxnSpPr>
        <xdr:cNvPr id="642" name="直線コネクタ 641"/>
        <xdr:cNvCxnSpPr/>
      </xdr:nvCxnSpPr>
      <xdr:spPr>
        <a:xfrm flipV="1">
          <a:off x="15481300" y="105575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76835</xdr:rowOff>
    </xdr:from>
    <xdr:to>
      <xdr:col>76</xdr:col>
      <xdr:colOff>165100</xdr:colOff>
      <xdr:row>62</xdr:row>
      <xdr:rowOff>6985</xdr:rowOff>
    </xdr:to>
    <xdr:sp macro="" textlink="">
      <xdr:nvSpPr>
        <xdr:cNvPr id="643" name="楕円 642"/>
        <xdr:cNvSpPr/>
      </xdr:nvSpPr>
      <xdr:spPr>
        <a:xfrm>
          <a:off x="145415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127635</xdr:rowOff>
    </xdr:from>
    <xdr:to>
      <xdr:col>81</xdr:col>
      <xdr:colOff>50800</xdr:colOff>
      <xdr:row>61</xdr:row>
      <xdr:rowOff>133350</xdr:rowOff>
    </xdr:to>
    <xdr:cxnSp macro="">
      <xdr:nvCxnSpPr>
        <xdr:cNvPr id="644" name="直線コネクタ 643"/>
        <xdr:cNvCxnSpPr/>
      </xdr:nvCxnSpPr>
      <xdr:spPr>
        <a:xfrm>
          <a:off x="14592300" y="105860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46355</xdr:rowOff>
    </xdr:from>
    <xdr:to>
      <xdr:col>72</xdr:col>
      <xdr:colOff>38100</xdr:colOff>
      <xdr:row>61</xdr:row>
      <xdr:rowOff>147955</xdr:rowOff>
    </xdr:to>
    <xdr:sp macro="" textlink="">
      <xdr:nvSpPr>
        <xdr:cNvPr id="645" name="楕円 644"/>
        <xdr:cNvSpPr/>
      </xdr:nvSpPr>
      <xdr:spPr>
        <a:xfrm>
          <a:off x="13652500" y="10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97155</xdr:rowOff>
    </xdr:from>
    <xdr:to>
      <xdr:col>76</xdr:col>
      <xdr:colOff>114300</xdr:colOff>
      <xdr:row>61</xdr:row>
      <xdr:rowOff>127635</xdr:rowOff>
    </xdr:to>
    <xdr:cxnSp macro="">
      <xdr:nvCxnSpPr>
        <xdr:cNvPr id="646" name="直線コネクタ 645"/>
        <xdr:cNvCxnSpPr/>
      </xdr:nvCxnSpPr>
      <xdr:spPr>
        <a:xfrm>
          <a:off x="13703300" y="105556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50165</xdr:rowOff>
    </xdr:from>
    <xdr:to>
      <xdr:col>67</xdr:col>
      <xdr:colOff>101600</xdr:colOff>
      <xdr:row>61</xdr:row>
      <xdr:rowOff>151765</xdr:rowOff>
    </xdr:to>
    <xdr:sp macro="" textlink="">
      <xdr:nvSpPr>
        <xdr:cNvPr id="647" name="楕円 646"/>
        <xdr:cNvSpPr/>
      </xdr:nvSpPr>
      <xdr:spPr>
        <a:xfrm>
          <a:off x="12763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97155</xdr:rowOff>
    </xdr:from>
    <xdr:to>
      <xdr:col>71</xdr:col>
      <xdr:colOff>177800</xdr:colOff>
      <xdr:row>61</xdr:row>
      <xdr:rowOff>100965</xdr:rowOff>
    </xdr:to>
    <xdr:cxnSp macro="">
      <xdr:nvCxnSpPr>
        <xdr:cNvPr id="648" name="直線コネクタ 647"/>
        <xdr:cNvCxnSpPr/>
      </xdr:nvCxnSpPr>
      <xdr:spPr>
        <a:xfrm flipV="1">
          <a:off x="12814300" y="1055560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649" name="n_1aveValue【学校施設】&#10;有形固定資産減価償却率"/>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650" name="n_2aveValue【学校施設】&#10;有形固定資産減価償却率"/>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651" name="n_3aveValue【学校施設】&#10;有形固定資産減価償却率"/>
        <xdr:cNvSpPr txBox="1"/>
      </xdr:nvSpPr>
      <xdr:spPr>
        <a:xfrm>
          <a:off x="13500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652" name="n_4aveValue【学校施設】&#10;有形固定資産減価償却率"/>
        <xdr:cNvSpPr txBox="1"/>
      </xdr:nvSpPr>
      <xdr:spPr>
        <a:xfrm>
          <a:off x="12611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3827</xdr:rowOff>
    </xdr:from>
    <xdr:ext cx="405111" cy="259045"/>
    <xdr:sp macro="" textlink="">
      <xdr:nvSpPr>
        <xdr:cNvPr id="653" name="n_1mainValue【学校施設】&#10;有形固定資産減価償却率"/>
        <xdr:cNvSpPr txBox="1"/>
      </xdr:nvSpPr>
      <xdr:spPr>
        <a:xfrm>
          <a:off x="152660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169562</xdr:rowOff>
    </xdr:from>
    <xdr:ext cx="405111" cy="259045"/>
    <xdr:sp macro="" textlink="">
      <xdr:nvSpPr>
        <xdr:cNvPr id="654" name="n_2mainValue【学校施設】&#10;有形固定資産減価償却率"/>
        <xdr:cNvSpPr txBox="1"/>
      </xdr:nvSpPr>
      <xdr:spPr>
        <a:xfrm>
          <a:off x="14389744" y="1062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139082</xdr:rowOff>
    </xdr:from>
    <xdr:ext cx="405111" cy="259045"/>
    <xdr:sp macro="" textlink="">
      <xdr:nvSpPr>
        <xdr:cNvPr id="655" name="n_3mainValue【学校施設】&#10;有形固定資産減価償却率"/>
        <xdr:cNvSpPr txBox="1"/>
      </xdr:nvSpPr>
      <xdr:spPr>
        <a:xfrm>
          <a:off x="13500744" y="1059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142892</xdr:rowOff>
    </xdr:from>
    <xdr:ext cx="405111" cy="259045"/>
    <xdr:sp macro="" textlink="">
      <xdr:nvSpPr>
        <xdr:cNvPr id="656" name="n_4mainValue【学校施設】&#10;有形固定資産減価償却率"/>
        <xdr:cNvSpPr txBox="1"/>
      </xdr:nvSpPr>
      <xdr:spPr>
        <a:xfrm>
          <a:off x="12611744"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7" name="直線コネクタ 6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8" name="テキスト ボックス 6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9" name="直線コネクタ 6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0" name="テキスト ボックス 6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1" name="直線コネクタ 6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2" name="テキスト ボックス 6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3" name="直線コネクタ 6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4" name="テキスト ボックス 67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5" name="直線コネクタ 6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6" name="テキスト ボックス 67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78" name="テキスト ボックス 67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680" name="直線コネクタ 679"/>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681" name="【学校施設】&#10;一人当たり面積最小値テキスト"/>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682" name="直線コネクタ 681"/>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683" name="【学校施設】&#10;一人当たり面積最大値テキスト"/>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684" name="直線コネクタ 683"/>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82313</xdr:rowOff>
    </xdr:from>
    <xdr:ext cx="469744" cy="259045"/>
    <xdr:sp macro="" textlink="">
      <xdr:nvSpPr>
        <xdr:cNvPr id="685" name="【学校施設】&#10;一人当たり面積平均値テキスト"/>
        <xdr:cNvSpPr txBox="1"/>
      </xdr:nvSpPr>
      <xdr:spPr>
        <a:xfrm>
          <a:off x="22199600" y="10540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686" name="フローチャート: 判断 685"/>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687" name="フローチャート: 判断 686"/>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688" name="フローチャート: 判断 687"/>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689" name="フローチャート: 判断 688"/>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690" name="フローチャート: 判断 689"/>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70168</xdr:rowOff>
    </xdr:from>
    <xdr:to>
      <xdr:col>116</xdr:col>
      <xdr:colOff>114300</xdr:colOff>
      <xdr:row>62</xdr:row>
      <xdr:rowOff>318</xdr:rowOff>
    </xdr:to>
    <xdr:sp macro="" textlink="">
      <xdr:nvSpPr>
        <xdr:cNvPr id="696" name="楕円 695"/>
        <xdr:cNvSpPr/>
      </xdr:nvSpPr>
      <xdr:spPr>
        <a:xfrm>
          <a:off x="22110700" y="1052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93045</xdr:rowOff>
    </xdr:from>
    <xdr:ext cx="469744" cy="259045"/>
    <xdr:sp macro="" textlink="">
      <xdr:nvSpPr>
        <xdr:cNvPr id="697" name="【学校施設】&#10;一人当たり面積該当値テキスト"/>
        <xdr:cNvSpPr txBox="1"/>
      </xdr:nvSpPr>
      <xdr:spPr>
        <a:xfrm>
          <a:off x="22199600" y="1038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78740</xdr:rowOff>
    </xdr:from>
    <xdr:to>
      <xdr:col>112</xdr:col>
      <xdr:colOff>38100</xdr:colOff>
      <xdr:row>62</xdr:row>
      <xdr:rowOff>8890</xdr:rowOff>
    </xdr:to>
    <xdr:sp macro="" textlink="">
      <xdr:nvSpPr>
        <xdr:cNvPr id="698" name="楕円 697"/>
        <xdr:cNvSpPr/>
      </xdr:nvSpPr>
      <xdr:spPr>
        <a:xfrm>
          <a:off x="21272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120968</xdr:rowOff>
    </xdr:from>
    <xdr:to>
      <xdr:col>116</xdr:col>
      <xdr:colOff>63500</xdr:colOff>
      <xdr:row>61</xdr:row>
      <xdr:rowOff>129540</xdr:rowOff>
    </xdr:to>
    <xdr:cxnSp macro="">
      <xdr:nvCxnSpPr>
        <xdr:cNvPr id="699" name="直線コネクタ 698"/>
        <xdr:cNvCxnSpPr/>
      </xdr:nvCxnSpPr>
      <xdr:spPr>
        <a:xfrm flipV="1">
          <a:off x="21323300" y="10579418"/>
          <a:ext cx="8382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86360</xdr:rowOff>
    </xdr:from>
    <xdr:to>
      <xdr:col>107</xdr:col>
      <xdr:colOff>101600</xdr:colOff>
      <xdr:row>62</xdr:row>
      <xdr:rowOff>16510</xdr:rowOff>
    </xdr:to>
    <xdr:sp macro="" textlink="">
      <xdr:nvSpPr>
        <xdr:cNvPr id="700" name="楕円 699"/>
        <xdr:cNvSpPr/>
      </xdr:nvSpPr>
      <xdr:spPr>
        <a:xfrm>
          <a:off x="20383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129540</xdr:rowOff>
    </xdr:from>
    <xdr:to>
      <xdr:col>111</xdr:col>
      <xdr:colOff>177800</xdr:colOff>
      <xdr:row>61</xdr:row>
      <xdr:rowOff>137160</xdr:rowOff>
    </xdr:to>
    <xdr:cxnSp macro="">
      <xdr:nvCxnSpPr>
        <xdr:cNvPr id="701" name="直線コネクタ 700"/>
        <xdr:cNvCxnSpPr/>
      </xdr:nvCxnSpPr>
      <xdr:spPr>
        <a:xfrm flipV="1">
          <a:off x="20434300" y="105879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95504</xdr:rowOff>
    </xdr:from>
    <xdr:to>
      <xdr:col>102</xdr:col>
      <xdr:colOff>165100</xdr:colOff>
      <xdr:row>62</xdr:row>
      <xdr:rowOff>25654</xdr:rowOff>
    </xdr:to>
    <xdr:sp macro="" textlink="">
      <xdr:nvSpPr>
        <xdr:cNvPr id="702" name="楕円 701"/>
        <xdr:cNvSpPr/>
      </xdr:nvSpPr>
      <xdr:spPr>
        <a:xfrm>
          <a:off x="19494500" y="105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137160</xdr:rowOff>
    </xdr:from>
    <xdr:to>
      <xdr:col>107</xdr:col>
      <xdr:colOff>50800</xdr:colOff>
      <xdr:row>61</xdr:row>
      <xdr:rowOff>146304</xdr:rowOff>
    </xdr:to>
    <xdr:cxnSp macro="">
      <xdr:nvCxnSpPr>
        <xdr:cNvPr id="703" name="直線コネクタ 702"/>
        <xdr:cNvCxnSpPr/>
      </xdr:nvCxnSpPr>
      <xdr:spPr>
        <a:xfrm flipV="1">
          <a:off x="19545300" y="1059561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105981</xdr:rowOff>
    </xdr:from>
    <xdr:to>
      <xdr:col>98</xdr:col>
      <xdr:colOff>38100</xdr:colOff>
      <xdr:row>62</xdr:row>
      <xdr:rowOff>36131</xdr:rowOff>
    </xdr:to>
    <xdr:sp macro="" textlink="">
      <xdr:nvSpPr>
        <xdr:cNvPr id="704" name="楕円 703"/>
        <xdr:cNvSpPr/>
      </xdr:nvSpPr>
      <xdr:spPr>
        <a:xfrm>
          <a:off x="18605500" y="1056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146304</xdr:rowOff>
    </xdr:from>
    <xdr:to>
      <xdr:col>102</xdr:col>
      <xdr:colOff>114300</xdr:colOff>
      <xdr:row>61</xdr:row>
      <xdr:rowOff>156781</xdr:rowOff>
    </xdr:to>
    <xdr:cxnSp macro="">
      <xdr:nvCxnSpPr>
        <xdr:cNvPr id="705" name="直線コネクタ 704"/>
        <xdr:cNvCxnSpPr/>
      </xdr:nvCxnSpPr>
      <xdr:spPr>
        <a:xfrm flipV="1">
          <a:off x="18656300" y="10604754"/>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27449</xdr:rowOff>
    </xdr:from>
    <xdr:ext cx="469744" cy="259045"/>
    <xdr:sp macro="" textlink="">
      <xdr:nvSpPr>
        <xdr:cNvPr id="706" name="n_1aveValue【学校施設】&#10;一人当たり面積"/>
        <xdr:cNvSpPr txBox="1"/>
      </xdr:nvSpPr>
      <xdr:spPr>
        <a:xfrm>
          <a:off x="21075727" y="1065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707" name="n_2aveValue【学校施設】&#10;一人当たり面積"/>
        <xdr:cNvSpPr txBox="1"/>
      </xdr:nvSpPr>
      <xdr:spPr>
        <a:xfrm>
          <a:off x="20199427" y="103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28401</xdr:rowOff>
    </xdr:from>
    <xdr:ext cx="469744" cy="259045"/>
    <xdr:sp macro="" textlink="">
      <xdr:nvSpPr>
        <xdr:cNvPr id="708" name="n_3aveValue【学校施設】&#10;一人当たり面積"/>
        <xdr:cNvSpPr txBox="1"/>
      </xdr:nvSpPr>
      <xdr:spPr>
        <a:xfrm>
          <a:off x="19310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42562</xdr:rowOff>
    </xdr:from>
    <xdr:ext cx="469744" cy="259045"/>
    <xdr:sp macro="" textlink="">
      <xdr:nvSpPr>
        <xdr:cNvPr id="709" name="n_4aveValue【学校施設】&#10;一人当たり面積"/>
        <xdr:cNvSpPr txBox="1"/>
      </xdr:nvSpPr>
      <xdr:spPr>
        <a:xfrm>
          <a:off x="184214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25417</xdr:rowOff>
    </xdr:from>
    <xdr:ext cx="469744" cy="259045"/>
    <xdr:sp macro="" textlink="">
      <xdr:nvSpPr>
        <xdr:cNvPr id="710" name="n_1mainValue【学校施設】&#10;一人当たり面積"/>
        <xdr:cNvSpPr txBox="1"/>
      </xdr:nvSpPr>
      <xdr:spPr>
        <a:xfrm>
          <a:off x="210757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7637</xdr:rowOff>
    </xdr:from>
    <xdr:ext cx="469744" cy="259045"/>
    <xdr:sp macro="" textlink="">
      <xdr:nvSpPr>
        <xdr:cNvPr id="711" name="n_2mainValue【学校施設】&#10;一人当たり面積"/>
        <xdr:cNvSpPr txBox="1"/>
      </xdr:nvSpPr>
      <xdr:spPr>
        <a:xfrm>
          <a:off x="201994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42181</xdr:rowOff>
    </xdr:from>
    <xdr:ext cx="469744" cy="259045"/>
    <xdr:sp macro="" textlink="">
      <xdr:nvSpPr>
        <xdr:cNvPr id="712" name="n_3mainValue【学校施設】&#10;一人当たり面積"/>
        <xdr:cNvSpPr txBox="1"/>
      </xdr:nvSpPr>
      <xdr:spPr>
        <a:xfrm>
          <a:off x="19310427" y="1032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27258</xdr:rowOff>
    </xdr:from>
    <xdr:ext cx="469744" cy="259045"/>
    <xdr:sp macro="" textlink="">
      <xdr:nvSpPr>
        <xdr:cNvPr id="713" name="n_4mainValue【学校施設】&#10;一人当たり面積"/>
        <xdr:cNvSpPr txBox="1"/>
      </xdr:nvSpPr>
      <xdr:spPr>
        <a:xfrm>
          <a:off x="18421427" y="1065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2" name="テキスト ボックス 7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3" name="直線コネクタ 7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4" name="テキスト ボックス 72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5" name="直線コネクタ 72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6" name="テキスト ボックス 72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7" name="直線コネクタ 72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8" name="テキスト ボックス 72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9" name="直線コネクタ 72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0" name="テキスト ボックス 72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1" name="直線コネクタ 73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2" name="テキスト ボックス 73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3" name="直線コネクタ 73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4" name="テキスト ボックス 73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5" name="直線コネクタ 73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6" name="テキスト ボックス 73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739" name="直線コネクタ 738"/>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0"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1" name="直線コネクタ 74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742" name="【児童館】&#10;有形固定資産減価償却率最大値テキスト"/>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743" name="直線コネクタ 742"/>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744" name="【児童館】&#10;有形固定資産減価償却率平均値テキスト"/>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745" name="フローチャート: 判断 744"/>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746" name="フローチャート: 判断 745"/>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747" name="フローチャート: 判断 746"/>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748" name="フローチャート: 判断 747"/>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749" name="フローチャート: 判断 748"/>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0" name="テキスト ボックス 7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1" name="テキスト ボックス 7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2" name="テキスト ボックス 7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3" name="テキスト ボックス 7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4" name="テキスト ボックス 7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132624</xdr:rowOff>
    </xdr:from>
    <xdr:to>
      <xdr:col>85</xdr:col>
      <xdr:colOff>177800</xdr:colOff>
      <xdr:row>79</xdr:row>
      <xdr:rowOff>62774</xdr:rowOff>
    </xdr:to>
    <xdr:sp macro="" textlink="">
      <xdr:nvSpPr>
        <xdr:cNvPr id="755" name="楕円 754"/>
        <xdr:cNvSpPr/>
      </xdr:nvSpPr>
      <xdr:spPr>
        <a:xfrm>
          <a:off x="16268700" y="1350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155501</xdr:rowOff>
    </xdr:from>
    <xdr:ext cx="405111" cy="259045"/>
    <xdr:sp macro="" textlink="">
      <xdr:nvSpPr>
        <xdr:cNvPr id="756" name="【児童館】&#10;有形固定資産減価償却率該当値テキスト"/>
        <xdr:cNvSpPr txBox="1"/>
      </xdr:nvSpPr>
      <xdr:spPr>
        <a:xfrm>
          <a:off x="16357600" y="1335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44450</xdr:rowOff>
    </xdr:from>
    <xdr:to>
      <xdr:col>81</xdr:col>
      <xdr:colOff>101600</xdr:colOff>
      <xdr:row>82</xdr:row>
      <xdr:rowOff>146050</xdr:rowOff>
    </xdr:to>
    <xdr:sp macro="" textlink="">
      <xdr:nvSpPr>
        <xdr:cNvPr id="757" name="楕円 756"/>
        <xdr:cNvSpPr/>
      </xdr:nvSpPr>
      <xdr:spPr>
        <a:xfrm>
          <a:off x="15430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11974</xdr:rowOff>
    </xdr:from>
    <xdr:to>
      <xdr:col>85</xdr:col>
      <xdr:colOff>127000</xdr:colOff>
      <xdr:row>82</xdr:row>
      <xdr:rowOff>95250</xdr:rowOff>
    </xdr:to>
    <xdr:cxnSp macro="">
      <xdr:nvCxnSpPr>
        <xdr:cNvPr id="758" name="直線コネクタ 757"/>
        <xdr:cNvCxnSpPr/>
      </xdr:nvCxnSpPr>
      <xdr:spPr>
        <a:xfrm flipV="1">
          <a:off x="15481300" y="13556524"/>
          <a:ext cx="838200" cy="59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19957</xdr:rowOff>
    </xdr:from>
    <xdr:to>
      <xdr:col>76</xdr:col>
      <xdr:colOff>165100</xdr:colOff>
      <xdr:row>82</xdr:row>
      <xdr:rowOff>121557</xdr:rowOff>
    </xdr:to>
    <xdr:sp macro="" textlink="">
      <xdr:nvSpPr>
        <xdr:cNvPr id="759" name="楕円 758"/>
        <xdr:cNvSpPr/>
      </xdr:nvSpPr>
      <xdr:spPr>
        <a:xfrm>
          <a:off x="14541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70757</xdr:rowOff>
    </xdr:from>
    <xdr:to>
      <xdr:col>81</xdr:col>
      <xdr:colOff>50800</xdr:colOff>
      <xdr:row>82</xdr:row>
      <xdr:rowOff>95250</xdr:rowOff>
    </xdr:to>
    <xdr:cxnSp macro="">
      <xdr:nvCxnSpPr>
        <xdr:cNvPr id="760" name="直線コネクタ 759"/>
        <xdr:cNvCxnSpPr/>
      </xdr:nvCxnSpPr>
      <xdr:spPr>
        <a:xfrm>
          <a:off x="14592300" y="1412965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166914</xdr:rowOff>
    </xdr:from>
    <xdr:to>
      <xdr:col>72</xdr:col>
      <xdr:colOff>38100</xdr:colOff>
      <xdr:row>82</xdr:row>
      <xdr:rowOff>97064</xdr:rowOff>
    </xdr:to>
    <xdr:sp macro="" textlink="">
      <xdr:nvSpPr>
        <xdr:cNvPr id="761" name="楕円 760"/>
        <xdr:cNvSpPr/>
      </xdr:nvSpPr>
      <xdr:spPr>
        <a:xfrm>
          <a:off x="136525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46264</xdr:rowOff>
    </xdr:from>
    <xdr:to>
      <xdr:col>76</xdr:col>
      <xdr:colOff>114300</xdr:colOff>
      <xdr:row>82</xdr:row>
      <xdr:rowOff>70757</xdr:rowOff>
    </xdr:to>
    <xdr:cxnSp macro="">
      <xdr:nvCxnSpPr>
        <xdr:cNvPr id="762" name="直線コネクタ 761"/>
        <xdr:cNvCxnSpPr/>
      </xdr:nvCxnSpPr>
      <xdr:spPr>
        <a:xfrm>
          <a:off x="13703300" y="1410516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142421</xdr:rowOff>
    </xdr:from>
    <xdr:to>
      <xdr:col>67</xdr:col>
      <xdr:colOff>101600</xdr:colOff>
      <xdr:row>82</xdr:row>
      <xdr:rowOff>72571</xdr:rowOff>
    </xdr:to>
    <xdr:sp macro="" textlink="">
      <xdr:nvSpPr>
        <xdr:cNvPr id="763" name="楕円 762"/>
        <xdr:cNvSpPr/>
      </xdr:nvSpPr>
      <xdr:spPr>
        <a:xfrm>
          <a:off x="127635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21771</xdr:rowOff>
    </xdr:from>
    <xdr:to>
      <xdr:col>71</xdr:col>
      <xdr:colOff>177800</xdr:colOff>
      <xdr:row>82</xdr:row>
      <xdr:rowOff>46264</xdr:rowOff>
    </xdr:to>
    <xdr:cxnSp macro="">
      <xdr:nvCxnSpPr>
        <xdr:cNvPr id="764" name="直線コネクタ 763"/>
        <xdr:cNvCxnSpPr/>
      </xdr:nvCxnSpPr>
      <xdr:spPr>
        <a:xfrm>
          <a:off x="12814300" y="1408067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765" name="n_1aveValue【児童館】&#10;有形固定資産減価償却率"/>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16346</xdr:rowOff>
    </xdr:from>
    <xdr:ext cx="405111" cy="259045"/>
    <xdr:sp macro="" textlink="">
      <xdr:nvSpPr>
        <xdr:cNvPr id="766" name="n_2aveValue【児童館】&#10;有形固定資産減価償却率"/>
        <xdr:cNvSpPr txBox="1"/>
      </xdr:nvSpPr>
      <xdr:spPr>
        <a:xfrm>
          <a:off x="14389744" y="1424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153506</xdr:rowOff>
    </xdr:from>
    <xdr:ext cx="405111" cy="259045"/>
    <xdr:sp macro="" textlink="">
      <xdr:nvSpPr>
        <xdr:cNvPr id="767" name="n_3aveValue【児童館】&#10;有形固定資産減価償却率"/>
        <xdr:cNvSpPr txBox="1"/>
      </xdr:nvSpPr>
      <xdr:spPr>
        <a:xfrm>
          <a:off x="13500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768" name="n_4aveValue【児童館】&#10;有形固定資産減価償却率"/>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162577</xdr:rowOff>
    </xdr:from>
    <xdr:ext cx="405111" cy="259045"/>
    <xdr:sp macro="" textlink="">
      <xdr:nvSpPr>
        <xdr:cNvPr id="769" name="n_1mainValue【児童館】&#10;有形固定資産減価償却率"/>
        <xdr:cNvSpPr txBox="1"/>
      </xdr:nvSpPr>
      <xdr:spPr>
        <a:xfrm>
          <a:off x="152660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138084</xdr:rowOff>
    </xdr:from>
    <xdr:ext cx="405111" cy="259045"/>
    <xdr:sp macro="" textlink="">
      <xdr:nvSpPr>
        <xdr:cNvPr id="770" name="n_2mainValue【児童館】&#10;有形固定資産減価償却率"/>
        <xdr:cNvSpPr txBox="1"/>
      </xdr:nvSpPr>
      <xdr:spPr>
        <a:xfrm>
          <a:off x="14389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113591</xdr:rowOff>
    </xdr:from>
    <xdr:ext cx="405111" cy="259045"/>
    <xdr:sp macro="" textlink="">
      <xdr:nvSpPr>
        <xdr:cNvPr id="771" name="n_3mainValue【児童館】&#10;有形固定資産減価償却率"/>
        <xdr:cNvSpPr txBox="1"/>
      </xdr:nvSpPr>
      <xdr:spPr>
        <a:xfrm>
          <a:off x="13500744" y="1382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63698</xdr:rowOff>
    </xdr:from>
    <xdr:ext cx="405111" cy="259045"/>
    <xdr:sp macro="" textlink="">
      <xdr:nvSpPr>
        <xdr:cNvPr id="772" name="n_4mainValue【児童館】&#10;有形固定資産減価償却率"/>
        <xdr:cNvSpPr txBox="1"/>
      </xdr:nvSpPr>
      <xdr:spPr>
        <a:xfrm>
          <a:off x="12611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3" name="正方形/長方形 7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4" name="正方形/長方形 7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5" name="正方形/長方形 7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6" name="正方形/長方形 7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7" name="正方形/長方形 7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8" name="正方形/長方形 7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9" name="正方形/長方形 7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0" name="正方形/長方形 7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1" name="テキスト ボックス 7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2" name="直線コネクタ 7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3" name="直線コネクタ 78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4" name="テキスト ボックス 78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5" name="直線コネクタ 78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6" name="テキスト ボックス 78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7" name="直線コネクタ 78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8" name="テキスト ボックス 78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9" name="直線コネクタ 78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0" name="テキスト ボックス 78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1" name="直線コネクタ 7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2" name="テキスト ボックス 7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794" name="直線コネクタ 793"/>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95"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96" name="直線コネクタ 795"/>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797" name="【児童館】&#10;一人当たり面積最大値テキスト"/>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798" name="直線コネクタ 797"/>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162323</xdr:rowOff>
    </xdr:from>
    <xdr:ext cx="469744" cy="259045"/>
    <xdr:sp macro="" textlink="">
      <xdr:nvSpPr>
        <xdr:cNvPr id="799" name="【児童館】&#10;一人当たり面積平均値テキスト"/>
        <xdr:cNvSpPr txBox="1"/>
      </xdr:nvSpPr>
      <xdr:spPr>
        <a:xfrm>
          <a:off x="22199600" y="14564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800" name="フローチャート: 判断 799"/>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801" name="フローチャート: 判断 800"/>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802" name="フローチャート: 判断 801"/>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803" name="フローチャート: 判断 802"/>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804" name="フローチャート: 判断 803"/>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5" name="テキスト ボックス 8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6" name="テキスト ボックス 8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7" name="テキスト ボックス 8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8" name="テキスト ボックス 8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9" name="テキスト ボックス 8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138176</xdr:rowOff>
    </xdr:from>
    <xdr:to>
      <xdr:col>116</xdr:col>
      <xdr:colOff>114300</xdr:colOff>
      <xdr:row>85</xdr:row>
      <xdr:rowOff>68326</xdr:rowOff>
    </xdr:to>
    <xdr:sp macro="" textlink="">
      <xdr:nvSpPr>
        <xdr:cNvPr id="810" name="楕円 809"/>
        <xdr:cNvSpPr/>
      </xdr:nvSpPr>
      <xdr:spPr>
        <a:xfrm>
          <a:off x="221107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161053</xdr:rowOff>
    </xdr:from>
    <xdr:ext cx="469744" cy="259045"/>
    <xdr:sp macro="" textlink="">
      <xdr:nvSpPr>
        <xdr:cNvPr id="811" name="【児童館】&#10;一人当たり面積該当値テキスト"/>
        <xdr:cNvSpPr txBox="1"/>
      </xdr:nvSpPr>
      <xdr:spPr>
        <a:xfrm>
          <a:off x="22199600"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71882</xdr:rowOff>
    </xdr:from>
    <xdr:to>
      <xdr:col>112</xdr:col>
      <xdr:colOff>38100</xdr:colOff>
      <xdr:row>86</xdr:row>
      <xdr:rowOff>2032</xdr:rowOff>
    </xdr:to>
    <xdr:sp macro="" textlink="">
      <xdr:nvSpPr>
        <xdr:cNvPr id="812" name="楕円 811"/>
        <xdr:cNvSpPr/>
      </xdr:nvSpPr>
      <xdr:spPr>
        <a:xfrm>
          <a:off x="21272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17526</xdr:rowOff>
    </xdr:from>
    <xdr:to>
      <xdr:col>116</xdr:col>
      <xdr:colOff>63500</xdr:colOff>
      <xdr:row>85</xdr:row>
      <xdr:rowOff>122682</xdr:rowOff>
    </xdr:to>
    <xdr:cxnSp macro="">
      <xdr:nvCxnSpPr>
        <xdr:cNvPr id="813" name="直線コネクタ 812"/>
        <xdr:cNvCxnSpPr/>
      </xdr:nvCxnSpPr>
      <xdr:spPr>
        <a:xfrm flipV="1">
          <a:off x="21323300" y="14590776"/>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71882</xdr:rowOff>
    </xdr:from>
    <xdr:to>
      <xdr:col>107</xdr:col>
      <xdr:colOff>101600</xdr:colOff>
      <xdr:row>86</xdr:row>
      <xdr:rowOff>2032</xdr:rowOff>
    </xdr:to>
    <xdr:sp macro="" textlink="">
      <xdr:nvSpPr>
        <xdr:cNvPr id="814" name="楕円 813"/>
        <xdr:cNvSpPr/>
      </xdr:nvSpPr>
      <xdr:spPr>
        <a:xfrm>
          <a:off x="20383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122682</xdr:rowOff>
    </xdr:from>
    <xdr:to>
      <xdr:col>111</xdr:col>
      <xdr:colOff>177800</xdr:colOff>
      <xdr:row>85</xdr:row>
      <xdr:rowOff>122682</xdr:rowOff>
    </xdr:to>
    <xdr:cxnSp macro="">
      <xdr:nvCxnSpPr>
        <xdr:cNvPr id="815" name="直線コネクタ 814"/>
        <xdr:cNvCxnSpPr/>
      </xdr:nvCxnSpPr>
      <xdr:spPr>
        <a:xfrm>
          <a:off x="20434300" y="1469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76454</xdr:rowOff>
    </xdr:from>
    <xdr:to>
      <xdr:col>102</xdr:col>
      <xdr:colOff>165100</xdr:colOff>
      <xdr:row>86</xdr:row>
      <xdr:rowOff>6604</xdr:rowOff>
    </xdr:to>
    <xdr:sp macro="" textlink="">
      <xdr:nvSpPr>
        <xdr:cNvPr id="816" name="楕円 815"/>
        <xdr:cNvSpPr/>
      </xdr:nvSpPr>
      <xdr:spPr>
        <a:xfrm>
          <a:off x="19494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122682</xdr:rowOff>
    </xdr:from>
    <xdr:to>
      <xdr:col>107</xdr:col>
      <xdr:colOff>50800</xdr:colOff>
      <xdr:row>85</xdr:row>
      <xdr:rowOff>127254</xdr:rowOff>
    </xdr:to>
    <xdr:cxnSp macro="">
      <xdr:nvCxnSpPr>
        <xdr:cNvPr id="817" name="直線コネクタ 816"/>
        <xdr:cNvCxnSpPr/>
      </xdr:nvCxnSpPr>
      <xdr:spPr>
        <a:xfrm flipV="1">
          <a:off x="19545300" y="146959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76454</xdr:rowOff>
    </xdr:from>
    <xdr:to>
      <xdr:col>98</xdr:col>
      <xdr:colOff>38100</xdr:colOff>
      <xdr:row>86</xdr:row>
      <xdr:rowOff>6604</xdr:rowOff>
    </xdr:to>
    <xdr:sp macro="" textlink="">
      <xdr:nvSpPr>
        <xdr:cNvPr id="818" name="楕円 817"/>
        <xdr:cNvSpPr/>
      </xdr:nvSpPr>
      <xdr:spPr>
        <a:xfrm>
          <a:off x="18605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127254</xdr:rowOff>
    </xdr:from>
    <xdr:to>
      <xdr:col>102</xdr:col>
      <xdr:colOff>114300</xdr:colOff>
      <xdr:row>85</xdr:row>
      <xdr:rowOff>127254</xdr:rowOff>
    </xdr:to>
    <xdr:cxnSp macro="">
      <xdr:nvCxnSpPr>
        <xdr:cNvPr id="819" name="直線コネクタ 818"/>
        <xdr:cNvCxnSpPr/>
      </xdr:nvCxnSpPr>
      <xdr:spPr>
        <a:xfrm>
          <a:off x="18656300" y="1470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139716</xdr:rowOff>
    </xdr:from>
    <xdr:ext cx="469744" cy="259045"/>
    <xdr:sp macro="" textlink="">
      <xdr:nvSpPr>
        <xdr:cNvPr id="820" name="n_1aveValue【児童館】&#10;一人当たり面積"/>
        <xdr:cNvSpPr txBox="1"/>
      </xdr:nvSpPr>
      <xdr:spPr>
        <a:xfrm>
          <a:off x="210757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139716</xdr:rowOff>
    </xdr:from>
    <xdr:ext cx="469744" cy="259045"/>
    <xdr:sp macro="" textlink="">
      <xdr:nvSpPr>
        <xdr:cNvPr id="821" name="n_2aveValue【児童館】&#10;一人当たり面積"/>
        <xdr:cNvSpPr txBox="1"/>
      </xdr:nvSpPr>
      <xdr:spPr>
        <a:xfrm>
          <a:off x="20199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148862</xdr:rowOff>
    </xdr:from>
    <xdr:ext cx="469744" cy="259045"/>
    <xdr:sp macro="" textlink="">
      <xdr:nvSpPr>
        <xdr:cNvPr id="822" name="n_3aveValue【児童館】&#10;一人当たり面積"/>
        <xdr:cNvSpPr txBox="1"/>
      </xdr:nvSpPr>
      <xdr:spPr>
        <a:xfrm>
          <a:off x="19310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139716</xdr:rowOff>
    </xdr:from>
    <xdr:ext cx="469744" cy="259045"/>
    <xdr:sp macro="" textlink="">
      <xdr:nvSpPr>
        <xdr:cNvPr id="823" name="n_4aveValue【児童館】&#10;一人当たり面積"/>
        <xdr:cNvSpPr txBox="1"/>
      </xdr:nvSpPr>
      <xdr:spPr>
        <a:xfrm>
          <a:off x="18421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164609</xdr:rowOff>
    </xdr:from>
    <xdr:ext cx="469744" cy="259045"/>
    <xdr:sp macro="" textlink="">
      <xdr:nvSpPr>
        <xdr:cNvPr id="824" name="n_1mainValue【児童館】&#10;一人当たり面積"/>
        <xdr:cNvSpPr txBox="1"/>
      </xdr:nvSpPr>
      <xdr:spPr>
        <a:xfrm>
          <a:off x="210757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164609</xdr:rowOff>
    </xdr:from>
    <xdr:ext cx="469744" cy="259045"/>
    <xdr:sp macro="" textlink="">
      <xdr:nvSpPr>
        <xdr:cNvPr id="825" name="n_2mainValue【児童館】&#10;一人当たり面積"/>
        <xdr:cNvSpPr txBox="1"/>
      </xdr:nvSpPr>
      <xdr:spPr>
        <a:xfrm>
          <a:off x="20199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169181</xdr:rowOff>
    </xdr:from>
    <xdr:ext cx="469744" cy="259045"/>
    <xdr:sp macro="" textlink="">
      <xdr:nvSpPr>
        <xdr:cNvPr id="826" name="n_3mainValue【児童館】&#10;一人当たり面積"/>
        <xdr:cNvSpPr txBox="1"/>
      </xdr:nvSpPr>
      <xdr:spPr>
        <a:xfrm>
          <a:off x="19310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169181</xdr:rowOff>
    </xdr:from>
    <xdr:ext cx="469744" cy="259045"/>
    <xdr:sp macro="" textlink="">
      <xdr:nvSpPr>
        <xdr:cNvPr id="827" name="n_4mainValue【児童館】&#10;一人当たり面積"/>
        <xdr:cNvSpPr txBox="1"/>
      </xdr:nvSpPr>
      <xdr:spPr>
        <a:xfrm>
          <a:off x="18421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8" name="正方形/長方形 8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9" name="正方形/長方形 8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0" name="正方形/長方形 8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1" name="正方形/長方形 8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2" name="正方形/長方形 8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3" name="正方形/長方形 8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4" name="正方形/長方形 8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5" name="正方形/長方形 8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6" name="テキスト ボックス 8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7" name="直線コネクタ 8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8" name="テキスト ボックス 83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9" name="直線コネクタ 83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0" name="テキスト ボックス 83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1" name="直線コネクタ 84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2" name="テキスト ボックス 84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3" name="直線コネクタ 84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4" name="テキスト ボックス 84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5" name="直線コネクタ 84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6" name="テキスト ボックス 84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7" name="直線コネクタ 84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8" name="テキスト ボックス 84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9" name="直線コネクタ 84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0" name="テキスト ボックス 84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1" name="直線コネクタ 8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853" name="直線コネクタ 852"/>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4"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5" name="直線コネクタ 85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856"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857" name="直線コネクタ 856"/>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72407</xdr:rowOff>
    </xdr:from>
    <xdr:ext cx="405111" cy="259045"/>
    <xdr:sp macro="" textlink="">
      <xdr:nvSpPr>
        <xdr:cNvPr id="858" name="【公民館】&#10;有形固定資産減価償却率平均値テキスト"/>
        <xdr:cNvSpPr txBox="1"/>
      </xdr:nvSpPr>
      <xdr:spPr>
        <a:xfrm>
          <a:off x="16357600" y="1807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859" name="フローチャート: 判断 858"/>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860" name="フローチャート: 判断 859"/>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861" name="フローチャート: 判断 860"/>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862" name="フローチャート: 判断 861"/>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863" name="フローチャート: 判断 862"/>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4" name="テキスト ボックス 8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5" name="テキスト ボックス 8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6" name="テキスト ボックス 8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7" name="テキスト ボックス 8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8" name="テキスト ボックス 8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157662</xdr:rowOff>
    </xdr:from>
    <xdr:to>
      <xdr:col>85</xdr:col>
      <xdr:colOff>177800</xdr:colOff>
      <xdr:row>105</xdr:row>
      <xdr:rowOff>87812</xdr:rowOff>
    </xdr:to>
    <xdr:sp macro="" textlink="">
      <xdr:nvSpPr>
        <xdr:cNvPr id="869" name="楕円 868"/>
        <xdr:cNvSpPr/>
      </xdr:nvSpPr>
      <xdr:spPr>
        <a:xfrm>
          <a:off x="16268700" y="1798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9089</xdr:rowOff>
    </xdr:from>
    <xdr:ext cx="405111" cy="259045"/>
    <xdr:sp macro="" textlink="">
      <xdr:nvSpPr>
        <xdr:cNvPr id="870" name="【公民館】&#10;有形固定資産減価償却率該当値テキスト"/>
        <xdr:cNvSpPr txBox="1"/>
      </xdr:nvSpPr>
      <xdr:spPr>
        <a:xfrm>
          <a:off x="16357600" y="17839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126637</xdr:rowOff>
    </xdr:from>
    <xdr:to>
      <xdr:col>81</xdr:col>
      <xdr:colOff>101600</xdr:colOff>
      <xdr:row>105</xdr:row>
      <xdr:rowOff>56787</xdr:rowOff>
    </xdr:to>
    <xdr:sp macro="" textlink="">
      <xdr:nvSpPr>
        <xdr:cNvPr id="871" name="楕円 870"/>
        <xdr:cNvSpPr/>
      </xdr:nvSpPr>
      <xdr:spPr>
        <a:xfrm>
          <a:off x="154305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5987</xdr:rowOff>
    </xdr:from>
    <xdr:to>
      <xdr:col>85</xdr:col>
      <xdr:colOff>127000</xdr:colOff>
      <xdr:row>105</xdr:row>
      <xdr:rowOff>37012</xdr:rowOff>
    </xdr:to>
    <xdr:cxnSp macro="">
      <xdr:nvCxnSpPr>
        <xdr:cNvPr id="872" name="直線コネクタ 871"/>
        <xdr:cNvCxnSpPr/>
      </xdr:nvCxnSpPr>
      <xdr:spPr>
        <a:xfrm>
          <a:off x="15481300" y="18008237"/>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129902</xdr:rowOff>
    </xdr:from>
    <xdr:to>
      <xdr:col>76</xdr:col>
      <xdr:colOff>165100</xdr:colOff>
      <xdr:row>105</xdr:row>
      <xdr:rowOff>60052</xdr:rowOff>
    </xdr:to>
    <xdr:sp macro="" textlink="">
      <xdr:nvSpPr>
        <xdr:cNvPr id="873" name="楕円 872"/>
        <xdr:cNvSpPr/>
      </xdr:nvSpPr>
      <xdr:spPr>
        <a:xfrm>
          <a:off x="145415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5987</xdr:rowOff>
    </xdr:from>
    <xdr:to>
      <xdr:col>81</xdr:col>
      <xdr:colOff>50800</xdr:colOff>
      <xdr:row>105</xdr:row>
      <xdr:rowOff>9252</xdr:rowOff>
    </xdr:to>
    <xdr:cxnSp macro="">
      <xdr:nvCxnSpPr>
        <xdr:cNvPr id="874" name="直線コネクタ 873"/>
        <xdr:cNvCxnSpPr/>
      </xdr:nvCxnSpPr>
      <xdr:spPr>
        <a:xfrm flipV="1">
          <a:off x="14592300" y="180082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98879</xdr:rowOff>
    </xdr:from>
    <xdr:to>
      <xdr:col>72</xdr:col>
      <xdr:colOff>38100</xdr:colOff>
      <xdr:row>106</xdr:row>
      <xdr:rowOff>29029</xdr:rowOff>
    </xdr:to>
    <xdr:sp macro="" textlink="">
      <xdr:nvSpPr>
        <xdr:cNvPr id="875" name="楕円 874"/>
        <xdr:cNvSpPr/>
      </xdr:nvSpPr>
      <xdr:spPr>
        <a:xfrm>
          <a:off x="13652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9252</xdr:rowOff>
    </xdr:from>
    <xdr:to>
      <xdr:col>76</xdr:col>
      <xdr:colOff>114300</xdr:colOff>
      <xdr:row>105</xdr:row>
      <xdr:rowOff>149679</xdr:rowOff>
    </xdr:to>
    <xdr:cxnSp macro="">
      <xdr:nvCxnSpPr>
        <xdr:cNvPr id="876" name="直線コネクタ 875"/>
        <xdr:cNvCxnSpPr/>
      </xdr:nvCxnSpPr>
      <xdr:spPr>
        <a:xfrm flipV="1">
          <a:off x="13703300" y="18011502"/>
          <a:ext cx="889000" cy="14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69487</xdr:rowOff>
    </xdr:from>
    <xdr:to>
      <xdr:col>67</xdr:col>
      <xdr:colOff>101600</xdr:colOff>
      <xdr:row>105</xdr:row>
      <xdr:rowOff>171087</xdr:rowOff>
    </xdr:to>
    <xdr:sp macro="" textlink="">
      <xdr:nvSpPr>
        <xdr:cNvPr id="877" name="楕円 876"/>
        <xdr:cNvSpPr/>
      </xdr:nvSpPr>
      <xdr:spPr>
        <a:xfrm>
          <a:off x="12763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120287</xdr:rowOff>
    </xdr:from>
    <xdr:to>
      <xdr:col>71</xdr:col>
      <xdr:colOff>177800</xdr:colOff>
      <xdr:row>105</xdr:row>
      <xdr:rowOff>149679</xdr:rowOff>
    </xdr:to>
    <xdr:cxnSp macro="">
      <xdr:nvCxnSpPr>
        <xdr:cNvPr id="878" name="直線コネクタ 877"/>
        <xdr:cNvCxnSpPr/>
      </xdr:nvCxnSpPr>
      <xdr:spPr>
        <a:xfrm>
          <a:off x="12814300" y="1812253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7093</xdr:rowOff>
    </xdr:from>
    <xdr:ext cx="405111" cy="259045"/>
    <xdr:sp macro="" textlink="">
      <xdr:nvSpPr>
        <xdr:cNvPr id="879" name="n_1aveValue【公民館】&#10;有形固定資産減価償却率"/>
        <xdr:cNvSpPr txBox="1"/>
      </xdr:nvSpPr>
      <xdr:spPr>
        <a:xfrm>
          <a:off x="152660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16890</xdr:rowOff>
    </xdr:from>
    <xdr:ext cx="405111" cy="259045"/>
    <xdr:sp macro="" textlink="">
      <xdr:nvSpPr>
        <xdr:cNvPr id="880" name="n_2aveValue【公民館】&#10;有形固定資産減価償却率"/>
        <xdr:cNvSpPr txBox="1"/>
      </xdr:nvSpPr>
      <xdr:spPr>
        <a:xfrm>
          <a:off x="143897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881" name="n_3aveValue【公民館】&#10;有形固定資産減価償却率"/>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167113</xdr:rowOff>
    </xdr:from>
    <xdr:ext cx="405111" cy="259045"/>
    <xdr:sp macro="" textlink="">
      <xdr:nvSpPr>
        <xdr:cNvPr id="882" name="n_4aveValue【公民館】&#10;有形固定資産減価償却率"/>
        <xdr:cNvSpPr txBox="1"/>
      </xdr:nvSpPr>
      <xdr:spPr>
        <a:xfrm>
          <a:off x="12611744"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73314</xdr:rowOff>
    </xdr:from>
    <xdr:ext cx="405111" cy="259045"/>
    <xdr:sp macro="" textlink="">
      <xdr:nvSpPr>
        <xdr:cNvPr id="883" name="n_1mainValue【公民館】&#10;有形固定資産減価償却率"/>
        <xdr:cNvSpPr txBox="1"/>
      </xdr:nvSpPr>
      <xdr:spPr>
        <a:xfrm>
          <a:off x="15266044" y="1773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76579</xdr:rowOff>
    </xdr:from>
    <xdr:ext cx="405111" cy="259045"/>
    <xdr:sp macro="" textlink="">
      <xdr:nvSpPr>
        <xdr:cNvPr id="884" name="n_2mainValue【公民館】&#10;有形固定資産減価償却率"/>
        <xdr:cNvSpPr txBox="1"/>
      </xdr:nvSpPr>
      <xdr:spPr>
        <a:xfrm>
          <a:off x="14389744" y="1773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20156</xdr:rowOff>
    </xdr:from>
    <xdr:ext cx="405111" cy="259045"/>
    <xdr:sp macro="" textlink="">
      <xdr:nvSpPr>
        <xdr:cNvPr id="885" name="n_3mainValue【公民館】&#10;有形固定資産減価償却率"/>
        <xdr:cNvSpPr txBox="1"/>
      </xdr:nvSpPr>
      <xdr:spPr>
        <a:xfrm>
          <a:off x="13500744"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16164</xdr:rowOff>
    </xdr:from>
    <xdr:ext cx="405111" cy="259045"/>
    <xdr:sp macro="" textlink="">
      <xdr:nvSpPr>
        <xdr:cNvPr id="886" name="n_4mainValue【公民館】&#10;有形固定資産減価償却率"/>
        <xdr:cNvSpPr txBox="1"/>
      </xdr:nvSpPr>
      <xdr:spPr>
        <a:xfrm>
          <a:off x="12611744" y="1784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7" name="正方形/長方形 8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8" name="正方形/長方形 8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9" name="正方形/長方形 8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0" name="正方形/長方形 8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1" name="正方形/長方形 8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2" name="正方形/長方形 8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3" name="正方形/長方形 8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4" name="正方形/長方形 8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5" name="テキスト ボックス 8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6" name="直線コネクタ 8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7" name="直線コネクタ 89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8" name="テキスト ボックス 89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9" name="直線コネクタ 89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0" name="テキスト ボックス 89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1" name="直線コネクタ 90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2" name="テキスト ボックス 90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3" name="直線コネクタ 90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4" name="テキスト ボックス 90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5" name="直線コネクタ 90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6" name="テキスト ボックス 90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7" name="直線コネクタ 90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8" name="テキスト ボックス 90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912" name="直線コネクタ 911"/>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913"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914" name="直線コネクタ 913"/>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915" name="【公民館】&#10;一人当たり面積最大値テキスト"/>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916" name="直線コネクタ 915"/>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917"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918" name="フローチャート: 判断 917"/>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919" name="フローチャート: 判断 918"/>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920" name="フローチャート: 判断 919"/>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921" name="フローチャート: 判断 920"/>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922" name="フローチャート: 判断 921"/>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139700</xdr:rowOff>
    </xdr:from>
    <xdr:to>
      <xdr:col>116</xdr:col>
      <xdr:colOff>114300</xdr:colOff>
      <xdr:row>106</xdr:row>
      <xdr:rowOff>69850</xdr:rowOff>
    </xdr:to>
    <xdr:sp macro="" textlink="">
      <xdr:nvSpPr>
        <xdr:cNvPr id="928" name="楕円 927"/>
        <xdr:cNvSpPr/>
      </xdr:nvSpPr>
      <xdr:spPr>
        <a:xfrm>
          <a:off x="221107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162577</xdr:rowOff>
    </xdr:from>
    <xdr:ext cx="469744" cy="259045"/>
    <xdr:sp macro="" textlink="">
      <xdr:nvSpPr>
        <xdr:cNvPr id="929" name="【公民館】&#10;一人当たり面積該当値テキスト"/>
        <xdr:cNvSpPr txBox="1"/>
      </xdr:nvSpPr>
      <xdr:spPr>
        <a:xfrm>
          <a:off x="22199600" y="1799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149498</xdr:rowOff>
    </xdr:from>
    <xdr:to>
      <xdr:col>112</xdr:col>
      <xdr:colOff>38100</xdr:colOff>
      <xdr:row>106</xdr:row>
      <xdr:rowOff>79648</xdr:rowOff>
    </xdr:to>
    <xdr:sp macro="" textlink="">
      <xdr:nvSpPr>
        <xdr:cNvPr id="930" name="楕円 929"/>
        <xdr:cNvSpPr/>
      </xdr:nvSpPr>
      <xdr:spPr>
        <a:xfrm>
          <a:off x="21272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19050</xdr:rowOff>
    </xdr:from>
    <xdr:to>
      <xdr:col>116</xdr:col>
      <xdr:colOff>63500</xdr:colOff>
      <xdr:row>106</xdr:row>
      <xdr:rowOff>28848</xdr:rowOff>
    </xdr:to>
    <xdr:cxnSp macro="">
      <xdr:nvCxnSpPr>
        <xdr:cNvPr id="931" name="直線コネクタ 930"/>
        <xdr:cNvCxnSpPr/>
      </xdr:nvCxnSpPr>
      <xdr:spPr>
        <a:xfrm flipV="1">
          <a:off x="21323300" y="18192750"/>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164193</xdr:rowOff>
    </xdr:from>
    <xdr:to>
      <xdr:col>107</xdr:col>
      <xdr:colOff>101600</xdr:colOff>
      <xdr:row>106</xdr:row>
      <xdr:rowOff>94343</xdr:rowOff>
    </xdr:to>
    <xdr:sp macro="" textlink="">
      <xdr:nvSpPr>
        <xdr:cNvPr id="932" name="楕円 931"/>
        <xdr:cNvSpPr/>
      </xdr:nvSpPr>
      <xdr:spPr>
        <a:xfrm>
          <a:off x="20383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28848</xdr:rowOff>
    </xdr:from>
    <xdr:to>
      <xdr:col>111</xdr:col>
      <xdr:colOff>177800</xdr:colOff>
      <xdr:row>106</xdr:row>
      <xdr:rowOff>43543</xdr:rowOff>
    </xdr:to>
    <xdr:cxnSp macro="">
      <xdr:nvCxnSpPr>
        <xdr:cNvPr id="933" name="直線コネクタ 932"/>
        <xdr:cNvCxnSpPr/>
      </xdr:nvCxnSpPr>
      <xdr:spPr>
        <a:xfrm flipV="1">
          <a:off x="20434300" y="18202548"/>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35198</xdr:rowOff>
    </xdr:from>
    <xdr:to>
      <xdr:col>102</xdr:col>
      <xdr:colOff>165100</xdr:colOff>
      <xdr:row>106</xdr:row>
      <xdr:rowOff>136798</xdr:rowOff>
    </xdr:to>
    <xdr:sp macro="" textlink="">
      <xdr:nvSpPr>
        <xdr:cNvPr id="934" name="楕円 933"/>
        <xdr:cNvSpPr/>
      </xdr:nvSpPr>
      <xdr:spPr>
        <a:xfrm>
          <a:off x="19494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43543</xdr:rowOff>
    </xdr:from>
    <xdr:to>
      <xdr:col>107</xdr:col>
      <xdr:colOff>50800</xdr:colOff>
      <xdr:row>106</xdr:row>
      <xdr:rowOff>85998</xdr:rowOff>
    </xdr:to>
    <xdr:cxnSp macro="">
      <xdr:nvCxnSpPr>
        <xdr:cNvPr id="935" name="直線コネクタ 934"/>
        <xdr:cNvCxnSpPr/>
      </xdr:nvCxnSpPr>
      <xdr:spPr>
        <a:xfrm flipV="1">
          <a:off x="19545300" y="18217243"/>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43362</xdr:rowOff>
    </xdr:from>
    <xdr:to>
      <xdr:col>98</xdr:col>
      <xdr:colOff>38100</xdr:colOff>
      <xdr:row>106</xdr:row>
      <xdr:rowOff>144962</xdr:rowOff>
    </xdr:to>
    <xdr:sp macro="" textlink="">
      <xdr:nvSpPr>
        <xdr:cNvPr id="936" name="楕円 935"/>
        <xdr:cNvSpPr/>
      </xdr:nvSpPr>
      <xdr:spPr>
        <a:xfrm>
          <a:off x="18605500" y="18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85998</xdr:rowOff>
    </xdr:from>
    <xdr:to>
      <xdr:col>102</xdr:col>
      <xdr:colOff>114300</xdr:colOff>
      <xdr:row>106</xdr:row>
      <xdr:rowOff>94162</xdr:rowOff>
    </xdr:to>
    <xdr:cxnSp macro="">
      <xdr:nvCxnSpPr>
        <xdr:cNvPr id="937" name="直線コネクタ 936"/>
        <xdr:cNvCxnSpPr/>
      </xdr:nvCxnSpPr>
      <xdr:spPr>
        <a:xfrm flipV="1">
          <a:off x="18656300" y="18259698"/>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69141</xdr:rowOff>
    </xdr:from>
    <xdr:ext cx="469744" cy="259045"/>
    <xdr:sp macro="" textlink="">
      <xdr:nvSpPr>
        <xdr:cNvPr id="938" name="n_1aveValue【公民館】&#10;一人当たり面積"/>
        <xdr:cNvSpPr txBox="1"/>
      </xdr:nvSpPr>
      <xdr:spPr>
        <a:xfrm>
          <a:off x="21075727" y="1841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939" name="n_2aveValue【公民館】&#10;一人当たり面積"/>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83838</xdr:rowOff>
    </xdr:from>
    <xdr:ext cx="469744" cy="259045"/>
    <xdr:sp macro="" textlink="">
      <xdr:nvSpPr>
        <xdr:cNvPr id="940" name="n_3aveValue【公民館】&#10;一人当たり面積"/>
        <xdr:cNvSpPr txBox="1"/>
      </xdr:nvSpPr>
      <xdr:spPr>
        <a:xfrm>
          <a:off x="19310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103432</xdr:rowOff>
    </xdr:from>
    <xdr:ext cx="469744" cy="259045"/>
    <xdr:sp macro="" textlink="">
      <xdr:nvSpPr>
        <xdr:cNvPr id="941" name="n_4aveValue【公民館】&#10;一人当たり面積"/>
        <xdr:cNvSpPr txBox="1"/>
      </xdr:nvSpPr>
      <xdr:spPr>
        <a:xfrm>
          <a:off x="18421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96175</xdr:rowOff>
    </xdr:from>
    <xdr:ext cx="469744" cy="259045"/>
    <xdr:sp macro="" textlink="">
      <xdr:nvSpPr>
        <xdr:cNvPr id="942" name="n_1mainValue【公民館】&#10;一人当たり面積"/>
        <xdr:cNvSpPr txBox="1"/>
      </xdr:nvSpPr>
      <xdr:spPr>
        <a:xfrm>
          <a:off x="21075727" y="1792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110870</xdr:rowOff>
    </xdr:from>
    <xdr:ext cx="469744" cy="259045"/>
    <xdr:sp macro="" textlink="">
      <xdr:nvSpPr>
        <xdr:cNvPr id="943" name="n_2mainValue【公民館】&#10;一人当たり面積"/>
        <xdr:cNvSpPr txBox="1"/>
      </xdr:nvSpPr>
      <xdr:spPr>
        <a:xfrm>
          <a:off x="20199427" y="1794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153325</xdr:rowOff>
    </xdr:from>
    <xdr:ext cx="469744" cy="259045"/>
    <xdr:sp macro="" textlink="">
      <xdr:nvSpPr>
        <xdr:cNvPr id="944" name="n_3mainValue【公民館】&#10;一人当たり面積"/>
        <xdr:cNvSpPr txBox="1"/>
      </xdr:nvSpPr>
      <xdr:spPr>
        <a:xfrm>
          <a:off x="19310427" y="1798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161489</xdr:rowOff>
    </xdr:from>
    <xdr:ext cx="469744" cy="259045"/>
    <xdr:sp macro="" textlink="">
      <xdr:nvSpPr>
        <xdr:cNvPr id="945" name="n_4mainValue【公民館】&#10;一人当たり面積"/>
        <xdr:cNvSpPr txBox="1"/>
      </xdr:nvSpPr>
      <xdr:spPr>
        <a:xfrm>
          <a:off x="18421427" y="1799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上記施設の中では、橋りょう・トンネル、学校施設が類似団体数値と比べ大きく上回っている。橋りょう・トンネルについては、八幡浜市橋梁長寿命化修繕計画に基づき、計画的かつ効率的な予防管理を行うことで、橋梁長寿命化による修繕等のコスト縮減を図る。学校施設については、八幡浜市学校再編整備実施計画に基づく小中学校の再編予定を踏まえ、計画的かつ効果的に施設の長寿命化、更新等を行う。</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33,219
32,993
132.65
23,272,359
22,891,801
265,809
11,044,005
23,859,358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77.8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47007</xdr:rowOff>
    </xdr:from>
    <xdr:ext cx="405111" cy="259045"/>
    <xdr:sp macro="" textlink="">
      <xdr:nvSpPr>
        <xdr:cNvPr id="61" name="【図書館】&#10;有形固定資産減価償却率平均値テキスト"/>
        <xdr:cNvSpPr txBox="1"/>
      </xdr:nvSpPr>
      <xdr:spPr>
        <a:xfrm>
          <a:off x="4673600" y="6047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33020</xdr:rowOff>
    </xdr:from>
    <xdr:to>
      <xdr:col>24</xdr:col>
      <xdr:colOff>114300</xdr:colOff>
      <xdr:row>37</xdr:row>
      <xdr:rowOff>134620</xdr:rowOff>
    </xdr:to>
    <xdr:sp macro="" textlink="">
      <xdr:nvSpPr>
        <xdr:cNvPr id="72" name="楕円 71"/>
        <xdr:cNvSpPr/>
      </xdr:nvSpPr>
      <xdr:spPr>
        <a:xfrm>
          <a:off x="45847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11447</xdr:rowOff>
    </xdr:from>
    <xdr:ext cx="405111" cy="259045"/>
    <xdr:sp macro="" textlink="">
      <xdr:nvSpPr>
        <xdr:cNvPr id="73" name="【図書館】&#10;有形固定資産減価償却率該当値テキスト"/>
        <xdr:cNvSpPr txBox="1"/>
      </xdr:nvSpPr>
      <xdr:spPr>
        <a:xfrm>
          <a:off x="4673600"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7620</xdr:rowOff>
    </xdr:from>
    <xdr:to>
      <xdr:col>20</xdr:col>
      <xdr:colOff>38100</xdr:colOff>
      <xdr:row>37</xdr:row>
      <xdr:rowOff>109220</xdr:rowOff>
    </xdr:to>
    <xdr:sp macro="" textlink="">
      <xdr:nvSpPr>
        <xdr:cNvPr id="74" name="楕円 73"/>
        <xdr:cNvSpPr/>
      </xdr:nvSpPr>
      <xdr:spPr>
        <a:xfrm>
          <a:off x="37465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58420</xdr:rowOff>
    </xdr:from>
    <xdr:to>
      <xdr:col>24</xdr:col>
      <xdr:colOff>63500</xdr:colOff>
      <xdr:row>37</xdr:row>
      <xdr:rowOff>83820</xdr:rowOff>
    </xdr:to>
    <xdr:cxnSp macro="">
      <xdr:nvCxnSpPr>
        <xdr:cNvPr id="75" name="直線コネクタ 74"/>
        <xdr:cNvCxnSpPr/>
      </xdr:nvCxnSpPr>
      <xdr:spPr>
        <a:xfrm>
          <a:off x="3797300" y="640207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153670</xdr:rowOff>
    </xdr:from>
    <xdr:to>
      <xdr:col>15</xdr:col>
      <xdr:colOff>101600</xdr:colOff>
      <xdr:row>37</xdr:row>
      <xdr:rowOff>83820</xdr:rowOff>
    </xdr:to>
    <xdr:sp macro="" textlink="">
      <xdr:nvSpPr>
        <xdr:cNvPr id="76" name="楕円 75"/>
        <xdr:cNvSpPr/>
      </xdr:nvSpPr>
      <xdr:spPr>
        <a:xfrm>
          <a:off x="2857500" y="63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33020</xdr:rowOff>
    </xdr:from>
    <xdr:to>
      <xdr:col>19</xdr:col>
      <xdr:colOff>177800</xdr:colOff>
      <xdr:row>37</xdr:row>
      <xdr:rowOff>58420</xdr:rowOff>
    </xdr:to>
    <xdr:cxnSp macro="">
      <xdr:nvCxnSpPr>
        <xdr:cNvPr id="77" name="直線コネクタ 76"/>
        <xdr:cNvCxnSpPr/>
      </xdr:nvCxnSpPr>
      <xdr:spPr>
        <a:xfrm>
          <a:off x="2908300" y="637667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128270</xdr:rowOff>
    </xdr:from>
    <xdr:to>
      <xdr:col>10</xdr:col>
      <xdr:colOff>165100</xdr:colOff>
      <xdr:row>37</xdr:row>
      <xdr:rowOff>58420</xdr:rowOff>
    </xdr:to>
    <xdr:sp macro="" textlink="">
      <xdr:nvSpPr>
        <xdr:cNvPr id="78" name="楕円 77"/>
        <xdr:cNvSpPr/>
      </xdr:nvSpPr>
      <xdr:spPr>
        <a:xfrm>
          <a:off x="1968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7620</xdr:rowOff>
    </xdr:from>
    <xdr:to>
      <xdr:col>15</xdr:col>
      <xdr:colOff>50800</xdr:colOff>
      <xdr:row>37</xdr:row>
      <xdr:rowOff>33020</xdr:rowOff>
    </xdr:to>
    <xdr:cxnSp macro="">
      <xdr:nvCxnSpPr>
        <xdr:cNvPr id="79" name="直線コネクタ 78"/>
        <xdr:cNvCxnSpPr/>
      </xdr:nvCxnSpPr>
      <xdr:spPr>
        <a:xfrm>
          <a:off x="2019300" y="635127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101600</xdr:rowOff>
    </xdr:from>
    <xdr:to>
      <xdr:col>6</xdr:col>
      <xdr:colOff>38100</xdr:colOff>
      <xdr:row>37</xdr:row>
      <xdr:rowOff>31750</xdr:rowOff>
    </xdr:to>
    <xdr:sp macro="" textlink="">
      <xdr:nvSpPr>
        <xdr:cNvPr id="80" name="楕円 79"/>
        <xdr:cNvSpPr/>
      </xdr:nvSpPr>
      <xdr:spPr>
        <a:xfrm>
          <a:off x="1079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152400</xdr:rowOff>
    </xdr:from>
    <xdr:to>
      <xdr:col>10</xdr:col>
      <xdr:colOff>114300</xdr:colOff>
      <xdr:row>37</xdr:row>
      <xdr:rowOff>7620</xdr:rowOff>
    </xdr:to>
    <xdr:cxnSp macro="">
      <xdr:nvCxnSpPr>
        <xdr:cNvPr id="81" name="直線コネクタ 80"/>
        <xdr:cNvCxnSpPr/>
      </xdr:nvCxnSpPr>
      <xdr:spPr>
        <a:xfrm>
          <a:off x="1130300" y="63246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135907</xdr:rowOff>
    </xdr:from>
    <xdr:ext cx="405111" cy="259045"/>
    <xdr:sp macro="" textlink="">
      <xdr:nvSpPr>
        <xdr:cNvPr id="82" name="n_1aveValue【図書館】&#10;有形固定資産減価償却率"/>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137177</xdr:rowOff>
    </xdr:from>
    <xdr:ext cx="405111" cy="259045"/>
    <xdr:sp macro="" textlink="">
      <xdr:nvSpPr>
        <xdr:cNvPr id="83" name="n_2aveValue【図書館】&#10;有形固定資産減価償却率"/>
        <xdr:cNvSpPr txBox="1"/>
      </xdr:nvSpPr>
      <xdr:spPr>
        <a:xfrm>
          <a:off x="2705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127017</xdr:rowOff>
    </xdr:from>
    <xdr:ext cx="405111" cy="259045"/>
    <xdr:sp macro="" textlink="">
      <xdr:nvSpPr>
        <xdr:cNvPr id="84" name="n_3aveValue【図書館】&#10;有形固定資産減価償却率"/>
        <xdr:cNvSpPr txBox="1"/>
      </xdr:nvSpPr>
      <xdr:spPr>
        <a:xfrm>
          <a:off x="181674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140987</xdr:rowOff>
    </xdr:from>
    <xdr:ext cx="405111" cy="259045"/>
    <xdr:sp macro="" textlink="">
      <xdr:nvSpPr>
        <xdr:cNvPr id="85" name="n_4aveValue【図書館】&#10;有形固定資産減価償却率"/>
        <xdr:cNvSpPr txBox="1"/>
      </xdr:nvSpPr>
      <xdr:spPr>
        <a:xfrm>
          <a:off x="927744" y="597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100347</xdr:rowOff>
    </xdr:from>
    <xdr:ext cx="405111" cy="259045"/>
    <xdr:sp macro="" textlink="">
      <xdr:nvSpPr>
        <xdr:cNvPr id="86" name="n_1mainValue【図書館】&#10;有形固定資産減価償却率"/>
        <xdr:cNvSpPr txBox="1"/>
      </xdr:nvSpPr>
      <xdr:spPr>
        <a:xfrm>
          <a:off x="3582044" y="6443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74947</xdr:rowOff>
    </xdr:from>
    <xdr:ext cx="405111" cy="259045"/>
    <xdr:sp macro="" textlink="">
      <xdr:nvSpPr>
        <xdr:cNvPr id="87" name="n_2mainValue【図書館】&#10;有形固定資産減価償却率"/>
        <xdr:cNvSpPr txBox="1"/>
      </xdr:nvSpPr>
      <xdr:spPr>
        <a:xfrm>
          <a:off x="27057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49547</xdr:rowOff>
    </xdr:from>
    <xdr:ext cx="405111" cy="259045"/>
    <xdr:sp macro="" textlink="">
      <xdr:nvSpPr>
        <xdr:cNvPr id="88" name="n_3mainValue【図書館】&#10;有形固定資産減価償却率"/>
        <xdr:cNvSpPr txBox="1"/>
      </xdr:nvSpPr>
      <xdr:spPr>
        <a:xfrm>
          <a:off x="1816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22877</xdr:rowOff>
    </xdr:from>
    <xdr:ext cx="405111" cy="259045"/>
    <xdr:sp macro="" textlink="">
      <xdr:nvSpPr>
        <xdr:cNvPr id="89" name="n_4mainValue【図書館】&#10;有形固定資産減価償却率"/>
        <xdr:cNvSpPr txBox="1"/>
      </xdr:nvSpPr>
      <xdr:spPr>
        <a:xfrm>
          <a:off x="927744" y="636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3" name="直線コネクタ 112"/>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4"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5" name="直線コネクタ 114"/>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6"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7" name="直線コネクタ 116"/>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57167</xdr:rowOff>
    </xdr:from>
    <xdr:ext cx="469744" cy="259045"/>
    <xdr:sp macro="" textlink="">
      <xdr:nvSpPr>
        <xdr:cNvPr id="118" name="【図書館】&#10;一人当たり面積平均値テキスト"/>
        <xdr:cNvSpPr txBox="1"/>
      </xdr:nvSpPr>
      <xdr:spPr>
        <a:xfrm>
          <a:off x="10515600" y="6915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9" name="フローチャート: 判断 118"/>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20" name="フローチャート: 判断 119"/>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1" name="フローチャート: 判断 120"/>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22" name="フローチャート: 判断 121"/>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3" name="フローチャート: 判断 122"/>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52070</xdr:rowOff>
    </xdr:from>
    <xdr:to>
      <xdr:col>55</xdr:col>
      <xdr:colOff>50800</xdr:colOff>
      <xdr:row>39</xdr:row>
      <xdr:rowOff>153670</xdr:rowOff>
    </xdr:to>
    <xdr:sp macro="" textlink="">
      <xdr:nvSpPr>
        <xdr:cNvPr id="129" name="楕円 128"/>
        <xdr:cNvSpPr/>
      </xdr:nvSpPr>
      <xdr:spPr>
        <a:xfrm>
          <a:off x="104267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74947</xdr:rowOff>
    </xdr:from>
    <xdr:ext cx="469744" cy="259045"/>
    <xdr:sp macro="" textlink="">
      <xdr:nvSpPr>
        <xdr:cNvPr id="130" name="【図書館】&#10;一人当たり面積該当値テキスト"/>
        <xdr:cNvSpPr txBox="1"/>
      </xdr:nvSpPr>
      <xdr:spPr>
        <a:xfrm>
          <a:off x="10515600"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59690</xdr:rowOff>
    </xdr:from>
    <xdr:to>
      <xdr:col>50</xdr:col>
      <xdr:colOff>165100</xdr:colOff>
      <xdr:row>39</xdr:row>
      <xdr:rowOff>161290</xdr:rowOff>
    </xdr:to>
    <xdr:sp macro="" textlink="">
      <xdr:nvSpPr>
        <xdr:cNvPr id="131" name="楕円 130"/>
        <xdr:cNvSpPr/>
      </xdr:nvSpPr>
      <xdr:spPr>
        <a:xfrm>
          <a:off x="9588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102870</xdr:rowOff>
    </xdr:from>
    <xdr:to>
      <xdr:col>55</xdr:col>
      <xdr:colOff>0</xdr:colOff>
      <xdr:row>39</xdr:row>
      <xdr:rowOff>110490</xdr:rowOff>
    </xdr:to>
    <xdr:cxnSp macro="">
      <xdr:nvCxnSpPr>
        <xdr:cNvPr id="132" name="直線コネクタ 131"/>
        <xdr:cNvCxnSpPr/>
      </xdr:nvCxnSpPr>
      <xdr:spPr>
        <a:xfrm flipV="1">
          <a:off x="9639300" y="67894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67310</xdr:rowOff>
    </xdr:from>
    <xdr:to>
      <xdr:col>46</xdr:col>
      <xdr:colOff>38100</xdr:colOff>
      <xdr:row>39</xdr:row>
      <xdr:rowOff>168910</xdr:rowOff>
    </xdr:to>
    <xdr:sp macro="" textlink="">
      <xdr:nvSpPr>
        <xdr:cNvPr id="133" name="楕円 132"/>
        <xdr:cNvSpPr/>
      </xdr:nvSpPr>
      <xdr:spPr>
        <a:xfrm>
          <a:off x="8699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110490</xdr:rowOff>
    </xdr:from>
    <xdr:to>
      <xdr:col>50</xdr:col>
      <xdr:colOff>114300</xdr:colOff>
      <xdr:row>39</xdr:row>
      <xdr:rowOff>118110</xdr:rowOff>
    </xdr:to>
    <xdr:cxnSp macro="">
      <xdr:nvCxnSpPr>
        <xdr:cNvPr id="134" name="直線コネクタ 133"/>
        <xdr:cNvCxnSpPr/>
      </xdr:nvCxnSpPr>
      <xdr:spPr>
        <a:xfrm flipV="1">
          <a:off x="8750300" y="6797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74930</xdr:rowOff>
    </xdr:from>
    <xdr:to>
      <xdr:col>41</xdr:col>
      <xdr:colOff>101600</xdr:colOff>
      <xdr:row>40</xdr:row>
      <xdr:rowOff>5080</xdr:rowOff>
    </xdr:to>
    <xdr:sp macro="" textlink="">
      <xdr:nvSpPr>
        <xdr:cNvPr id="135" name="楕円 134"/>
        <xdr:cNvSpPr/>
      </xdr:nvSpPr>
      <xdr:spPr>
        <a:xfrm>
          <a:off x="7810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118110</xdr:rowOff>
    </xdr:from>
    <xdr:to>
      <xdr:col>45</xdr:col>
      <xdr:colOff>177800</xdr:colOff>
      <xdr:row>39</xdr:row>
      <xdr:rowOff>125730</xdr:rowOff>
    </xdr:to>
    <xdr:cxnSp macro="">
      <xdr:nvCxnSpPr>
        <xdr:cNvPr id="136" name="直線コネクタ 135"/>
        <xdr:cNvCxnSpPr/>
      </xdr:nvCxnSpPr>
      <xdr:spPr>
        <a:xfrm flipV="1">
          <a:off x="7861300" y="6804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82550</xdr:rowOff>
    </xdr:from>
    <xdr:to>
      <xdr:col>36</xdr:col>
      <xdr:colOff>165100</xdr:colOff>
      <xdr:row>40</xdr:row>
      <xdr:rowOff>12700</xdr:rowOff>
    </xdr:to>
    <xdr:sp macro="" textlink="">
      <xdr:nvSpPr>
        <xdr:cNvPr id="137" name="楕円 136"/>
        <xdr:cNvSpPr/>
      </xdr:nvSpPr>
      <xdr:spPr>
        <a:xfrm>
          <a:off x="6921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125730</xdr:rowOff>
    </xdr:from>
    <xdr:to>
      <xdr:col>41</xdr:col>
      <xdr:colOff>50800</xdr:colOff>
      <xdr:row>39</xdr:row>
      <xdr:rowOff>133350</xdr:rowOff>
    </xdr:to>
    <xdr:cxnSp macro="">
      <xdr:nvCxnSpPr>
        <xdr:cNvPr id="138" name="直線コネクタ 137"/>
        <xdr:cNvCxnSpPr/>
      </xdr:nvCxnSpPr>
      <xdr:spPr>
        <a:xfrm flipV="1">
          <a:off x="6972300" y="6812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7637</xdr:rowOff>
    </xdr:from>
    <xdr:ext cx="469744" cy="259045"/>
    <xdr:sp macro="" textlink="">
      <xdr:nvSpPr>
        <xdr:cNvPr id="139" name="n_1aveValue【図書館】&#10;一人当たり面積"/>
        <xdr:cNvSpPr txBox="1"/>
      </xdr:nvSpPr>
      <xdr:spPr>
        <a:xfrm>
          <a:off x="93917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0" name="n_2aveValue【図書館】&#10;一人当たり面積"/>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26687</xdr:rowOff>
    </xdr:from>
    <xdr:ext cx="469744" cy="259045"/>
    <xdr:sp macro="" textlink="">
      <xdr:nvSpPr>
        <xdr:cNvPr id="141" name="n_3aveValue【図書館】&#10;一人当たり面積"/>
        <xdr:cNvSpPr txBox="1"/>
      </xdr:nvSpPr>
      <xdr:spPr>
        <a:xfrm>
          <a:off x="7626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30497</xdr:rowOff>
    </xdr:from>
    <xdr:ext cx="469744" cy="259045"/>
    <xdr:sp macro="" textlink="">
      <xdr:nvSpPr>
        <xdr:cNvPr id="142" name="n_4aveValue【図書館】&#10;一人当たり面積"/>
        <xdr:cNvSpPr txBox="1"/>
      </xdr:nvSpPr>
      <xdr:spPr>
        <a:xfrm>
          <a:off x="67374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6367</xdr:rowOff>
    </xdr:from>
    <xdr:ext cx="469744" cy="259045"/>
    <xdr:sp macro="" textlink="">
      <xdr:nvSpPr>
        <xdr:cNvPr id="143" name="n_1mainValue【図書館】&#10;一人当たり面積"/>
        <xdr:cNvSpPr txBox="1"/>
      </xdr:nvSpPr>
      <xdr:spPr>
        <a:xfrm>
          <a:off x="9391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13987</xdr:rowOff>
    </xdr:from>
    <xdr:ext cx="469744" cy="259045"/>
    <xdr:sp macro="" textlink="">
      <xdr:nvSpPr>
        <xdr:cNvPr id="144" name="n_2mainValue【図書館】&#10;一人当たり面積"/>
        <xdr:cNvSpPr txBox="1"/>
      </xdr:nvSpPr>
      <xdr:spPr>
        <a:xfrm>
          <a:off x="8515427" y="652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21607</xdr:rowOff>
    </xdr:from>
    <xdr:ext cx="469744" cy="259045"/>
    <xdr:sp macro="" textlink="">
      <xdr:nvSpPr>
        <xdr:cNvPr id="145" name="n_3mainValue【図書館】&#10;一人当たり面積"/>
        <xdr:cNvSpPr txBox="1"/>
      </xdr:nvSpPr>
      <xdr:spPr>
        <a:xfrm>
          <a:off x="76264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29227</xdr:rowOff>
    </xdr:from>
    <xdr:ext cx="469744" cy="259045"/>
    <xdr:sp macro="" textlink="">
      <xdr:nvSpPr>
        <xdr:cNvPr id="146" name="n_4mainValue【図書館】&#10;一人当たり面積"/>
        <xdr:cNvSpPr txBox="1"/>
      </xdr:nvSpPr>
      <xdr:spPr>
        <a:xfrm>
          <a:off x="67374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71" name="直線コネクタ 170"/>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76" name="【体育館・プール】&#10;有形固定資産減価償却率平均値テキスト"/>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7" name="フローチャート: 判断 176"/>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9" name="フローチャート: 判断 178"/>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80" name="フローチャート: 判断 179"/>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81" name="フローチャート: 判断 180"/>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87" name="楕円 186"/>
        <xdr:cNvSpPr/>
      </xdr:nvSpPr>
      <xdr:spPr>
        <a:xfrm>
          <a:off x="45847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90187</xdr:rowOff>
    </xdr:from>
    <xdr:ext cx="405111" cy="259045"/>
    <xdr:sp macro="" textlink="">
      <xdr:nvSpPr>
        <xdr:cNvPr id="188" name="【体育館・プール】&#10;有形固定資産減価償却率該当値テキスト"/>
        <xdr:cNvSpPr txBox="1"/>
      </xdr:nvSpPr>
      <xdr:spPr>
        <a:xfrm>
          <a:off x="4673600"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34925</xdr:rowOff>
    </xdr:from>
    <xdr:to>
      <xdr:col>20</xdr:col>
      <xdr:colOff>38100</xdr:colOff>
      <xdr:row>59</xdr:row>
      <xdr:rowOff>136525</xdr:rowOff>
    </xdr:to>
    <xdr:sp macro="" textlink="">
      <xdr:nvSpPr>
        <xdr:cNvPr id="189" name="楕円 188"/>
        <xdr:cNvSpPr/>
      </xdr:nvSpPr>
      <xdr:spPr>
        <a:xfrm>
          <a:off x="3746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85725</xdr:rowOff>
    </xdr:from>
    <xdr:to>
      <xdr:col>24</xdr:col>
      <xdr:colOff>63500</xdr:colOff>
      <xdr:row>59</xdr:row>
      <xdr:rowOff>118110</xdr:rowOff>
    </xdr:to>
    <xdr:cxnSp macro="">
      <xdr:nvCxnSpPr>
        <xdr:cNvPr id="190" name="直線コネクタ 189"/>
        <xdr:cNvCxnSpPr/>
      </xdr:nvCxnSpPr>
      <xdr:spPr>
        <a:xfrm>
          <a:off x="3797300" y="1020127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635</xdr:rowOff>
    </xdr:from>
    <xdr:to>
      <xdr:col>15</xdr:col>
      <xdr:colOff>101600</xdr:colOff>
      <xdr:row>59</xdr:row>
      <xdr:rowOff>102235</xdr:rowOff>
    </xdr:to>
    <xdr:sp macro="" textlink="">
      <xdr:nvSpPr>
        <xdr:cNvPr id="191" name="楕円 190"/>
        <xdr:cNvSpPr/>
      </xdr:nvSpPr>
      <xdr:spPr>
        <a:xfrm>
          <a:off x="28575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51435</xdr:rowOff>
    </xdr:from>
    <xdr:to>
      <xdr:col>19</xdr:col>
      <xdr:colOff>177800</xdr:colOff>
      <xdr:row>59</xdr:row>
      <xdr:rowOff>85725</xdr:rowOff>
    </xdr:to>
    <xdr:cxnSp macro="">
      <xdr:nvCxnSpPr>
        <xdr:cNvPr id="192" name="直線コネクタ 191"/>
        <xdr:cNvCxnSpPr/>
      </xdr:nvCxnSpPr>
      <xdr:spPr>
        <a:xfrm>
          <a:off x="2908300" y="101669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93" name="楕円 192"/>
        <xdr:cNvSpPr/>
      </xdr:nvSpPr>
      <xdr:spPr>
        <a:xfrm>
          <a:off x="1968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7620</xdr:rowOff>
    </xdr:from>
    <xdr:to>
      <xdr:col>15</xdr:col>
      <xdr:colOff>50800</xdr:colOff>
      <xdr:row>59</xdr:row>
      <xdr:rowOff>51435</xdr:rowOff>
    </xdr:to>
    <xdr:cxnSp macro="">
      <xdr:nvCxnSpPr>
        <xdr:cNvPr id="194" name="直線コネクタ 193"/>
        <xdr:cNvCxnSpPr/>
      </xdr:nvCxnSpPr>
      <xdr:spPr>
        <a:xfrm>
          <a:off x="2019300" y="1012317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166370</xdr:rowOff>
    </xdr:from>
    <xdr:to>
      <xdr:col>6</xdr:col>
      <xdr:colOff>38100</xdr:colOff>
      <xdr:row>59</xdr:row>
      <xdr:rowOff>96520</xdr:rowOff>
    </xdr:to>
    <xdr:sp macro="" textlink="">
      <xdr:nvSpPr>
        <xdr:cNvPr id="195" name="楕円 194"/>
        <xdr:cNvSpPr/>
      </xdr:nvSpPr>
      <xdr:spPr>
        <a:xfrm>
          <a:off x="1079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7620</xdr:rowOff>
    </xdr:from>
    <xdr:to>
      <xdr:col>10</xdr:col>
      <xdr:colOff>114300</xdr:colOff>
      <xdr:row>59</xdr:row>
      <xdr:rowOff>45720</xdr:rowOff>
    </xdr:to>
    <xdr:cxnSp macro="">
      <xdr:nvCxnSpPr>
        <xdr:cNvPr id="196" name="直線コネクタ 195"/>
        <xdr:cNvCxnSpPr/>
      </xdr:nvCxnSpPr>
      <xdr:spPr>
        <a:xfrm flipV="1">
          <a:off x="1130300" y="101231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76217</xdr:rowOff>
    </xdr:from>
    <xdr:ext cx="405111" cy="259045"/>
    <xdr:sp macro="" textlink="">
      <xdr:nvSpPr>
        <xdr:cNvPr id="197" name="n_1aveValue【体育館・プール】&#10;有形固定資産減価償却率"/>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57167</xdr:rowOff>
    </xdr:from>
    <xdr:ext cx="405111" cy="259045"/>
    <xdr:sp macro="" textlink="">
      <xdr:nvSpPr>
        <xdr:cNvPr id="198" name="n_2aveValue【体育館・プール】&#10;有形固定資産減価償却率"/>
        <xdr:cNvSpPr txBox="1"/>
      </xdr:nvSpPr>
      <xdr:spPr>
        <a:xfrm>
          <a:off x="2705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40022</xdr:rowOff>
    </xdr:from>
    <xdr:ext cx="405111" cy="259045"/>
    <xdr:sp macro="" textlink="">
      <xdr:nvSpPr>
        <xdr:cNvPr id="199" name="n_3aveValue【体育館・プール】&#10;有形固定資産減価償却率"/>
        <xdr:cNvSpPr txBox="1"/>
      </xdr:nvSpPr>
      <xdr:spPr>
        <a:xfrm>
          <a:off x="1816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140987</xdr:rowOff>
    </xdr:from>
    <xdr:ext cx="405111" cy="259045"/>
    <xdr:sp macro="" textlink="">
      <xdr:nvSpPr>
        <xdr:cNvPr id="200" name="n_4aveValue【体育館・プール】&#10;有形固定資産減価償却率"/>
        <xdr:cNvSpPr txBox="1"/>
      </xdr:nvSpPr>
      <xdr:spPr>
        <a:xfrm>
          <a:off x="92774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153052</xdr:rowOff>
    </xdr:from>
    <xdr:ext cx="405111" cy="259045"/>
    <xdr:sp macro="" textlink="">
      <xdr:nvSpPr>
        <xdr:cNvPr id="201" name="n_1mainValue【体育館・プール】&#10;有形固定資産減価償却率"/>
        <xdr:cNvSpPr txBox="1"/>
      </xdr:nvSpPr>
      <xdr:spPr>
        <a:xfrm>
          <a:off x="35820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118762</xdr:rowOff>
    </xdr:from>
    <xdr:ext cx="405111" cy="259045"/>
    <xdr:sp macro="" textlink="">
      <xdr:nvSpPr>
        <xdr:cNvPr id="202" name="n_2mainValue【体育館・プール】&#10;有形固定資産減価償却率"/>
        <xdr:cNvSpPr txBox="1"/>
      </xdr:nvSpPr>
      <xdr:spPr>
        <a:xfrm>
          <a:off x="2705744" y="989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74947</xdr:rowOff>
    </xdr:from>
    <xdr:ext cx="405111" cy="259045"/>
    <xdr:sp macro="" textlink="">
      <xdr:nvSpPr>
        <xdr:cNvPr id="203" name="n_3mainValue【体育館・プール】&#10;有形固定資産減価償却率"/>
        <xdr:cNvSpPr txBox="1"/>
      </xdr:nvSpPr>
      <xdr:spPr>
        <a:xfrm>
          <a:off x="1816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113047</xdr:rowOff>
    </xdr:from>
    <xdr:ext cx="405111" cy="259045"/>
    <xdr:sp macro="" textlink="">
      <xdr:nvSpPr>
        <xdr:cNvPr id="204" name="n_4mainValue【体育館・プール】&#10;有形固定資産減価償却率"/>
        <xdr:cNvSpPr txBox="1"/>
      </xdr:nvSpPr>
      <xdr:spPr>
        <a:xfrm>
          <a:off x="927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26" name="直線コネクタ 225"/>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2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28" name="直線コネクタ 22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9" name="【体育館・プール】&#10;一人当たり面積最大値テキスト"/>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30" name="直線コネクタ 229"/>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110964</xdr:rowOff>
    </xdr:from>
    <xdr:ext cx="469744" cy="259045"/>
    <xdr:sp macro="" textlink="">
      <xdr:nvSpPr>
        <xdr:cNvPr id="231" name="【体育館・プール】&#10;一人当たり面積平均値テキスト"/>
        <xdr:cNvSpPr txBox="1"/>
      </xdr:nvSpPr>
      <xdr:spPr>
        <a:xfrm>
          <a:off x="10515600" y="10740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32" name="フローチャート: 判断 231"/>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33" name="フローチャート: 判断 232"/>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34" name="フローチャート: 判断 23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35" name="フローチャート: 判断 234"/>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36" name="フローチャート: 判断 235"/>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105563</xdr:rowOff>
    </xdr:from>
    <xdr:to>
      <xdr:col>55</xdr:col>
      <xdr:colOff>50800</xdr:colOff>
      <xdr:row>63</xdr:row>
      <xdr:rowOff>35713</xdr:rowOff>
    </xdr:to>
    <xdr:sp macro="" textlink="">
      <xdr:nvSpPr>
        <xdr:cNvPr id="242" name="楕円 241"/>
        <xdr:cNvSpPr/>
      </xdr:nvSpPr>
      <xdr:spPr>
        <a:xfrm>
          <a:off x="10426700" y="1073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128440</xdr:rowOff>
    </xdr:from>
    <xdr:ext cx="469744" cy="259045"/>
    <xdr:sp macro="" textlink="">
      <xdr:nvSpPr>
        <xdr:cNvPr id="243" name="【体育館・プール】&#10;一人当たり面積該当値テキスト"/>
        <xdr:cNvSpPr txBox="1"/>
      </xdr:nvSpPr>
      <xdr:spPr>
        <a:xfrm>
          <a:off x="10515600" y="1058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108763</xdr:rowOff>
    </xdr:from>
    <xdr:to>
      <xdr:col>50</xdr:col>
      <xdr:colOff>165100</xdr:colOff>
      <xdr:row>63</xdr:row>
      <xdr:rowOff>38913</xdr:rowOff>
    </xdr:to>
    <xdr:sp macro="" textlink="">
      <xdr:nvSpPr>
        <xdr:cNvPr id="244" name="楕円 243"/>
        <xdr:cNvSpPr/>
      </xdr:nvSpPr>
      <xdr:spPr>
        <a:xfrm>
          <a:off x="9588500" y="1073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156363</xdr:rowOff>
    </xdr:from>
    <xdr:to>
      <xdr:col>55</xdr:col>
      <xdr:colOff>0</xdr:colOff>
      <xdr:row>62</xdr:row>
      <xdr:rowOff>159563</xdr:rowOff>
    </xdr:to>
    <xdr:cxnSp macro="">
      <xdr:nvCxnSpPr>
        <xdr:cNvPr id="245" name="直線コネクタ 244"/>
        <xdr:cNvCxnSpPr/>
      </xdr:nvCxnSpPr>
      <xdr:spPr>
        <a:xfrm flipV="1">
          <a:off x="9639300" y="10786263"/>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102362</xdr:rowOff>
    </xdr:from>
    <xdr:to>
      <xdr:col>46</xdr:col>
      <xdr:colOff>38100</xdr:colOff>
      <xdr:row>63</xdr:row>
      <xdr:rowOff>32512</xdr:rowOff>
    </xdr:to>
    <xdr:sp macro="" textlink="">
      <xdr:nvSpPr>
        <xdr:cNvPr id="246" name="楕円 245"/>
        <xdr:cNvSpPr/>
      </xdr:nvSpPr>
      <xdr:spPr>
        <a:xfrm>
          <a:off x="8699500" y="107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153162</xdr:rowOff>
    </xdr:from>
    <xdr:to>
      <xdr:col>50</xdr:col>
      <xdr:colOff>114300</xdr:colOff>
      <xdr:row>62</xdr:row>
      <xdr:rowOff>159563</xdr:rowOff>
    </xdr:to>
    <xdr:cxnSp macro="">
      <xdr:nvCxnSpPr>
        <xdr:cNvPr id="247" name="直線コネクタ 246"/>
        <xdr:cNvCxnSpPr/>
      </xdr:nvCxnSpPr>
      <xdr:spPr>
        <a:xfrm>
          <a:off x="8750300" y="10783062"/>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106476</xdr:rowOff>
    </xdr:from>
    <xdr:to>
      <xdr:col>41</xdr:col>
      <xdr:colOff>101600</xdr:colOff>
      <xdr:row>63</xdr:row>
      <xdr:rowOff>36626</xdr:rowOff>
    </xdr:to>
    <xdr:sp macro="" textlink="">
      <xdr:nvSpPr>
        <xdr:cNvPr id="248" name="楕円 247"/>
        <xdr:cNvSpPr/>
      </xdr:nvSpPr>
      <xdr:spPr>
        <a:xfrm>
          <a:off x="7810500" y="1073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153162</xdr:rowOff>
    </xdr:from>
    <xdr:to>
      <xdr:col>45</xdr:col>
      <xdr:colOff>177800</xdr:colOff>
      <xdr:row>62</xdr:row>
      <xdr:rowOff>157276</xdr:rowOff>
    </xdr:to>
    <xdr:cxnSp macro="">
      <xdr:nvCxnSpPr>
        <xdr:cNvPr id="249" name="直線コネクタ 248"/>
        <xdr:cNvCxnSpPr/>
      </xdr:nvCxnSpPr>
      <xdr:spPr>
        <a:xfrm flipV="1">
          <a:off x="7861300" y="10783062"/>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109677</xdr:rowOff>
    </xdr:from>
    <xdr:to>
      <xdr:col>36</xdr:col>
      <xdr:colOff>165100</xdr:colOff>
      <xdr:row>63</xdr:row>
      <xdr:rowOff>39827</xdr:rowOff>
    </xdr:to>
    <xdr:sp macro="" textlink="">
      <xdr:nvSpPr>
        <xdr:cNvPr id="250" name="楕円 249"/>
        <xdr:cNvSpPr/>
      </xdr:nvSpPr>
      <xdr:spPr>
        <a:xfrm>
          <a:off x="6921500" y="1073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157276</xdr:rowOff>
    </xdr:from>
    <xdr:to>
      <xdr:col>41</xdr:col>
      <xdr:colOff>50800</xdr:colOff>
      <xdr:row>62</xdr:row>
      <xdr:rowOff>160477</xdr:rowOff>
    </xdr:to>
    <xdr:cxnSp macro="">
      <xdr:nvCxnSpPr>
        <xdr:cNvPr id="251" name="直線コネクタ 250"/>
        <xdr:cNvCxnSpPr/>
      </xdr:nvCxnSpPr>
      <xdr:spPr>
        <a:xfrm flipV="1">
          <a:off x="6972300" y="10787176"/>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58843</xdr:rowOff>
    </xdr:from>
    <xdr:ext cx="469744" cy="259045"/>
    <xdr:sp macro="" textlink="">
      <xdr:nvSpPr>
        <xdr:cNvPr id="252" name="n_1aveValue【体育館・プール】&#10;一人当たり面積"/>
        <xdr:cNvSpPr txBox="1"/>
      </xdr:nvSpPr>
      <xdr:spPr>
        <a:xfrm>
          <a:off x="9391727" y="1086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53" name="n_2aveValue【体育館・プール】&#10;一人当たり面積"/>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64330</xdr:rowOff>
    </xdr:from>
    <xdr:ext cx="469744" cy="259045"/>
    <xdr:sp macro="" textlink="">
      <xdr:nvSpPr>
        <xdr:cNvPr id="254" name="n_3aveValue【体育館・プール】&#10;一人当たり面積"/>
        <xdr:cNvSpPr txBox="1"/>
      </xdr:nvSpPr>
      <xdr:spPr>
        <a:xfrm>
          <a:off x="7626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93591</xdr:rowOff>
    </xdr:from>
    <xdr:ext cx="469744" cy="259045"/>
    <xdr:sp macro="" textlink="">
      <xdr:nvSpPr>
        <xdr:cNvPr id="255" name="n_4aveValue【体育館・プール】&#10;一人当たり面積"/>
        <xdr:cNvSpPr txBox="1"/>
      </xdr:nvSpPr>
      <xdr:spPr>
        <a:xfrm>
          <a:off x="6737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55440</xdr:rowOff>
    </xdr:from>
    <xdr:ext cx="469744" cy="259045"/>
    <xdr:sp macro="" textlink="">
      <xdr:nvSpPr>
        <xdr:cNvPr id="256" name="n_1mainValue【体育館・プール】&#10;一人当たり面積"/>
        <xdr:cNvSpPr txBox="1"/>
      </xdr:nvSpPr>
      <xdr:spPr>
        <a:xfrm>
          <a:off x="9391727" y="1051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49039</xdr:rowOff>
    </xdr:from>
    <xdr:ext cx="469744" cy="259045"/>
    <xdr:sp macro="" textlink="">
      <xdr:nvSpPr>
        <xdr:cNvPr id="257" name="n_2mainValue【体育館・プール】&#10;一人当たり面積"/>
        <xdr:cNvSpPr txBox="1"/>
      </xdr:nvSpPr>
      <xdr:spPr>
        <a:xfrm>
          <a:off x="8515427" y="10507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53153</xdr:rowOff>
    </xdr:from>
    <xdr:ext cx="469744" cy="259045"/>
    <xdr:sp macro="" textlink="">
      <xdr:nvSpPr>
        <xdr:cNvPr id="258" name="n_3mainValue【体育館・プール】&#10;一人当たり面積"/>
        <xdr:cNvSpPr txBox="1"/>
      </xdr:nvSpPr>
      <xdr:spPr>
        <a:xfrm>
          <a:off x="7626427" y="1051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56354</xdr:rowOff>
    </xdr:from>
    <xdr:ext cx="469744" cy="259045"/>
    <xdr:sp macro="" textlink="">
      <xdr:nvSpPr>
        <xdr:cNvPr id="259" name="n_4mainValue【体育館・プール】&#10;一人当たり面積"/>
        <xdr:cNvSpPr txBox="1"/>
      </xdr:nvSpPr>
      <xdr:spPr>
        <a:xfrm>
          <a:off x="6737427" y="1051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84" name="直線コネクタ 283"/>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87"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88" name="直線コネクタ 287"/>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139716</xdr:rowOff>
    </xdr:from>
    <xdr:ext cx="405111" cy="259045"/>
    <xdr:sp macro="" textlink="">
      <xdr:nvSpPr>
        <xdr:cNvPr id="289" name="【福祉施設】&#10;有形固定資産減価償却率平均値テキスト"/>
        <xdr:cNvSpPr txBox="1"/>
      </xdr:nvSpPr>
      <xdr:spPr>
        <a:xfrm>
          <a:off x="4673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90" name="フローチャート: 判断 289"/>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91" name="フローチャート: 判断 290"/>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92" name="フローチャート: 判断 291"/>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93" name="フローチャート: 判断 292"/>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94" name="フローチャート: 判断 293"/>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300" name="楕円 299"/>
        <xdr:cNvSpPr/>
      </xdr:nvSpPr>
      <xdr:spPr>
        <a:xfrm>
          <a:off x="45847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91457</xdr:rowOff>
    </xdr:from>
    <xdr:ext cx="405111" cy="259045"/>
    <xdr:sp macro="" textlink="">
      <xdr:nvSpPr>
        <xdr:cNvPr id="301" name="【福祉施設】&#10;有形固定資産減価償却率該当値テキスト"/>
        <xdr:cNvSpPr txBox="1"/>
      </xdr:nvSpPr>
      <xdr:spPr>
        <a:xfrm>
          <a:off x="4673600"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74930</xdr:rowOff>
    </xdr:from>
    <xdr:to>
      <xdr:col>20</xdr:col>
      <xdr:colOff>38100</xdr:colOff>
      <xdr:row>83</xdr:row>
      <xdr:rowOff>5080</xdr:rowOff>
    </xdr:to>
    <xdr:sp macro="" textlink="">
      <xdr:nvSpPr>
        <xdr:cNvPr id="302" name="楕円 301"/>
        <xdr:cNvSpPr/>
      </xdr:nvSpPr>
      <xdr:spPr>
        <a:xfrm>
          <a:off x="3746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125730</xdr:rowOff>
    </xdr:from>
    <xdr:to>
      <xdr:col>24</xdr:col>
      <xdr:colOff>63500</xdr:colOff>
      <xdr:row>82</xdr:row>
      <xdr:rowOff>163830</xdr:rowOff>
    </xdr:to>
    <xdr:cxnSp macro="">
      <xdr:nvCxnSpPr>
        <xdr:cNvPr id="303" name="直線コネクタ 302"/>
        <xdr:cNvCxnSpPr/>
      </xdr:nvCxnSpPr>
      <xdr:spPr>
        <a:xfrm>
          <a:off x="3797300" y="141846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46355</xdr:rowOff>
    </xdr:from>
    <xdr:to>
      <xdr:col>15</xdr:col>
      <xdr:colOff>101600</xdr:colOff>
      <xdr:row>82</xdr:row>
      <xdr:rowOff>147955</xdr:rowOff>
    </xdr:to>
    <xdr:sp macro="" textlink="">
      <xdr:nvSpPr>
        <xdr:cNvPr id="304" name="楕円 303"/>
        <xdr:cNvSpPr/>
      </xdr:nvSpPr>
      <xdr:spPr>
        <a:xfrm>
          <a:off x="28575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97155</xdr:rowOff>
    </xdr:from>
    <xdr:to>
      <xdr:col>19</xdr:col>
      <xdr:colOff>177800</xdr:colOff>
      <xdr:row>82</xdr:row>
      <xdr:rowOff>125730</xdr:rowOff>
    </xdr:to>
    <xdr:cxnSp macro="">
      <xdr:nvCxnSpPr>
        <xdr:cNvPr id="305" name="直線コネクタ 304"/>
        <xdr:cNvCxnSpPr/>
      </xdr:nvCxnSpPr>
      <xdr:spPr>
        <a:xfrm>
          <a:off x="2908300" y="141560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17780</xdr:rowOff>
    </xdr:from>
    <xdr:to>
      <xdr:col>10</xdr:col>
      <xdr:colOff>165100</xdr:colOff>
      <xdr:row>82</xdr:row>
      <xdr:rowOff>119380</xdr:rowOff>
    </xdr:to>
    <xdr:sp macro="" textlink="">
      <xdr:nvSpPr>
        <xdr:cNvPr id="306" name="楕円 305"/>
        <xdr:cNvSpPr/>
      </xdr:nvSpPr>
      <xdr:spPr>
        <a:xfrm>
          <a:off x="1968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68580</xdr:rowOff>
    </xdr:from>
    <xdr:to>
      <xdr:col>15</xdr:col>
      <xdr:colOff>50800</xdr:colOff>
      <xdr:row>82</xdr:row>
      <xdr:rowOff>97155</xdr:rowOff>
    </xdr:to>
    <xdr:cxnSp macro="">
      <xdr:nvCxnSpPr>
        <xdr:cNvPr id="307" name="直線コネクタ 306"/>
        <xdr:cNvCxnSpPr/>
      </xdr:nvCxnSpPr>
      <xdr:spPr>
        <a:xfrm>
          <a:off x="2019300" y="141274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143511</xdr:rowOff>
    </xdr:from>
    <xdr:to>
      <xdr:col>6</xdr:col>
      <xdr:colOff>38100</xdr:colOff>
      <xdr:row>82</xdr:row>
      <xdr:rowOff>73661</xdr:rowOff>
    </xdr:to>
    <xdr:sp macro="" textlink="">
      <xdr:nvSpPr>
        <xdr:cNvPr id="308" name="楕円 307"/>
        <xdr:cNvSpPr/>
      </xdr:nvSpPr>
      <xdr:spPr>
        <a:xfrm>
          <a:off x="1079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22861</xdr:rowOff>
    </xdr:from>
    <xdr:to>
      <xdr:col>10</xdr:col>
      <xdr:colOff>114300</xdr:colOff>
      <xdr:row>82</xdr:row>
      <xdr:rowOff>68580</xdr:rowOff>
    </xdr:to>
    <xdr:cxnSp macro="">
      <xdr:nvCxnSpPr>
        <xdr:cNvPr id="309" name="直線コネクタ 308"/>
        <xdr:cNvCxnSpPr/>
      </xdr:nvCxnSpPr>
      <xdr:spPr>
        <a:xfrm>
          <a:off x="1130300" y="140817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310" name="n_1aveValue【福祉施設】&#10;有形固定資産減価償却率"/>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311" name="n_2aveValue【福祉施設】&#10;有形固定資産減価償却率"/>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312" name="n_3aveValue【福祉施設】&#10;有形固定資産減価償却率"/>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313" name="n_4aveValue【福祉施設】&#10;有形固定資産減価償却率"/>
        <xdr:cNvSpPr txBox="1"/>
      </xdr:nvSpPr>
      <xdr:spPr>
        <a:xfrm>
          <a:off x="927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167657</xdr:rowOff>
    </xdr:from>
    <xdr:ext cx="405111" cy="259045"/>
    <xdr:sp macro="" textlink="">
      <xdr:nvSpPr>
        <xdr:cNvPr id="314" name="n_1mainValue【福祉施設】&#10;有形固定資産減価償却率"/>
        <xdr:cNvSpPr txBox="1"/>
      </xdr:nvSpPr>
      <xdr:spPr>
        <a:xfrm>
          <a:off x="3582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139082</xdr:rowOff>
    </xdr:from>
    <xdr:ext cx="405111" cy="259045"/>
    <xdr:sp macro="" textlink="">
      <xdr:nvSpPr>
        <xdr:cNvPr id="315" name="n_2mainValue【福祉施設】&#10;有形固定資産減価償却率"/>
        <xdr:cNvSpPr txBox="1"/>
      </xdr:nvSpPr>
      <xdr:spPr>
        <a:xfrm>
          <a:off x="2705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110507</xdr:rowOff>
    </xdr:from>
    <xdr:ext cx="405111" cy="259045"/>
    <xdr:sp macro="" textlink="">
      <xdr:nvSpPr>
        <xdr:cNvPr id="316" name="n_3mainValue【福祉施設】&#10;有形固定資産減価償却率"/>
        <xdr:cNvSpPr txBox="1"/>
      </xdr:nvSpPr>
      <xdr:spPr>
        <a:xfrm>
          <a:off x="1816744"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64788</xdr:rowOff>
    </xdr:from>
    <xdr:ext cx="405111" cy="259045"/>
    <xdr:sp macro="" textlink="">
      <xdr:nvSpPr>
        <xdr:cNvPr id="317" name="n_4mainValue【福祉施設】&#10;有形固定資産減価償却率"/>
        <xdr:cNvSpPr txBox="1"/>
      </xdr:nvSpPr>
      <xdr:spPr>
        <a:xfrm>
          <a:off x="927744"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41" name="直線コネクタ 340"/>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3" name="直線コネクタ 34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44" name="【福祉施設】&#10;一人当たり面積最大値テキスト"/>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45" name="直線コネクタ 344"/>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69866</xdr:rowOff>
    </xdr:from>
    <xdr:ext cx="469744" cy="259045"/>
    <xdr:sp macro="" textlink="">
      <xdr:nvSpPr>
        <xdr:cNvPr id="346" name="【福祉施設】&#10;一人当たり面積平均値テキスト"/>
        <xdr:cNvSpPr txBox="1"/>
      </xdr:nvSpPr>
      <xdr:spPr>
        <a:xfrm>
          <a:off x="10515600" y="14471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47" name="フローチャート: 判断 346"/>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48" name="フローチャート: 判断 347"/>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49" name="フローチャート: 判断 348"/>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50" name="フローチャート: 判断 349"/>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351" name="フローチャート: 判断 350"/>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72389</xdr:rowOff>
    </xdr:from>
    <xdr:to>
      <xdr:col>55</xdr:col>
      <xdr:colOff>50800</xdr:colOff>
      <xdr:row>86</xdr:row>
      <xdr:rowOff>2539</xdr:rowOff>
    </xdr:to>
    <xdr:sp macro="" textlink="">
      <xdr:nvSpPr>
        <xdr:cNvPr id="357" name="楕円 356"/>
        <xdr:cNvSpPr/>
      </xdr:nvSpPr>
      <xdr:spPr>
        <a:xfrm>
          <a:off x="10426700" y="1464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50816</xdr:rowOff>
    </xdr:from>
    <xdr:ext cx="469744" cy="259045"/>
    <xdr:sp macro="" textlink="">
      <xdr:nvSpPr>
        <xdr:cNvPr id="358" name="【福祉施設】&#10;一人当たり面積該当値テキスト"/>
        <xdr:cNvSpPr txBox="1"/>
      </xdr:nvSpPr>
      <xdr:spPr>
        <a:xfrm>
          <a:off x="10515600" y="1462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74930</xdr:rowOff>
    </xdr:from>
    <xdr:to>
      <xdr:col>50</xdr:col>
      <xdr:colOff>165100</xdr:colOff>
      <xdr:row>86</xdr:row>
      <xdr:rowOff>5080</xdr:rowOff>
    </xdr:to>
    <xdr:sp macro="" textlink="">
      <xdr:nvSpPr>
        <xdr:cNvPr id="359" name="楕円 358"/>
        <xdr:cNvSpPr/>
      </xdr:nvSpPr>
      <xdr:spPr>
        <a:xfrm>
          <a:off x="9588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123189</xdr:rowOff>
    </xdr:from>
    <xdr:to>
      <xdr:col>55</xdr:col>
      <xdr:colOff>0</xdr:colOff>
      <xdr:row>85</xdr:row>
      <xdr:rowOff>125730</xdr:rowOff>
    </xdr:to>
    <xdr:cxnSp macro="">
      <xdr:nvCxnSpPr>
        <xdr:cNvPr id="360" name="直線コネクタ 359"/>
        <xdr:cNvCxnSpPr/>
      </xdr:nvCxnSpPr>
      <xdr:spPr>
        <a:xfrm flipV="1">
          <a:off x="9639300" y="14696439"/>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78739</xdr:rowOff>
    </xdr:from>
    <xdr:to>
      <xdr:col>46</xdr:col>
      <xdr:colOff>38100</xdr:colOff>
      <xdr:row>86</xdr:row>
      <xdr:rowOff>8889</xdr:rowOff>
    </xdr:to>
    <xdr:sp macro="" textlink="">
      <xdr:nvSpPr>
        <xdr:cNvPr id="361" name="楕円 360"/>
        <xdr:cNvSpPr/>
      </xdr:nvSpPr>
      <xdr:spPr>
        <a:xfrm>
          <a:off x="8699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125730</xdr:rowOff>
    </xdr:from>
    <xdr:to>
      <xdr:col>50</xdr:col>
      <xdr:colOff>114300</xdr:colOff>
      <xdr:row>85</xdr:row>
      <xdr:rowOff>129539</xdr:rowOff>
    </xdr:to>
    <xdr:cxnSp macro="">
      <xdr:nvCxnSpPr>
        <xdr:cNvPr id="362" name="直線コネクタ 361"/>
        <xdr:cNvCxnSpPr/>
      </xdr:nvCxnSpPr>
      <xdr:spPr>
        <a:xfrm flipV="1">
          <a:off x="8750300" y="146989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81280</xdr:rowOff>
    </xdr:from>
    <xdr:to>
      <xdr:col>41</xdr:col>
      <xdr:colOff>101600</xdr:colOff>
      <xdr:row>86</xdr:row>
      <xdr:rowOff>11430</xdr:rowOff>
    </xdr:to>
    <xdr:sp macro="" textlink="">
      <xdr:nvSpPr>
        <xdr:cNvPr id="363" name="楕円 362"/>
        <xdr:cNvSpPr/>
      </xdr:nvSpPr>
      <xdr:spPr>
        <a:xfrm>
          <a:off x="7810500" y="1465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129539</xdr:rowOff>
    </xdr:from>
    <xdr:to>
      <xdr:col>45</xdr:col>
      <xdr:colOff>177800</xdr:colOff>
      <xdr:row>85</xdr:row>
      <xdr:rowOff>132080</xdr:rowOff>
    </xdr:to>
    <xdr:cxnSp macro="">
      <xdr:nvCxnSpPr>
        <xdr:cNvPr id="364" name="直線コネクタ 363"/>
        <xdr:cNvCxnSpPr/>
      </xdr:nvCxnSpPr>
      <xdr:spPr>
        <a:xfrm flipV="1">
          <a:off x="7861300" y="1470278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86361</xdr:rowOff>
    </xdr:from>
    <xdr:to>
      <xdr:col>36</xdr:col>
      <xdr:colOff>165100</xdr:colOff>
      <xdr:row>86</xdr:row>
      <xdr:rowOff>16511</xdr:rowOff>
    </xdr:to>
    <xdr:sp macro="" textlink="">
      <xdr:nvSpPr>
        <xdr:cNvPr id="365" name="楕円 364"/>
        <xdr:cNvSpPr/>
      </xdr:nvSpPr>
      <xdr:spPr>
        <a:xfrm>
          <a:off x="69215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132080</xdr:rowOff>
    </xdr:from>
    <xdr:to>
      <xdr:col>41</xdr:col>
      <xdr:colOff>50800</xdr:colOff>
      <xdr:row>85</xdr:row>
      <xdr:rowOff>137161</xdr:rowOff>
    </xdr:to>
    <xdr:cxnSp macro="">
      <xdr:nvCxnSpPr>
        <xdr:cNvPr id="366" name="直線コネクタ 365"/>
        <xdr:cNvCxnSpPr/>
      </xdr:nvCxnSpPr>
      <xdr:spPr>
        <a:xfrm flipV="1">
          <a:off x="6972300" y="14705330"/>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165116</xdr:rowOff>
    </xdr:from>
    <xdr:ext cx="469744" cy="259045"/>
    <xdr:sp macro="" textlink="">
      <xdr:nvSpPr>
        <xdr:cNvPr id="367" name="n_1aveValue【福祉施設】&#10;一人当たり面積"/>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368" name="n_2aveValue【福祉施設】&#10;一人当たり面積"/>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369" name="n_3aveValue【福祉施設】&#10;一人当たり面積"/>
        <xdr:cNvSpPr txBox="1"/>
      </xdr:nvSpPr>
      <xdr:spPr>
        <a:xfrm>
          <a:off x="7626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27957</xdr:rowOff>
    </xdr:from>
    <xdr:ext cx="469744" cy="259045"/>
    <xdr:sp macro="" textlink="">
      <xdr:nvSpPr>
        <xdr:cNvPr id="370" name="n_4aveValue【福祉施設】&#10;一人当たり面積"/>
        <xdr:cNvSpPr txBox="1"/>
      </xdr:nvSpPr>
      <xdr:spPr>
        <a:xfrm>
          <a:off x="6737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167657</xdr:rowOff>
    </xdr:from>
    <xdr:ext cx="469744" cy="259045"/>
    <xdr:sp macro="" textlink="">
      <xdr:nvSpPr>
        <xdr:cNvPr id="371" name="n_1mainValue【福祉施設】&#10;一人当たり面積"/>
        <xdr:cNvSpPr txBox="1"/>
      </xdr:nvSpPr>
      <xdr:spPr>
        <a:xfrm>
          <a:off x="93917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xdr:rowOff>
    </xdr:from>
    <xdr:ext cx="469744" cy="259045"/>
    <xdr:sp macro="" textlink="">
      <xdr:nvSpPr>
        <xdr:cNvPr id="372" name="n_2mainValue【福祉施設】&#10;一人当たり面積"/>
        <xdr:cNvSpPr txBox="1"/>
      </xdr:nvSpPr>
      <xdr:spPr>
        <a:xfrm>
          <a:off x="85154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2557</xdr:rowOff>
    </xdr:from>
    <xdr:ext cx="469744" cy="259045"/>
    <xdr:sp macro="" textlink="">
      <xdr:nvSpPr>
        <xdr:cNvPr id="373" name="n_3mainValue【福祉施設】&#10;一人当たり面積"/>
        <xdr:cNvSpPr txBox="1"/>
      </xdr:nvSpPr>
      <xdr:spPr>
        <a:xfrm>
          <a:off x="7626427" y="1474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7638</xdr:rowOff>
    </xdr:from>
    <xdr:ext cx="469744" cy="259045"/>
    <xdr:sp macro="" textlink="">
      <xdr:nvSpPr>
        <xdr:cNvPr id="374" name="n_4mainValue【福祉施設】&#10;一人当たり面積"/>
        <xdr:cNvSpPr txBox="1"/>
      </xdr:nvSpPr>
      <xdr:spPr>
        <a:xfrm>
          <a:off x="6737427"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99"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104157</xdr:rowOff>
    </xdr:from>
    <xdr:ext cx="405111" cy="259045"/>
    <xdr:sp macro="" textlink="">
      <xdr:nvSpPr>
        <xdr:cNvPr id="403" name="【市民会館】&#10;有形固定資産減価償却率平均値テキスト"/>
        <xdr:cNvSpPr txBox="1"/>
      </xdr:nvSpPr>
      <xdr:spPr>
        <a:xfrm>
          <a:off x="4673600" y="17592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404" name="フローチャート: 判断 403"/>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405" name="フローチャート: 判断 404"/>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406" name="フローチャート: 判断 405"/>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408" name="フローチャート: 判断 407"/>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12700</xdr:rowOff>
    </xdr:from>
    <xdr:to>
      <xdr:col>24</xdr:col>
      <xdr:colOff>114300</xdr:colOff>
      <xdr:row>104</xdr:row>
      <xdr:rowOff>114300</xdr:rowOff>
    </xdr:to>
    <xdr:sp macro="" textlink="">
      <xdr:nvSpPr>
        <xdr:cNvPr id="414" name="楕円 413"/>
        <xdr:cNvSpPr/>
      </xdr:nvSpPr>
      <xdr:spPr>
        <a:xfrm>
          <a:off x="4584700" y="1784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162577</xdr:rowOff>
    </xdr:from>
    <xdr:ext cx="405111" cy="259045"/>
    <xdr:sp macro="" textlink="">
      <xdr:nvSpPr>
        <xdr:cNvPr id="415" name="【市民会館】&#10;有形固定資産減価償却率該当値テキスト"/>
        <xdr:cNvSpPr txBox="1"/>
      </xdr:nvSpPr>
      <xdr:spPr>
        <a:xfrm>
          <a:off x="4673600" y="1782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31750</xdr:rowOff>
    </xdr:from>
    <xdr:to>
      <xdr:col>20</xdr:col>
      <xdr:colOff>38100</xdr:colOff>
      <xdr:row>103</xdr:row>
      <xdr:rowOff>133350</xdr:rowOff>
    </xdr:to>
    <xdr:sp macro="" textlink="">
      <xdr:nvSpPr>
        <xdr:cNvPr id="416" name="楕円 415"/>
        <xdr:cNvSpPr/>
      </xdr:nvSpPr>
      <xdr:spPr>
        <a:xfrm>
          <a:off x="3746500" y="1769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82550</xdr:rowOff>
    </xdr:from>
    <xdr:to>
      <xdr:col>24</xdr:col>
      <xdr:colOff>63500</xdr:colOff>
      <xdr:row>104</xdr:row>
      <xdr:rowOff>63500</xdr:rowOff>
    </xdr:to>
    <xdr:cxnSp macro="">
      <xdr:nvCxnSpPr>
        <xdr:cNvPr id="417" name="直線コネクタ 416"/>
        <xdr:cNvCxnSpPr/>
      </xdr:nvCxnSpPr>
      <xdr:spPr>
        <a:xfrm>
          <a:off x="3797300" y="17741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59689</xdr:rowOff>
    </xdr:from>
    <xdr:to>
      <xdr:col>15</xdr:col>
      <xdr:colOff>101600</xdr:colOff>
      <xdr:row>104</xdr:row>
      <xdr:rowOff>161289</xdr:rowOff>
    </xdr:to>
    <xdr:sp macro="" textlink="">
      <xdr:nvSpPr>
        <xdr:cNvPr id="418" name="楕円 417"/>
        <xdr:cNvSpPr/>
      </xdr:nvSpPr>
      <xdr:spPr>
        <a:xfrm>
          <a:off x="2857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82550</xdr:rowOff>
    </xdr:from>
    <xdr:to>
      <xdr:col>19</xdr:col>
      <xdr:colOff>177800</xdr:colOff>
      <xdr:row>104</xdr:row>
      <xdr:rowOff>110489</xdr:rowOff>
    </xdr:to>
    <xdr:cxnSp macro="">
      <xdr:nvCxnSpPr>
        <xdr:cNvPr id="419" name="直線コネクタ 418"/>
        <xdr:cNvCxnSpPr/>
      </xdr:nvCxnSpPr>
      <xdr:spPr>
        <a:xfrm flipV="1">
          <a:off x="2908300" y="17741900"/>
          <a:ext cx="889000" cy="19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34289</xdr:rowOff>
    </xdr:from>
    <xdr:to>
      <xdr:col>10</xdr:col>
      <xdr:colOff>165100</xdr:colOff>
      <xdr:row>104</xdr:row>
      <xdr:rowOff>135889</xdr:rowOff>
    </xdr:to>
    <xdr:sp macro="" textlink="">
      <xdr:nvSpPr>
        <xdr:cNvPr id="420" name="楕円 419"/>
        <xdr:cNvSpPr/>
      </xdr:nvSpPr>
      <xdr:spPr>
        <a:xfrm>
          <a:off x="1968500" y="1786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85089</xdr:rowOff>
    </xdr:from>
    <xdr:to>
      <xdr:col>15</xdr:col>
      <xdr:colOff>50800</xdr:colOff>
      <xdr:row>104</xdr:row>
      <xdr:rowOff>110489</xdr:rowOff>
    </xdr:to>
    <xdr:cxnSp macro="">
      <xdr:nvCxnSpPr>
        <xdr:cNvPr id="421" name="直線コネクタ 420"/>
        <xdr:cNvCxnSpPr/>
      </xdr:nvCxnSpPr>
      <xdr:spPr>
        <a:xfrm>
          <a:off x="2019300" y="1791588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3811</xdr:rowOff>
    </xdr:from>
    <xdr:to>
      <xdr:col>6</xdr:col>
      <xdr:colOff>38100</xdr:colOff>
      <xdr:row>104</xdr:row>
      <xdr:rowOff>105411</xdr:rowOff>
    </xdr:to>
    <xdr:sp macro="" textlink="">
      <xdr:nvSpPr>
        <xdr:cNvPr id="422" name="楕円 421"/>
        <xdr:cNvSpPr/>
      </xdr:nvSpPr>
      <xdr:spPr>
        <a:xfrm>
          <a:off x="1079500" y="1783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54611</xdr:rowOff>
    </xdr:from>
    <xdr:to>
      <xdr:col>10</xdr:col>
      <xdr:colOff>114300</xdr:colOff>
      <xdr:row>104</xdr:row>
      <xdr:rowOff>85089</xdr:rowOff>
    </xdr:to>
    <xdr:cxnSp macro="">
      <xdr:nvCxnSpPr>
        <xdr:cNvPr id="423" name="直線コネクタ 422"/>
        <xdr:cNvCxnSpPr/>
      </xdr:nvCxnSpPr>
      <xdr:spPr>
        <a:xfrm>
          <a:off x="1130300" y="178854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151147</xdr:rowOff>
    </xdr:from>
    <xdr:ext cx="405111" cy="259045"/>
    <xdr:sp macro="" textlink="">
      <xdr:nvSpPr>
        <xdr:cNvPr id="424" name="n_1aveValue【市民会館】&#10;有形固定資産減価償却率"/>
        <xdr:cNvSpPr txBox="1"/>
      </xdr:nvSpPr>
      <xdr:spPr>
        <a:xfrm>
          <a:off x="3582044" y="1781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425" name="n_2aveValue【市民会館】&#10;有形固定資産減価償却率"/>
        <xdr:cNvSpPr txBox="1"/>
      </xdr:nvSpPr>
      <xdr:spPr>
        <a:xfrm>
          <a:off x="2705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26" name="n_3aveValue【市民会館】&#10;有形固定資産減価償却率"/>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3827</xdr:rowOff>
    </xdr:from>
    <xdr:ext cx="405111" cy="259045"/>
    <xdr:sp macro="" textlink="">
      <xdr:nvSpPr>
        <xdr:cNvPr id="427" name="n_4aveValue【市民会館】&#10;有形固定資産減価償却率"/>
        <xdr:cNvSpPr txBox="1"/>
      </xdr:nvSpPr>
      <xdr:spPr>
        <a:xfrm>
          <a:off x="9277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149877</xdr:rowOff>
    </xdr:from>
    <xdr:ext cx="405111" cy="259045"/>
    <xdr:sp macro="" textlink="">
      <xdr:nvSpPr>
        <xdr:cNvPr id="428" name="n_1mainValue【市民会館】&#10;有形固定資産減価償却率"/>
        <xdr:cNvSpPr txBox="1"/>
      </xdr:nvSpPr>
      <xdr:spPr>
        <a:xfrm>
          <a:off x="3582044" y="1746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152416</xdr:rowOff>
    </xdr:from>
    <xdr:ext cx="405111" cy="259045"/>
    <xdr:sp macro="" textlink="">
      <xdr:nvSpPr>
        <xdr:cNvPr id="429" name="n_2mainValue【市民会館】&#10;有形固定資産減価償却率"/>
        <xdr:cNvSpPr txBox="1"/>
      </xdr:nvSpPr>
      <xdr:spPr>
        <a:xfrm>
          <a:off x="2705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127016</xdr:rowOff>
    </xdr:from>
    <xdr:ext cx="405111" cy="259045"/>
    <xdr:sp macro="" textlink="">
      <xdr:nvSpPr>
        <xdr:cNvPr id="430" name="n_3mainValue【市民会館】&#10;有形固定資産減価償却率"/>
        <xdr:cNvSpPr txBox="1"/>
      </xdr:nvSpPr>
      <xdr:spPr>
        <a:xfrm>
          <a:off x="1816744" y="17957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96538</xdr:rowOff>
    </xdr:from>
    <xdr:ext cx="405111" cy="259045"/>
    <xdr:sp macro="" textlink="">
      <xdr:nvSpPr>
        <xdr:cNvPr id="431" name="n_4mainValue【市民会館】&#10;有形固定資産減価償却率"/>
        <xdr:cNvSpPr txBox="1"/>
      </xdr:nvSpPr>
      <xdr:spPr>
        <a:xfrm>
          <a:off x="927744" y="17927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3" name="テキスト ボックス 44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5" name="テキスト ボックス 44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9" name="テキスト ボックス 44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1" name="テキスト ボックス 45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55" name="直線コネクタ 454"/>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56"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57" name="直線コネクタ 456"/>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58" name="【市民会館】&#10;一人当たり面積最大値テキスト"/>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59" name="直線コネクタ 458"/>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87647</xdr:rowOff>
    </xdr:from>
    <xdr:ext cx="469744" cy="259045"/>
    <xdr:sp macro="" textlink="">
      <xdr:nvSpPr>
        <xdr:cNvPr id="460" name="【市民会館】&#10;一人当たり面積平均値テキスト"/>
        <xdr:cNvSpPr txBox="1"/>
      </xdr:nvSpPr>
      <xdr:spPr>
        <a:xfrm>
          <a:off x="10515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61" name="フローチャート: 判断 460"/>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62" name="フローチャート: 判断 461"/>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63" name="フローチャート: 判断 462"/>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64" name="フローチャート: 判断 463"/>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465" name="フローチャート: 判断 464"/>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636</xdr:rowOff>
    </xdr:from>
    <xdr:to>
      <xdr:col>55</xdr:col>
      <xdr:colOff>50800</xdr:colOff>
      <xdr:row>106</xdr:row>
      <xdr:rowOff>102236</xdr:rowOff>
    </xdr:to>
    <xdr:sp macro="" textlink="">
      <xdr:nvSpPr>
        <xdr:cNvPr id="471" name="楕円 470"/>
        <xdr:cNvSpPr/>
      </xdr:nvSpPr>
      <xdr:spPr>
        <a:xfrm>
          <a:off x="10426700" y="1817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23513</xdr:rowOff>
    </xdr:from>
    <xdr:ext cx="469744" cy="259045"/>
    <xdr:sp macro="" textlink="">
      <xdr:nvSpPr>
        <xdr:cNvPr id="472" name="【市民会館】&#10;一人当たり面積該当値テキスト"/>
        <xdr:cNvSpPr txBox="1"/>
      </xdr:nvSpPr>
      <xdr:spPr>
        <a:xfrm>
          <a:off x="10515600" y="1802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8255</xdr:rowOff>
    </xdr:from>
    <xdr:to>
      <xdr:col>50</xdr:col>
      <xdr:colOff>165100</xdr:colOff>
      <xdr:row>106</xdr:row>
      <xdr:rowOff>109855</xdr:rowOff>
    </xdr:to>
    <xdr:sp macro="" textlink="">
      <xdr:nvSpPr>
        <xdr:cNvPr id="473" name="楕円 472"/>
        <xdr:cNvSpPr/>
      </xdr:nvSpPr>
      <xdr:spPr>
        <a:xfrm>
          <a:off x="9588500" y="1818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51436</xdr:rowOff>
    </xdr:from>
    <xdr:to>
      <xdr:col>55</xdr:col>
      <xdr:colOff>0</xdr:colOff>
      <xdr:row>106</xdr:row>
      <xdr:rowOff>59055</xdr:rowOff>
    </xdr:to>
    <xdr:cxnSp macro="">
      <xdr:nvCxnSpPr>
        <xdr:cNvPr id="474" name="直線コネクタ 473"/>
        <xdr:cNvCxnSpPr/>
      </xdr:nvCxnSpPr>
      <xdr:spPr>
        <a:xfrm flipV="1">
          <a:off x="9639300" y="18225136"/>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109220</xdr:rowOff>
    </xdr:from>
    <xdr:to>
      <xdr:col>46</xdr:col>
      <xdr:colOff>38100</xdr:colOff>
      <xdr:row>105</xdr:row>
      <xdr:rowOff>39370</xdr:rowOff>
    </xdr:to>
    <xdr:sp macro="" textlink="">
      <xdr:nvSpPr>
        <xdr:cNvPr id="475" name="楕円 474"/>
        <xdr:cNvSpPr/>
      </xdr:nvSpPr>
      <xdr:spPr>
        <a:xfrm>
          <a:off x="8699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160020</xdr:rowOff>
    </xdr:from>
    <xdr:to>
      <xdr:col>50</xdr:col>
      <xdr:colOff>114300</xdr:colOff>
      <xdr:row>106</xdr:row>
      <xdr:rowOff>59055</xdr:rowOff>
    </xdr:to>
    <xdr:cxnSp macro="">
      <xdr:nvCxnSpPr>
        <xdr:cNvPr id="476" name="直線コネクタ 475"/>
        <xdr:cNvCxnSpPr/>
      </xdr:nvCxnSpPr>
      <xdr:spPr>
        <a:xfrm>
          <a:off x="8750300" y="17990820"/>
          <a:ext cx="889000" cy="24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122555</xdr:rowOff>
    </xdr:from>
    <xdr:to>
      <xdr:col>41</xdr:col>
      <xdr:colOff>101600</xdr:colOff>
      <xdr:row>105</xdr:row>
      <xdr:rowOff>52705</xdr:rowOff>
    </xdr:to>
    <xdr:sp macro="" textlink="">
      <xdr:nvSpPr>
        <xdr:cNvPr id="477" name="楕円 476"/>
        <xdr:cNvSpPr/>
      </xdr:nvSpPr>
      <xdr:spPr>
        <a:xfrm>
          <a:off x="78105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160020</xdr:rowOff>
    </xdr:from>
    <xdr:to>
      <xdr:col>45</xdr:col>
      <xdr:colOff>177800</xdr:colOff>
      <xdr:row>105</xdr:row>
      <xdr:rowOff>1905</xdr:rowOff>
    </xdr:to>
    <xdr:cxnSp macro="">
      <xdr:nvCxnSpPr>
        <xdr:cNvPr id="478" name="直線コネクタ 477"/>
        <xdr:cNvCxnSpPr/>
      </xdr:nvCxnSpPr>
      <xdr:spPr>
        <a:xfrm flipV="1">
          <a:off x="7861300" y="179908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135889</xdr:rowOff>
    </xdr:from>
    <xdr:to>
      <xdr:col>36</xdr:col>
      <xdr:colOff>165100</xdr:colOff>
      <xdr:row>105</xdr:row>
      <xdr:rowOff>66039</xdr:rowOff>
    </xdr:to>
    <xdr:sp macro="" textlink="">
      <xdr:nvSpPr>
        <xdr:cNvPr id="479" name="楕円 478"/>
        <xdr:cNvSpPr/>
      </xdr:nvSpPr>
      <xdr:spPr>
        <a:xfrm>
          <a:off x="6921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1905</xdr:rowOff>
    </xdr:from>
    <xdr:to>
      <xdr:col>41</xdr:col>
      <xdr:colOff>50800</xdr:colOff>
      <xdr:row>105</xdr:row>
      <xdr:rowOff>15239</xdr:rowOff>
    </xdr:to>
    <xdr:cxnSp macro="">
      <xdr:nvCxnSpPr>
        <xdr:cNvPr id="480" name="直線コネクタ 479"/>
        <xdr:cNvCxnSpPr/>
      </xdr:nvCxnSpPr>
      <xdr:spPr>
        <a:xfrm flipV="1">
          <a:off x="6972300" y="18004155"/>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32402</xdr:rowOff>
    </xdr:from>
    <xdr:ext cx="469744" cy="259045"/>
    <xdr:sp macro="" textlink="">
      <xdr:nvSpPr>
        <xdr:cNvPr id="481" name="n_1aveValue【市民会館】&#10;一人当たり面積"/>
        <xdr:cNvSpPr txBox="1"/>
      </xdr:nvSpPr>
      <xdr:spPr>
        <a:xfrm>
          <a:off x="93917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24782</xdr:rowOff>
    </xdr:from>
    <xdr:ext cx="469744" cy="259045"/>
    <xdr:sp macro="" textlink="">
      <xdr:nvSpPr>
        <xdr:cNvPr id="482" name="n_2aveValue【市民会館】&#10;一人当たり面積"/>
        <xdr:cNvSpPr txBox="1"/>
      </xdr:nvSpPr>
      <xdr:spPr>
        <a:xfrm>
          <a:off x="8515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20972</xdr:rowOff>
    </xdr:from>
    <xdr:ext cx="469744" cy="259045"/>
    <xdr:sp macro="" textlink="">
      <xdr:nvSpPr>
        <xdr:cNvPr id="483" name="n_3aveValue【市民会館】&#10;一人当たり面積"/>
        <xdr:cNvSpPr txBox="1"/>
      </xdr:nvSpPr>
      <xdr:spPr>
        <a:xfrm>
          <a:off x="7626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38116</xdr:rowOff>
    </xdr:from>
    <xdr:ext cx="469744" cy="259045"/>
    <xdr:sp macro="" textlink="">
      <xdr:nvSpPr>
        <xdr:cNvPr id="484" name="n_4aveValue【市民会館】&#10;一人当たり面積"/>
        <xdr:cNvSpPr txBox="1"/>
      </xdr:nvSpPr>
      <xdr:spPr>
        <a:xfrm>
          <a:off x="6737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126382</xdr:rowOff>
    </xdr:from>
    <xdr:ext cx="469744" cy="259045"/>
    <xdr:sp macro="" textlink="">
      <xdr:nvSpPr>
        <xdr:cNvPr id="485" name="n_1mainValue【市民会館】&#10;一人当たり面積"/>
        <xdr:cNvSpPr txBox="1"/>
      </xdr:nvSpPr>
      <xdr:spPr>
        <a:xfrm>
          <a:off x="9391727" y="1795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55897</xdr:rowOff>
    </xdr:from>
    <xdr:ext cx="469744" cy="259045"/>
    <xdr:sp macro="" textlink="">
      <xdr:nvSpPr>
        <xdr:cNvPr id="486" name="n_2mainValue【市民会館】&#10;一人当たり面積"/>
        <xdr:cNvSpPr txBox="1"/>
      </xdr:nvSpPr>
      <xdr:spPr>
        <a:xfrm>
          <a:off x="8515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69232</xdr:rowOff>
    </xdr:from>
    <xdr:ext cx="469744" cy="259045"/>
    <xdr:sp macro="" textlink="">
      <xdr:nvSpPr>
        <xdr:cNvPr id="487" name="n_3mainValue【市民会館】&#10;一人当たり面積"/>
        <xdr:cNvSpPr txBox="1"/>
      </xdr:nvSpPr>
      <xdr:spPr>
        <a:xfrm>
          <a:off x="7626427" y="1772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82566</xdr:rowOff>
    </xdr:from>
    <xdr:ext cx="469744" cy="259045"/>
    <xdr:sp macro="" textlink="">
      <xdr:nvSpPr>
        <xdr:cNvPr id="488" name="n_4mainValue【市民会館】&#10;一人当たり面積"/>
        <xdr:cNvSpPr txBox="1"/>
      </xdr:nvSpPr>
      <xdr:spPr>
        <a:xfrm>
          <a:off x="67374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513" name="直線コネクタ 512"/>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514" name="【一般廃棄物処理施設】&#10;有形固定資産減価償却率最小値テキスト"/>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515" name="直線コネクタ 514"/>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516" name="【一般廃棄物処理施設】&#10;有形固定資産減価償却率最大値テキスト"/>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517" name="直線コネクタ 516"/>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59707</xdr:rowOff>
    </xdr:from>
    <xdr:ext cx="405111" cy="259045"/>
    <xdr:sp macro="" textlink="">
      <xdr:nvSpPr>
        <xdr:cNvPr id="518" name="【一般廃棄物処理施設】&#10;有形固定資産減価償却率平均値テキスト"/>
        <xdr:cNvSpPr txBox="1"/>
      </xdr:nvSpPr>
      <xdr:spPr>
        <a:xfrm>
          <a:off x="16357600" y="623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519" name="フローチャート: 判断 518"/>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520" name="フローチャート: 判断 519"/>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521" name="フローチャート: 判断 520"/>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522" name="フローチャート: 判断 521"/>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523" name="フローチャート: 判断 522"/>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95885</xdr:rowOff>
    </xdr:from>
    <xdr:to>
      <xdr:col>85</xdr:col>
      <xdr:colOff>177800</xdr:colOff>
      <xdr:row>39</xdr:row>
      <xdr:rowOff>26035</xdr:rowOff>
    </xdr:to>
    <xdr:sp macro="" textlink="">
      <xdr:nvSpPr>
        <xdr:cNvPr id="529" name="楕円 528"/>
        <xdr:cNvSpPr/>
      </xdr:nvSpPr>
      <xdr:spPr>
        <a:xfrm>
          <a:off x="162687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74312</xdr:rowOff>
    </xdr:from>
    <xdr:ext cx="405111" cy="259045"/>
    <xdr:sp macro="" textlink="">
      <xdr:nvSpPr>
        <xdr:cNvPr id="530" name="【一般廃棄物処理施設】&#10;有形固定資産減価償却率該当値テキスト"/>
        <xdr:cNvSpPr txBox="1"/>
      </xdr:nvSpPr>
      <xdr:spPr>
        <a:xfrm>
          <a:off x="16357600"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53975</xdr:rowOff>
    </xdr:from>
    <xdr:to>
      <xdr:col>81</xdr:col>
      <xdr:colOff>101600</xdr:colOff>
      <xdr:row>38</xdr:row>
      <xdr:rowOff>155575</xdr:rowOff>
    </xdr:to>
    <xdr:sp macro="" textlink="">
      <xdr:nvSpPr>
        <xdr:cNvPr id="531" name="楕円 530"/>
        <xdr:cNvSpPr/>
      </xdr:nvSpPr>
      <xdr:spPr>
        <a:xfrm>
          <a:off x="15430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104775</xdr:rowOff>
    </xdr:from>
    <xdr:to>
      <xdr:col>85</xdr:col>
      <xdr:colOff>127000</xdr:colOff>
      <xdr:row>38</xdr:row>
      <xdr:rowOff>146685</xdr:rowOff>
    </xdr:to>
    <xdr:cxnSp macro="">
      <xdr:nvCxnSpPr>
        <xdr:cNvPr id="532" name="直線コネクタ 531"/>
        <xdr:cNvCxnSpPr/>
      </xdr:nvCxnSpPr>
      <xdr:spPr>
        <a:xfrm>
          <a:off x="15481300" y="661987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36830</xdr:rowOff>
    </xdr:from>
    <xdr:to>
      <xdr:col>76</xdr:col>
      <xdr:colOff>165100</xdr:colOff>
      <xdr:row>39</xdr:row>
      <xdr:rowOff>138430</xdr:rowOff>
    </xdr:to>
    <xdr:sp macro="" textlink="">
      <xdr:nvSpPr>
        <xdr:cNvPr id="533" name="楕円 532"/>
        <xdr:cNvSpPr/>
      </xdr:nvSpPr>
      <xdr:spPr>
        <a:xfrm>
          <a:off x="14541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104775</xdr:rowOff>
    </xdr:from>
    <xdr:to>
      <xdr:col>81</xdr:col>
      <xdr:colOff>50800</xdr:colOff>
      <xdr:row>39</xdr:row>
      <xdr:rowOff>87630</xdr:rowOff>
    </xdr:to>
    <xdr:cxnSp macro="">
      <xdr:nvCxnSpPr>
        <xdr:cNvPr id="534" name="直線コネクタ 533"/>
        <xdr:cNvCxnSpPr/>
      </xdr:nvCxnSpPr>
      <xdr:spPr>
        <a:xfrm flipV="1">
          <a:off x="14592300" y="6619875"/>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137795</xdr:rowOff>
    </xdr:from>
    <xdr:to>
      <xdr:col>72</xdr:col>
      <xdr:colOff>38100</xdr:colOff>
      <xdr:row>39</xdr:row>
      <xdr:rowOff>67945</xdr:rowOff>
    </xdr:to>
    <xdr:sp macro="" textlink="">
      <xdr:nvSpPr>
        <xdr:cNvPr id="535" name="楕円 534"/>
        <xdr:cNvSpPr/>
      </xdr:nvSpPr>
      <xdr:spPr>
        <a:xfrm>
          <a:off x="13652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17145</xdr:rowOff>
    </xdr:from>
    <xdr:to>
      <xdr:col>76</xdr:col>
      <xdr:colOff>114300</xdr:colOff>
      <xdr:row>39</xdr:row>
      <xdr:rowOff>87630</xdr:rowOff>
    </xdr:to>
    <xdr:cxnSp macro="">
      <xdr:nvCxnSpPr>
        <xdr:cNvPr id="536" name="直線コネクタ 535"/>
        <xdr:cNvCxnSpPr/>
      </xdr:nvCxnSpPr>
      <xdr:spPr>
        <a:xfrm>
          <a:off x="13703300" y="670369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80645</xdr:rowOff>
    </xdr:from>
    <xdr:to>
      <xdr:col>67</xdr:col>
      <xdr:colOff>101600</xdr:colOff>
      <xdr:row>39</xdr:row>
      <xdr:rowOff>10795</xdr:rowOff>
    </xdr:to>
    <xdr:sp macro="" textlink="">
      <xdr:nvSpPr>
        <xdr:cNvPr id="537" name="楕円 536"/>
        <xdr:cNvSpPr/>
      </xdr:nvSpPr>
      <xdr:spPr>
        <a:xfrm>
          <a:off x="127635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131445</xdr:rowOff>
    </xdr:from>
    <xdr:to>
      <xdr:col>71</xdr:col>
      <xdr:colOff>177800</xdr:colOff>
      <xdr:row>39</xdr:row>
      <xdr:rowOff>17145</xdr:rowOff>
    </xdr:to>
    <xdr:cxnSp macro="">
      <xdr:nvCxnSpPr>
        <xdr:cNvPr id="538" name="直線コネクタ 537"/>
        <xdr:cNvCxnSpPr/>
      </xdr:nvCxnSpPr>
      <xdr:spPr>
        <a:xfrm>
          <a:off x="12814300" y="66465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539" name="n_1aveValue【一般廃棄物処理施設】&#10;有形固定資産減価償却率"/>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540" name="n_2aveValue【一般廃棄物処理施設】&#10;有形固定資産減価償却率"/>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145432</xdr:rowOff>
    </xdr:from>
    <xdr:ext cx="405111" cy="259045"/>
    <xdr:sp macro="" textlink="">
      <xdr:nvSpPr>
        <xdr:cNvPr id="541" name="n_3aveValue【一般廃棄物処理施設】&#10;有形固定資産減価償却率"/>
        <xdr:cNvSpPr txBox="1"/>
      </xdr:nvSpPr>
      <xdr:spPr>
        <a:xfrm>
          <a:off x="13500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542" name="n_4aveValue【一般廃棄物処理施設】&#10;有形固定資産減価償却率"/>
        <xdr:cNvSpPr txBox="1"/>
      </xdr:nvSpPr>
      <xdr:spPr>
        <a:xfrm>
          <a:off x="12611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146702</xdr:rowOff>
    </xdr:from>
    <xdr:ext cx="405111" cy="259045"/>
    <xdr:sp macro="" textlink="">
      <xdr:nvSpPr>
        <xdr:cNvPr id="543" name="n_1mainValue【一般廃棄物処理施設】&#10;有形固定資産減価償却率"/>
        <xdr:cNvSpPr txBox="1"/>
      </xdr:nvSpPr>
      <xdr:spPr>
        <a:xfrm>
          <a:off x="152660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129557</xdr:rowOff>
    </xdr:from>
    <xdr:ext cx="405111" cy="259045"/>
    <xdr:sp macro="" textlink="">
      <xdr:nvSpPr>
        <xdr:cNvPr id="544" name="n_2mainValue【一般廃棄物処理施設】&#10;有形固定資産減価償却率"/>
        <xdr:cNvSpPr txBox="1"/>
      </xdr:nvSpPr>
      <xdr:spPr>
        <a:xfrm>
          <a:off x="143897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59072</xdr:rowOff>
    </xdr:from>
    <xdr:ext cx="405111" cy="259045"/>
    <xdr:sp macro="" textlink="">
      <xdr:nvSpPr>
        <xdr:cNvPr id="545" name="n_3mainValue【一般廃棄物処理施設】&#10;有形固定資産減価償却率"/>
        <xdr:cNvSpPr txBox="1"/>
      </xdr:nvSpPr>
      <xdr:spPr>
        <a:xfrm>
          <a:off x="13500744"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1922</xdr:rowOff>
    </xdr:from>
    <xdr:ext cx="405111" cy="259045"/>
    <xdr:sp macro="" textlink="">
      <xdr:nvSpPr>
        <xdr:cNvPr id="546" name="n_4mainValue【一般廃棄物処理施設】&#10;有形固定資産減価償却率"/>
        <xdr:cNvSpPr txBox="1"/>
      </xdr:nvSpPr>
      <xdr:spPr>
        <a:xfrm>
          <a:off x="12611744" y="668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7" name="直線コネクタ 55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8" name="テキスト ボックス 55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9" name="直線コネクタ 55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0" name="テキスト ボックス 55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1" name="直線コネクタ 56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2" name="テキスト ボックス 56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3" name="直線コネクタ 56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4" name="テキスト ボックス 56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6" name="テキスト ボックス 56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568" name="直線コネクタ 567"/>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69"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0" name="直線コネクタ 569"/>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571" name="【一般廃棄物処理施設】&#10;一人当たり有形固定資産（償却資産）額最大値テキスト"/>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572" name="直線コネクタ 571"/>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23775</xdr:rowOff>
    </xdr:from>
    <xdr:ext cx="599010" cy="259045"/>
    <xdr:sp macro="" textlink="">
      <xdr:nvSpPr>
        <xdr:cNvPr id="573" name="【一般廃棄物処理施設】&#10;一人当たり有形固定資産（償却資産）額平均値テキスト"/>
        <xdr:cNvSpPr txBox="1"/>
      </xdr:nvSpPr>
      <xdr:spPr>
        <a:xfrm>
          <a:off x="22199600" y="6710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574" name="フローチャート: 判断 573"/>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575" name="フローチャート: 判断 574"/>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576" name="フローチャート: 判断 575"/>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577" name="フローチャート: 判断 576"/>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578" name="フローチャート: 判断 577"/>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31657</xdr:rowOff>
    </xdr:from>
    <xdr:to>
      <xdr:col>116</xdr:col>
      <xdr:colOff>114300</xdr:colOff>
      <xdr:row>41</xdr:row>
      <xdr:rowOff>133257</xdr:rowOff>
    </xdr:to>
    <xdr:sp macro="" textlink="">
      <xdr:nvSpPr>
        <xdr:cNvPr id="584" name="楕円 583"/>
        <xdr:cNvSpPr/>
      </xdr:nvSpPr>
      <xdr:spPr>
        <a:xfrm>
          <a:off x="22110700" y="706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118034</xdr:rowOff>
    </xdr:from>
    <xdr:ext cx="534377" cy="259045"/>
    <xdr:sp macro="" textlink="">
      <xdr:nvSpPr>
        <xdr:cNvPr id="585" name="【一般廃棄物処理施設】&#10;一人当たり有形固定資産（償却資産）額該当値テキスト"/>
        <xdr:cNvSpPr txBox="1"/>
      </xdr:nvSpPr>
      <xdr:spPr>
        <a:xfrm>
          <a:off x="22199600" y="697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32676</xdr:rowOff>
    </xdr:from>
    <xdr:to>
      <xdr:col>112</xdr:col>
      <xdr:colOff>38100</xdr:colOff>
      <xdr:row>41</xdr:row>
      <xdr:rowOff>134276</xdr:rowOff>
    </xdr:to>
    <xdr:sp macro="" textlink="">
      <xdr:nvSpPr>
        <xdr:cNvPr id="586" name="楕円 585"/>
        <xdr:cNvSpPr/>
      </xdr:nvSpPr>
      <xdr:spPr>
        <a:xfrm>
          <a:off x="21272500" y="706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82457</xdr:rowOff>
    </xdr:from>
    <xdr:to>
      <xdr:col>116</xdr:col>
      <xdr:colOff>63500</xdr:colOff>
      <xdr:row>41</xdr:row>
      <xdr:rowOff>83476</xdr:rowOff>
    </xdr:to>
    <xdr:cxnSp macro="">
      <xdr:nvCxnSpPr>
        <xdr:cNvPr id="587" name="直線コネクタ 586"/>
        <xdr:cNvCxnSpPr/>
      </xdr:nvCxnSpPr>
      <xdr:spPr>
        <a:xfrm flipV="1">
          <a:off x="21323300" y="7111907"/>
          <a:ext cx="838200" cy="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40593</xdr:rowOff>
    </xdr:from>
    <xdr:to>
      <xdr:col>107</xdr:col>
      <xdr:colOff>101600</xdr:colOff>
      <xdr:row>41</xdr:row>
      <xdr:rowOff>142193</xdr:rowOff>
    </xdr:to>
    <xdr:sp macro="" textlink="">
      <xdr:nvSpPr>
        <xdr:cNvPr id="588" name="楕円 587"/>
        <xdr:cNvSpPr/>
      </xdr:nvSpPr>
      <xdr:spPr>
        <a:xfrm>
          <a:off x="20383500" y="707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83476</xdr:rowOff>
    </xdr:from>
    <xdr:to>
      <xdr:col>111</xdr:col>
      <xdr:colOff>177800</xdr:colOff>
      <xdr:row>41</xdr:row>
      <xdr:rowOff>91393</xdr:rowOff>
    </xdr:to>
    <xdr:cxnSp macro="">
      <xdr:nvCxnSpPr>
        <xdr:cNvPr id="589" name="直線コネクタ 588"/>
        <xdr:cNvCxnSpPr/>
      </xdr:nvCxnSpPr>
      <xdr:spPr>
        <a:xfrm flipV="1">
          <a:off x="20434300" y="7112926"/>
          <a:ext cx="889000" cy="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40691</xdr:rowOff>
    </xdr:from>
    <xdr:to>
      <xdr:col>102</xdr:col>
      <xdr:colOff>165100</xdr:colOff>
      <xdr:row>41</xdr:row>
      <xdr:rowOff>142291</xdr:rowOff>
    </xdr:to>
    <xdr:sp macro="" textlink="">
      <xdr:nvSpPr>
        <xdr:cNvPr id="590" name="楕円 589"/>
        <xdr:cNvSpPr/>
      </xdr:nvSpPr>
      <xdr:spPr>
        <a:xfrm>
          <a:off x="19494500" y="707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91393</xdr:rowOff>
    </xdr:from>
    <xdr:to>
      <xdr:col>107</xdr:col>
      <xdr:colOff>50800</xdr:colOff>
      <xdr:row>41</xdr:row>
      <xdr:rowOff>91491</xdr:rowOff>
    </xdr:to>
    <xdr:cxnSp macro="">
      <xdr:nvCxnSpPr>
        <xdr:cNvPr id="591" name="直線コネクタ 590"/>
        <xdr:cNvCxnSpPr/>
      </xdr:nvCxnSpPr>
      <xdr:spPr>
        <a:xfrm flipV="1">
          <a:off x="19545300" y="7120843"/>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41491</xdr:rowOff>
    </xdr:from>
    <xdr:to>
      <xdr:col>98</xdr:col>
      <xdr:colOff>38100</xdr:colOff>
      <xdr:row>41</xdr:row>
      <xdr:rowOff>143091</xdr:rowOff>
    </xdr:to>
    <xdr:sp macro="" textlink="">
      <xdr:nvSpPr>
        <xdr:cNvPr id="592" name="楕円 591"/>
        <xdr:cNvSpPr/>
      </xdr:nvSpPr>
      <xdr:spPr>
        <a:xfrm>
          <a:off x="18605500" y="707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91491</xdr:rowOff>
    </xdr:from>
    <xdr:to>
      <xdr:col>102</xdr:col>
      <xdr:colOff>114300</xdr:colOff>
      <xdr:row>41</xdr:row>
      <xdr:rowOff>92291</xdr:rowOff>
    </xdr:to>
    <xdr:cxnSp macro="">
      <xdr:nvCxnSpPr>
        <xdr:cNvPr id="593" name="直線コネクタ 592"/>
        <xdr:cNvCxnSpPr/>
      </xdr:nvCxnSpPr>
      <xdr:spPr>
        <a:xfrm flipV="1">
          <a:off x="18656300" y="7120941"/>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125312</xdr:rowOff>
    </xdr:from>
    <xdr:ext cx="599010" cy="259045"/>
    <xdr:sp macro="" textlink="">
      <xdr:nvSpPr>
        <xdr:cNvPr id="594" name="n_1aveValue【一般廃棄物処理施設】&#10;一人当たり有形固定資産（償却資産）額"/>
        <xdr:cNvSpPr txBox="1"/>
      </xdr:nvSpPr>
      <xdr:spPr>
        <a:xfrm>
          <a:off x="21011095" y="664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595" name="n_2aveValue【一般廃棄物処理施設】&#10;一人当たり有形固定資産（償却資産）額"/>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153551</xdr:rowOff>
    </xdr:from>
    <xdr:ext cx="534377" cy="259045"/>
    <xdr:sp macro="" textlink="">
      <xdr:nvSpPr>
        <xdr:cNvPr id="596" name="n_3aveValue【一般廃棄物処理施設】&#10;一人当たり有形固定資産（償却資産）額"/>
        <xdr:cNvSpPr txBox="1"/>
      </xdr:nvSpPr>
      <xdr:spPr>
        <a:xfrm>
          <a:off x="19278111" y="66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32800</xdr:rowOff>
    </xdr:from>
    <xdr:ext cx="534377" cy="259045"/>
    <xdr:sp macro="" textlink="">
      <xdr:nvSpPr>
        <xdr:cNvPr id="597" name="n_4aveValue【一般廃棄物処理施設】&#10;一人当たり有形固定資産（償却資産）額"/>
        <xdr:cNvSpPr txBox="1"/>
      </xdr:nvSpPr>
      <xdr:spPr>
        <a:xfrm>
          <a:off x="183891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125403</xdr:rowOff>
    </xdr:from>
    <xdr:ext cx="534377" cy="259045"/>
    <xdr:sp macro="" textlink="">
      <xdr:nvSpPr>
        <xdr:cNvPr id="598" name="n_1mainValue【一般廃棄物処理施設】&#10;一人当たり有形固定資産（償却資産）額"/>
        <xdr:cNvSpPr txBox="1"/>
      </xdr:nvSpPr>
      <xdr:spPr>
        <a:xfrm>
          <a:off x="21043411" y="715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133320</xdr:rowOff>
    </xdr:from>
    <xdr:ext cx="534377" cy="259045"/>
    <xdr:sp macro="" textlink="">
      <xdr:nvSpPr>
        <xdr:cNvPr id="599" name="n_2mainValue【一般廃棄物処理施設】&#10;一人当たり有形固定資産（償却資産）額"/>
        <xdr:cNvSpPr txBox="1"/>
      </xdr:nvSpPr>
      <xdr:spPr>
        <a:xfrm>
          <a:off x="20167111" y="716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133418</xdr:rowOff>
    </xdr:from>
    <xdr:ext cx="534377" cy="259045"/>
    <xdr:sp macro="" textlink="">
      <xdr:nvSpPr>
        <xdr:cNvPr id="600" name="n_3mainValue【一般廃棄物処理施設】&#10;一人当たり有形固定資産（償却資産）額"/>
        <xdr:cNvSpPr txBox="1"/>
      </xdr:nvSpPr>
      <xdr:spPr>
        <a:xfrm>
          <a:off x="19278111" y="716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134218</xdr:rowOff>
    </xdr:from>
    <xdr:ext cx="534377" cy="259045"/>
    <xdr:sp macro="" textlink="">
      <xdr:nvSpPr>
        <xdr:cNvPr id="601" name="n_4mainValue【一般廃棄物処理施設】&#10;一人当たり有形固定資産（償却資産）額"/>
        <xdr:cNvSpPr txBox="1"/>
      </xdr:nvSpPr>
      <xdr:spPr>
        <a:xfrm>
          <a:off x="18389111" y="716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2" name="テキスト ボックス 61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3" name="直線コネクタ 6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4" name="テキスト ボックス 61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5" name="直線コネクタ 6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6" name="テキスト ボックス 6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7" name="直線コネクタ 6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8" name="テキスト ボックス 6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9" name="直線コネクタ 6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0" name="テキスト ボックス 6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1" name="直線コネクタ 6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2" name="テキスト ボックス 6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3" name="直線コネクタ 6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4" name="テキスト ボックス 62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627" name="直線コネクタ 626"/>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28"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29" name="直線コネクタ 628"/>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630"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631" name="直線コネクタ 630"/>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104339</xdr:rowOff>
    </xdr:from>
    <xdr:ext cx="405111" cy="259045"/>
    <xdr:sp macro="" textlink="">
      <xdr:nvSpPr>
        <xdr:cNvPr id="632" name="【保健センター・保健所】&#10;有形固定資産減価償却率平均値テキスト"/>
        <xdr:cNvSpPr txBox="1"/>
      </xdr:nvSpPr>
      <xdr:spPr>
        <a:xfrm>
          <a:off x="16357600" y="10048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633" name="フローチャート: 判断 632"/>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634" name="フローチャート: 判断 633"/>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635" name="フローチャート: 判断 634"/>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36" name="フローチャート: 判断 635"/>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637" name="フローチャート: 判断 636"/>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105954</xdr:rowOff>
    </xdr:from>
    <xdr:to>
      <xdr:col>85</xdr:col>
      <xdr:colOff>177800</xdr:colOff>
      <xdr:row>64</xdr:row>
      <xdr:rowOff>36104</xdr:rowOff>
    </xdr:to>
    <xdr:sp macro="" textlink="">
      <xdr:nvSpPr>
        <xdr:cNvPr id="643" name="楕円 642"/>
        <xdr:cNvSpPr/>
      </xdr:nvSpPr>
      <xdr:spPr>
        <a:xfrm>
          <a:off x="16268700" y="1090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84381</xdr:rowOff>
    </xdr:from>
    <xdr:ext cx="405111" cy="259045"/>
    <xdr:sp macro="" textlink="">
      <xdr:nvSpPr>
        <xdr:cNvPr id="644" name="【保健センター・保健所】&#10;有形固定資産減価償却率該当値テキスト"/>
        <xdr:cNvSpPr txBox="1"/>
      </xdr:nvSpPr>
      <xdr:spPr>
        <a:xfrm>
          <a:off x="16357600" y="1088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97790</xdr:rowOff>
    </xdr:from>
    <xdr:to>
      <xdr:col>81</xdr:col>
      <xdr:colOff>101600</xdr:colOff>
      <xdr:row>64</xdr:row>
      <xdr:rowOff>27940</xdr:rowOff>
    </xdr:to>
    <xdr:sp macro="" textlink="">
      <xdr:nvSpPr>
        <xdr:cNvPr id="645" name="楕円 644"/>
        <xdr:cNvSpPr/>
      </xdr:nvSpPr>
      <xdr:spPr>
        <a:xfrm>
          <a:off x="15430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148590</xdr:rowOff>
    </xdr:from>
    <xdr:to>
      <xdr:col>85</xdr:col>
      <xdr:colOff>127000</xdr:colOff>
      <xdr:row>63</xdr:row>
      <xdr:rowOff>156754</xdr:rowOff>
    </xdr:to>
    <xdr:cxnSp macro="">
      <xdr:nvCxnSpPr>
        <xdr:cNvPr id="646" name="直線コネクタ 645"/>
        <xdr:cNvCxnSpPr/>
      </xdr:nvCxnSpPr>
      <xdr:spPr>
        <a:xfrm>
          <a:off x="15481300" y="1094994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89626</xdr:rowOff>
    </xdr:from>
    <xdr:to>
      <xdr:col>76</xdr:col>
      <xdr:colOff>165100</xdr:colOff>
      <xdr:row>64</xdr:row>
      <xdr:rowOff>19776</xdr:rowOff>
    </xdr:to>
    <xdr:sp macro="" textlink="">
      <xdr:nvSpPr>
        <xdr:cNvPr id="647" name="楕円 646"/>
        <xdr:cNvSpPr/>
      </xdr:nvSpPr>
      <xdr:spPr>
        <a:xfrm>
          <a:off x="14541500" y="108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140426</xdr:rowOff>
    </xdr:from>
    <xdr:to>
      <xdr:col>81</xdr:col>
      <xdr:colOff>50800</xdr:colOff>
      <xdr:row>63</xdr:row>
      <xdr:rowOff>148590</xdr:rowOff>
    </xdr:to>
    <xdr:cxnSp macro="">
      <xdr:nvCxnSpPr>
        <xdr:cNvPr id="648" name="直線コネクタ 647"/>
        <xdr:cNvCxnSpPr/>
      </xdr:nvCxnSpPr>
      <xdr:spPr>
        <a:xfrm>
          <a:off x="14592300" y="1094177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81462</xdr:rowOff>
    </xdr:from>
    <xdr:to>
      <xdr:col>72</xdr:col>
      <xdr:colOff>38100</xdr:colOff>
      <xdr:row>64</xdr:row>
      <xdr:rowOff>11612</xdr:rowOff>
    </xdr:to>
    <xdr:sp macro="" textlink="">
      <xdr:nvSpPr>
        <xdr:cNvPr id="649" name="楕円 648"/>
        <xdr:cNvSpPr/>
      </xdr:nvSpPr>
      <xdr:spPr>
        <a:xfrm>
          <a:off x="13652500" y="1088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132262</xdr:rowOff>
    </xdr:from>
    <xdr:to>
      <xdr:col>76</xdr:col>
      <xdr:colOff>114300</xdr:colOff>
      <xdr:row>63</xdr:row>
      <xdr:rowOff>140426</xdr:rowOff>
    </xdr:to>
    <xdr:cxnSp macro="">
      <xdr:nvCxnSpPr>
        <xdr:cNvPr id="650" name="直線コネクタ 649"/>
        <xdr:cNvCxnSpPr/>
      </xdr:nvCxnSpPr>
      <xdr:spPr>
        <a:xfrm>
          <a:off x="13703300" y="10933612"/>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73297</xdr:rowOff>
    </xdr:from>
    <xdr:to>
      <xdr:col>67</xdr:col>
      <xdr:colOff>101600</xdr:colOff>
      <xdr:row>64</xdr:row>
      <xdr:rowOff>3447</xdr:rowOff>
    </xdr:to>
    <xdr:sp macro="" textlink="">
      <xdr:nvSpPr>
        <xdr:cNvPr id="651" name="楕円 650"/>
        <xdr:cNvSpPr/>
      </xdr:nvSpPr>
      <xdr:spPr>
        <a:xfrm>
          <a:off x="12763500" y="108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124097</xdr:rowOff>
    </xdr:from>
    <xdr:to>
      <xdr:col>71</xdr:col>
      <xdr:colOff>177800</xdr:colOff>
      <xdr:row>63</xdr:row>
      <xdr:rowOff>132262</xdr:rowOff>
    </xdr:to>
    <xdr:cxnSp macro="">
      <xdr:nvCxnSpPr>
        <xdr:cNvPr id="652" name="直線コネクタ 651"/>
        <xdr:cNvCxnSpPr/>
      </xdr:nvCxnSpPr>
      <xdr:spPr>
        <a:xfrm>
          <a:off x="12814300" y="1092544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13443</xdr:rowOff>
    </xdr:from>
    <xdr:ext cx="405111" cy="259045"/>
    <xdr:sp macro="" textlink="">
      <xdr:nvSpPr>
        <xdr:cNvPr id="653" name="n_1aveValue【保健センター・保健所】&#10;有形固定資産減価償却率"/>
        <xdr:cNvSpPr txBox="1"/>
      </xdr:nvSpPr>
      <xdr:spPr>
        <a:xfrm>
          <a:off x="15266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654" name="n_2aveValue【保健センター・保健所】&#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655" name="n_3aveValue【保健センター・保健所】&#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122844</xdr:rowOff>
    </xdr:from>
    <xdr:ext cx="405111" cy="259045"/>
    <xdr:sp macro="" textlink="">
      <xdr:nvSpPr>
        <xdr:cNvPr id="656" name="n_4aveValue【保健センター・保健所】&#10;有形固定資産減価償却率"/>
        <xdr:cNvSpPr txBox="1"/>
      </xdr:nvSpPr>
      <xdr:spPr>
        <a:xfrm>
          <a:off x="12611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19067</xdr:rowOff>
    </xdr:from>
    <xdr:ext cx="405111" cy="259045"/>
    <xdr:sp macro="" textlink="">
      <xdr:nvSpPr>
        <xdr:cNvPr id="657" name="n_1mainValue【保健センター・保健所】&#10;有形固定資産減価償却率"/>
        <xdr:cNvSpPr txBox="1"/>
      </xdr:nvSpPr>
      <xdr:spPr>
        <a:xfrm>
          <a:off x="15266044"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10903</xdr:rowOff>
    </xdr:from>
    <xdr:ext cx="405111" cy="259045"/>
    <xdr:sp macro="" textlink="">
      <xdr:nvSpPr>
        <xdr:cNvPr id="658" name="n_2mainValue【保健センター・保健所】&#10;有形固定資産減価償却率"/>
        <xdr:cNvSpPr txBox="1"/>
      </xdr:nvSpPr>
      <xdr:spPr>
        <a:xfrm>
          <a:off x="14389744" y="1098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2739</xdr:rowOff>
    </xdr:from>
    <xdr:ext cx="405111" cy="259045"/>
    <xdr:sp macro="" textlink="">
      <xdr:nvSpPr>
        <xdr:cNvPr id="659" name="n_3mainValue【保健センター・保健所】&#10;有形固定資産減価償却率"/>
        <xdr:cNvSpPr txBox="1"/>
      </xdr:nvSpPr>
      <xdr:spPr>
        <a:xfrm>
          <a:off x="13500744" y="1097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166024</xdr:rowOff>
    </xdr:from>
    <xdr:ext cx="405111" cy="259045"/>
    <xdr:sp macro="" textlink="">
      <xdr:nvSpPr>
        <xdr:cNvPr id="660" name="n_4mainValue【保健センター・保健所】&#10;有形固定資産減価償却率"/>
        <xdr:cNvSpPr txBox="1"/>
      </xdr:nvSpPr>
      <xdr:spPr>
        <a:xfrm>
          <a:off x="12611744" y="1096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1" name="直線コネクタ 67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2" name="テキスト ボックス 67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3" name="直線コネクタ 67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4" name="テキスト ボックス 67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5" name="直線コネクタ 67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6" name="テキスト ボックス 67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7" name="直線コネクタ 67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8" name="テキスト ボックス 67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9" name="直線コネクタ 67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0" name="テキスト ボックス 67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684" name="直線コネクタ 683"/>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85"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86" name="直線コネクタ 685"/>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87"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88" name="直線コネクタ 687"/>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53357</xdr:rowOff>
    </xdr:from>
    <xdr:ext cx="469744" cy="259045"/>
    <xdr:sp macro="" textlink="">
      <xdr:nvSpPr>
        <xdr:cNvPr id="689" name="【保健センター・保健所】&#10;一人当たり面積平均値テキスト"/>
        <xdr:cNvSpPr txBox="1"/>
      </xdr:nvSpPr>
      <xdr:spPr>
        <a:xfrm>
          <a:off x="22199600" y="1068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90" name="フローチャート: 判断 689"/>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691" name="フローチャート: 判断 690"/>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692" name="フローチャート: 判断 691"/>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93" name="フローチャート: 判断 692"/>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694" name="フローチャート: 判断 693"/>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700" name="楕円 699"/>
        <xdr:cNvSpPr/>
      </xdr:nvSpPr>
      <xdr:spPr>
        <a:xfrm>
          <a:off x="221107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86377</xdr:rowOff>
    </xdr:from>
    <xdr:ext cx="469744" cy="259045"/>
    <xdr:sp macro="" textlink="">
      <xdr:nvSpPr>
        <xdr:cNvPr id="701" name="【保健センター・保健所】&#10;一人当たり面積該当値テキスト"/>
        <xdr:cNvSpPr txBox="1"/>
      </xdr:nvSpPr>
      <xdr:spPr>
        <a:xfrm>
          <a:off x="22199600"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74930</xdr:rowOff>
    </xdr:from>
    <xdr:to>
      <xdr:col>112</xdr:col>
      <xdr:colOff>38100</xdr:colOff>
      <xdr:row>62</xdr:row>
      <xdr:rowOff>5080</xdr:rowOff>
    </xdr:to>
    <xdr:sp macro="" textlink="">
      <xdr:nvSpPr>
        <xdr:cNvPr id="702" name="楕円 701"/>
        <xdr:cNvSpPr/>
      </xdr:nvSpPr>
      <xdr:spPr>
        <a:xfrm>
          <a:off x="21272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114300</xdr:rowOff>
    </xdr:from>
    <xdr:to>
      <xdr:col>116</xdr:col>
      <xdr:colOff>63500</xdr:colOff>
      <xdr:row>61</xdr:row>
      <xdr:rowOff>125730</xdr:rowOff>
    </xdr:to>
    <xdr:cxnSp macro="">
      <xdr:nvCxnSpPr>
        <xdr:cNvPr id="703" name="直線コネクタ 702"/>
        <xdr:cNvCxnSpPr/>
      </xdr:nvCxnSpPr>
      <xdr:spPr>
        <a:xfrm flipV="1">
          <a:off x="21323300" y="105727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82550</xdr:rowOff>
    </xdr:from>
    <xdr:to>
      <xdr:col>107</xdr:col>
      <xdr:colOff>101600</xdr:colOff>
      <xdr:row>62</xdr:row>
      <xdr:rowOff>12700</xdr:rowOff>
    </xdr:to>
    <xdr:sp macro="" textlink="">
      <xdr:nvSpPr>
        <xdr:cNvPr id="704" name="楕円 703"/>
        <xdr:cNvSpPr/>
      </xdr:nvSpPr>
      <xdr:spPr>
        <a:xfrm>
          <a:off x="20383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125730</xdr:rowOff>
    </xdr:from>
    <xdr:to>
      <xdr:col>111</xdr:col>
      <xdr:colOff>177800</xdr:colOff>
      <xdr:row>61</xdr:row>
      <xdr:rowOff>133350</xdr:rowOff>
    </xdr:to>
    <xdr:cxnSp macro="">
      <xdr:nvCxnSpPr>
        <xdr:cNvPr id="705" name="直線コネクタ 704"/>
        <xdr:cNvCxnSpPr/>
      </xdr:nvCxnSpPr>
      <xdr:spPr>
        <a:xfrm flipV="1">
          <a:off x="20434300" y="10584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93980</xdr:rowOff>
    </xdr:from>
    <xdr:to>
      <xdr:col>102</xdr:col>
      <xdr:colOff>165100</xdr:colOff>
      <xdr:row>62</xdr:row>
      <xdr:rowOff>24130</xdr:rowOff>
    </xdr:to>
    <xdr:sp macro="" textlink="">
      <xdr:nvSpPr>
        <xdr:cNvPr id="706" name="楕円 705"/>
        <xdr:cNvSpPr/>
      </xdr:nvSpPr>
      <xdr:spPr>
        <a:xfrm>
          <a:off x="19494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133350</xdr:rowOff>
    </xdr:from>
    <xdr:to>
      <xdr:col>107</xdr:col>
      <xdr:colOff>50800</xdr:colOff>
      <xdr:row>61</xdr:row>
      <xdr:rowOff>144780</xdr:rowOff>
    </xdr:to>
    <xdr:cxnSp macro="">
      <xdr:nvCxnSpPr>
        <xdr:cNvPr id="707" name="直線コネクタ 706"/>
        <xdr:cNvCxnSpPr/>
      </xdr:nvCxnSpPr>
      <xdr:spPr>
        <a:xfrm flipV="1">
          <a:off x="19545300" y="105918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101600</xdr:rowOff>
    </xdr:from>
    <xdr:to>
      <xdr:col>98</xdr:col>
      <xdr:colOff>38100</xdr:colOff>
      <xdr:row>62</xdr:row>
      <xdr:rowOff>31750</xdr:rowOff>
    </xdr:to>
    <xdr:sp macro="" textlink="">
      <xdr:nvSpPr>
        <xdr:cNvPr id="708" name="楕円 707"/>
        <xdr:cNvSpPr/>
      </xdr:nvSpPr>
      <xdr:spPr>
        <a:xfrm>
          <a:off x="18605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144780</xdr:rowOff>
    </xdr:from>
    <xdr:to>
      <xdr:col>102</xdr:col>
      <xdr:colOff>114300</xdr:colOff>
      <xdr:row>61</xdr:row>
      <xdr:rowOff>152400</xdr:rowOff>
    </xdr:to>
    <xdr:cxnSp macro="">
      <xdr:nvCxnSpPr>
        <xdr:cNvPr id="709" name="直線コネクタ 708"/>
        <xdr:cNvCxnSpPr/>
      </xdr:nvCxnSpPr>
      <xdr:spPr>
        <a:xfrm flipV="1">
          <a:off x="18656300" y="106032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11447</xdr:rowOff>
    </xdr:from>
    <xdr:ext cx="469744" cy="259045"/>
    <xdr:sp macro="" textlink="">
      <xdr:nvSpPr>
        <xdr:cNvPr id="710" name="n_1aveValue【保健センター・保健所】&#10;一人当たり面積"/>
        <xdr:cNvSpPr txBox="1"/>
      </xdr:nvSpPr>
      <xdr:spPr>
        <a:xfrm>
          <a:off x="210757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19067</xdr:rowOff>
    </xdr:from>
    <xdr:ext cx="469744" cy="259045"/>
    <xdr:sp macro="" textlink="">
      <xdr:nvSpPr>
        <xdr:cNvPr id="711" name="n_2aveValue【保健センター・保健所】&#10;一人当たり面積"/>
        <xdr:cNvSpPr txBox="1"/>
      </xdr:nvSpPr>
      <xdr:spPr>
        <a:xfrm>
          <a:off x="20199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26687</xdr:rowOff>
    </xdr:from>
    <xdr:ext cx="469744" cy="259045"/>
    <xdr:sp macro="" textlink="">
      <xdr:nvSpPr>
        <xdr:cNvPr id="712" name="n_3aveValue【保健センター・保健所】&#10;一人当たり面積"/>
        <xdr:cNvSpPr txBox="1"/>
      </xdr:nvSpPr>
      <xdr:spPr>
        <a:xfrm>
          <a:off x="19310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3827</xdr:rowOff>
    </xdr:from>
    <xdr:ext cx="469744" cy="259045"/>
    <xdr:sp macro="" textlink="">
      <xdr:nvSpPr>
        <xdr:cNvPr id="713" name="n_4aveValue【保健センター・保健所】&#10;一人当たり面積"/>
        <xdr:cNvSpPr txBox="1"/>
      </xdr:nvSpPr>
      <xdr:spPr>
        <a:xfrm>
          <a:off x="18421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21607</xdr:rowOff>
    </xdr:from>
    <xdr:ext cx="469744" cy="259045"/>
    <xdr:sp macro="" textlink="">
      <xdr:nvSpPr>
        <xdr:cNvPr id="714" name="n_1mainValue【保健センター・保健所】&#10;一人当たり面積"/>
        <xdr:cNvSpPr txBox="1"/>
      </xdr:nvSpPr>
      <xdr:spPr>
        <a:xfrm>
          <a:off x="21075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29227</xdr:rowOff>
    </xdr:from>
    <xdr:ext cx="469744" cy="259045"/>
    <xdr:sp macro="" textlink="">
      <xdr:nvSpPr>
        <xdr:cNvPr id="715" name="n_2mainValue【保健センター・保健所】&#10;一人当たり面積"/>
        <xdr:cNvSpPr txBox="1"/>
      </xdr:nvSpPr>
      <xdr:spPr>
        <a:xfrm>
          <a:off x="20199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40657</xdr:rowOff>
    </xdr:from>
    <xdr:ext cx="469744" cy="259045"/>
    <xdr:sp macro="" textlink="">
      <xdr:nvSpPr>
        <xdr:cNvPr id="716" name="n_3mainValue【保健センター・保健所】&#10;一人当たり面積"/>
        <xdr:cNvSpPr txBox="1"/>
      </xdr:nvSpPr>
      <xdr:spPr>
        <a:xfrm>
          <a:off x="19310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48277</xdr:rowOff>
    </xdr:from>
    <xdr:ext cx="469744" cy="259045"/>
    <xdr:sp macro="" textlink="">
      <xdr:nvSpPr>
        <xdr:cNvPr id="717" name="n_4mainValue【保健センター・保健所】&#10;一人当たり面積"/>
        <xdr:cNvSpPr txBox="1"/>
      </xdr:nvSpPr>
      <xdr:spPr>
        <a:xfrm>
          <a:off x="18421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743" name="直線コネクタ 742"/>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746" name="【消防施設】&#10;有形固定資産減価償却率最大値テキスト"/>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747" name="直線コネクタ 746"/>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46100</xdr:rowOff>
    </xdr:from>
    <xdr:ext cx="405111" cy="259045"/>
    <xdr:sp macro="" textlink="">
      <xdr:nvSpPr>
        <xdr:cNvPr id="748" name="【消防施設】&#10;有形固定資産減価償却率平均値テキスト"/>
        <xdr:cNvSpPr txBox="1"/>
      </xdr:nvSpPr>
      <xdr:spPr>
        <a:xfrm>
          <a:off x="16357600" y="1410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749" name="フローチャート: 判断 748"/>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750" name="フローチャート: 判断 749"/>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751" name="フローチャート: 判断 750"/>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752" name="フローチャート: 判断 751"/>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753" name="フローチャート: 判断 752"/>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31387</xdr:rowOff>
    </xdr:from>
    <xdr:to>
      <xdr:col>85</xdr:col>
      <xdr:colOff>177800</xdr:colOff>
      <xdr:row>84</xdr:row>
      <xdr:rowOff>132987</xdr:rowOff>
    </xdr:to>
    <xdr:sp macro="" textlink="">
      <xdr:nvSpPr>
        <xdr:cNvPr id="759" name="楕円 758"/>
        <xdr:cNvSpPr/>
      </xdr:nvSpPr>
      <xdr:spPr>
        <a:xfrm>
          <a:off x="16268700" y="1443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9814</xdr:rowOff>
    </xdr:from>
    <xdr:ext cx="405111" cy="259045"/>
    <xdr:sp macro="" textlink="">
      <xdr:nvSpPr>
        <xdr:cNvPr id="760" name="【消防施設】&#10;有形固定資産減価償却率該当値テキスト"/>
        <xdr:cNvSpPr txBox="1"/>
      </xdr:nvSpPr>
      <xdr:spPr>
        <a:xfrm>
          <a:off x="16357600" y="1441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50981</xdr:rowOff>
    </xdr:from>
    <xdr:to>
      <xdr:col>81</xdr:col>
      <xdr:colOff>101600</xdr:colOff>
      <xdr:row>84</xdr:row>
      <xdr:rowOff>152581</xdr:rowOff>
    </xdr:to>
    <xdr:sp macro="" textlink="">
      <xdr:nvSpPr>
        <xdr:cNvPr id="761" name="楕円 760"/>
        <xdr:cNvSpPr/>
      </xdr:nvSpPr>
      <xdr:spPr>
        <a:xfrm>
          <a:off x="15430500" y="1445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82187</xdr:rowOff>
    </xdr:from>
    <xdr:to>
      <xdr:col>85</xdr:col>
      <xdr:colOff>127000</xdr:colOff>
      <xdr:row>84</xdr:row>
      <xdr:rowOff>101781</xdr:rowOff>
    </xdr:to>
    <xdr:cxnSp macro="">
      <xdr:nvCxnSpPr>
        <xdr:cNvPr id="762" name="直線コネクタ 761"/>
        <xdr:cNvCxnSpPr/>
      </xdr:nvCxnSpPr>
      <xdr:spPr>
        <a:xfrm flipV="1">
          <a:off x="15481300" y="1448398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62412</xdr:rowOff>
    </xdr:from>
    <xdr:to>
      <xdr:col>76</xdr:col>
      <xdr:colOff>165100</xdr:colOff>
      <xdr:row>84</xdr:row>
      <xdr:rowOff>164012</xdr:rowOff>
    </xdr:to>
    <xdr:sp macro="" textlink="">
      <xdr:nvSpPr>
        <xdr:cNvPr id="763" name="楕円 762"/>
        <xdr:cNvSpPr/>
      </xdr:nvSpPr>
      <xdr:spPr>
        <a:xfrm>
          <a:off x="14541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101781</xdr:rowOff>
    </xdr:from>
    <xdr:to>
      <xdr:col>81</xdr:col>
      <xdr:colOff>50800</xdr:colOff>
      <xdr:row>84</xdr:row>
      <xdr:rowOff>113212</xdr:rowOff>
    </xdr:to>
    <xdr:cxnSp macro="">
      <xdr:nvCxnSpPr>
        <xdr:cNvPr id="764" name="直線コネクタ 763"/>
        <xdr:cNvCxnSpPr/>
      </xdr:nvCxnSpPr>
      <xdr:spPr>
        <a:xfrm flipV="1">
          <a:off x="14592300" y="14503581"/>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103232</xdr:rowOff>
    </xdr:from>
    <xdr:to>
      <xdr:col>72</xdr:col>
      <xdr:colOff>38100</xdr:colOff>
      <xdr:row>85</xdr:row>
      <xdr:rowOff>33382</xdr:rowOff>
    </xdr:to>
    <xdr:sp macro="" textlink="">
      <xdr:nvSpPr>
        <xdr:cNvPr id="765" name="楕円 764"/>
        <xdr:cNvSpPr/>
      </xdr:nvSpPr>
      <xdr:spPr>
        <a:xfrm>
          <a:off x="13652500" y="1450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113212</xdr:rowOff>
    </xdr:from>
    <xdr:to>
      <xdr:col>76</xdr:col>
      <xdr:colOff>114300</xdr:colOff>
      <xdr:row>84</xdr:row>
      <xdr:rowOff>154032</xdr:rowOff>
    </xdr:to>
    <xdr:cxnSp macro="">
      <xdr:nvCxnSpPr>
        <xdr:cNvPr id="766" name="直線コネクタ 765"/>
        <xdr:cNvCxnSpPr/>
      </xdr:nvCxnSpPr>
      <xdr:spPr>
        <a:xfrm flipV="1">
          <a:off x="13703300" y="14515012"/>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117929</xdr:rowOff>
    </xdr:from>
    <xdr:to>
      <xdr:col>67</xdr:col>
      <xdr:colOff>101600</xdr:colOff>
      <xdr:row>83</xdr:row>
      <xdr:rowOff>48079</xdr:rowOff>
    </xdr:to>
    <xdr:sp macro="" textlink="">
      <xdr:nvSpPr>
        <xdr:cNvPr id="767" name="楕円 766"/>
        <xdr:cNvSpPr/>
      </xdr:nvSpPr>
      <xdr:spPr>
        <a:xfrm>
          <a:off x="12763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168729</xdr:rowOff>
    </xdr:from>
    <xdr:to>
      <xdr:col>71</xdr:col>
      <xdr:colOff>177800</xdr:colOff>
      <xdr:row>84</xdr:row>
      <xdr:rowOff>154032</xdr:rowOff>
    </xdr:to>
    <xdr:cxnSp macro="">
      <xdr:nvCxnSpPr>
        <xdr:cNvPr id="768" name="直線コネクタ 767"/>
        <xdr:cNvCxnSpPr/>
      </xdr:nvCxnSpPr>
      <xdr:spPr>
        <a:xfrm>
          <a:off x="12814300" y="14227629"/>
          <a:ext cx="889000" cy="32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769" name="n_1aveValue【消防施設】&#10;有形固定資産減価償却率"/>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770" name="n_2aveValue【消防施設】&#10;有形固定資産減価償却率"/>
        <xdr:cNvSpPr txBox="1"/>
      </xdr:nvSpPr>
      <xdr:spPr>
        <a:xfrm>
          <a:off x="14389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771" name="n_3aveValue【消防施設】&#10;有形固定資産減価償却率"/>
        <xdr:cNvSpPr txBox="1"/>
      </xdr:nvSpPr>
      <xdr:spPr>
        <a:xfrm>
          <a:off x="13500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772" name="n_4aveValue【消防施設】&#10;有形固定資産減価償却率"/>
        <xdr:cNvSpPr txBox="1"/>
      </xdr:nvSpPr>
      <xdr:spPr>
        <a:xfrm>
          <a:off x="12611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143708</xdr:rowOff>
    </xdr:from>
    <xdr:ext cx="405111" cy="259045"/>
    <xdr:sp macro="" textlink="">
      <xdr:nvSpPr>
        <xdr:cNvPr id="773" name="n_1mainValue【消防施設】&#10;有形固定資産減価償却率"/>
        <xdr:cNvSpPr txBox="1"/>
      </xdr:nvSpPr>
      <xdr:spPr>
        <a:xfrm>
          <a:off x="15266044" y="1454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155139</xdr:rowOff>
    </xdr:from>
    <xdr:ext cx="405111" cy="259045"/>
    <xdr:sp macro="" textlink="">
      <xdr:nvSpPr>
        <xdr:cNvPr id="774" name="n_2mainValue【消防施設】&#10;有形固定資産減価償却率"/>
        <xdr:cNvSpPr txBox="1"/>
      </xdr:nvSpPr>
      <xdr:spPr>
        <a:xfrm>
          <a:off x="14389744" y="1455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24509</xdr:rowOff>
    </xdr:from>
    <xdr:ext cx="405111" cy="259045"/>
    <xdr:sp macro="" textlink="">
      <xdr:nvSpPr>
        <xdr:cNvPr id="775" name="n_3mainValue【消防施設】&#10;有形固定資産減価償却率"/>
        <xdr:cNvSpPr txBox="1"/>
      </xdr:nvSpPr>
      <xdr:spPr>
        <a:xfrm>
          <a:off x="13500744" y="1459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39206</xdr:rowOff>
    </xdr:from>
    <xdr:ext cx="405111" cy="259045"/>
    <xdr:sp macro="" textlink="">
      <xdr:nvSpPr>
        <xdr:cNvPr id="776" name="n_4mainValue【消防施設】&#10;有形固定資産減価償却率"/>
        <xdr:cNvSpPr txBox="1"/>
      </xdr:nvSpPr>
      <xdr:spPr>
        <a:xfrm>
          <a:off x="12611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98" name="直線コネクタ 797"/>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99" name="【消防施設】&#10;一人当たり面積最小値テキスト"/>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800" name="直線コネクタ 799"/>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801" name="【消防施設】&#10;一人当たり面積最大値テキスト"/>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802" name="直線コネクタ 801"/>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803" name="【消防施設】&#10;一人当たり面積平均値テキスト"/>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804" name="フローチャート: 判断 803"/>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805" name="フローチャート: 判断 804"/>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806" name="フローチャート: 判断 805"/>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807" name="フローチャート: 判断 806"/>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808" name="フローチャート: 判断 807"/>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103887</xdr:rowOff>
    </xdr:from>
    <xdr:to>
      <xdr:col>116</xdr:col>
      <xdr:colOff>114300</xdr:colOff>
      <xdr:row>86</xdr:row>
      <xdr:rowOff>34037</xdr:rowOff>
    </xdr:to>
    <xdr:sp macro="" textlink="">
      <xdr:nvSpPr>
        <xdr:cNvPr id="814" name="楕円 813"/>
        <xdr:cNvSpPr/>
      </xdr:nvSpPr>
      <xdr:spPr>
        <a:xfrm>
          <a:off x="221107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18814</xdr:rowOff>
    </xdr:from>
    <xdr:ext cx="469744" cy="259045"/>
    <xdr:sp macro="" textlink="">
      <xdr:nvSpPr>
        <xdr:cNvPr id="815" name="【消防施設】&#10;一人当たり面積該当値テキスト"/>
        <xdr:cNvSpPr txBox="1"/>
      </xdr:nvSpPr>
      <xdr:spPr>
        <a:xfrm>
          <a:off x="22199600" y="1459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104800</xdr:rowOff>
    </xdr:from>
    <xdr:to>
      <xdr:col>112</xdr:col>
      <xdr:colOff>38100</xdr:colOff>
      <xdr:row>86</xdr:row>
      <xdr:rowOff>34950</xdr:rowOff>
    </xdr:to>
    <xdr:sp macro="" textlink="">
      <xdr:nvSpPr>
        <xdr:cNvPr id="816" name="楕円 815"/>
        <xdr:cNvSpPr/>
      </xdr:nvSpPr>
      <xdr:spPr>
        <a:xfrm>
          <a:off x="21272500" y="1467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154687</xdr:rowOff>
    </xdr:from>
    <xdr:to>
      <xdr:col>116</xdr:col>
      <xdr:colOff>63500</xdr:colOff>
      <xdr:row>85</xdr:row>
      <xdr:rowOff>155600</xdr:rowOff>
    </xdr:to>
    <xdr:cxnSp macro="">
      <xdr:nvCxnSpPr>
        <xdr:cNvPr id="817" name="直線コネクタ 816"/>
        <xdr:cNvCxnSpPr/>
      </xdr:nvCxnSpPr>
      <xdr:spPr>
        <a:xfrm flipV="1">
          <a:off x="21323300" y="14727937"/>
          <a:ext cx="8382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103887</xdr:rowOff>
    </xdr:from>
    <xdr:to>
      <xdr:col>107</xdr:col>
      <xdr:colOff>101600</xdr:colOff>
      <xdr:row>86</xdr:row>
      <xdr:rowOff>34037</xdr:rowOff>
    </xdr:to>
    <xdr:sp macro="" textlink="">
      <xdr:nvSpPr>
        <xdr:cNvPr id="818" name="楕円 817"/>
        <xdr:cNvSpPr/>
      </xdr:nvSpPr>
      <xdr:spPr>
        <a:xfrm>
          <a:off x="20383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154687</xdr:rowOff>
    </xdr:from>
    <xdr:to>
      <xdr:col>111</xdr:col>
      <xdr:colOff>177800</xdr:colOff>
      <xdr:row>85</xdr:row>
      <xdr:rowOff>155600</xdr:rowOff>
    </xdr:to>
    <xdr:cxnSp macro="">
      <xdr:nvCxnSpPr>
        <xdr:cNvPr id="819" name="直線コネクタ 818"/>
        <xdr:cNvCxnSpPr/>
      </xdr:nvCxnSpPr>
      <xdr:spPr>
        <a:xfrm>
          <a:off x="20434300" y="14727937"/>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107544</xdr:rowOff>
    </xdr:from>
    <xdr:to>
      <xdr:col>102</xdr:col>
      <xdr:colOff>165100</xdr:colOff>
      <xdr:row>86</xdr:row>
      <xdr:rowOff>37694</xdr:rowOff>
    </xdr:to>
    <xdr:sp macro="" textlink="">
      <xdr:nvSpPr>
        <xdr:cNvPr id="820" name="楕円 819"/>
        <xdr:cNvSpPr/>
      </xdr:nvSpPr>
      <xdr:spPr>
        <a:xfrm>
          <a:off x="19494500" y="1468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154687</xdr:rowOff>
    </xdr:from>
    <xdr:to>
      <xdr:col>107</xdr:col>
      <xdr:colOff>50800</xdr:colOff>
      <xdr:row>85</xdr:row>
      <xdr:rowOff>158344</xdr:rowOff>
    </xdr:to>
    <xdr:cxnSp macro="">
      <xdr:nvCxnSpPr>
        <xdr:cNvPr id="821" name="直線コネクタ 820"/>
        <xdr:cNvCxnSpPr/>
      </xdr:nvCxnSpPr>
      <xdr:spPr>
        <a:xfrm flipV="1">
          <a:off x="19545300" y="14727937"/>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108458</xdr:rowOff>
    </xdr:from>
    <xdr:to>
      <xdr:col>98</xdr:col>
      <xdr:colOff>38100</xdr:colOff>
      <xdr:row>86</xdr:row>
      <xdr:rowOff>38608</xdr:rowOff>
    </xdr:to>
    <xdr:sp macro="" textlink="">
      <xdr:nvSpPr>
        <xdr:cNvPr id="822" name="楕円 821"/>
        <xdr:cNvSpPr/>
      </xdr:nvSpPr>
      <xdr:spPr>
        <a:xfrm>
          <a:off x="18605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158344</xdr:rowOff>
    </xdr:from>
    <xdr:to>
      <xdr:col>102</xdr:col>
      <xdr:colOff>114300</xdr:colOff>
      <xdr:row>85</xdr:row>
      <xdr:rowOff>159258</xdr:rowOff>
    </xdr:to>
    <xdr:cxnSp macro="">
      <xdr:nvCxnSpPr>
        <xdr:cNvPr id="823" name="直線コネクタ 822"/>
        <xdr:cNvCxnSpPr/>
      </xdr:nvCxnSpPr>
      <xdr:spPr>
        <a:xfrm flipV="1">
          <a:off x="18656300" y="1473159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150689</xdr:rowOff>
    </xdr:from>
    <xdr:ext cx="469744" cy="259045"/>
    <xdr:sp macro="" textlink="">
      <xdr:nvSpPr>
        <xdr:cNvPr id="824" name="n_1aveValue【消防施設】&#10;一人当たり面積"/>
        <xdr:cNvSpPr txBox="1"/>
      </xdr:nvSpPr>
      <xdr:spPr>
        <a:xfrm>
          <a:off x="21075727" y="143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825" name="n_2aveValue【消防施設】&#10;一人当たり面積"/>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154348</xdr:rowOff>
    </xdr:from>
    <xdr:ext cx="469744" cy="259045"/>
    <xdr:sp macro="" textlink="">
      <xdr:nvSpPr>
        <xdr:cNvPr id="826" name="n_3aveValue【消防施設】&#10;一人当たり面積"/>
        <xdr:cNvSpPr txBox="1"/>
      </xdr:nvSpPr>
      <xdr:spPr>
        <a:xfrm>
          <a:off x="19310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827" name="n_4aveValue【消防施設】&#10;一人当たり面積"/>
        <xdr:cNvSpPr txBox="1"/>
      </xdr:nvSpPr>
      <xdr:spPr>
        <a:xfrm>
          <a:off x="18421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26077</xdr:rowOff>
    </xdr:from>
    <xdr:ext cx="469744" cy="259045"/>
    <xdr:sp macro="" textlink="">
      <xdr:nvSpPr>
        <xdr:cNvPr id="828" name="n_1mainValue【消防施設】&#10;一人当たり面積"/>
        <xdr:cNvSpPr txBox="1"/>
      </xdr:nvSpPr>
      <xdr:spPr>
        <a:xfrm>
          <a:off x="21075727" y="14770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25164</xdr:rowOff>
    </xdr:from>
    <xdr:ext cx="469744" cy="259045"/>
    <xdr:sp macro="" textlink="">
      <xdr:nvSpPr>
        <xdr:cNvPr id="829" name="n_2mainValue【消防施設】&#10;一人当たり面積"/>
        <xdr:cNvSpPr txBox="1"/>
      </xdr:nvSpPr>
      <xdr:spPr>
        <a:xfrm>
          <a:off x="20199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28821</xdr:rowOff>
    </xdr:from>
    <xdr:ext cx="469744" cy="259045"/>
    <xdr:sp macro="" textlink="">
      <xdr:nvSpPr>
        <xdr:cNvPr id="830" name="n_3mainValue【消防施設】&#10;一人当たり面積"/>
        <xdr:cNvSpPr txBox="1"/>
      </xdr:nvSpPr>
      <xdr:spPr>
        <a:xfrm>
          <a:off x="19310427" y="1477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29735</xdr:rowOff>
    </xdr:from>
    <xdr:ext cx="469744" cy="259045"/>
    <xdr:sp macro="" textlink="">
      <xdr:nvSpPr>
        <xdr:cNvPr id="831" name="n_4mainValue【消防施設】&#10;一人当たり面積"/>
        <xdr:cNvSpPr txBox="1"/>
      </xdr:nvSpPr>
      <xdr:spPr>
        <a:xfrm>
          <a:off x="18421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857" name="直線コネクタ 856"/>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8"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9" name="直線コネクタ 85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860"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861" name="直線コネクタ 860"/>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62"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63" name="フローチャート: 判断 862"/>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64" name="フローチャート: 判断 863"/>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865" name="フローチャート: 判断 864"/>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866" name="フローチャート: 判断 865"/>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867" name="フローチャート: 判断 866"/>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5806</xdr:rowOff>
    </xdr:from>
    <xdr:to>
      <xdr:col>85</xdr:col>
      <xdr:colOff>177800</xdr:colOff>
      <xdr:row>105</xdr:row>
      <xdr:rowOff>107406</xdr:rowOff>
    </xdr:to>
    <xdr:sp macro="" textlink="">
      <xdr:nvSpPr>
        <xdr:cNvPr id="873" name="楕円 872"/>
        <xdr:cNvSpPr/>
      </xdr:nvSpPr>
      <xdr:spPr>
        <a:xfrm>
          <a:off x="162687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155683</xdr:rowOff>
    </xdr:from>
    <xdr:ext cx="405111" cy="259045"/>
    <xdr:sp macro="" textlink="">
      <xdr:nvSpPr>
        <xdr:cNvPr id="874" name="【庁舎】&#10;有形固定資産減価償却率該当値テキスト"/>
        <xdr:cNvSpPr txBox="1"/>
      </xdr:nvSpPr>
      <xdr:spPr>
        <a:xfrm>
          <a:off x="16357600"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149498</xdr:rowOff>
    </xdr:from>
    <xdr:to>
      <xdr:col>81</xdr:col>
      <xdr:colOff>101600</xdr:colOff>
      <xdr:row>105</xdr:row>
      <xdr:rowOff>79648</xdr:rowOff>
    </xdr:to>
    <xdr:sp macro="" textlink="">
      <xdr:nvSpPr>
        <xdr:cNvPr id="875" name="楕円 874"/>
        <xdr:cNvSpPr/>
      </xdr:nvSpPr>
      <xdr:spPr>
        <a:xfrm>
          <a:off x="15430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28848</xdr:rowOff>
    </xdr:from>
    <xdr:to>
      <xdr:col>85</xdr:col>
      <xdr:colOff>127000</xdr:colOff>
      <xdr:row>105</xdr:row>
      <xdr:rowOff>56606</xdr:rowOff>
    </xdr:to>
    <xdr:cxnSp macro="">
      <xdr:nvCxnSpPr>
        <xdr:cNvPr id="876" name="直線コネクタ 875"/>
        <xdr:cNvCxnSpPr/>
      </xdr:nvCxnSpPr>
      <xdr:spPr>
        <a:xfrm>
          <a:off x="15481300" y="18031098"/>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125005</xdr:rowOff>
    </xdr:from>
    <xdr:to>
      <xdr:col>76</xdr:col>
      <xdr:colOff>165100</xdr:colOff>
      <xdr:row>105</xdr:row>
      <xdr:rowOff>55155</xdr:rowOff>
    </xdr:to>
    <xdr:sp macro="" textlink="">
      <xdr:nvSpPr>
        <xdr:cNvPr id="877" name="楕円 876"/>
        <xdr:cNvSpPr/>
      </xdr:nvSpPr>
      <xdr:spPr>
        <a:xfrm>
          <a:off x="14541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4355</xdr:rowOff>
    </xdr:from>
    <xdr:to>
      <xdr:col>81</xdr:col>
      <xdr:colOff>50800</xdr:colOff>
      <xdr:row>105</xdr:row>
      <xdr:rowOff>28848</xdr:rowOff>
    </xdr:to>
    <xdr:cxnSp macro="">
      <xdr:nvCxnSpPr>
        <xdr:cNvPr id="878" name="直線コネクタ 877"/>
        <xdr:cNvCxnSpPr/>
      </xdr:nvCxnSpPr>
      <xdr:spPr>
        <a:xfrm>
          <a:off x="14592300" y="1800660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879" name="楕円 878"/>
        <xdr:cNvSpPr/>
      </xdr:nvSpPr>
      <xdr:spPr>
        <a:xfrm>
          <a:off x="13652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144780</xdr:rowOff>
    </xdr:from>
    <xdr:to>
      <xdr:col>76</xdr:col>
      <xdr:colOff>114300</xdr:colOff>
      <xdr:row>105</xdr:row>
      <xdr:rowOff>4355</xdr:rowOff>
    </xdr:to>
    <xdr:cxnSp macro="">
      <xdr:nvCxnSpPr>
        <xdr:cNvPr id="880" name="直線コネクタ 879"/>
        <xdr:cNvCxnSpPr/>
      </xdr:nvCxnSpPr>
      <xdr:spPr>
        <a:xfrm>
          <a:off x="13703300" y="1797558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64588</xdr:rowOff>
    </xdr:from>
    <xdr:to>
      <xdr:col>67</xdr:col>
      <xdr:colOff>101600</xdr:colOff>
      <xdr:row>104</xdr:row>
      <xdr:rowOff>166188</xdr:rowOff>
    </xdr:to>
    <xdr:sp macro="" textlink="">
      <xdr:nvSpPr>
        <xdr:cNvPr id="881" name="楕円 880"/>
        <xdr:cNvSpPr/>
      </xdr:nvSpPr>
      <xdr:spPr>
        <a:xfrm>
          <a:off x="12763500" y="178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115388</xdr:rowOff>
    </xdr:from>
    <xdr:to>
      <xdr:col>71</xdr:col>
      <xdr:colOff>177800</xdr:colOff>
      <xdr:row>104</xdr:row>
      <xdr:rowOff>144780</xdr:rowOff>
    </xdr:to>
    <xdr:cxnSp macro="">
      <xdr:nvCxnSpPr>
        <xdr:cNvPr id="882" name="直線コネクタ 881"/>
        <xdr:cNvCxnSpPr/>
      </xdr:nvCxnSpPr>
      <xdr:spPr>
        <a:xfrm>
          <a:off x="12814300" y="1794618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83" name="n_1aveValue【庁舎】&#10;有形固定資産減価償却率"/>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884" name="n_2aveValue【庁舎】&#10;有形固定資産減価償却率"/>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56078</xdr:rowOff>
    </xdr:from>
    <xdr:ext cx="405111" cy="259045"/>
    <xdr:sp macro="" textlink="">
      <xdr:nvSpPr>
        <xdr:cNvPr id="885" name="n_3aveValue【庁舎】&#10;有形固定資産減価償却率"/>
        <xdr:cNvSpPr txBox="1"/>
      </xdr:nvSpPr>
      <xdr:spPr>
        <a:xfrm>
          <a:off x="135007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87103</xdr:rowOff>
    </xdr:from>
    <xdr:ext cx="405111" cy="259045"/>
    <xdr:sp macro="" textlink="">
      <xdr:nvSpPr>
        <xdr:cNvPr id="886" name="n_4aveValue【庁舎】&#10;有形固定資産減価償却率"/>
        <xdr:cNvSpPr txBox="1"/>
      </xdr:nvSpPr>
      <xdr:spPr>
        <a:xfrm>
          <a:off x="126117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70775</xdr:rowOff>
    </xdr:from>
    <xdr:ext cx="405111" cy="259045"/>
    <xdr:sp macro="" textlink="">
      <xdr:nvSpPr>
        <xdr:cNvPr id="887" name="n_1mainValue【庁舎】&#10;有形固定資産減価償却率"/>
        <xdr:cNvSpPr txBox="1"/>
      </xdr:nvSpPr>
      <xdr:spPr>
        <a:xfrm>
          <a:off x="15266044" y="1807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46282</xdr:rowOff>
    </xdr:from>
    <xdr:ext cx="405111" cy="259045"/>
    <xdr:sp macro="" textlink="">
      <xdr:nvSpPr>
        <xdr:cNvPr id="888" name="n_2mainValue【庁舎】&#10;有形固定資産減価償却率"/>
        <xdr:cNvSpPr txBox="1"/>
      </xdr:nvSpPr>
      <xdr:spPr>
        <a:xfrm>
          <a:off x="14389744"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40657</xdr:rowOff>
    </xdr:from>
    <xdr:ext cx="405111" cy="259045"/>
    <xdr:sp macro="" textlink="">
      <xdr:nvSpPr>
        <xdr:cNvPr id="889" name="n_3mainValue【庁舎】&#10;有形固定資産減価償却率"/>
        <xdr:cNvSpPr txBox="1"/>
      </xdr:nvSpPr>
      <xdr:spPr>
        <a:xfrm>
          <a:off x="13500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11265</xdr:rowOff>
    </xdr:from>
    <xdr:ext cx="405111" cy="259045"/>
    <xdr:sp macro="" textlink="">
      <xdr:nvSpPr>
        <xdr:cNvPr id="890" name="n_4mainValue【庁舎】&#10;有形固定資産減価償却率"/>
        <xdr:cNvSpPr txBox="1"/>
      </xdr:nvSpPr>
      <xdr:spPr>
        <a:xfrm>
          <a:off x="126117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0" name="テキスト ボックス 9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2" name="テキスト ボックス 9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916" name="直線コネクタ 915"/>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917" name="【庁舎】&#10;一人当たり面積最小値テキスト"/>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918" name="直線コネクタ 917"/>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919" name="【庁舎】&#10;一人当たり面積最大値テキスト"/>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920" name="直線コネクタ 919"/>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36484</xdr:rowOff>
    </xdr:from>
    <xdr:ext cx="469744" cy="259045"/>
    <xdr:sp macro="" textlink="">
      <xdr:nvSpPr>
        <xdr:cNvPr id="921" name="【庁舎】&#10;一人当たり面積平均値テキスト"/>
        <xdr:cNvSpPr txBox="1"/>
      </xdr:nvSpPr>
      <xdr:spPr>
        <a:xfrm>
          <a:off x="22199600" y="1803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922" name="フローチャート: 判断 921"/>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923" name="フローチャート: 判断 922"/>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924" name="フローチャート: 判断 923"/>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925" name="フローチャート: 判断 924"/>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926" name="フローチャート: 判断 925"/>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170724</xdr:rowOff>
    </xdr:from>
    <xdr:to>
      <xdr:col>116</xdr:col>
      <xdr:colOff>114300</xdr:colOff>
      <xdr:row>105</xdr:row>
      <xdr:rowOff>100874</xdr:rowOff>
    </xdr:to>
    <xdr:sp macro="" textlink="">
      <xdr:nvSpPr>
        <xdr:cNvPr id="932" name="楕円 931"/>
        <xdr:cNvSpPr/>
      </xdr:nvSpPr>
      <xdr:spPr>
        <a:xfrm>
          <a:off x="221107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22151</xdr:rowOff>
    </xdr:from>
    <xdr:ext cx="469744" cy="259045"/>
    <xdr:sp macro="" textlink="">
      <xdr:nvSpPr>
        <xdr:cNvPr id="933" name="【庁舎】&#10;一人当たり面積該当値テキスト"/>
        <xdr:cNvSpPr txBox="1"/>
      </xdr:nvSpPr>
      <xdr:spPr>
        <a:xfrm>
          <a:off x="22199600" y="1785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12337</xdr:rowOff>
    </xdr:from>
    <xdr:to>
      <xdr:col>112</xdr:col>
      <xdr:colOff>38100</xdr:colOff>
      <xdr:row>105</xdr:row>
      <xdr:rowOff>113937</xdr:rowOff>
    </xdr:to>
    <xdr:sp macro="" textlink="">
      <xdr:nvSpPr>
        <xdr:cNvPr id="934" name="楕円 933"/>
        <xdr:cNvSpPr/>
      </xdr:nvSpPr>
      <xdr:spPr>
        <a:xfrm>
          <a:off x="212725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50074</xdr:rowOff>
    </xdr:from>
    <xdr:to>
      <xdr:col>116</xdr:col>
      <xdr:colOff>63500</xdr:colOff>
      <xdr:row>105</xdr:row>
      <xdr:rowOff>63137</xdr:rowOff>
    </xdr:to>
    <xdr:cxnSp macro="">
      <xdr:nvCxnSpPr>
        <xdr:cNvPr id="935" name="直線コネクタ 934"/>
        <xdr:cNvCxnSpPr/>
      </xdr:nvCxnSpPr>
      <xdr:spPr>
        <a:xfrm flipV="1">
          <a:off x="21323300" y="1805232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25400</xdr:rowOff>
    </xdr:from>
    <xdr:to>
      <xdr:col>107</xdr:col>
      <xdr:colOff>101600</xdr:colOff>
      <xdr:row>105</xdr:row>
      <xdr:rowOff>127000</xdr:rowOff>
    </xdr:to>
    <xdr:sp macro="" textlink="">
      <xdr:nvSpPr>
        <xdr:cNvPr id="936" name="楕円 935"/>
        <xdr:cNvSpPr/>
      </xdr:nvSpPr>
      <xdr:spPr>
        <a:xfrm>
          <a:off x="20383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63137</xdr:rowOff>
    </xdr:from>
    <xdr:to>
      <xdr:col>111</xdr:col>
      <xdr:colOff>177800</xdr:colOff>
      <xdr:row>105</xdr:row>
      <xdr:rowOff>76200</xdr:rowOff>
    </xdr:to>
    <xdr:cxnSp macro="">
      <xdr:nvCxnSpPr>
        <xdr:cNvPr id="937" name="直線コネクタ 936"/>
        <xdr:cNvCxnSpPr/>
      </xdr:nvCxnSpPr>
      <xdr:spPr>
        <a:xfrm flipV="1">
          <a:off x="20434300" y="1806538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38463</xdr:rowOff>
    </xdr:from>
    <xdr:to>
      <xdr:col>102</xdr:col>
      <xdr:colOff>165100</xdr:colOff>
      <xdr:row>105</xdr:row>
      <xdr:rowOff>140063</xdr:rowOff>
    </xdr:to>
    <xdr:sp macro="" textlink="">
      <xdr:nvSpPr>
        <xdr:cNvPr id="938" name="楕円 937"/>
        <xdr:cNvSpPr/>
      </xdr:nvSpPr>
      <xdr:spPr>
        <a:xfrm>
          <a:off x="19494500" y="18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76200</xdr:rowOff>
    </xdr:from>
    <xdr:to>
      <xdr:col>107</xdr:col>
      <xdr:colOff>50800</xdr:colOff>
      <xdr:row>105</xdr:row>
      <xdr:rowOff>89263</xdr:rowOff>
    </xdr:to>
    <xdr:cxnSp macro="">
      <xdr:nvCxnSpPr>
        <xdr:cNvPr id="939" name="直線コネクタ 938"/>
        <xdr:cNvCxnSpPr/>
      </xdr:nvCxnSpPr>
      <xdr:spPr>
        <a:xfrm flipV="1">
          <a:off x="19545300" y="1807845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49893</xdr:rowOff>
    </xdr:from>
    <xdr:to>
      <xdr:col>98</xdr:col>
      <xdr:colOff>38100</xdr:colOff>
      <xdr:row>105</xdr:row>
      <xdr:rowOff>151493</xdr:rowOff>
    </xdr:to>
    <xdr:sp macro="" textlink="">
      <xdr:nvSpPr>
        <xdr:cNvPr id="940" name="楕円 939"/>
        <xdr:cNvSpPr/>
      </xdr:nvSpPr>
      <xdr:spPr>
        <a:xfrm>
          <a:off x="18605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89263</xdr:rowOff>
    </xdr:from>
    <xdr:to>
      <xdr:col>102</xdr:col>
      <xdr:colOff>114300</xdr:colOff>
      <xdr:row>105</xdr:row>
      <xdr:rowOff>100693</xdr:rowOff>
    </xdr:to>
    <xdr:cxnSp macro="">
      <xdr:nvCxnSpPr>
        <xdr:cNvPr id="941" name="直線コネクタ 940"/>
        <xdr:cNvCxnSpPr/>
      </xdr:nvCxnSpPr>
      <xdr:spPr>
        <a:xfrm flipV="1">
          <a:off x="18656300" y="1809151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167113</xdr:rowOff>
    </xdr:from>
    <xdr:ext cx="469744" cy="259045"/>
    <xdr:sp macro="" textlink="">
      <xdr:nvSpPr>
        <xdr:cNvPr id="942" name="n_1aveValue【庁舎】&#10;一人当たり面積"/>
        <xdr:cNvSpPr txBox="1"/>
      </xdr:nvSpPr>
      <xdr:spPr>
        <a:xfrm>
          <a:off x="21075727" y="1816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11991</xdr:rowOff>
    </xdr:from>
    <xdr:ext cx="469744" cy="259045"/>
    <xdr:sp macro="" textlink="">
      <xdr:nvSpPr>
        <xdr:cNvPr id="943" name="n_2aveValue【庁舎】&#10;一人当たり面積"/>
        <xdr:cNvSpPr txBox="1"/>
      </xdr:nvSpPr>
      <xdr:spPr>
        <a:xfrm>
          <a:off x="20199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944" name="n_3aveValue【庁舎】&#10;一人当たり面積"/>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103432</xdr:rowOff>
    </xdr:from>
    <xdr:ext cx="469744" cy="259045"/>
    <xdr:sp macro="" textlink="">
      <xdr:nvSpPr>
        <xdr:cNvPr id="945" name="n_4aveValue【庁舎】&#10;一人当たり面積"/>
        <xdr:cNvSpPr txBox="1"/>
      </xdr:nvSpPr>
      <xdr:spPr>
        <a:xfrm>
          <a:off x="18421427" y="1827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130464</xdr:rowOff>
    </xdr:from>
    <xdr:ext cx="469744" cy="259045"/>
    <xdr:sp macro="" textlink="">
      <xdr:nvSpPr>
        <xdr:cNvPr id="946" name="n_1mainValue【庁舎】&#10;一人当たり面積"/>
        <xdr:cNvSpPr txBox="1"/>
      </xdr:nvSpPr>
      <xdr:spPr>
        <a:xfrm>
          <a:off x="21075727" y="1778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143527</xdr:rowOff>
    </xdr:from>
    <xdr:ext cx="469744" cy="259045"/>
    <xdr:sp macro="" textlink="">
      <xdr:nvSpPr>
        <xdr:cNvPr id="947" name="n_2mainValue【庁舎】&#10;一人当たり面積"/>
        <xdr:cNvSpPr txBox="1"/>
      </xdr:nvSpPr>
      <xdr:spPr>
        <a:xfrm>
          <a:off x="201994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156590</xdr:rowOff>
    </xdr:from>
    <xdr:ext cx="469744" cy="259045"/>
    <xdr:sp macro="" textlink="">
      <xdr:nvSpPr>
        <xdr:cNvPr id="948" name="n_3mainValue【庁舎】&#10;一人当たり面積"/>
        <xdr:cNvSpPr txBox="1"/>
      </xdr:nvSpPr>
      <xdr:spPr>
        <a:xfrm>
          <a:off x="19310427" y="178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168020</xdr:rowOff>
    </xdr:from>
    <xdr:ext cx="469744" cy="259045"/>
    <xdr:sp macro="" textlink="">
      <xdr:nvSpPr>
        <xdr:cNvPr id="949" name="n_4mainValue【庁舎】&#10;一人当たり面積"/>
        <xdr:cNvSpPr txBox="1"/>
      </xdr:nvSpPr>
      <xdr:spPr>
        <a:xfrm>
          <a:off x="18421427" y="1782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上記施設の中では、特に保健センター・保健所が類似団体数値と比べ大きく上回っている。当市の保健センターは昭和</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年に建築され、平成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年に改修を行っているが、老朽化が進んでおり、更新が必要な時期が来ている。中長期財政計画においては、令和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年度に施設の更新を行う予定としている。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33,219
32,993
132.65
23,272,359
22,891,801
265,809
11,044,005
23,859,358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77.8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長引く景気低迷、過疎化による個人・法人市民税の減収、地価の下落による固定資産税の減収などから</a:t>
          </a:r>
          <a:r>
            <a:rPr kumimoji="1" lang="en-US" altLang="ja-JP" sz="1100">
              <a:solidFill>
                <a:schemeClr val="dk1"/>
              </a:solidFill>
              <a:effectLst/>
              <a:latin typeface="+mn-lt"/>
              <a:ea typeface="+mn-ea"/>
              <a:cs typeface="+mn-cs"/>
            </a:rPr>
            <a:t>0.34</a:t>
          </a:r>
          <a:r>
            <a:rPr kumimoji="1" lang="ja-JP" altLang="ja-JP" sz="1100">
              <a:solidFill>
                <a:schemeClr val="dk1"/>
              </a:solidFill>
              <a:effectLst/>
              <a:latin typeface="+mn-lt"/>
              <a:ea typeface="+mn-ea"/>
              <a:cs typeface="+mn-cs"/>
            </a:rPr>
            <a:t>と類似団体平均を</a:t>
          </a:r>
          <a:r>
            <a:rPr kumimoji="1" lang="en-US" altLang="ja-JP" sz="1100">
              <a:solidFill>
                <a:schemeClr val="dk1"/>
              </a:solidFill>
              <a:effectLst/>
              <a:latin typeface="+mn-lt"/>
              <a:ea typeface="+mn-ea"/>
              <a:cs typeface="+mn-cs"/>
            </a:rPr>
            <a:t>0.06</a:t>
          </a:r>
          <a:r>
            <a:rPr kumimoji="1" lang="ja-JP" altLang="ja-JP" sz="1100">
              <a:solidFill>
                <a:schemeClr val="dk1"/>
              </a:solidFill>
              <a:effectLst/>
              <a:latin typeface="+mn-lt"/>
              <a:ea typeface="+mn-ea"/>
              <a:cs typeface="+mn-cs"/>
            </a:rPr>
            <a:t>下回っている。退職者不補充</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定員</a:t>
          </a:r>
          <a:r>
            <a:rPr kumimoji="1" lang="ja-JP" altLang="en-US" sz="1100">
              <a:solidFill>
                <a:schemeClr val="dk1"/>
              </a:solidFill>
              <a:effectLst/>
              <a:latin typeface="+mn-lt"/>
              <a:ea typeface="+mn-ea"/>
              <a:cs typeface="+mn-cs"/>
            </a:rPr>
            <a:t>の適正</a:t>
          </a:r>
          <a:r>
            <a:rPr kumimoji="1" lang="ja-JP" altLang="ja-JP" sz="1100">
              <a:solidFill>
                <a:schemeClr val="dk1"/>
              </a:solidFill>
              <a:effectLst/>
              <a:latin typeface="+mn-lt"/>
              <a:ea typeface="+mn-ea"/>
              <a:cs typeface="+mn-cs"/>
            </a:rPr>
            <a:t>管理</a:t>
          </a:r>
          <a:r>
            <a:rPr kumimoji="1" lang="ja-JP" altLang="en-US" sz="1100">
              <a:solidFill>
                <a:schemeClr val="dk1"/>
              </a:solidFill>
              <a:effectLst/>
              <a:latin typeface="+mn-lt"/>
              <a:ea typeface="+mn-ea"/>
              <a:cs typeface="+mn-cs"/>
            </a:rPr>
            <a:t>や再任用職員の活用により人件費の抑制</a:t>
          </a:r>
          <a:r>
            <a:rPr kumimoji="1" lang="ja-JP" altLang="ja-JP" sz="1100">
              <a:solidFill>
                <a:schemeClr val="dk1"/>
              </a:solidFill>
              <a:effectLst/>
              <a:latin typeface="+mn-lt"/>
              <a:ea typeface="+mn-ea"/>
              <a:cs typeface="+mn-cs"/>
            </a:rPr>
            <a:t>、指定管理者制度の積極導入、投資的経費の抑制等、歳出の徹底的な見直しを実施する。また、税収の徴収率向上対策、債権管理室による税外債権の回収、市有財産の売却、広告事業、ふるさと納税の</a:t>
          </a:r>
          <a:r>
            <a:rPr kumimoji="1" lang="en-US" altLang="ja-JP" sz="1100">
              <a:solidFill>
                <a:schemeClr val="dk1"/>
              </a:solidFill>
              <a:effectLst/>
              <a:latin typeface="+mn-lt"/>
              <a:ea typeface="+mn-ea"/>
              <a:cs typeface="+mn-cs"/>
            </a:rPr>
            <a:t>PR</a:t>
          </a:r>
          <a:r>
            <a:rPr kumimoji="1" lang="ja-JP" altLang="ja-JP" sz="1100">
              <a:solidFill>
                <a:schemeClr val="dk1"/>
              </a:solidFill>
              <a:effectLst/>
              <a:latin typeface="+mn-lt"/>
              <a:ea typeface="+mn-ea"/>
              <a:cs typeface="+mn-cs"/>
            </a:rPr>
            <a:t>強化等の歳入確保に努める。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135467</xdr:rowOff>
    </xdr:to>
    <xdr:cxnSp macro="">
      <xdr:nvCxnSpPr>
        <xdr:cNvPr id="69" name="直線コネクタ 68"/>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115358</xdr:rowOff>
    </xdr:from>
    <xdr:to>
      <xdr:col>19</xdr:col>
      <xdr:colOff>133350</xdr:colOff>
      <xdr:row>43</xdr:row>
      <xdr:rowOff>135467</xdr:rowOff>
    </xdr:to>
    <xdr:cxnSp macro="">
      <xdr:nvCxnSpPr>
        <xdr:cNvPr id="72" name="直線コネクタ 71"/>
        <xdr:cNvCxnSpPr/>
      </xdr:nvCxnSpPr>
      <xdr:spPr>
        <a:xfrm>
          <a:off x="3225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115358</xdr:rowOff>
    </xdr:to>
    <xdr:cxnSp macro="">
      <xdr:nvCxnSpPr>
        <xdr:cNvPr id="75" name="直線コネクタ 74"/>
        <xdr:cNvCxnSpPr/>
      </xdr:nvCxnSpPr>
      <xdr:spPr>
        <a:xfrm>
          <a:off x="2336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115358</xdr:rowOff>
    </xdr:to>
    <xdr:cxnSp macro="">
      <xdr:nvCxnSpPr>
        <xdr:cNvPr id="78" name="直線コネクタ 77"/>
        <xdr:cNvCxnSpPr/>
      </xdr:nvCxnSpPr>
      <xdr:spPr>
        <a:xfrm>
          <a:off x="1447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9"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0" name="楕円 89"/>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1" name="テキスト ボックス 90"/>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2" name="楕円 91"/>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3" name="テキスト ボックス 92"/>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4" name="楕円 93"/>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5" name="テキスト ボックス 94"/>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6" name="楕円 95"/>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97" name="テキスト ボックス 96"/>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経常収支比率は、平成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％台で推移し、</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94.0</a:t>
          </a:r>
          <a:r>
            <a:rPr kumimoji="1" lang="ja-JP" altLang="ja-JP" sz="1100">
              <a:solidFill>
                <a:schemeClr val="dk1"/>
              </a:solidFill>
              <a:effectLst/>
              <a:latin typeface="+mn-lt"/>
              <a:ea typeface="+mn-ea"/>
              <a:cs typeface="+mn-cs"/>
            </a:rPr>
            <a:t>％と類似団体平均を</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ポイント上回っている。人件費・扶助費・公債費の義務的経費については、いずれも類似団体平均を下回っているが比率が高くなっているのは、市で自治体病院を抱え</a:t>
          </a:r>
          <a:r>
            <a:rPr kumimoji="1" lang="ja-JP" altLang="en-US" sz="1100">
              <a:solidFill>
                <a:schemeClr val="dk1"/>
              </a:solidFill>
              <a:effectLst/>
              <a:latin typeface="+mn-lt"/>
              <a:ea typeface="+mn-ea"/>
              <a:cs typeface="+mn-cs"/>
            </a:rPr>
            <a:t>てい</a:t>
          </a:r>
          <a:r>
            <a:rPr kumimoji="1" lang="ja-JP" altLang="ja-JP" sz="1100">
              <a:solidFill>
                <a:schemeClr val="dk1"/>
              </a:solidFill>
              <a:effectLst/>
              <a:latin typeface="+mn-lt"/>
              <a:ea typeface="+mn-ea"/>
              <a:cs typeface="+mn-cs"/>
            </a:rPr>
            <a:t>ることによる繰出金や公共下水道の整備率が高いことに伴い下水道事業会計へ公債費の繰出金が多くなっているためである。今後、経常経費の中で構成比が大きい人件費については、退職者不補充</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定員</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適正管理</a:t>
          </a:r>
          <a:r>
            <a:rPr kumimoji="1" lang="ja-JP" altLang="en-US" sz="1100">
              <a:solidFill>
                <a:schemeClr val="dk1"/>
              </a:solidFill>
              <a:effectLst/>
              <a:latin typeface="+mn-lt"/>
              <a:ea typeface="+mn-ea"/>
              <a:cs typeface="+mn-cs"/>
            </a:rPr>
            <a:t>や再任用職員の活用</a:t>
          </a:r>
          <a:r>
            <a:rPr kumimoji="1" lang="ja-JP" altLang="ja-JP" sz="1100">
              <a:solidFill>
                <a:schemeClr val="dk1"/>
              </a:solidFill>
              <a:effectLst/>
              <a:latin typeface="+mn-lt"/>
              <a:ea typeface="+mn-ea"/>
              <a:cs typeface="+mn-cs"/>
            </a:rPr>
            <a:t>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抑制に努め、繰出金については、全ての特別会計で経費支出の効率化に努める。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118473</xdr:rowOff>
    </xdr:from>
    <xdr:to>
      <xdr:col>23</xdr:col>
      <xdr:colOff>133350</xdr:colOff>
      <xdr:row>60</xdr:row>
      <xdr:rowOff>128815</xdr:rowOff>
    </xdr:to>
    <xdr:cxnSp macro="">
      <xdr:nvCxnSpPr>
        <xdr:cNvPr id="134" name="直線コネクタ 133"/>
        <xdr:cNvCxnSpPr/>
      </xdr:nvCxnSpPr>
      <xdr:spPr>
        <a:xfrm>
          <a:off x="4114800" y="10405473"/>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118473</xdr:rowOff>
    </xdr:from>
    <xdr:to>
      <xdr:col>19</xdr:col>
      <xdr:colOff>133350</xdr:colOff>
      <xdr:row>60</xdr:row>
      <xdr:rowOff>152944</xdr:rowOff>
    </xdr:to>
    <xdr:cxnSp macro="">
      <xdr:nvCxnSpPr>
        <xdr:cNvPr id="137" name="直線コネクタ 136"/>
        <xdr:cNvCxnSpPr/>
      </xdr:nvCxnSpPr>
      <xdr:spPr>
        <a:xfrm flipV="1">
          <a:off x="3225800" y="1040547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39" name="テキスト ボックス 138"/>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152944</xdr:rowOff>
    </xdr:from>
    <xdr:to>
      <xdr:col>15</xdr:col>
      <xdr:colOff>82550</xdr:colOff>
      <xdr:row>60</xdr:row>
      <xdr:rowOff>159838</xdr:rowOff>
    </xdr:to>
    <xdr:cxnSp macro="">
      <xdr:nvCxnSpPr>
        <xdr:cNvPr id="140" name="直線コネクタ 139"/>
        <xdr:cNvCxnSpPr/>
      </xdr:nvCxnSpPr>
      <xdr:spPr>
        <a:xfrm flipV="1">
          <a:off x="2336800" y="1043994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152944</xdr:rowOff>
    </xdr:from>
    <xdr:to>
      <xdr:col>11</xdr:col>
      <xdr:colOff>31750</xdr:colOff>
      <xdr:row>60</xdr:row>
      <xdr:rowOff>159838</xdr:rowOff>
    </xdr:to>
    <xdr:cxnSp macro="">
      <xdr:nvCxnSpPr>
        <xdr:cNvPr id="143" name="直線コネクタ 142"/>
        <xdr:cNvCxnSpPr/>
      </xdr:nvCxnSpPr>
      <xdr:spPr>
        <a:xfrm>
          <a:off x="1447800" y="1043994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5" name="テキスト ボックス 144"/>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47" name="テキスト ボックス 146"/>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78015</xdr:rowOff>
    </xdr:from>
    <xdr:to>
      <xdr:col>23</xdr:col>
      <xdr:colOff>184150</xdr:colOff>
      <xdr:row>61</xdr:row>
      <xdr:rowOff>8165</xdr:rowOff>
    </xdr:to>
    <xdr:sp macro="" textlink="">
      <xdr:nvSpPr>
        <xdr:cNvPr id="153" name="楕円 152"/>
        <xdr:cNvSpPr/>
      </xdr:nvSpPr>
      <xdr:spPr>
        <a:xfrm>
          <a:off x="49022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50092</xdr:rowOff>
    </xdr:from>
    <xdr:ext cx="762000" cy="259045"/>
    <xdr:sp macro="" textlink="">
      <xdr:nvSpPr>
        <xdr:cNvPr id="154" name="財政構造の弾力性該当値テキスト"/>
        <xdr:cNvSpPr txBox="1"/>
      </xdr:nvSpPr>
      <xdr:spPr>
        <a:xfrm>
          <a:off x="5041900" y="1033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67673</xdr:rowOff>
    </xdr:from>
    <xdr:to>
      <xdr:col>19</xdr:col>
      <xdr:colOff>184150</xdr:colOff>
      <xdr:row>60</xdr:row>
      <xdr:rowOff>169273</xdr:rowOff>
    </xdr:to>
    <xdr:sp macro="" textlink="">
      <xdr:nvSpPr>
        <xdr:cNvPr id="155" name="楕円 154"/>
        <xdr:cNvSpPr/>
      </xdr:nvSpPr>
      <xdr:spPr>
        <a:xfrm>
          <a:off x="4064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154050</xdr:rowOff>
    </xdr:from>
    <xdr:ext cx="736600" cy="259045"/>
    <xdr:sp macro="" textlink="">
      <xdr:nvSpPr>
        <xdr:cNvPr id="156" name="テキスト ボックス 155"/>
        <xdr:cNvSpPr txBox="1"/>
      </xdr:nvSpPr>
      <xdr:spPr>
        <a:xfrm>
          <a:off x="3733800" y="1044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102144</xdr:rowOff>
    </xdr:from>
    <xdr:to>
      <xdr:col>15</xdr:col>
      <xdr:colOff>133350</xdr:colOff>
      <xdr:row>61</xdr:row>
      <xdr:rowOff>32294</xdr:rowOff>
    </xdr:to>
    <xdr:sp macro="" textlink="">
      <xdr:nvSpPr>
        <xdr:cNvPr id="157" name="楕円 156"/>
        <xdr:cNvSpPr/>
      </xdr:nvSpPr>
      <xdr:spPr>
        <a:xfrm>
          <a:off x="3175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17071</xdr:rowOff>
    </xdr:from>
    <xdr:ext cx="762000" cy="259045"/>
    <xdr:sp macro="" textlink="">
      <xdr:nvSpPr>
        <xdr:cNvPr id="158" name="テキスト ボックス 157"/>
        <xdr:cNvSpPr txBox="1"/>
      </xdr:nvSpPr>
      <xdr:spPr>
        <a:xfrm>
          <a:off x="2844800" y="1047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109038</xdr:rowOff>
    </xdr:from>
    <xdr:to>
      <xdr:col>11</xdr:col>
      <xdr:colOff>82550</xdr:colOff>
      <xdr:row>61</xdr:row>
      <xdr:rowOff>39188</xdr:rowOff>
    </xdr:to>
    <xdr:sp macro="" textlink="">
      <xdr:nvSpPr>
        <xdr:cNvPr id="159" name="楕円 158"/>
        <xdr:cNvSpPr/>
      </xdr:nvSpPr>
      <xdr:spPr>
        <a:xfrm>
          <a:off x="22860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23965</xdr:rowOff>
    </xdr:from>
    <xdr:ext cx="762000" cy="259045"/>
    <xdr:sp macro="" textlink="">
      <xdr:nvSpPr>
        <xdr:cNvPr id="160" name="テキスト ボックス 159"/>
        <xdr:cNvSpPr txBox="1"/>
      </xdr:nvSpPr>
      <xdr:spPr>
        <a:xfrm>
          <a:off x="1955800" y="1048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102144</xdr:rowOff>
    </xdr:from>
    <xdr:to>
      <xdr:col>7</xdr:col>
      <xdr:colOff>31750</xdr:colOff>
      <xdr:row>61</xdr:row>
      <xdr:rowOff>32294</xdr:rowOff>
    </xdr:to>
    <xdr:sp macro="" textlink="">
      <xdr:nvSpPr>
        <xdr:cNvPr id="161" name="楕円 160"/>
        <xdr:cNvSpPr/>
      </xdr:nvSpPr>
      <xdr:spPr>
        <a:xfrm>
          <a:off x="1397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17071</xdr:rowOff>
    </xdr:from>
    <xdr:ext cx="762000" cy="259045"/>
    <xdr:sp macro="" textlink="">
      <xdr:nvSpPr>
        <xdr:cNvPr id="162" name="テキスト ボックス 161"/>
        <xdr:cNvSpPr txBox="1"/>
      </xdr:nvSpPr>
      <xdr:spPr>
        <a:xfrm>
          <a:off x="1066800" y="1047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投資的経費の増加に伴う事業費支弁人件費の増加により前年度に比べ</a:t>
          </a:r>
          <a:r>
            <a:rPr kumimoji="1" lang="en-US" altLang="ja-JP" sz="1100" b="0" i="0" baseline="0">
              <a:solidFill>
                <a:schemeClr val="dk1"/>
              </a:solidFill>
              <a:effectLst/>
              <a:latin typeface="+mn-lt"/>
              <a:ea typeface="+mn-ea"/>
              <a:cs typeface="+mn-cs"/>
            </a:rPr>
            <a:t>9,797</a:t>
          </a:r>
          <a:r>
            <a:rPr kumimoji="1" lang="ja-JP" altLang="ja-JP" sz="1100" b="0" i="0" baseline="0">
              <a:solidFill>
                <a:schemeClr val="dk1"/>
              </a:solidFill>
              <a:effectLst/>
              <a:latin typeface="+mn-lt"/>
              <a:ea typeface="+mn-ea"/>
              <a:cs typeface="+mn-cs"/>
            </a:rPr>
            <a:t>円増加し、類似団体平均を</a:t>
          </a:r>
          <a:r>
            <a:rPr kumimoji="1" lang="en-US" altLang="ja-JP" sz="1100" b="0" i="0" baseline="0">
              <a:solidFill>
                <a:schemeClr val="dk1"/>
              </a:solidFill>
              <a:effectLst/>
              <a:latin typeface="+mn-lt"/>
              <a:ea typeface="+mn-ea"/>
              <a:cs typeface="+mn-cs"/>
            </a:rPr>
            <a:t>3,304</a:t>
          </a:r>
          <a:r>
            <a:rPr kumimoji="1" lang="ja-JP" altLang="ja-JP" sz="1100" b="0" i="0" baseline="0">
              <a:solidFill>
                <a:schemeClr val="dk1"/>
              </a:solidFill>
              <a:effectLst/>
              <a:latin typeface="+mn-lt"/>
              <a:ea typeface="+mn-ea"/>
              <a:cs typeface="+mn-cs"/>
            </a:rPr>
            <a:t>円</a:t>
          </a:r>
          <a:r>
            <a:rPr kumimoji="1" lang="ja-JP" altLang="en-US" sz="1100" b="0" i="0" baseline="0">
              <a:solidFill>
                <a:schemeClr val="dk1"/>
              </a:solidFill>
              <a:effectLst/>
              <a:latin typeface="+mn-lt"/>
              <a:ea typeface="+mn-ea"/>
              <a:cs typeface="+mn-cs"/>
            </a:rPr>
            <a:t>上</a:t>
          </a:r>
          <a:r>
            <a:rPr kumimoji="1" lang="ja-JP" altLang="ja-JP" sz="1100" b="0" i="0" baseline="0">
              <a:solidFill>
                <a:schemeClr val="dk1"/>
              </a:solidFill>
              <a:effectLst/>
              <a:latin typeface="+mn-lt"/>
              <a:ea typeface="+mn-ea"/>
              <a:cs typeface="+mn-cs"/>
            </a:rPr>
            <a:t>回っている。人件費のうち職員給については、類似団体平均を下回り、定員管理計画の成果が表れているが、物件費については平均を上回っている。これは、八幡浜市行政改革大綱に基づき、業務の民間委託を推進し、職員人件費等から委託料（物件費）へシフトしていることや職員数の削減により臨時職員が増え、賃金（物件費）が増加していることが要因となっている。今後も民間委託が可能な業務については適宜見直しを行う。</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32272</xdr:rowOff>
    </xdr:from>
    <xdr:to>
      <xdr:col>23</xdr:col>
      <xdr:colOff>133350</xdr:colOff>
      <xdr:row>82</xdr:row>
      <xdr:rowOff>71672</xdr:rowOff>
    </xdr:to>
    <xdr:cxnSp macro="">
      <xdr:nvCxnSpPr>
        <xdr:cNvPr id="197" name="直線コネクタ 196"/>
        <xdr:cNvCxnSpPr/>
      </xdr:nvCxnSpPr>
      <xdr:spPr>
        <a:xfrm>
          <a:off x="4114800" y="14091172"/>
          <a:ext cx="838200" cy="3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24111</xdr:rowOff>
    </xdr:from>
    <xdr:ext cx="762000" cy="259045"/>
    <xdr:sp macro="" textlink="">
      <xdr:nvSpPr>
        <xdr:cNvPr id="198" name="人件費・物件費等の状況平均値テキスト"/>
        <xdr:cNvSpPr txBox="1"/>
      </xdr:nvSpPr>
      <xdr:spPr>
        <a:xfrm>
          <a:off x="5041900" y="13911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13925</xdr:rowOff>
    </xdr:from>
    <xdr:to>
      <xdr:col>19</xdr:col>
      <xdr:colOff>133350</xdr:colOff>
      <xdr:row>82</xdr:row>
      <xdr:rowOff>32272</xdr:rowOff>
    </xdr:to>
    <xdr:cxnSp macro="">
      <xdr:nvCxnSpPr>
        <xdr:cNvPr id="200" name="直線コネクタ 199"/>
        <xdr:cNvCxnSpPr/>
      </xdr:nvCxnSpPr>
      <xdr:spPr>
        <a:xfrm>
          <a:off x="3225800" y="14072825"/>
          <a:ext cx="889000" cy="1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68541</xdr:rowOff>
    </xdr:from>
    <xdr:ext cx="736600" cy="259045"/>
    <xdr:sp macro="" textlink="">
      <xdr:nvSpPr>
        <xdr:cNvPr id="202" name="テキスト ボックス 201"/>
        <xdr:cNvSpPr txBox="1"/>
      </xdr:nvSpPr>
      <xdr:spPr>
        <a:xfrm>
          <a:off x="3733800" y="1412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167289</xdr:rowOff>
    </xdr:from>
    <xdr:to>
      <xdr:col>15</xdr:col>
      <xdr:colOff>82550</xdr:colOff>
      <xdr:row>82</xdr:row>
      <xdr:rowOff>13925</xdr:rowOff>
    </xdr:to>
    <xdr:cxnSp macro="">
      <xdr:nvCxnSpPr>
        <xdr:cNvPr id="203" name="直線コネクタ 202"/>
        <xdr:cNvCxnSpPr/>
      </xdr:nvCxnSpPr>
      <xdr:spPr>
        <a:xfrm>
          <a:off x="2336800" y="14054739"/>
          <a:ext cx="889000" cy="1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51111</xdr:rowOff>
    </xdr:from>
    <xdr:ext cx="762000" cy="259045"/>
    <xdr:sp macro="" textlink="">
      <xdr:nvSpPr>
        <xdr:cNvPr id="205" name="テキスト ボックス 204"/>
        <xdr:cNvSpPr txBox="1"/>
      </xdr:nvSpPr>
      <xdr:spPr>
        <a:xfrm>
          <a:off x="2844800" y="1411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165633</xdr:rowOff>
    </xdr:from>
    <xdr:to>
      <xdr:col>11</xdr:col>
      <xdr:colOff>31750</xdr:colOff>
      <xdr:row>81</xdr:row>
      <xdr:rowOff>167289</xdr:rowOff>
    </xdr:to>
    <xdr:cxnSp macro="">
      <xdr:nvCxnSpPr>
        <xdr:cNvPr id="206" name="直線コネクタ 205"/>
        <xdr:cNvCxnSpPr/>
      </xdr:nvCxnSpPr>
      <xdr:spPr>
        <a:xfrm>
          <a:off x="1447800" y="14053083"/>
          <a:ext cx="889000" cy="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34827</xdr:rowOff>
    </xdr:from>
    <xdr:ext cx="762000" cy="259045"/>
    <xdr:sp macro="" textlink="">
      <xdr:nvSpPr>
        <xdr:cNvPr id="208" name="テキスト ボックス 207"/>
        <xdr:cNvSpPr txBox="1"/>
      </xdr:nvSpPr>
      <xdr:spPr>
        <a:xfrm>
          <a:off x="1955800" y="1409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32269</xdr:rowOff>
    </xdr:from>
    <xdr:ext cx="762000" cy="259045"/>
    <xdr:sp macro="" textlink="">
      <xdr:nvSpPr>
        <xdr:cNvPr id="210" name="テキスト ボックス 209"/>
        <xdr:cNvSpPr txBox="1"/>
      </xdr:nvSpPr>
      <xdr:spPr>
        <a:xfrm>
          <a:off x="1066800" y="1374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20872</xdr:rowOff>
    </xdr:from>
    <xdr:to>
      <xdr:col>23</xdr:col>
      <xdr:colOff>184150</xdr:colOff>
      <xdr:row>82</xdr:row>
      <xdr:rowOff>122472</xdr:rowOff>
    </xdr:to>
    <xdr:sp macro="" textlink="">
      <xdr:nvSpPr>
        <xdr:cNvPr id="216" name="楕円 215"/>
        <xdr:cNvSpPr/>
      </xdr:nvSpPr>
      <xdr:spPr>
        <a:xfrm>
          <a:off x="4902200" y="1407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164399</xdr:rowOff>
    </xdr:from>
    <xdr:ext cx="762000" cy="259045"/>
    <xdr:sp macro="" textlink="">
      <xdr:nvSpPr>
        <xdr:cNvPr id="217" name="人件費・物件費等の状況該当値テキスト"/>
        <xdr:cNvSpPr txBox="1"/>
      </xdr:nvSpPr>
      <xdr:spPr>
        <a:xfrm>
          <a:off x="5041900" y="1405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152922</xdr:rowOff>
    </xdr:from>
    <xdr:to>
      <xdr:col>19</xdr:col>
      <xdr:colOff>184150</xdr:colOff>
      <xdr:row>82</xdr:row>
      <xdr:rowOff>83072</xdr:rowOff>
    </xdr:to>
    <xdr:sp macro="" textlink="">
      <xdr:nvSpPr>
        <xdr:cNvPr id="218" name="楕円 217"/>
        <xdr:cNvSpPr/>
      </xdr:nvSpPr>
      <xdr:spPr>
        <a:xfrm>
          <a:off x="4064000" y="14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93249</xdr:rowOff>
    </xdr:from>
    <xdr:ext cx="736600" cy="259045"/>
    <xdr:sp macro="" textlink="">
      <xdr:nvSpPr>
        <xdr:cNvPr id="219" name="テキスト ボックス 218"/>
        <xdr:cNvSpPr txBox="1"/>
      </xdr:nvSpPr>
      <xdr:spPr>
        <a:xfrm>
          <a:off x="3733800" y="1380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134575</xdr:rowOff>
    </xdr:from>
    <xdr:to>
      <xdr:col>15</xdr:col>
      <xdr:colOff>133350</xdr:colOff>
      <xdr:row>82</xdr:row>
      <xdr:rowOff>64725</xdr:rowOff>
    </xdr:to>
    <xdr:sp macro="" textlink="">
      <xdr:nvSpPr>
        <xdr:cNvPr id="220" name="楕円 219"/>
        <xdr:cNvSpPr/>
      </xdr:nvSpPr>
      <xdr:spPr>
        <a:xfrm>
          <a:off x="3175000" y="1402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74902</xdr:rowOff>
    </xdr:from>
    <xdr:ext cx="762000" cy="259045"/>
    <xdr:sp macro="" textlink="">
      <xdr:nvSpPr>
        <xdr:cNvPr id="221" name="テキスト ボックス 220"/>
        <xdr:cNvSpPr txBox="1"/>
      </xdr:nvSpPr>
      <xdr:spPr>
        <a:xfrm>
          <a:off x="2844800" y="137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116489</xdr:rowOff>
    </xdr:from>
    <xdr:to>
      <xdr:col>11</xdr:col>
      <xdr:colOff>82550</xdr:colOff>
      <xdr:row>82</xdr:row>
      <xdr:rowOff>46639</xdr:rowOff>
    </xdr:to>
    <xdr:sp macro="" textlink="">
      <xdr:nvSpPr>
        <xdr:cNvPr id="222" name="楕円 221"/>
        <xdr:cNvSpPr/>
      </xdr:nvSpPr>
      <xdr:spPr>
        <a:xfrm>
          <a:off x="2286000" y="1400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56816</xdr:rowOff>
    </xdr:from>
    <xdr:ext cx="762000" cy="259045"/>
    <xdr:sp macro="" textlink="">
      <xdr:nvSpPr>
        <xdr:cNvPr id="223" name="テキスト ボックス 222"/>
        <xdr:cNvSpPr txBox="1"/>
      </xdr:nvSpPr>
      <xdr:spPr>
        <a:xfrm>
          <a:off x="1955800" y="1377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114833</xdr:rowOff>
    </xdr:from>
    <xdr:to>
      <xdr:col>7</xdr:col>
      <xdr:colOff>31750</xdr:colOff>
      <xdr:row>82</xdr:row>
      <xdr:rowOff>44983</xdr:rowOff>
    </xdr:to>
    <xdr:sp macro="" textlink="">
      <xdr:nvSpPr>
        <xdr:cNvPr id="224" name="楕円 223"/>
        <xdr:cNvSpPr/>
      </xdr:nvSpPr>
      <xdr:spPr>
        <a:xfrm>
          <a:off x="1397000" y="1400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29760</xdr:rowOff>
    </xdr:from>
    <xdr:ext cx="762000" cy="259045"/>
    <xdr:sp macro="" textlink="">
      <xdr:nvSpPr>
        <xdr:cNvPr id="225" name="テキスト ボックス 224"/>
        <xdr:cNvSpPr txBox="1"/>
      </xdr:nvSpPr>
      <xdr:spPr>
        <a:xfrm>
          <a:off x="1066800" y="1408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現行の給料表は人事院勧告を完全実施し、手当の見直し等を行っており、ラスパイレス指数は類似団体平均とほぼ同じ数値となっている。人事評価制度の導入などにより、職務・職責に応じた給与構造への転換を図り、今後も類似団体平均水準を維持す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86</xdr:row>
      <xdr:rowOff>101600</xdr:rowOff>
    </xdr:to>
    <xdr:cxnSp macro="">
      <xdr:nvCxnSpPr>
        <xdr:cNvPr id="259" name="直線コネクタ 258"/>
        <xdr:cNvCxnSpPr/>
      </xdr:nvCxnSpPr>
      <xdr:spPr>
        <a:xfrm flipV="1">
          <a:off x="16179800" y="1480608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60" name="給与水準   （国との比較）平均値テキスト"/>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86</xdr:row>
      <xdr:rowOff>101600</xdr:rowOff>
    </xdr:to>
    <xdr:cxnSp macro="">
      <xdr:nvCxnSpPr>
        <xdr:cNvPr id="262" name="直線コネクタ 261"/>
        <xdr:cNvCxnSpPr/>
      </xdr:nvCxnSpPr>
      <xdr:spPr>
        <a:xfrm>
          <a:off x="15290800" y="148060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86</xdr:row>
      <xdr:rowOff>101600</xdr:rowOff>
    </xdr:to>
    <xdr:cxnSp macro="">
      <xdr:nvCxnSpPr>
        <xdr:cNvPr id="265" name="直線コネクタ 264"/>
        <xdr:cNvCxnSpPr/>
      </xdr:nvCxnSpPr>
      <xdr:spPr>
        <a:xfrm flipV="1">
          <a:off x="14401800" y="148060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7" name="テキスト ボックス 266"/>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101600</xdr:rowOff>
    </xdr:to>
    <xdr:cxnSp macro="">
      <xdr:nvCxnSpPr>
        <xdr:cNvPr id="268" name="直線コネクタ 267"/>
        <xdr:cNvCxnSpPr/>
      </xdr:nvCxnSpPr>
      <xdr:spPr>
        <a:xfrm>
          <a:off x="13512800" y="1484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2" name="テキスト ボックス 271"/>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78" name="楕円 277"/>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27111</xdr:rowOff>
    </xdr:from>
    <xdr:ext cx="762000" cy="259045"/>
    <xdr:sp macro="" textlink="">
      <xdr:nvSpPr>
        <xdr:cNvPr id="279" name="給与水準   （国との比較）該当値テキスト"/>
        <xdr:cNvSpPr txBox="1"/>
      </xdr:nvSpPr>
      <xdr:spPr>
        <a:xfrm>
          <a:off x="171069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80" name="楕円 279"/>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81" name="テキスト ボックス 280"/>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10584</xdr:rowOff>
    </xdr:from>
    <xdr:to>
      <xdr:col>73</xdr:col>
      <xdr:colOff>44450</xdr:colOff>
      <xdr:row>86</xdr:row>
      <xdr:rowOff>112184</xdr:rowOff>
    </xdr:to>
    <xdr:sp macro="" textlink="">
      <xdr:nvSpPr>
        <xdr:cNvPr id="282" name="楕円 281"/>
        <xdr:cNvSpPr/>
      </xdr:nvSpPr>
      <xdr:spPr>
        <a:xfrm>
          <a:off x="15240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122361</xdr:rowOff>
    </xdr:from>
    <xdr:ext cx="762000" cy="259045"/>
    <xdr:sp macro="" textlink="">
      <xdr:nvSpPr>
        <xdr:cNvPr id="283" name="テキスト ボックス 282"/>
        <xdr:cNvSpPr txBox="1"/>
      </xdr:nvSpPr>
      <xdr:spPr>
        <a:xfrm>
          <a:off x="14909800" y="1452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4" name="楕円 283"/>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5" name="テキスト ボックス 284"/>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6" name="楕円 285"/>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7" name="テキスト ボックス 286"/>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類似団体平均を</a:t>
          </a:r>
          <a:r>
            <a:rPr kumimoji="1" lang="en-US" altLang="ja-JP" sz="1100" b="0" i="0" baseline="0">
              <a:solidFill>
                <a:schemeClr val="dk1"/>
              </a:solidFill>
              <a:effectLst/>
              <a:latin typeface="+mn-lt"/>
              <a:ea typeface="+mn-ea"/>
              <a:cs typeface="+mn-cs"/>
            </a:rPr>
            <a:t>1.00</a:t>
          </a:r>
          <a:r>
            <a:rPr kumimoji="1" lang="ja-JP" altLang="ja-JP" sz="1100" b="0" i="0" baseline="0">
              <a:solidFill>
                <a:schemeClr val="dk1"/>
              </a:solidFill>
              <a:effectLst/>
              <a:latin typeface="+mn-lt"/>
              <a:ea typeface="+mn-ea"/>
              <a:cs typeface="+mn-cs"/>
            </a:rPr>
            <a:t>人下回っており、定員適正化計画の成果が表れている。定員適正化計画（計画期間：平成</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27</a:t>
          </a:r>
          <a:r>
            <a:rPr kumimoji="1" lang="ja-JP" altLang="en-US" sz="1100" b="0" i="0" baseline="0">
              <a:solidFill>
                <a:schemeClr val="dk1"/>
              </a:solidFill>
              <a:effectLst/>
              <a:latin typeface="+mn-lt"/>
              <a:ea typeface="+mn-ea"/>
              <a:cs typeface="+mn-cs"/>
            </a:rPr>
            <a:t>年度～令和元年度</a:t>
          </a:r>
          <a:r>
            <a:rPr kumimoji="1" lang="ja-JP" altLang="ja-JP" sz="1100" b="0" i="0" baseline="0">
              <a:solidFill>
                <a:schemeClr val="dk1"/>
              </a:solidFill>
              <a:effectLst/>
              <a:latin typeface="+mn-lt"/>
              <a:ea typeface="+mn-ea"/>
              <a:cs typeface="+mn-cs"/>
            </a:rPr>
            <a:t>）において、</a:t>
          </a:r>
          <a:r>
            <a:rPr kumimoji="1" lang="en-US" altLang="ja-JP" sz="1100" b="0" i="0" baseline="0">
              <a:solidFill>
                <a:schemeClr val="dk1"/>
              </a:solidFill>
              <a:effectLst/>
              <a:latin typeface="+mn-lt"/>
              <a:ea typeface="+mn-ea"/>
              <a:cs typeface="+mn-cs"/>
            </a:rPr>
            <a:t>93</a:t>
          </a:r>
          <a:r>
            <a:rPr kumimoji="1" lang="ja-JP" altLang="ja-JP" sz="1100" b="0" i="0" baseline="0">
              <a:solidFill>
                <a:schemeClr val="dk1"/>
              </a:solidFill>
              <a:effectLst/>
              <a:latin typeface="+mn-lt"/>
              <a:ea typeface="+mn-ea"/>
              <a:cs typeface="+mn-cs"/>
            </a:rPr>
            <a:t>人の削減を行い、合併（</a:t>
          </a:r>
          <a:r>
            <a:rPr kumimoji="1" lang="en-US" altLang="ja-JP" sz="1100" b="0" i="0" baseline="0">
              <a:solidFill>
                <a:schemeClr val="dk1"/>
              </a:solidFill>
              <a:effectLst/>
              <a:latin typeface="+mn-lt"/>
              <a:ea typeface="+mn-ea"/>
              <a:cs typeface="+mn-cs"/>
            </a:rPr>
            <a:t>H17.3.28</a:t>
          </a:r>
          <a:r>
            <a:rPr kumimoji="1" lang="ja-JP" altLang="ja-JP" sz="1100" b="0" i="0" baseline="0">
              <a:solidFill>
                <a:schemeClr val="dk1"/>
              </a:solidFill>
              <a:effectLst/>
              <a:latin typeface="+mn-lt"/>
              <a:ea typeface="+mn-ea"/>
              <a:cs typeface="+mn-cs"/>
            </a:rPr>
            <a:t>）以降、退職者の不補充等により目標数値以上に職員数を削減してきたが、過剰な職員数の削減は住民サービスの低下を</a:t>
          </a:r>
          <a:r>
            <a:rPr kumimoji="1" lang="ja-JP" altLang="en-US" sz="1100" b="0" i="0" baseline="0">
              <a:solidFill>
                <a:schemeClr val="dk1"/>
              </a:solidFill>
              <a:effectLst/>
              <a:latin typeface="+mn-lt"/>
              <a:ea typeface="+mn-ea"/>
              <a:cs typeface="+mn-cs"/>
            </a:rPr>
            <a:t>招く</a:t>
          </a:r>
          <a:r>
            <a:rPr kumimoji="1" lang="ja-JP" altLang="ja-JP" sz="1100" b="0" i="0" baseline="0">
              <a:solidFill>
                <a:schemeClr val="dk1"/>
              </a:solidFill>
              <a:effectLst/>
              <a:latin typeface="+mn-lt"/>
              <a:ea typeface="+mn-ea"/>
              <a:cs typeface="+mn-cs"/>
            </a:rPr>
            <a:t>おそれがあるため、今後は、定員適正化計画（</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6</a:t>
          </a:r>
          <a:r>
            <a:rPr kumimoji="1" lang="ja-JP" altLang="ja-JP" sz="1100" b="0" i="0" baseline="0">
              <a:solidFill>
                <a:schemeClr val="dk1"/>
              </a:solidFill>
              <a:effectLst/>
              <a:latin typeface="+mn-lt"/>
              <a:ea typeface="+mn-ea"/>
              <a:cs typeface="+mn-cs"/>
            </a:rPr>
            <a:t>年度）に基づいて中長期的な視点で職員採用を実施し、適正な人員配置に努める。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158448</xdr:rowOff>
    </xdr:from>
    <xdr:to>
      <xdr:col>81</xdr:col>
      <xdr:colOff>44450</xdr:colOff>
      <xdr:row>62</xdr:row>
      <xdr:rowOff>13426</xdr:rowOff>
    </xdr:to>
    <xdr:cxnSp macro="">
      <xdr:nvCxnSpPr>
        <xdr:cNvPr id="324" name="直線コネクタ 323"/>
        <xdr:cNvCxnSpPr/>
      </xdr:nvCxnSpPr>
      <xdr:spPr>
        <a:xfrm>
          <a:off x="16179800" y="10616898"/>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49607</xdr:rowOff>
    </xdr:from>
    <xdr:ext cx="762000" cy="259045"/>
    <xdr:sp macro="" textlink="">
      <xdr:nvSpPr>
        <xdr:cNvPr id="325" name="定員管理の状況平均値テキスト"/>
        <xdr:cNvSpPr txBox="1"/>
      </xdr:nvSpPr>
      <xdr:spPr>
        <a:xfrm>
          <a:off x="17106900" y="106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141212</xdr:rowOff>
    </xdr:from>
    <xdr:to>
      <xdr:col>77</xdr:col>
      <xdr:colOff>44450</xdr:colOff>
      <xdr:row>61</xdr:row>
      <xdr:rowOff>158448</xdr:rowOff>
    </xdr:to>
    <xdr:cxnSp macro="">
      <xdr:nvCxnSpPr>
        <xdr:cNvPr id="327" name="直線コネクタ 326"/>
        <xdr:cNvCxnSpPr/>
      </xdr:nvCxnSpPr>
      <xdr:spPr>
        <a:xfrm>
          <a:off x="15290800" y="10599662"/>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151268</xdr:rowOff>
    </xdr:from>
    <xdr:ext cx="736600" cy="259045"/>
    <xdr:sp macro="" textlink="">
      <xdr:nvSpPr>
        <xdr:cNvPr id="329" name="テキスト ボックス 328"/>
        <xdr:cNvSpPr txBox="1"/>
      </xdr:nvSpPr>
      <xdr:spPr>
        <a:xfrm>
          <a:off x="15798800" y="1078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127423</xdr:rowOff>
    </xdr:from>
    <xdr:to>
      <xdr:col>72</xdr:col>
      <xdr:colOff>203200</xdr:colOff>
      <xdr:row>61</xdr:row>
      <xdr:rowOff>141212</xdr:rowOff>
    </xdr:to>
    <xdr:cxnSp macro="">
      <xdr:nvCxnSpPr>
        <xdr:cNvPr id="330" name="直線コネクタ 329"/>
        <xdr:cNvCxnSpPr/>
      </xdr:nvCxnSpPr>
      <xdr:spPr>
        <a:xfrm>
          <a:off x="14401800" y="1058587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150119</xdr:rowOff>
    </xdr:from>
    <xdr:ext cx="762000" cy="259045"/>
    <xdr:sp macro="" textlink="">
      <xdr:nvSpPr>
        <xdr:cNvPr id="332" name="テキスト ボックス 331"/>
        <xdr:cNvSpPr txBox="1"/>
      </xdr:nvSpPr>
      <xdr:spPr>
        <a:xfrm>
          <a:off x="14909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95250</xdr:rowOff>
    </xdr:from>
    <xdr:to>
      <xdr:col>68</xdr:col>
      <xdr:colOff>152400</xdr:colOff>
      <xdr:row>61</xdr:row>
      <xdr:rowOff>127423</xdr:rowOff>
    </xdr:to>
    <xdr:cxnSp macro="">
      <xdr:nvCxnSpPr>
        <xdr:cNvPr id="333" name="直線コネクタ 332"/>
        <xdr:cNvCxnSpPr/>
      </xdr:nvCxnSpPr>
      <xdr:spPr>
        <a:xfrm>
          <a:off x="13512800" y="105537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138628</xdr:rowOff>
    </xdr:from>
    <xdr:ext cx="762000" cy="259045"/>
    <xdr:sp macro="" textlink="">
      <xdr:nvSpPr>
        <xdr:cNvPr id="335" name="テキスト ボックス 334"/>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121393</xdr:rowOff>
    </xdr:from>
    <xdr:ext cx="762000" cy="259045"/>
    <xdr:sp macro="" textlink="">
      <xdr:nvSpPr>
        <xdr:cNvPr id="337" name="テキスト ボックス 336"/>
        <xdr:cNvSpPr txBox="1"/>
      </xdr:nvSpPr>
      <xdr:spPr>
        <a:xfrm>
          <a:off x="13131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43" name="楕円 342"/>
        <xdr:cNvSpPr/>
      </xdr:nvSpPr>
      <xdr:spPr>
        <a:xfrm>
          <a:off x="169672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150603</xdr:rowOff>
    </xdr:from>
    <xdr:ext cx="762000" cy="259045"/>
    <xdr:sp macro="" textlink="">
      <xdr:nvSpPr>
        <xdr:cNvPr id="344" name="定員管理の状況該当値テキスト"/>
        <xdr:cNvSpPr txBox="1"/>
      </xdr:nvSpPr>
      <xdr:spPr>
        <a:xfrm>
          <a:off x="17106900" y="1043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107648</xdr:rowOff>
    </xdr:from>
    <xdr:to>
      <xdr:col>77</xdr:col>
      <xdr:colOff>95250</xdr:colOff>
      <xdr:row>62</xdr:row>
      <xdr:rowOff>37798</xdr:rowOff>
    </xdr:to>
    <xdr:sp macro="" textlink="">
      <xdr:nvSpPr>
        <xdr:cNvPr id="345" name="楕円 344"/>
        <xdr:cNvSpPr/>
      </xdr:nvSpPr>
      <xdr:spPr>
        <a:xfrm>
          <a:off x="16129000" y="1056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47975</xdr:rowOff>
    </xdr:from>
    <xdr:ext cx="736600" cy="259045"/>
    <xdr:sp macro="" textlink="">
      <xdr:nvSpPr>
        <xdr:cNvPr id="346" name="テキスト ボックス 345"/>
        <xdr:cNvSpPr txBox="1"/>
      </xdr:nvSpPr>
      <xdr:spPr>
        <a:xfrm>
          <a:off x="15798800" y="10334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90412</xdr:rowOff>
    </xdr:from>
    <xdr:to>
      <xdr:col>73</xdr:col>
      <xdr:colOff>44450</xdr:colOff>
      <xdr:row>62</xdr:row>
      <xdr:rowOff>20562</xdr:rowOff>
    </xdr:to>
    <xdr:sp macro="" textlink="">
      <xdr:nvSpPr>
        <xdr:cNvPr id="347" name="楕円 346"/>
        <xdr:cNvSpPr/>
      </xdr:nvSpPr>
      <xdr:spPr>
        <a:xfrm>
          <a:off x="15240000" y="1054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30739</xdr:rowOff>
    </xdr:from>
    <xdr:ext cx="762000" cy="259045"/>
    <xdr:sp macro="" textlink="">
      <xdr:nvSpPr>
        <xdr:cNvPr id="348" name="テキスト ボックス 347"/>
        <xdr:cNvSpPr txBox="1"/>
      </xdr:nvSpPr>
      <xdr:spPr>
        <a:xfrm>
          <a:off x="14909800" y="1031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76623</xdr:rowOff>
    </xdr:from>
    <xdr:to>
      <xdr:col>68</xdr:col>
      <xdr:colOff>203200</xdr:colOff>
      <xdr:row>62</xdr:row>
      <xdr:rowOff>6773</xdr:rowOff>
    </xdr:to>
    <xdr:sp macro="" textlink="">
      <xdr:nvSpPr>
        <xdr:cNvPr id="349" name="楕円 348"/>
        <xdr:cNvSpPr/>
      </xdr:nvSpPr>
      <xdr:spPr>
        <a:xfrm>
          <a:off x="14351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16950</xdr:rowOff>
    </xdr:from>
    <xdr:ext cx="762000" cy="259045"/>
    <xdr:sp macro="" textlink="">
      <xdr:nvSpPr>
        <xdr:cNvPr id="350" name="テキスト ボックス 349"/>
        <xdr:cNvSpPr txBox="1"/>
      </xdr:nvSpPr>
      <xdr:spPr>
        <a:xfrm>
          <a:off x="14020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44450</xdr:rowOff>
    </xdr:from>
    <xdr:to>
      <xdr:col>64</xdr:col>
      <xdr:colOff>152400</xdr:colOff>
      <xdr:row>61</xdr:row>
      <xdr:rowOff>146050</xdr:rowOff>
    </xdr:to>
    <xdr:sp macro="" textlink="">
      <xdr:nvSpPr>
        <xdr:cNvPr id="351" name="楕円 350"/>
        <xdr:cNvSpPr/>
      </xdr:nvSpPr>
      <xdr:spPr>
        <a:xfrm>
          <a:off x="13462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156227</xdr:rowOff>
    </xdr:from>
    <xdr:ext cx="762000" cy="259045"/>
    <xdr:sp macro="" textlink="">
      <xdr:nvSpPr>
        <xdr:cNvPr id="352" name="テキスト ボックス 351"/>
        <xdr:cNvSpPr txBox="1"/>
      </xdr:nvSpPr>
      <xdr:spPr>
        <a:xfrm>
          <a:off x="13131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21</a:t>
          </a:r>
          <a:r>
            <a:rPr kumimoji="1" lang="ja-JP" altLang="ja-JP" sz="1100" b="0" i="0" baseline="0">
              <a:solidFill>
                <a:schemeClr val="dk1"/>
              </a:solidFill>
              <a:effectLst/>
              <a:latin typeface="+mn-lt"/>
              <a:ea typeface="+mn-ea"/>
              <a:cs typeface="+mn-cs"/>
            </a:rPr>
            <a:t>年度まで</a:t>
          </a:r>
          <a:r>
            <a:rPr kumimoji="1" lang="en-US" altLang="ja-JP" sz="1100" b="0" i="0" baseline="0">
              <a:solidFill>
                <a:schemeClr val="dk1"/>
              </a:solidFill>
              <a:effectLst/>
              <a:latin typeface="+mn-lt"/>
              <a:ea typeface="+mn-ea"/>
              <a:cs typeface="+mn-cs"/>
            </a:rPr>
            <a:t>17.0</a:t>
          </a:r>
          <a:r>
            <a:rPr kumimoji="1" lang="ja-JP" altLang="ja-JP" sz="1100" b="0" i="0" baseline="0">
              <a:solidFill>
                <a:schemeClr val="dk1"/>
              </a:solidFill>
              <a:effectLst/>
              <a:latin typeface="+mn-lt"/>
              <a:ea typeface="+mn-ea"/>
              <a:cs typeface="+mn-cs"/>
            </a:rPr>
            <a:t>％前後であった比率は、</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年度から資本費平準化債を発行したことにより改善され、その後は安定している。</a:t>
          </a:r>
          <a:r>
            <a:rPr kumimoji="1" lang="ja-JP" altLang="en-US" sz="1100" b="0" i="0" baseline="0">
              <a:solidFill>
                <a:schemeClr val="dk1"/>
              </a:solidFill>
              <a:effectLst/>
              <a:latin typeface="+mn-lt"/>
              <a:ea typeface="+mn-ea"/>
              <a:cs typeface="+mn-cs"/>
            </a:rPr>
            <a:t>令和元</a:t>
          </a:r>
          <a:r>
            <a:rPr kumimoji="1" lang="ja-JP" altLang="ja-JP" sz="1100" b="0" i="0" baseline="0">
              <a:solidFill>
                <a:schemeClr val="dk1"/>
              </a:solidFill>
              <a:effectLst/>
              <a:latin typeface="+mn-lt"/>
              <a:ea typeface="+mn-ea"/>
              <a:cs typeface="+mn-cs"/>
            </a:rPr>
            <a:t>年度は、既発債の償還終了に伴う元利償還金の減少等により</a:t>
          </a:r>
          <a:r>
            <a:rPr kumimoji="1" lang="en-US" altLang="ja-JP" sz="1100" b="0" i="0" baseline="0">
              <a:solidFill>
                <a:schemeClr val="dk1"/>
              </a:solidFill>
              <a:effectLst/>
              <a:latin typeface="+mn-lt"/>
              <a:ea typeface="+mn-ea"/>
              <a:cs typeface="+mn-cs"/>
            </a:rPr>
            <a:t>9.6</a:t>
          </a:r>
          <a:r>
            <a:rPr kumimoji="1" lang="ja-JP" altLang="ja-JP" sz="1100" b="0" i="0" baseline="0">
              <a:solidFill>
                <a:schemeClr val="dk1"/>
              </a:solidFill>
              <a:effectLst/>
              <a:latin typeface="+mn-lt"/>
              <a:ea typeface="+mn-ea"/>
              <a:cs typeface="+mn-cs"/>
            </a:rPr>
            <a:t>％と前年度から</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ポイント改善されたものの、類似団体平均では</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ポイント上回っている。</a:t>
          </a:r>
          <a:r>
            <a:rPr kumimoji="1" lang="ja-JP" altLang="en-US"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3</a:t>
          </a:r>
          <a:r>
            <a:rPr kumimoji="1" lang="ja-JP" altLang="en-US" sz="1100" b="0" i="0" baseline="0">
              <a:solidFill>
                <a:schemeClr val="dk1"/>
              </a:solidFill>
              <a:effectLst/>
              <a:latin typeface="+mn-lt"/>
              <a:ea typeface="+mn-ea"/>
              <a:cs typeface="+mn-cs"/>
            </a:rPr>
            <a:t>年度にかけて実施する</a:t>
          </a:r>
          <a:r>
            <a:rPr kumimoji="1" lang="ja-JP" altLang="ja-JP" sz="1100" b="0" i="0" baseline="0">
              <a:solidFill>
                <a:schemeClr val="dk1"/>
              </a:solidFill>
              <a:effectLst/>
              <a:latin typeface="+mn-lt"/>
              <a:ea typeface="+mn-ea"/>
              <a:cs typeface="+mn-cs"/>
            </a:rPr>
            <a:t>耐震フェリー桟橋整備事業</a:t>
          </a:r>
          <a:r>
            <a:rPr kumimoji="1" lang="ja-JP" altLang="en-US" sz="1100" b="0" i="0" baseline="0">
              <a:solidFill>
                <a:schemeClr val="dk1"/>
              </a:solidFill>
              <a:effectLst/>
              <a:latin typeface="+mn-lt"/>
              <a:ea typeface="+mn-ea"/>
              <a:cs typeface="+mn-cs"/>
            </a:rPr>
            <a:t>が終了後は、</a:t>
          </a:r>
          <a:r>
            <a:rPr kumimoji="1" lang="ja-JP" altLang="ja-JP" sz="1100" b="0" i="0" baseline="0">
              <a:solidFill>
                <a:schemeClr val="dk1"/>
              </a:solidFill>
              <a:effectLst/>
              <a:latin typeface="+mn-lt"/>
              <a:ea typeface="+mn-ea"/>
              <a:cs typeface="+mn-cs"/>
            </a:rPr>
            <a:t>事業の優先度・必要性を厳しく精査するとともに、過疎債等の交付税措置率の高い起債を優先発行し、比率の急激な上昇を抑制する。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30057</xdr:rowOff>
    </xdr:from>
    <xdr:to>
      <xdr:col>81</xdr:col>
      <xdr:colOff>44450</xdr:colOff>
      <xdr:row>37</xdr:row>
      <xdr:rowOff>40111</xdr:rowOff>
    </xdr:to>
    <xdr:cxnSp macro="">
      <xdr:nvCxnSpPr>
        <xdr:cNvPr id="386" name="直線コネクタ 385"/>
        <xdr:cNvCxnSpPr/>
      </xdr:nvCxnSpPr>
      <xdr:spPr>
        <a:xfrm flipV="1">
          <a:off x="16179800" y="6373707"/>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165223</xdr:rowOff>
    </xdr:from>
    <xdr:ext cx="762000" cy="259045"/>
    <xdr:sp macro="" textlink="">
      <xdr:nvSpPr>
        <xdr:cNvPr id="387" name="公債費負担の状況平均値テキスト"/>
        <xdr:cNvSpPr txBox="1"/>
      </xdr:nvSpPr>
      <xdr:spPr>
        <a:xfrm>
          <a:off x="17106900" y="61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40111</xdr:rowOff>
    </xdr:from>
    <xdr:to>
      <xdr:col>77</xdr:col>
      <xdr:colOff>44450</xdr:colOff>
      <xdr:row>37</xdr:row>
      <xdr:rowOff>60219</xdr:rowOff>
    </xdr:to>
    <xdr:cxnSp macro="">
      <xdr:nvCxnSpPr>
        <xdr:cNvPr id="389" name="直線コネクタ 388"/>
        <xdr:cNvCxnSpPr/>
      </xdr:nvCxnSpPr>
      <xdr:spPr>
        <a:xfrm flipV="1">
          <a:off x="15290800" y="638376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91034</xdr:rowOff>
    </xdr:from>
    <xdr:ext cx="736600" cy="259045"/>
    <xdr:sp macro="" textlink="">
      <xdr:nvSpPr>
        <xdr:cNvPr id="391" name="テキスト ボックス 390"/>
        <xdr:cNvSpPr txBox="1"/>
      </xdr:nvSpPr>
      <xdr:spPr>
        <a:xfrm>
          <a:off x="15798800" y="6091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60219</xdr:rowOff>
    </xdr:from>
    <xdr:to>
      <xdr:col>72</xdr:col>
      <xdr:colOff>203200</xdr:colOff>
      <xdr:row>37</xdr:row>
      <xdr:rowOff>74295</xdr:rowOff>
    </xdr:to>
    <xdr:cxnSp macro="">
      <xdr:nvCxnSpPr>
        <xdr:cNvPr id="392" name="直線コネクタ 391"/>
        <xdr:cNvCxnSpPr/>
      </xdr:nvCxnSpPr>
      <xdr:spPr>
        <a:xfrm flipV="1">
          <a:off x="14401800" y="6403869"/>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95055</xdr:rowOff>
    </xdr:from>
    <xdr:ext cx="762000" cy="259045"/>
    <xdr:sp macro="" textlink="">
      <xdr:nvSpPr>
        <xdr:cNvPr id="394" name="テキスト ボックス 393"/>
        <xdr:cNvSpPr txBox="1"/>
      </xdr:nvSpPr>
      <xdr:spPr>
        <a:xfrm>
          <a:off x="14909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74295</xdr:rowOff>
    </xdr:from>
    <xdr:to>
      <xdr:col>68</xdr:col>
      <xdr:colOff>152400</xdr:colOff>
      <xdr:row>37</xdr:row>
      <xdr:rowOff>90382</xdr:rowOff>
    </xdr:to>
    <xdr:cxnSp macro="">
      <xdr:nvCxnSpPr>
        <xdr:cNvPr id="395" name="直線コネクタ 394"/>
        <xdr:cNvCxnSpPr/>
      </xdr:nvCxnSpPr>
      <xdr:spPr>
        <a:xfrm flipV="1">
          <a:off x="13512800" y="641794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397" name="テキスト ボックス 396"/>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113153</xdr:rowOff>
    </xdr:from>
    <xdr:ext cx="762000" cy="259045"/>
    <xdr:sp macro="" textlink="">
      <xdr:nvSpPr>
        <xdr:cNvPr id="399" name="テキスト ボックス 398"/>
        <xdr:cNvSpPr txBox="1"/>
      </xdr:nvSpPr>
      <xdr:spPr>
        <a:xfrm>
          <a:off x="13131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405" name="楕円 404"/>
        <xdr:cNvSpPr/>
      </xdr:nvSpPr>
      <xdr:spPr>
        <a:xfrm>
          <a:off x="16967200" y="63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122784</xdr:rowOff>
    </xdr:from>
    <xdr:ext cx="762000" cy="259045"/>
    <xdr:sp macro="" textlink="">
      <xdr:nvSpPr>
        <xdr:cNvPr id="406" name="公債費負担の状況該当値テキスト"/>
        <xdr:cNvSpPr txBox="1"/>
      </xdr:nvSpPr>
      <xdr:spPr>
        <a:xfrm>
          <a:off x="17106900" y="629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160761</xdr:rowOff>
    </xdr:from>
    <xdr:to>
      <xdr:col>77</xdr:col>
      <xdr:colOff>95250</xdr:colOff>
      <xdr:row>37</xdr:row>
      <xdr:rowOff>90911</xdr:rowOff>
    </xdr:to>
    <xdr:sp macro="" textlink="">
      <xdr:nvSpPr>
        <xdr:cNvPr id="407" name="楕円 406"/>
        <xdr:cNvSpPr/>
      </xdr:nvSpPr>
      <xdr:spPr>
        <a:xfrm>
          <a:off x="16129000" y="633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75688</xdr:rowOff>
    </xdr:from>
    <xdr:ext cx="736600" cy="259045"/>
    <xdr:sp macro="" textlink="">
      <xdr:nvSpPr>
        <xdr:cNvPr id="408" name="テキスト ボックス 407"/>
        <xdr:cNvSpPr txBox="1"/>
      </xdr:nvSpPr>
      <xdr:spPr>
        <a:xfrm>
          <a:off x="15798800" y="641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9419</xdr:rowOff>
    </xdr:from>
    <xdr:to>
      <xdr:col>73</xdr:col>
      <xdr:colOff>44450</xdr:colOff>
      <xdr:row>37</xdr:row>
      <xdr:rowOff>111019</xdr:rowOff>
    </xdr:to>
    <xdr:sp macro="" textlink="">
      <xdr:nvSpPr>
        <xdr:cNvPr id="409" name="楕円 408"/>
        <xdr:cNvSpPr/>
      </xdr:nvSpPr>
      <xdr:spPr>
        <a:xfrm>
          <a:off x="15240000" y="63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95796</xdr:rowOff>
    </xdr:from>
    <xdr:ext cx="762000" cy="259045"/>
    <xdr:sp macro="" textlink="">
      <xdr:nvSpPr>
        <xdr:cNvPr id="410" name="テキスト ボックス 409"/>
        <xdr:cNvSpPr txBox="1"/>
      </xdr:nvSpPr>
      <xdr:spPr>
        <a:xfrm>
          <a:off x="14909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23495</xdr:rowOff>
    </xdr:from>
    <xdr:to>
      <xdr:col>68</xdr:col>
      <xdr:colOff>203200</xdr:colOff>
      <xdr:row>37</xdr:row>
      <xdr:rowOff>125095</xdr:rowOff>
    </xdr:to>
    <xdr:sp macro="" textlink="">
      <xdr:nvSpPr>
        <xdr:cNvPr id="411" name="楕円 410"/>
        <xdr:cNvSpPr/>
      </xdr:nvSpPr>
      <xdr:spPr>
        <a:xfrm>
          <a:off x="143510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109872</xdr:rowOff>
    </xdr:from>
    <xdr:ext cx="762000" cy="259045"/>
    <xdr:sp macro="" textlink="">
      <xdr:nvSpPr>
        <xdr:cNvPr id="412" name="テキスト ボックス 411"/>
        <xdr:cNvSpPr txBox="1"/>
      </xdr:nvSpPr>
      <xdr:spPr>
        <a:xfrm>
          <a:off x="14020800" y="645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39582</xdr:rowOff>
    </xdr:from>
    <xdr:to>
      <xdr:col>64</xdr:col>
      <xdr:colOff>152400</xdr:colOff>
      <xdr:row>37</xdr:row>
      <xdr:rowOff>141182</xdr:rowOff>
    </xdr:to>
    <xdr:sp macro="" textlink="">
      <xdr:nvSpPr>
        <xdr:cNvPr id="413" name="楕円 412"/>
        <xdr:cNvSpPr/>
      </xdr:nvSpPr>
      <xdr:spPr>
        <a:xfrm>
          <a:off x="13462000" y="638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125958</xdr:rowOff>
    </xdr:from>
    <xdr:ext cx="762000" cy="259045"/>
    <xdr:sp macro="" textlink="">
      <xdr:nvSpPr>
        <xdr:cNvPr id="414" name="テキスト ボックス 413"/>
        <xdr:cNvSpPr txBox="1"/>
      </xdr:nvSpPr>
      <xdr:spPr>
        <a:xfrm>
          <a:off x="13131800" y="646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21</a:t>
          </a:r>
          <a:r>
            <a:rPr kumimoji="1" lang="ja-JP" altLang="ja-JP" sz="1100" b="0" i="0" baseline="0">
              <a:solidFill>
                <a:schemeClr val="dk1"/>
              </a:solidFill>
              <a:effectLst/>
              <a:latin typeface="+mn-lt"/>
              <a:ea typeface="+mn-ea"/>
              <a:cs typeface="+mn-cs"/>
            </a:rPr>
            <a:t>年度まで</a:t>
          </a:r>
          <a:r>
            <a:rPr kumimoji="1" lang="en-US" altLang="ja-JP" sz="1100" b="0" i="0" baseline="0">
              <a:solidFill>
                <a:schemeClr val="dk1"/>
              </a:solidFill>
              <a:effectLst/>
              <a:latin typeface="+mn-lt"/>
              <a:ea typeface="+mn-ea"/>
              <a:cs typeface="+mn-cs"/>
            </a:rPr>
            <a:t>150</a:t>
          </a:r>
          <a:r>
            <a:rPr kumimoji="1" lang="ja-JP" altLang="ja-JP" sz="1100" b="0" i="0" baseline="0">
              <a:solidFill>
                <a:schemeClr val="dk1"/>
              </a:solidFill>
              <a:effectLst/>
              <a:latin typeface="+mn-lt"/>
              <a:ea typeface="+mn-ea"/>
              <a:cs typeface="+mn-cs"/>
            </a:rPr>
            <a:t>％前後であった比率は、</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年度から資本費平準化債の発行により下水道事業への繰出金を抑制したことで飛躍的に改善された。</a:t>
          </a:r>
          <a:r>
            <a:rPr kumimoji="1" lang="ja-JP" altLang="en-US" sz="1100" b="0" i="0" baseline="0">
              <a:solidFill>
                <a:schemeClr val="dk1"/>
              </a:solidFill>
              <a:effectLst/>
              <a:latin typeface="+mn-lt"/>
              <a:ea typeface="+mn-ea"/>
              <a:cs typeface="+mn-cs"/>
            </a:rPr>
            <a:t>令和元</a:t>
          </a:r>
          <a:r>
            <a:rPr kumimoji="1" lang="ja-JP" altLang="ja-JP" sz="1100" b="0" i="0" baseline="0">
              <a:solidFill>
                <a:schemeClr val="dk1"/>
              </a:solidFill>
              <a:effectLst/>
              <a:latin typeface="+mn-lt"/>
              <a:ea typeface="+mn-ea"/>
              <a:cs typeface="+mn-cs"/>
            </a:rPr>
            <a:t>年度は前年度の保内総合児童センター建設事業</a:t>
          </a:r>
          <a:r>
            <a:rPr kumimoji="1" lang="ja-JP" altLang="en-US" sz="1100" b="0" i="0" baseline="0">
              <a:solidFill>
                <a:schemeClr val="dk1"/>
              </a:solidFill>
              <a:effectLst/>
              <a:latin typeface="+mn-lt"/>
              <a:ea typeface="+mn-ea"/>
              <a:cs typeface="+mn-cs"/>
            </a:rPr>
            <a:t>など</a:t>
          </a:r>
          <a:r>
            <a:rPr kumimoji="1" lang="ja-JP" altLang="ja-JP" sz="1100" b="0" i="0" baseline="0">
              <a:solidFill>
                <a:schemeClr val="dk1"/>
              </a:solidFill>
              <a:effectLst/>
              <a:latin typeface="+mn-lt"/>
              <a:ea typeface="+mn-ea"/>
              <a:cs typeface="+mn-cs"/>
            </a:rPr>
            <a:t>の大型事業が終了したことにより起債発行が抑えられ</a:t>
          </a:r>
          <a:r>
            <a:rPr kumimoji="1" lang="en-US" altLang="ja-JP" sz="1100" b="0" i="0" baseline="0">
              <a:solidFill>
                <a:schemeClr val="dk1"/>
              </a:solidFill>
              <a:effectLst/>
              <a:latin typeface="+mn-lt"/>
              <a:ea typeface="+mn-ea"/>
              <a:cs typeface="+mn-cs"/>
            </a:rPr>
            <a:t>77.8</a:t>
          </a:r>
          <a:r>
            <a:rPr kumimoji="1" lang="ja-JP" altLang="ja-JP" sz="1100" b="0" i="0" baseline="0">
              <a:solidFill>
                <a:schemeClr val="dk1"/>
              </a:solidFill>
              <a:effectLst/>
              <a:latin typeface="+mn-lt"/>
              <a:ea typeface="+mn-ea"/>
              <a:cs typeface="+mn-cs"/>
            </a:rPr>
            <a:t>％と</a:t>
          </a:r>
          <a:r>
            <a:rPr kumimoji="1" lang="en-US" altLang="ja-JP" sz="1100" b="0" i="0" baseline="0">
              <a:solidFill>
                <a:schemeClr val="dk1"/>
              </a:solidFill>
              <a:effectLst/>
              <a:latin typeface="+mn-lt"/>
              <a:ea typeface="+mn-ea"/>
              <a:cs typeface="+mn-cs"/>
            </a:rPr>
            <a:t>3.1</a:t>
          </a:r>
          <a:r>
            <a:rPr kumimoji="1" lang="ja-JP" altLang="ja-JP" sz="1100" b="0" i="0" baseline="0">
              <a:solidFill>
                <a:schemeClr val="dk1"/>
              </a:solidFill>
              <a:effectLst/>
              <a:latin typeface="+mn-lt"/>
              <a:ea typeface="+mn-ea"/>
              <a:cs typeface="+mn-cs"/>
            </a:rPr>
            <a:t>ポイント改善されたものの、類似団体平均では</a:t>
          </a:r>
          <a:r>
            <a:rPr kumimoji="1" lang="en-US" altLang="ja-JP" sz="1100" b="0" i="0" baseline="0">
              <a:solidFill>
                <a:schemeClr val="dk1"/>
              </a:solidFill>
              <a:effectLst/>
              <a:latin typeface="+mn-lt"/>
              <a:ea typeface="+mn-ea"/>
              <a:cs typeface="+mn-cs"/>
            </a:rPr>
            <a:t>28.8</a:t>
          </a:r>
          <a:r>
            <a:rPr kumimoji="1" lang="ja-JP" altLang="ja-JP" sz="1100" b="0" i="0" baseline="0">
              <a:solidFill>
                <a:schemeClr val="dk1"/>
              </a:solidFill>
              <a:effectLst/>
              <a:latin typeface="+mn-lt"/>
              <a:ea typeface="+mn-ea"/>
              <a:cs typeface="+mn-cs"/>
            </a:rPr>
            <a:t>ポイント上回っている。今後は、令和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年度にかけて実施する耐震フェリー桟橋整備事業等の大型事業により地方債現在高が増加し、比率は上昇する見通しであるが、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年度以降は投資的経費を縮小し、地方債現在高の縮減に努める。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111802</xdr:rowOff>
    </xdr:from>
    <xdr:to>
      <xdr:col>81</xdr:col>
      <xdr:colOff>44450</xdr:colOff>
      <xdr:row>15</xdr:row>
      <xdr:rowOff>124270</xdr:rowOff>
    </xdr:to>
    <xdr:cxnSp macro="">
      <xdr:nvCxnSpPr>
        <xdr:cNvPr id="448" name="直線コネクタ 447"/>
        <xdr:cNvCxnSpPr/>
      </xdr:nvCxnSpPr>
      <xdr:spPr>
        <a:xfrm flipV="1">
          <a:off x="16179800" y="2683552"/>
          <a:ext cx="838200" cy="1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49" name="将来負担の状況平均値テキスト"/>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112205</xdr:rowOff>
    </xdr:from>
    <xdr:to>
      <xdr:col>77</xdr:col>
      <xdr:colOff>44450</xdr:colOff>
      <xdr:row>15</xdr:row>
      <xdr:rowOff>124270</xdr:rowOff>
    </xdr:to>
    <xdr:cxnSp macro="">
      <xdr:nvCxnSpPr>
        <xdr:cNvPr id="451" name="直線コネクタ 450"/>
        <xdr:cNvCxnSpPr/>
      </xdr:nvCxnSpPr>
      <xdr:spPr>
        <a:xfrm>
          <a:off x="15290800" y="268395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112205</xdr:rowOff>
    </xdr:from>
    <xdr:to>
      <xdr:col>72</xdr:col>
      <xdr:colOff>203200</xdr:colOff>
      <xdr:row>15</xdr:row>
      <xdr:rowOff>150410</xdr:rowOff>
    </xdr:to>
    <xdr:cxnSp macro="">
      <xdr:nvCxnSpPr>
        <xdr:cNvPr id="454" name="直線コネクタ 453"/>
        <xdr:cNvCxnSpPr/>
      </xdr:nvCxnSpPr>
      <xdr:spPr>
        <a:xfrm flipV="1">
          <a:off x="14401800" y="2683955"/>
          <a:ext cx="889000" cy="3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6" name="テキスト ボックス 455"/>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150410</xdr:rowOff>
    </xdr:from>
    <xdr:to>
      <xdr:col>68</xdr:col>
      <xdr:colOff>152400</xdr:colOff>
      <xdr:row>15</xdr:row>
      <xdr:rowOff>152421</xdr:rowOff>
    </xdr:to>
    <xdr:cxnSp macro="">
      <xdr:nvCxnSpPr>
        <xdr:cNvPr id="457" name="直線コネクタ 456"/>
        <xdr:cNvCxnSpPr/>
      </xdr:nvCxnSpPr>
      <xdr:spPr>
        <a:xfrm flipV="1">
          <a:off x="13512800" y="272216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9" name="テキスト ボックス 458"/>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61" name="テキスト ボックス 460"/>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61002</xdr:rowOff>
    </xdr:from>
    <xdr:to>
      <xdr:col>81</xdr:col>
      <xdr:colOff>95250</xdr:colOff>
      <xdr:row>15</xdr:row>
      <xdr:rowOff>162602</xdr:rowOff>
    </xdr:to>
    <xdr:sp macro="" textlink="">
      <xdr:nvSpPr>
        <xdr:cNvPr id="467" name="楕円 466"/>
        <xdr:cNvSpPr/>
      </xdr:nvSpPr>
      <xdr:spPr>
        <a:xfrm>
          <a:off x="16967200" y="263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33079</xdr:rowOff>
    </xdr:from>
    <xdr:ext cx="762000" cy="259045"/>
    <xdr:sp macro="" textlink="">
      <xdr:nvSpPr>
        <xdr:cNvPr id="468" name="将来負担の状況該当値テキスト"/>
        <xdr:cNvSpPr txBox="1"/>
      </xdr:nvSpPr>
      <xdr:spPr>
        <a:xfrm>
          <a:off x="17106900" y="2604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73470</xdr:rowOff>
    </xdr:from>
    <xdr:to>
      <xdr:col>77</xdr:col>
      <xdr:colOff>95250</xdr:colOff>
      <xdr:row>16</xdr:row>
      <xdr:rowOff>3620</xdr:rowOff>
    </xdr:to>
    <xdr:sp macro="" textlink="">
      <xdr:nvSpPr>
        <xdr:cNvPr id="469" name="楕円 468"/>
        <xdr:cNvSpPr/>
      </xdr:nvSpPr>
      <xdr:spPr>
        <a:xfrm>
          <a:off x="16129000" y="264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159847</xdr:rowOff>
    </xdr:from>
    <xdr:ext cx="736600" cy="259045"/>
    <xdr:sp macro="" textlink="">
      <xdr:nvSpPr>
        <xdr:cNvPr id="470" name="テキスト ボックス 469"/>
        <xdr:cNvSpPr txBox="1"/>
      </xdr:nvSpPr>
      <xdr:spPr>
        <a:xfrm>
          <a:off x="15798800" y="273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61405</xdr:rowOff>
    </xdr:from>
    <xdr:to>
      <xdr:col>73</xdr:col>
      <xdr:colOff>44450</xdr:colOff>
      <xdr:row>15</xdr:row>
      <xdr:rowOff>163005</xdr:rowOff>
    </xdr:to>
    <xdr:sp macro="" textlink="">
      <xdr:nvSpPr>
        <xdr:cNvPr id="471" name="楕円 470"/>
        <xdr:cNvSpPr/>
      </xdr:nvSpPr>
      <xdr:spPr>
        <a:xfrm>
          <a:off x="15240000" y="263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147782</xdr:rowOff>
    </xdr:from>
    <xdr:ext cx="762000" cy="259045"/>
    <xdr:sp macro="" textlink="">
      <xdr:nvSpPr>
        <xdr:cNvPr id="472" name="テキスト ボックス 471"/>
        <xdr:cNvSpPr txBox="1"/>
      </xdr:nvSpPr>
      <xdr:spPr>
        <a:xfrm>
          <a:off x="14909800" y="271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99610</xdr:rowOff>
    </xdr:from>
    <xdr:to>
      <xdr:col>68</xdr:col>
      <xdr:colOff>203200</xdr:colOff>
      <xdr:row>16</xdr:row>
      <xdr:rowOff>29760</xdr:rowOff>
    </xdr:to>
    <xdr:sp macro="" textlink="">
      <xdr:nvSpPr>
        <xdr:cNvPr id="473" name="楕円 472"/>
        <xdr:cNvSpPr/>
      </xdr:nvSpPr>
      <xdr:spPr>
        <a:xfrm>
          <a:off x="14351000" y="26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14537</xdr:rowOff>
    </xdr:from>
    <xdr:ext cx="762000" cy="259045"/>
    <xdr:sp macro="" textlink="">
      <xdr:nvSpPr>
        <xdr:cNvPr id="474" name="テキスト ボックス 473"/>
        <xdr:cNvSpPr txBox="1"/>
      </xdr:nvSpPr>
      <xdr:spPr>
        <a:xfrm>
          <a:off x="14020800" y="275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101621</xdr:rowOff>
    </xdr:from>
    <xdr:to>
      <xdr:col>64</xdr:col>
      <xdr:colOff>152400</xdr:colOff>
      <xdr:row>16</xdr:row>
      <xdr:rowOff>31771</xdr:rowOff>
    </xdr:to>
    <xdr:sp macro="" textlink="">
      <xdr:nvSpPr>
        <xdr:cNvPr id="475" name="楕円 474"/>
        <xdr:cNvSpPr/>
      </xdr:nvSpPr>
      <xdr:spPr>
        <a:xfrm>
          <a:off x="13462000" y="267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16548</xdr:rowOff>
    </xdr:from>
    <xdr:ext cx="762000" cy="259045"/>
    <xdr:sp macro="" textlink="">
      <xdr:nvSpPr>
        <xdr:cNvPr id="476" name="テキスト ボックス 475"/>
        <xdr:cNvSpPr txBox="1"/>
      </xdr:nvSpPr>
      <xdr:spPr>
        <a:xfrm>
          <a:off x="13131800" y="275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33,219
32,993
132.65
23,272,359
22,891,801
265,809
11,044,005
23,859,358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77.8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令和元</a:t>
          </a:r>
          <a:r>
            <a:rPr kumimoji="1" lang="ja-JP" altLang="ja-JP" sz="1100" b="0" i="0" baseline="0">
              <a:solidFill>
                <a:schemeClr val="dk1"/>
              </a:solidFill>
              <a:effectLst/>
              <a:latin typeface="+mn-lt"/>
              <a:ea typeface="+mn-ea"/>
              <a:cs typeface="+mn-cs"/>
            </a:rPr>
            <a:t>年度については、退職者数の減に伴う退職手当の減少により、人件費に係る経常収支比率は前年度に比べ</a:t>
          </a:r>
          <a:r>
            <a:rPr kumimoji="1" lang="en-US" altLang="ja-JP" sz="1100" b="0" i="0" baseline="0">
              <a:solidFill>
                <a:schemeClr val="dk1"/>
              </a:solidFill>
              <a:effectLst/>
              <a:latin typeface="+mn-lt"/>
              <a:ea typeface="+mn-ea"/>
              <a:cs typeface="+mn-cs"/>
            </a:rPr>
            <a:t>0.6</a:t>
          </a:r>
          <a:r>
            <a:rPr kumimoji="1" lang="ja-JP" altLang="ja-JP" sz="1100" b="0" i="0" baseline="0">
              <a:solidFill>
                <a:schemeClr val="dk1"/>
              </a:solidFill>
              <a:effectLst/>
              <a:latin typeface="+mn-lt"/>
              <a:ea typeface="+mn-ea"/>
              <a:cs typeface="+mn-cs"/>
            </a:rPr>
            <a:t>ポイント改善したうえ、定員適正化計画により人員削減を行ってきたため、類似団体平均では</a:t>
          </a:r>
          <a:r>
            <a:rPr kumimoji="1" lang="en-US" altLang="ja-JP" sz="1100" b="0" i="0" baseline="0">
              <a:solidFill>
                <a:schemeClr val="dk1"/>
              </a:solidFill>
              <a:effectLst/>
              <a:latin typeface="+mn-lt"/>
              <a:ea typeface="+mn-ea"/>
              <a:cs typeface="+mn-cs"/>
            </a:rPr>
            <a:t>4.6</a:t>
          </a:r>
          <a:r>
            <a:rPr kumimoji="1" lang="ja-JP" altLang="ja-JP" sz="1100" b="0" i="0" baseline="0">
              <a:solidFill>
                <a:schemeClr val="dk1"/>
              </a:solidFill>
              <a:effectLst/>
              <a:latin typeface="+mn-lt"/>
              <a:ea typeface="+mn-ea"/>
              <a:cs typeface="+mn-cs"/>
            </a:rPr>
            <a:t>ポイント下回っている。今後数年間は退職者が比較的</a:t>
          </a:r>
          <a:r>
            <a:rPr kumimoji="1" lang="ja-JP" altLang="en-US" sz="1100" b="0" i="0" baseline="0">
              <a:solidFill>
                <a:schemeClr val="dk1"/>
              </a:solidFill>
              <a:effectLst/>
              <a:latin typeface="+mn-lt"/>
              <a:ea typeface="+mn-ea"/>
              <a:cs typeface="+mn-cs"/>
            </a:rPr>
            <a:t>少ない</a:t>
          </a:r>
          <a:r>
            <a:rPr kumimoji="1" lang="ja-JP" altLang="ja-JP" sz="1100" b="0" i="0" baseline="0">
              <a:solidFill>
                <a:schemeClr val="dk1"/>
              </a:solidFill>
              <a:effectLst/>
              <a:latin typeface="+mn-lt"/>
              <a:ea typeface="+mn-ea"/>
              <a:cs typeface="+mn-cs"/>
            </a:rPr>
            <a:t>年が続く見込みであ</a:t>
          </a:r>
          <a:r>
            <a:rPr kumimoji="1" lang="ja-JP" altLang="en-US" sz="1100" b="0" i="0" baseline="0">
              <a:solidFill>
                <a:schemeClr val="dk1"/>
              </a:solidFill>
              <a:effectLst/>
              <a:latin typeface="+mn-lt"/>
              <a:ea typeface="+mn-ea"/>
              <a:cs typeface="+mn-cs"/>
            </a:rPr>
            <a:t>るが</a:t>
          </a:r>
          <a:r>
            <a:rPr kumimoji="1" lang="ja-JP" altLang="ja-JP" sz="1100" b="0" i="0" baseline="0">
              <a:solidFill>
                <a:schemeClr val="dk1"/>
              </a:solidFill>
              <a:effectLst/>
              <a:latin typeface="+mn-lt"/>
              <a:ea typeface="+mn-ea"/>
              <a:cs typeface="+mn-cs"/>
            </a:rPr>
            <a:t>、退職者不補充など定員</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適正管理</a:t>
          </a:r>
          <a:r>
            <a:rPr kumimoji="1" lang="ja-JP" altLang="en-US" sz="1100" b="0" i="0" baseline="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再任用職員の活用によ</a:t>
          </a:r>
          <a:r>
            <a:rPr kumimoji="1" lang="ja-JP" altLang="en-US" sz="1100">
              <a:solidFill>
                <a:schemeClr val="dk1"/>
              </a:solidFill>
              <a:effectLst/>
              <a:latin typeface="+mn-lt"/>
              <a:ea typeface="+mn-ea"/>
              <a:cs typeface="+mn-cs"/>
            </a:rPr>
            <a:t>り</a:t>
          </a:r>
          <a:r>
            <a:rPr kumimoji="1" lang="ja-JP" altLang="ja-JP" sz="1100" b="0" i="0" baseline="0">
              <a:solidFill>
                <a:schemeClr val="dk1"/>
              </a:solidFill>
              <a:effectLst/>
              <a:latin typeface="+mn-lt"/>
              <a:ea typeface="+mn-ea"/>
              <a:cs typeface="+mn-cs"/>
            </a:rPr>
            <a:t>人件費の抑制に努める。</a:t>
          </a:r>
          <a:endParaRPr kumimoji="1" lang="en-US" altLang="ja-JP" sz="1100" b="0" i="0" baseline="0">
            <a:solidFill>
              <a:schemeClr val="dk1"/>
            </a:solidFill>
            <a:effectLst/>
            <a:latin typeface="+mn-lt"/>
            <a:ea typeface="+mn-ea"/>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8890</xdr:rowOff>
    </xdr:from>
    <xdr:to>
      <xdr:col>24</xdr:col>
      <xdr:colOff>25400</xdr:colOff>
      <xdr:row>35</xdr:row>
      <xdr:rowOff>54610</xdr:rowOff>
    </xdr:to>
    <xdr:cxnSp macro="">
      <xdr:nvCxnSpPr>
        <xdr:cNvPr id="66" name="直線コネクタ 65"/>
        <xdr:cNvCxnSpPr/>
      </xdr:nvCxnSpPr>
      <xdr:spPr>
        <a:xfrm flipV="1">
          <a:off x="3987800" y="60096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54610</xdr:rowOff>
    </xdr:from>
    <xdr:to>
      <xdr:col>19</xdr:col>
      <xdr:colOff>187325</xdr:colOff>
      <xdr:row>35</xdr:row>
      <xdr:rowOff>161290</xdr:rowOff>
    </xdr:to>
    <xdr:cxnSp macro="">
      <xdr:nvCxnSpPr>
        <xdr:cNvPr id="69" name="直線コネクタ 68"/>
        <xdr:cNvCxnSpPr/>
      </xdr:nvCxnSpPr>
      <xdr:spPr>
        <a:xfrm flipV="1">
          <a:off x="3098800" y="60553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153670</xdr:rowOff>
    </xdr:from>
    <xdr:to>
      <xdr:col>15</xdr:col>
      <xdr:colOff>98425</xdr:colOff>
      <xdr:row>35</xdr:row>
      <xdr:rowOff>161290</xdr:rowOff>
    </xdr:to>
    <xdr:cxnSp macro="">
      <xdr:nvCxnSpPr>
        <xdr:cNvPr id="72" name="直線コネクタ 71"/>
        <xdr:cNvCxnSpPr/>
      </xdr:nvCxnSpPr>
      <xdr:spPr>
        <a:xfrm>
          <a:off x="2209800" y="6154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153670</xdr:rowOff>
    </xdr:from>
    <xdr:to>
      <xdr:col>11</xdr:col>
      <xdr:colOff>9525</xdr:colOff>
      <xdr:row>36</xdr:row>
      <xdr:rowOff>81280</xdr:rowOff>
    </xdr:to>
    <xdr:cxnSp macro="">
      <xdr:nvCxnSpPr>
        <xdr:cNvPr id="75" name="直線コネクタ 74"/>
        <xdr:cNvCxnSpPr/>
      </xdr:nvCxnSpPr>
      <xdr:spPr>
        <a:xfrm flipV="1">
          <a:off x="1320800" y="61544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129540</xdr:rowOff>
    </xdr:from>
    <xdr:to>
      <xdr:col>24</xdr:col>
      <xdr:colOff>76200</xdr:colOff>
      <xdr:row>35</xdr:row>
      <xdr:rowOff>59690</xdr:rowOff>
    </xdr:to>
    <xdr:sp macro="" textlink="">
      <xdr:nvSpPr>
        <xdr:cNvPr id="85" name="楕円 84"/>
        <xdr:cNvSpPr/>
      </xdr:nvSpPr>
      <xdr:spPr>
        <a:xfrm>
          <a:off x="47752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146067</xdr:rowOff>
    </xdr:from>
    <xdr:ext cx="762000" cy="259045"/>
    <xdr:sp macro="" textlink="">
      <xdr:nvSpPr>
        <xdr:cNvPr id="86" name="人件費該当値テキスト"/>
        <xdr:cNvSpPr txBox="1"/>
      </xdr:nvSpPr>
      <xdr:spPr>
        <a:xfrm>
          <a:off x="49149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3810</xdr:rowOff>
    </xdr:from>
    <xdr:to>
      <xdr:col>20</xdr:col>
      <xdr:colOff>38100</xdr:colOff>
      <xdr:row>35</xdr:row>
      <xdr:rowOff>105410</xdr:rowOff>
    </xdr:to>
    <xdr:sp macro="" textlink="">
      <xdr:nvSpPr>
        <xdr:cNvPr id="87" name="楕円 86"/>
        <xdr:cNvSpPr/>
      </xdr:nvSpPr>
      <xdr:spPr>
        <a:xfrm>
          <a:off x="3937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115587</xdr:rowOff>
    </xdr:from>
    <xdr:ext cx="736600" cy="259045"/>
    <xdr:sp macro="" textlink="">
      <xdr:nvSpPr>
        <xdr:cNvPr id="88" name="テキスト ボックス 87"/>
        <xdr:cNvSpPr txBox="1"/>
      </xdr:nvSpPr>
      <xdr:spPr>
        <a:xfrm>
          <a:off x="3606800" y="577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110490</xdr:rowOff>
    </xdr:from>
    <xdr:to>
      <xdr:col>15</xdr:col>
      <xdr:colOff>149225</xdr:colOff>
      <xdr:row>36</xdr:row>
      <xdr:rowOff>40640</xdr:rowOff>
    </xdr:to>
    <xdr:sp macro="" textlink="">
      <xdr:nvSpPr>
        <xdr:cNvPr id="89" name="楕円 88"/>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90" name="テキスト ボックス 89"/>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102870</xdr:rowOff>
    </xdr:from>
    <xdr:to>
      <xdr:col>11</xdr:col>
      <xdr:colOff>60325</xdr:colOff>
      <xdr:row>36</xdr:row>
      <xdr:rowOff>33020</xdr:rowOff>
    </xdr:to>
    <xdr:sp macro="" textlink="">
      <xdr:nvSpPr>
        <xdr:cNvPr id="91" name="楕円 90"/>
        <xdr:cNvSpPr/>
      </xdr:nvSpPr>
      <xdr:spPr>
        <a:xfrm>
          <a:off x="2159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43197</xdr:rowOff>
    </xdr:from>
    <xdr:ext cx="762000" cy="259045"/>
    <xdr:sp macro="" textlink="">
      <xdr:nvSpPr>
        <xdr:cNvPr id="92" name="テキスト ボックス 91"/>
        <xdr:cNvSpPr txBox="1"/>
      </xdr:nvSpPr>
      <xdr:spPr>
        <a:xfrm>
          <a:off x="1828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3" name="楕円 92"/>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142257</xdr:rowOff>
    </xdr:from>
    <xdr:ext cx="762000" cy="259045"/>
    <xdr:sp macro="" textlink="">
      <xdr:nvSpPr>
        <xdr:cNvPr id="94" name="テキスト ボックス 93"/>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物件費に係る経常収支比率が類似団体平均より高くなっているのは、八幡浜市行政改革大綱に基づき、業務の民間委託を推進し、職員人件費等から委託料へシフトしていることや職員数の削減により臨時職員が増え、賃金が増加していることが要因である。南環境センター運転管理業務、ゴミ収集運搬業務等の清掃費関係、養護老人ホーム管理、市民スポーツセンター管理が民間委託の主なものであり、今後も積極的に進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29029</xdr:rowOff>
    </xdr:from>
    <xdr:to>
      <xdr:col>82</xdr:col>
      <xdr:colOff>107950</xdr:colOff>
      <xdr:row>19</xdr:row>
      <xdr:rowOff>9978</xdr:rowOff>
    </xdr:to>
    <xdr:cxnSp macro="">
      <xdr:nvCxnSpPr>
        <xdr:cNvPr id="129" name="直線コネクタ 128"/>
        <xdr:cNvCxnSpPr/>
      </xdr:nvCxnSpPr>
      <xdr:spPr>
        <a:xfrm>
          <a:off x="15671800" y="3115129"/>
          <a:ext cx="838200" cy="15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0" name="物件費平均値テキスト"/>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18</xdr:row>
      <xdr:rowOff>29029</xdr:rowOff>
    </xdr:to>
    <xdr:cxnSp macro="">
      <xdr:nvCxnSpPr>
        <xdr:cNvPr id="132" name="直線コネクタ 131"/>
        <xdr:cNvCxnSpPr/>
      </xdr:nvCxnSpPr>
      <xdr:spPr>
        <a:xfrm>
          <a:off x="14782800" y="298450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4" name="テキスト ボックス 133"/>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113393</xdr:rowOff>
    </xdr:to>
    <xdr:cxnSp macro="">
      <xdr:nvCxnSpPr>
        <xdr:cNvPr id="135" name="直線コネクタ 134"/>
        <xdr:cNvCxnSpPr/>
      </xdr:nvCxnSpPr>
      <xdr:spPr>
        <a:xfrm flipV="1">
          <a:off x="13893800" y="2984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113393</xdr:rowOff>
    </xdr:from>
    <xdr:to>
      <xdr:col>69</xdr:col>
      <xdr:colOff>92075</xdr:colOff>
      <xdr:row>17</xdr:row>
      <xdr:rowOff>124279</xdr:rowOff>
    </xdr:to>
    <xdr:cxnSp macro="">
      <xdr:nvCxnSpPr>
        <xdr:cNvPr id="138" name="直線コネクタ 137"/>
        <xdr:cNvCxnSpPr/>
      </xdr:nvCxnSpPr>
      <xdr:spPr>
        <a:xfrm flipV="1">
          <a:off x="13004800" y="30280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11084</xdr:rowOff>
    </xdr:from>
    <xdr:ext cx="762000" cy="259045"/>
    <xdr:sp macro="" textlink="">
      <xdr:nvSpPr>
        <xdr:cNvPr id="142" name="テキスト ボックス 141"/>
        <xdr:cNvSpPr txBox="1"/>
      </xdr:nvSpPr>
      <xdr:spPr>
        <a:xfrm>
          <a:off x="12623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130629</xdr:rowOff>
    </xdr:from>
    <xdr:to>
      <xdr:col>82</xdr:col>
      <xdr:colOff>158750</xdr:colOff>
      <xdr:row>19</xdr:row>
      <xdr:rowOff>60778</xdr:rowOff>
    </xdr:to>
    <xdr:sp macro="" textlink="">
      <xdr:nvSpPr>
        <xdr:cNvPr id="148" name="楕円 147"/>
        <xdr:cNvSpPr/>
      </xdr:nvSpPr>
      <xdr:spPr>
        <a:xfrm>
          <a:off x="164592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102705</xdr:rowOff>
    </xdr:from>
    <xdr:ext cx="762000" cy="259045"/>
    <xdr:sp macro="" textlink="">
      <xdr:nvSpPr>
        <xdr:cNvPr id="149" name="物件費該当値テキスト"/>
        <xdr:cNvSpPr txBox="1"/>
      </xdr:nvSpPr>
      <xdr:spPr>
        <a:xfrm>
          <a:off x="16598900" y="318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149679</xdr:rowOff>
    </xdr:from>
    <xdr:to>
      <xdr:col>78</xdr:col>
      <xdr:colOff>120650</xdr:colOff>
      <xdr:row>18</xdr:row>
      <xdr:rowOff>79829</xdr:rowOff>
    </xdr:to>
    <xdr:sp macro="" textlink="">
      <xdr:nvSpPr>
        <xdr:cNvPr id="150" name="楕円 149"/>
        <xdr:cNvSpPr/>
      </xdr:nvSpPr>
      <xdr:spPr>
        <a:xfrm>
          <a:off x="15621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64606</xdr:rowOff>
    </xdr:from>
    <xdr:ext cx="736600" cy="259045"/>
    <xdr:sp macro="" textlink="">
      <xdr:nvSpPr>
        <xdr:cNvPr id="151" name="テキスト ボックス 150"/>
        <xdr:cNvSpPr txBox="1"/>
      </xdr:nvSpPr>
      <xdr:spPr>
        <a:xfrm>
          <a:off x="15290800" y="315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52" name="楕円 151"/>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53" name="テキスト ボックス 152"/>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62593</xdr:rowOff>
    </xdr:from>
    <xdr:to>
      <xdr:col>69</xdr:col>
      <xdr:colOff>142875</xdr:colOff>
      <xdr:row>17</xdr:row>
      <xdr:rowOff>164193</xdr:rowOff>
    </xdr:to>
    <xdr:sp macro="" textlink="">
      <xdr:nvSpPr>
        <xdr:cNvPr id="154" name="楕円 153"/>
        <xdr:cNvSpPr/>
      </xdr:nvSpPr>
      <xdr:spPr>
        <a:xfrm>
          <a:off x="13843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55" name="テキスト ボックス 154"/>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73479</xdr:rowOff>
    </xdr:from>
    <xdr:to>
      <xdr:col>65</xdr:col>
      <xdr:colOff>53975</xdr:colOff>
      <xdr:row>18</xdr:row>
      <xdr:rowOff>3629</xdr:rowOff>
    </xdr:to>
    <xdr:sp macro="" textlink="">
      <xdr:nvSpPr>
        <xdr:cNvPr id="156" name="楕円 155"/>
        <xdr:cNvSpPr/>
      </xdr:nvSpPr>
      <xdr:spPr>
        <a:xfrm>
          <a:off x="12954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159856</xdr:rowOff>
    </xdr:from>
    <xdr:ext cx="762000" cy="259045"/>
    <xdr:sp macro="" textlink="">
      <xdr:nvSpPr>
        <xdr:cNvPr id="157" name="テキスト ボックス 156"/>
        <xdr:cNvSpPr txBox="1"/>
      </xdr:nvSpPr>
      <xdr:spPr>
        <a:xfrm>
          <a:off x="12623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扶助費に係る経常収支比率は、類似団体平均以下の水準で推移している。これは、社会福祉、児童福祉、老人福祉において、各分野とも人口減少により給付も減少しているためと考えられる。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18143</xdr:rowOff>
    </xdr:from>
    <xdr:to>
      <xdr:col>24</xdr:col>
      <xdr:colOff>25400</xdr:colOff>
      <xdr:row>54</xdr:row>
      <xdr:rowOff>29028</xdr:rowOff>
    </xdr:to>
    <xdr:cxnSp macro="">
      <xdr:nvCxnSpPr>
        <xdr:cNvPr id="192" name="直線コネクタ 191"/>
        <xdr:cNvCxnSpPr/>
      </xdr:nvCxnSpPr>
      <xdr:spPr>
        <a:xfrm>
          <a:off x="3987800" y="92764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93"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113393</xdr:rowOff>
    </xdr:from>
    <xdr:to>
      <xdr:col>19</xdr:col>
      <xdr:colOff>187325</xdr:colOff>
      <xdr:row>54</xdr:row>
      <xdr:rowOff>18143</xdr:rowOff>
    </xdr:to>
    <xdr:cxnSp macro="">
      <xdr:nvCxnSpPr>
        <xdr:cNvPr id="195" name="直線コネクタ 194"/>
        <xdr:cNvCxnSpPr/>
      </xdr:nvCxnSpPr>
      <xdr:spPr>
        <a:xfrm>
          <a:off x="3098800" y="9200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7" name="テキスト ボックス 196"/>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91622</xdr:rowOff>
    </xdr:from>
    <xdr:to>
      <xdr:col>15</xdr:col>
      <xdr:colOff>98425</xdr:colOff>
      <xdr:row>53</xdr:row>
      <xdr:rowOff>113393</xdr:rowOff>
    </xdr:to>
    <xdr:cxnSp macro="">
      <xdr:nvCxnSpPr>
        <xdr:cNvPr id="198" name="直線コネクタ 197"/>
        <xdr:cNvCxnSpPr/>
      </xdr:nvCxnSpPr>
      <xdr:spPr>
        <a:xfrm>
          <a:off x="2209800" y="91784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200" name="テキスト ボックス 199"/>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91622</xdr:rowOff>
    </xdr:from>
    <xdr:to>
      <xdr:col>11</xdr:col>
      <xdr:colOff>9525</xdr:colOff>
      <xdr:row>53</xdr:row>
      <xdr:rowOff>102507</xdr:rowOff>
    </xdr:to>
    <xdr:cxnSp macro="">
      <xdr:nvCxnSpPr>
        <xdr:cNvPr id="201" name="直線コネクタ 200"/>
        <xdr:cNvCxnSpPr/>
      </xdr:nvCxnSpPr>
      <xdr:spPr>
        <a:xfrm flipV="1">
          <a:off x="1320800" y="9178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03" name="テキスト ボックス 202"/>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149678</xdr:rowOff>
    </xdr:from>
    <xdr:to>
      <xdr:col>24</xdr:col>
      <xdr:colOff>76200</xdr:colOff>
      <xdr:row>54</xdr:row>
      <xdr:rowOff>79828</xdr:rowOff>
    </xdr:to>
    <xdr:sp macro="" textlink="">
      <xdr:nvSpPr>
        <xdr:cNvPr id="211" name="楕円 210"/>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166205</xdr:rowOff>
    </xdr:from>
    <xdr:ext cx="762000" cy="259045"/>
    <xdr:sp macro="" textlink="">
      <xdr:nvSpPr>
        <xdr:cNvPr id="212" name="扶助費該当値テキスト"/>
        <xdr:cNvSpPr txBox="1"/>
      </xdr:nvSpPr>
      <xdr:spPr>
        <a:xfrm>
          <a:off x="4914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138793</xdr:rowOff>
    </xdr:from>
    <xdr:to>
      <xdr:col>20</xdr:col>
      <xdr:colOff>38100</xdr:colOff>
      <xdr:row>54</xdr:row>
      <xdr:rowOff>68943</xdr:rowOff>
    </xdr:to>
    <xdr:sp macro="" textlink="">
      <xdr:nvSpPr>
        <xdr:cNvPr id="213" name="楕円 212"/>
        <xdr:cNvSpPr/>
      </xdr:nvSpPr>
      <xdr:spPr>
        <a:xfrm>
          <a:off x="3937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79120</xdr:rowOff>
    </xdr:from>
    <xdr:ext cx="736600" cy="259045"/>
    <xdr:sp macro="" textlink="">
      <xdr:nvSpPr>
        <xdr:cNvPr id="214" name="テキスト ボックス 213"/>
        <xdr:cNvSpPr txBox="1"/>
      </xdr:nvSpPr>
      <xdr:spPr>
        <a:xfrm>
          <a:off x="3606800" y="8994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62593</xdr:rowOff>
    </xdr:from>
    <xdr:to>
      <xdr:col>15</xdr:col>
      <xdr:colOff>149225</xdr:colOff>
      <xdr:row>53</xdr:row>
      <xdr:rowOff>164193</xdr:rowOff>
    </xdr:to>
    <xdr:sp macro="" textlink="">
      <xdr:nvSpPr>
        <xdr:cNvPr id="215" name="楕円 214"/>
        <xdr:cNvSpPr/>
      </xdr:nvSpPr>
      <xdr:spPr>
        <a:xfrm>
          <a:off x="30480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2920</xdr:rowOff>
    </xdr:from>
    <xdr:ext cx="762000" cy="259045"/>
    <xdr:sp macro="" textlink="">
      <xdr:nvSpPr>
        <xdr:cNvPr id="216" name="テキスト ボックス 215"/>
        <xdr:cNvSpPr txBox="1"/>
      </xdr:nvSpPr>
      <xdr:spPr>
        <a:xfrm>
          <a:off x="2717800" y="891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40822</xdr:rowOff>
    </xdr:from>
    <xdr:to>
      <xdr:col>11</xdr:col>
      <xdr:colOff>60325</xdr:colOff>
      <xdr:row>53</xdr:row>
      <xdr:rowOff>142422</xdr:rowOff>
    </xdr:to>
    <xdr:sp macro="" textlink="">
      <xdr:nvSpPr>
        <xdr:cNvPr id="217" name="楕円 216"/>
        <xdr:cNvSpPr/>
      </xdr:nvSpPr>
      <xdr:spPr>
        <a:xfrm>
          <a:off x="2159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152599</xdr:rowOff>
    </xdr:from>
    <xdr:ext cx="762000" cy="259045"/>
    <xdr:sp macro="" textlink="">
      <xdr:nvSpPr>
        <xdr:cNvPr id="218" name="テキスト ボックス 217"/>
        <xdr:cNvSpPr txBox="1"/>
      </xdr:nvSpPr>
      <xdr:spPr>
        <a:xfrm>
          <a:off x="1828800" y="88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51707</xdr:rowOff>
    </xdr:from>
    <xdr:to>
      <xdr:col>6</xdr:col>
      <xdr:colOff>171450</xdr:colOff>
      <xdr:row>53</xdr:row>
      <xdr:rowOff>153307</xdr:rowOff>
    </xdr:to>
    <xdr:sp macro="" textlink="">
      <xdr:nvSpPr>
        <xdr:cNvPr id="219" name="楕円 218"/>
        <xdr:cNvSpPr/>
      </xdr:nvSpPr>
      <xdr:spPr>
        <a:xfrm>
          <a:off x="1270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163484</xdr:rowOff>
    </xdr:from>
    <xdr:ext cx="762000" cy="259045"/>
    <xdr:sp macro="" textlink="">
      <xdr:nvSpPr>
        <xdr:cNvPr id="220" name="テキスト ボックス 219"/>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その他に係る経常収支比率は</a:t>
          </a:r>
          <a:r>
            <a:rPr kumimoji="1" lang="ja-JP" altLang="en-US" sz="1100" b="0" i="0" baseline="0">
              <a:solidFill>
                <a:schemeClr val="dk1"/>
              </a:solidFill>
              <a:effectLst/>
              <a:latin typeface="+mn-lt"/>
              <a:ea typeface="+mn-ea"/>
              <a:cs typeface="+mn-cs"/>
            </a:rPr>
            <a:t>前年度に比べ</a:t>
          </a:r>
          <a:r>
            <a:rPr kumimoji="1" lang="en-US" altLang="ja-JP" sz="1100" b="0" i="0" baseline="0">
              <a:solidFill>
                <a:schemeClr val="dk1"/>
              </a:solidFill>
              <a:effectLst/>
              <a:latin typeface="+mn-lt"/>
              <a:ea typeface="+mn-ea"/>
              <a:cs typeface="+mn-cs"/>
            </a:rPr>
            <a:t>7.5</a:t>
          </a:r>
          <a:r>
            <a:rPr kumimoji="1" lang="ja-JP" altLang="en-US" sz="1100" b="0" i="0" baseline="0">
              <a:solidFill>
                <a:schemeClr val="dk1"/>
              </a:solidFill>
              <a:effectLst/>
              <a:latin typeface="+mn-lt"/>
              <a:ea typeface="+mn-ea"/>
              <a:cs typeface="+mn-cs"/>
            </a:rPr>
            <a:t>ポイント減少している。</a:t>
          </a:r>
          <a:r>
            <a:rPr kumimoji="1" lang="ja-JP" altLang="ja-JP" sz="1100" b="0" i="0" baseline="0">
              <a:solidFill>
                <a:schemeClr val="dk1"/>
              </a:solidFill>
              <a:effectLst/>
              <a:latin typeface="+mn-lt"/>
              <a:ea typeface="+mn-ea"/>
              <a:cs typeface="+mn-cs"/>
            </a:rPr>
            <a:t>これは、下水道事業が令和元年度から公営企業会計に移行し、繰出金の性質が繰出金から補助費等に変更になったことが主な要因である。類似団体平均を</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下</a:t>
          </a:r>
          <a:r>
            <a:rPr kumimoji="1" lang="ja-JP" altLang="ja-JP" sz="1100" b="0" i="0" baseline="0">
              <a:solidFill>
                <a:schemeClr val="dk1"/>
              </a:solidFill>
              <a:effectLst/>
              <a:latin typeface="+mn-lt"/>
              <a:ea typeface="+mn-ea"/>
              <a:cs typeface="+mn-cs"/>
            </a:rPr>
            <a:t>回っている</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高齢化による介護保険事業会計への繰出金が</a:t>
          </a:r>
          <a:r>
            <a:rPr kumimoji="1" lang="ja-JP" altLang="en-US" sz="1100" b="0" i="0" baseline="0">
              <a:solidFill>
                <a:schemeClr val="dk1"/>
              </a:solidFill>
              <a:effectLst/>
              <a:latin typeface="+mn-lt"/>
              <a:ea typeface="+mn-ea"/>
              <a:cs typeface="+mn-cs"/>
            </a:rPr>
            <a:t>増えることが予想され、</a:t>
          </a:r>
          <a:r>
            <a:rPr kumimoji="1" lang="ja-JP" altLang="ja-JP" sz="1100" b="0" i="0" baseline="0">
              <a:solidFill>
                <a:schemeClr val="dk1"/>
              </a:solidFill>
              <a:effectLst/>
              <a:latin typeface="+mn-lt"/>
              <a:ea typeface="+mn-ea"/>
              <a:cs typeface="+mn-cs"/>
            </a:rPr>
            <a:t>今後は、</a:t>
          </a:r>
          <a:r>
            <a:rPr kumimoji="1" lang="ja-JP" altLang="en-US" sz="1100" b="0" i="0" baseline="0">
              <a:solidFill>
                <a:schemeClr val="dk1"/>
              </a:solidFill>
              <a:effectLst/>
              <a:latin typeface="+mn-lt"/>
              <a:ea typeface="+mn-ea"/>
              <a:cs typeface="+mn-cs"/>
            </a:rPr>
            <a:t>介護</a:t>
          </a:r>
          <a:r>
            <a:rPr kumimoji="1" lang="ja-JP" altLang="ja-JP" sz="1100" b="0" i="0" baseline="0">
              <a:solidFill>
                <a:schemeClr val="dk1"/>
              </a:solidFill>
              <a:effectLst/>
              <a:latin typeface="+mn-lt"/>
              <a:ea typeface="+mn-ea"/>
              <a:cs typeface="+mn-cs"/>
            </a:rPr>
            <a:t>保険料の適正化を図る。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59</xdr:row>
      <xdr:rowOff>138430</xdr:rowOff>
    </xdr:to>
    <xdr:cxnSp macro="">
      <xdr:nvCxnSpPr>
        <xdr:cNvPr id="253" name="直線コネクタ 252"/>
        <xdr:cNvCxnSpPr/>
      </xdr:nvCxnSpPr>
      <xdr:spPr>
        <a:xfrm flipV="1">
          <a:off x="15671800" y="9682480"/>
          <a:ext cx="8382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138430</xdr:rowOff>
    </xdr:from>
    <xdr:to>
      <xdr:col>78</xdr:col>
      <xdr:colOff>69850</xdr:colOff>
      <xdr:row>60</xdr:row>
      <xdr:rowOff>12700</xdr:rowOff>
    </xdr:to>
    <xdr:cxnSp macro="">
      <xdr:nvCxnSpPr>
        <xdr:cNvPr id="256" name="直線コネクタ 255"/>
        <xdr:cNvCxnSpPr/>
      </xdr:nvCxnSpPr>
      <xdr:spPr>
        <a:xfrm flipV="1">
          <a:off x="14782800" y="10253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8" name="テキスト ボックス 257"/>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xdr:rowOff>
    </xdr:from>
    <xdr:to>
      <xdr:col>73</xdr:col>
      <xdr:colOff>180975</xdr:colOff>
      <xdr:row>60</xdr:row>
      <xdr:rowOff>20320</xdr:rowOff>
    </xdr:to>
    <xdr:cxnSp macro="">
      <xdr:nvCxnSpPr>
        <xdr:cNvPr id="259" name="直線コネクタ 258"/>
        <xdr:cNvCxnSpPr/>
      </xdr:nvCxnSpPr>
      <xdr:spPr>
        <a:xfrm flipV="1">
          <a:off x="13893800" y="10299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61" name="テキスト ボックス 260"/>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138430</xdr:rowOff>
    </xdr:from>
    <xdr:to>
      <xdr:col>69</xdr:col>
      <xdr:colOff>92075</xdr:colOff>
      <xdr:row>60</xdr:row>
      <xdr:rowOff>20320</xdr:rowOff>
    </xdr:to>
    <xdr:cxnSp macro="">
      <xdr:nvCxnSpPr>
        <xdr:cNvPr id="262" name="直線コネクタ 261"/>
        <xdr:cNvCxnSpPr/>
      </xdr:nvCxnSpPr>
      <xdr:spPr>
        <a:xfrm>
          <a:off x="13004800" y="10253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64" name="テキスト ボックス 263"/>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6" name="テキスト ボックス 265"/>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72" name="楕円 271"/>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47007</xdr:rowOff>
    </xdr:from>
    <xdr:ext cx="762000" cy="259045"/>
    <xdr:sp macro="" textlink="">
      <xdr:nvSpPr>
        <xdr:cNvPr id="273" name="その他該当値テキスト"/>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87630</xdr:rowOff>
    </xdr:from>
    <xdr:to>
      <xdr:col>78</xdr:col>
      <xdr:colOff>120650</xdr:colOff>
      <xdr:row>60</xdr:row>
      <xdr:rowOff>17780</xdr:rowOff>
    </xdr:to>
    <xdr:sp macro="" textlink="">
      <xdr:nvSpPr>
        <xdr:cNvPr id="274" name="楕円 273"/>
        <xdr:cNvSpPr/>
      </xdr:nvSpPr>
      <xdr:spPr>
        <a:xfrm>
          <a:off x="15621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2557</xdr:rowOff>
    </xdr:from>
    <xdr:ext cx="736600" cy="259045"/>
    <xdr:sp macro="" textlink="">
      <xdr:nvSpPr>
        <xdr:cNvPr id="275" name="テキスト ボックス 274"/>
        <xdr:cNvSpPr txBox="1"/>
      </xdr:nvSpPr>
      <xdr:spPr>
        <a:xfrm>
          <a:off x="15290800" y="1028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133350</xdr:rowOff>
    </xdr:from>
    <xdr:to>
      <xdr:col>74</xdr:col>
      <xdr:colOff>31750</xdr:colOff>
      <xdr:row>60</xdr:row>
      <xdr:rowOff>63500</xdr:rowOff>
    </xdr:to>
    <xdr:sp macro="" textlink="">
      <xdr:nvSpPr>
        <xdr:cNvPr id="276" name="楕円 275"/>
        <xdr:cNvSpPr/>
      </xdr:nvSpPr>
      <xdr:spPr>
        <a:xfrm>
          <a:off x="14732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48277</xdr:rowOff>
    </xdr:from>
    <xdr:ext cx="762000" cy="259045"/>
    <xdr:sp macro="" textlink="">
      <xdr:nvSpPr>
        <xdr:cNvPr id="277" name="テキスト ボックス 276"/>
        <xdr:cNvSpPr txBox="1"/>
      </xdr:nvSpPr>
      <xdr:spPr>
        <a:xfrm>
          <a:off x="14401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140970</xdr:rowOff>
    </xdr:from>
    <xdr:to>
      <xdr:col>69</xdr:col>
      <xdr:colOff>142875</xdr:colOff>
      <xdr:row>60</xdr:row>
      <xdr:rowOff>71120</xdr:rowOff>
    </xdr:to>
    <xdr:sp macro="" textlink="">
      <xdr:nvSpPr>
        <xdr:cNvPr id="278" name="楕円 277"/>
        <xdr:cNvSpPr/>
      </xdr:nvSpPr>
      <xdr:spPr>
        <a:xfrm>
          <a:off x="138430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55897</xdr:rowOff>
    </xdr:from>
    <xdr:ext cx="762000" cy="259045"/>
    <xdr:sp macro="" textlink="">
      <xdr:nvSpPr>
        <xdr:cNvPr id="279" name="テキスト ボックス 278"/>
        <xdr:cNvSpPr txBox="1"/>
      </xdr:nvSpPr>
      <xdr:spPr>
        <a:xfrm>
          <a:off x="13512800" y="103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87630</xdr:rowOff>
    </xdr:from>
    <xdr:to>
      <xdr:col>65</xdr:col>
      <xdr:colOff>53975</xdr:colOff>
      <xdr:row>60</xdr:row>
      <xdr:rowOff>17780</xdr:rowOff>
    </xdr:to>
    <xdr:sp macro="" textlink="">
      <xdr:nvSpPr>
        <xdr:cNvPr id="280" name="楕円 279"/>
        <xdr:cNvSpPr/>
      </xdr:nvSpPr>
      <xdr:spPr>
        <a:xfrm>
          <a:off x="12954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2557</xdr:rowOff>
    </xdr:from>
    <xdr:ext cx="762000" cy="259045"/>
    <xdr:sp macro="" textlink="">
      <xdr:nvSpPr>
        <xdr:cNvPr id="281" name="テキスト ボックス 280"/>
        <xdr:cNvSpPr txBox="1"/>
      </xdr:nvSpPr>
      <xdr:spPr>
        <a:xfrm>
          <a:off x="12623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補助費等に係る経常収支比率</a:t>
          </a:r>
          <a:r>
            <a:rPr kumimoji="1" lang="ja-JP" altLang="en-US" sz="1100" b="0" i="0" baseline="0">
              <a:solidFill>
                <a:schemeClr val="dk1"/>
              </a:solidFill>
              <a:effectLst/>
              <a:latin typeface="+mn-lt"/>
              <a:ea typeface="+mn-ea"/>
              <a:cs typeface="+mn-cs"/>
            </a:rPr>
            <a:t>は前年度に比べ</a:t>
          </a:r>
          <a:r>
            <a:rPr kumimoji="1" lang="en-US" altLang="ja-JP" sz="1100" b="0" i="0" baseline="0">
              <a:solidFill>
                <a:schemeClr val="dk1"/>
              </a:solidFill>
              <a:effectLst/>
              <a:latin typeface="+mn-lt"/>
              <a:ea typeface="+mn-ea"/>
              <a:cs typeface="+mn-cs"/>
            </a:rPr>
            <a:t>6.9</a:t>
          </a:r>
          <a:r>
            <a:rPr kumimoji="1" lang="ja-JP" altLang="en-US" sz="1100" b="0" i="0" baseline="0">
              <a:solidFill>
                <a:schemeClr val="dk1"/>
              </a:solidFill>
              <a:effectLst/>
              <a:latin typeface="+mn-lt"/>
              <a:ea typeface="+mn-ea"/>
              <a:cs typeface="+mn-cs"/>
            </a:rPr>
            <a:t>ポイント増加している。これは、</a:t>
          </a:r>
          <a:r>
            <a:rPr kumimoji="1" lang="ja-JP" altLang="ja-JP" sz="1100" b="0" i="0" baseline="0">
              <a:solidFill>
                <a:schemeClr val="dk1"/>
              </a:solidFill>
              <a:effectLst/>
              <a:latin typeface="+mn-lt"/>
              <a:ea typeface="+mn-ea"/>
              <a:cs typeface="+mn-cs"/>
            </a:rPr>
            <a:t>下水道事業が令和元年度から公営企業会計に移行し、繰出金の性質が繰出金から補助費等に変更になった</a:t>
          </a:r>
          <a:r>
            <a:rPr kumimoji="1" lang="ja-JP" altLang="en-US" sz="1100" b="0" i="0" baseline="0">
              <a:solidFill>
                <a:schemeClr val="dk1"/>
              </a:solidFill>
              <a:effectLst/>
              <a:latin typeface="+mn-lt"/>
              <a:ea typeface="+mn-ea"/>
              <a:cs typeface="+mn-cs"/>
            </a:rPr>
            <a:t>ことが主な要因である。また、</a:t>
          </a:r>
          <a:r>
            <a:rPr kumimoji="1" lang="ja-JP" altLang="ja-JP" sz="1100" b="0" i="0" baseline="0">
              <a:solidFill>
                <a:schemeClr val="dk1"/>
              </a:solidFill>
              <a:effectLst/>
              <a:latin typeface="+mn-lt"/>
              <a:ea typeface="+mn-ea"/>
              <a:cs typeface="+mn-cs"/>
            </a:rPr>
            <a:t>類似団体平均より高くなっているのは、</a:t>
          </a:r>
          <a:r>
            <a:rPr kumimoji="1" lang="ja-JP" altLang="en-US" sz="1100" b="0" i="0" baseline="0">
              <a:solidFill>
                <a:schemeClr val="dk1"/>
              </a:solidFill>
              <a:effectLst/>
              <a:latin typeface="+mn-lt"/>
              <a:ea typeface="+mn-ea"/>
              <a:cs typeface="+mn-cs"/>
            </a:rPr>
            <a:t>公共下水道の整備率が高いこと</a:t>
          </a:r>
          <a:r>
            <a:rPr kumimoji="1" lang="ja-JP" altLang="ja-JP" sz="1100" b="0" i="0" baseline="0">
              <a:solidFill>
                <a:schemeClr val="dk1"/>
              </a:solidFill>
              <a:effectLst/>
              <a:latin typeface="+mn-lt"/>
              <a:ea typeface="+mn-ea"/>
              <a:cs typeface="+mn-cs"/>
            </a:rPr>
            <a:t>に伴い、下水道事業会計への公債費の繰出金が高い水準で推移していること及び市立八幡浜総合病院への負担金が多額になっているためである。</a:t>
          </a:r>
          <a:r>
            <a:rPr kumimoji="1" lang="ja-JP" altLang="en-US" sz="1100" b="0" i="0" baseline="0">
              <a:solidFill>
                <a:schemeClr val="dk1"/>
              </a:solidFill>
              <a:effectLst/>
              <a:latin typeface="+mn-lt"/>
              <a:ea typeface="+mn-ea"/>
              <a:cs typeface="+mn-cs"/>
            </a:rPr>
            <a:t>下水道への繰出金</a:t>
          </a:r>
          <a:r>
            <a:rPr kumimoji="1" lang="ja-JP" altLang="ja-JP" sz="1100" b="0" i="0" baseline="0">
              <a:solidFill>
                <a:schemeClr val="dk1"/>
              </a:solidFill>
              <a:effectLst/>
              <a:latin typeface="+mn-lt"/>
              <a:ea typeface="+mn-ea"/>
              <a:cs typeface="+mn-cs"/>
            </a:rPr>
            <a:t>、病院への負担金は地域住民の</a:t>
          </a:r>
          <a:r>
            <a:rPr kumimoji="1" lang="ja-JP" altLang="en-US" sz="1100" b="0" i="0" baseline="0">
              <a:solidFill>
                <a:schemeClr val="dk1"/>
              </a:solidFill>
              <a:effectLst/>
              <a:latin typeface="+mn-lt"/>
              <a:ea typeface="+mn-ea"/>
              <a:cs typeface="+mn-cs"/>
            </a:rPr>
            <a:t>安全安心の</a:t>
          </a:r>
          <a:r>
            <a:rPr kumimoji="1" lang="ja-JP" altLang="ja-JP" sz="1100" b="0" i="0" baseline="0">
              <a:solidFill>
                <a:schemeClr val="dk1"/>
              </a:solidFill>
              <a:effectLst/>
              <a:latin typeface="+mn-lt"/>
              <a:ea typeface="+mn-ea"/>
              <a:cs typeface="+mn-cs"/>
            </a:rPr>
            <a:t>ために必要なものであるが、年々増高する補助費等を抑えるため経営改善</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努力を促す必要がある。補助金については、補助団体の活動・運営状況等を的確に把握し、廃止・縮小などの見直しを図る。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92710</xdr:rowOff>
    </xdr:from>
    <xdr:to>
      <xdr:col>82</xdr:col>
      <xdr:colOff>107950</xdr:colOff>
      <xdr:row>39</xdr:row>
      <xdr:rowOff>65278</xdr:rowOff>
    </xdr:to>
    <xdr:cxnSp macro="">
      <xdr:nvCxnSpPr>
        <xdr:cNvPr id="311" name="直線コネクタ 310"/>
        <xdr:cNvCxnSpPr/>
      </xdr:nvCxnSpPr>
      <xdr:spPr>
        <a:xfrm>
          <a:off x="15671800" y="6436360"/>
          <a:ext cx="8382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12"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37</xdr:row>
      <xdr:rowOff>110998</xdr:rowOff>
    </xdr:to>
    <xdr:cxnSp macro="">
      <xdr:nvCxnSpPr>
        <xdr:cNvPr id="314" name="直線コネクタ 313"/>
        <xdr:cNvCxnSpPr/>
      </xdr:nvCxnSpPr>
      <xdr:spPr>
        <a:xfrm flipV="1">
          <a:off x="14782800" y="64363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6" name="テキスト ボックス 315"/>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110998</xdr:rowOff>
    </xdr:from>
    <xdr:to>
      <xdr:col>73</xdr:col>
      <xdr:colOff>180975</xdr:colOff>
      <xdr:row>37</xdr:row>
      <xdr:rowOff>120142</xdr:rowOff>
    </xdr:to>
    <xdr:cxnSp macro="">
      <xdr:nvCxnSpPr>
        <xdr:cNvPr id="317" name="直線コネクタ 316"/>
        <xdr:cNvCxnSpPr/>
      </xdr:nvCxnSpPr>
      <xdr:spPr>
        <a:xfrm flipV="1">
          <a:off x="13893800" y="64546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19" name="テキスト ボックス 318"/>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37</xdr:row>
      <xdr:rowOff>120142</xdr:rowOff>
    </xdr:to>
    <xdr:cxnSp macro="">
      <xdr:nvCxnSpPr>
        <xdr:cNvPr id="320" name="直線コネクタ 319"/>
        <xdr:cNvCxnSpPr/>
      </xdr:nvCxnSpPr>
      <xdr:spPr>
        <a:xfrm>
          <a:off x="13004800" y="64363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2" name="テキスト ボックス 321"/>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24" name="テキスト ボックス 323"/>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14478</xdr:rowOff>
    </xdr:from>
    <xdr:to>
      <xdr:col>82</xdr:col>
      <xdr:colOff>158750</xdr:colOff>
      <xdr:row>39</xdr:row>
      <xdr:rowOff>116078</xdr:rowOff>
    </xdr:to>
    <xdr:sp macro="" textlink="">
      <xdr:nvSpPr>
        <xdr:cNvPr id="330" name="楕円 329"/>
        <xdr:cNvSpPr/>
      </xdr:nvSpPr>
      <xdr:spPr>
        <a:xfrm>
          <a:off x="164592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94505</xdr:rowOff>
    </xdr:from>
    <xdr:ext cx="762000" cy="259045"/>
    <xdr:sp macro="" textlink="">
      <xdr:nvSpPr>
        <xdr:cNvPr id="331" name="補助費等該当値テキスト"/>
        <xdr:cNvSpPr txBox="1"/>
      </xdr:nvSpPr>
      <xdr:spPr>
        <a:xfrm>
          <a:off x="16598900" y="660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32" name="楕円 331"/>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33" name="テキスト ボックス 332"/>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60198</xdr:rowOff>
    </xdr:from>
    <xdr:to>
      <xdr:col>74</xdr:col>
      <xdr:colOff>31750</xdr:colOff>
      <xdr:row>37</xdr:row>
      <xdr:rowOff>161798</xdr:rowOff>
    </xdr:to>
    <xdr:sp macro="" textlink="">
      <xdr:nvSpPr>
        <xdr:cNvPr id="334" name="楕円 333"/>
        <xdr:cNvSpPr/>
      </xdr:nvSpPr>
      <xdr:spPr>
        <a:xfrm>
          <a:off x="14732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146575</xdr:rowOff>
    </xdr:from>
    <xdr:ext cx="762000" cy="259045"/>
    <xdr:sp macro="" textlink="">
      <xdr:nvSpPr>
        <xdr:cNvPr id="335" name="テキスト ボックス 334"/>
        <xdr:cNvSpPr txBox="1"/>
      </xdr:nvSpPr>
      <xdr:spPr>
        <a:xfrm>
          <a:off x="14401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69342</xdr:rowOff>
    </xdr:from>
    <xdr:to>
      <xdr:col>69</xdr:col>
      <xdr:colOff>142875</xdr:colOff>
      <xdr:row>37</xdr:row>
      <xdr:rowOff>170942</xdr:rowOff>
    </xdr:to>
    <xdr:sp macro="" textlink="">
      <xdr:nvSpPr>
        <xdr:cNvPr id="336" name="楕円 335"/>
        <xdr:cNvSpPr/>
      </xdr:nvSpPr>
      <xdr:spPr>
        <a:xfrm>
          <a:off x="13843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155719</xdr:rowOff>
    </xdr:from>
    <xdr:ext cx="762000" cy="259045"/>
    <xdr:sp macro="" textlink="">
      <xdr:nvSpPr>
        <xdr:cNvPr id="337" name="テキスト ボックス 336"/>
        <xdr:cNvSpPr txBox="1"/>
      </xdr:nvSpPr>
      <xdr:spPr>
        <a:xfrm>
          <a:off x="13512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38" name="楕円 337"/>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128287</xdr:rowOff>
    </xdr:from>
    <xdr:ext cx="762000" cy="259045"/>
    <xdr:sp macro="" textlink="">
      <xdr:nvSpPr>
        <xdr:cNvPr id="339" name="テキスト ボックス 338"/>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公債費に係る経常収支比率は、類似団体平均を</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ポイント下回っている。過去の大型事業の償還終了により元利償還金額は減少しているが、保内総合児童センター建設事業、</a:t>
          </a:r>
          <a:r>
            <a:rPr kumimoji="1" lang="ja-JP" altLang="en-US" sz="1100" b="0" i="0" baseline="0">
              <a:solidFill>
                <a:schemeClr val="dk1"/>
              </a:solidFill>
              <a:effectLst/>
              <a:latin typeface="+mn-lt"/>
              <a:ea typeface="+mn-ea"/>
              <a:cs typeface="+mn-cs"/>
            </a:rPr>
            <a:t>耐震フェリー桟橋整備</a:t>
          </a:r>
          <a:r>
            <a:rPr kumimoji="1" lang="ja-JP" altLang="ja-JP" sz="1100" b="0" i="0" baseline="0">
              <a:solidFill>
                <a:schemeClr val="dk1"/>
              </a:solidFill>
              <a:effectLst/>
              <a:latin typeface="+mn-lt"/>
              <a:ea typeface="+mn-ea"/>
              <a:cs typeface="+mn-cs"/>
            </a:rPr>
            <a:t>事業等の償還が始まることにより、今後は公債費の増加が見込まれるため、起債の新規発行を伴う普通建設事業を抑制し、臨時財政対策債を除く起債発行額を原則として元金償還額より抑える方針とする。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155575</xdr:rowOff>
    </xdr:from>
    <xdr:to>
      <xdr:col>24</xdr:col>
      <xdr:colOff>25400</xdr:colOff>
      <xdr:row>74</xdr:row>
      <xdr:rowOff>155575</xdr:rowOff>
    </xdr:to>
    <xdr:cxnSp macro="">
      <xdr:nvCxnSpPr>
        <xdr:cNvPr id="371" name="直線コネクタ 370"/>
        <xdr:cNvCxnSpPr/>
      </xdr:nvCxnSpPr>
      <xdr:spPr>
        <a:xfrm>
          <a:off x="3987800" y="128428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127652</xdr:rowOff>
    </xdr:from>
    <xdr:ext cx="762000" cy="259045"/>
    <xdr:sp macro="" textlink="">
      <xdr:nvSpPr>
        <xdr:cNvPr id="372" name="公債費平均値テキスト"/>
        <xdr:cNvSpPr txBox="1"/>
      </xdr:nvSpPr>
      <xdr:spPr>
        <a:xfrm>
          <a:off x="4914900" y="12814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155575</xdr:rowOff>
    </xdr:from>
    <xdr:to>
      <xdr:col>19</xdr:col>
      <xdr:colOff>187325</xdr:colOff>
      <xdr:row>74</xdr:row>
      <xdr:rowOff>165100</xdr:rowOff>
    </xdr:to>
    <xdr:cxnSp macro="">
      <xdr:nvCxnSpPr>
        <xdr:cNvPr id="374" name="直線コネクタ 373"/>
        <xdr:cNvCxnSpPr/>
      </xdr:nvCxnSpPr>
      <xdr:spPr>
        <a:xfrm flipV="1">
          <a:off x="3098800" y="128428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6" name="テキスト ボックス 375"/>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161290</xdr:rowOff>
    </xdr:from>
    <xdr:to>
      <xdr:col>15</xdr:col>
      <xdr:colOff>98425</xdr:colOff>
      <xdr:row>74</xdr:row>
      <xdr:rowOff>165100</xdr:rowOff>
    </xdr:to>
    <xdr:cxnSp macro="">
      <xdr:nvCxnSpPr>
        <xdr:cNvPr id="377" name="直線コネクタ 376"/>
        <xdr:cNvCxnSpPr/>
      </xdr:nvCxnSpPr>
      <xdr:spPr>
        <a:xfrm>
          <a:off x="2209800" y="128485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153670</xdr:rowOff>
    </xdr:from>
    <xdr:to>
      <xdr:col>11</xdr:col>
      <xdr:colOff>9525</xdr:colOff>
      <xdr:row>74</xdr:row>
      <xdr:rowOff>161290</xdr:rowOff>
    </xdr:to>
    <xdr:cxnSp macro="">
      <xdr:nvCxnSpPr>
        <xdr:cNvPr id="380" name="直線コネクタ 379"/>
        <xdr:cNvCxnSpPr/>
      </xdr:nvCxnSpPr>
      <xdr:spPr>
        <a:xfrm>
          <a:off x="1320800" y="128409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4" name="テキスト ボックス 383"/>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104775</xdr:rowOff>
    </xdr:from>
    <xdr:to>
      <xdr:col>24</xdr:col>
      <xdr:colOff>76200</xdr:colOff>
      <xdr:row>75</xdr:row>
      <xdr:rowOff>34925</xdr:rowOff>
    </xdr:to>
    <xdr:sp macro="" textlink="">
      <xdr:nvSpPr>
        <xdr:cNvPr id="390" name="楕円 389"/>
        <xdr:cNvSpPr/>
      </xdr:nvSpPr>
      <xdr:spPr>
        <a:xfrm>
          <a:off x="47752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13352</xdr:rowOff>
    </xdr:from>
    <xdr:ext cx="762000" cy="259045"/>
    <xdr:sp macro="" textlink="">
      <xdr:nvSpPr>
        <xdr:cNvPr id="391" name="公債費該当値テキスト"/>
        <xdr:cNvSpPr txBox="1"/>
      </xdr:nvSpPr>
      <xdr:spPr>
        <a:xfrm>
          <a:off x="4914900" y="1270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104775</xdr:rowOff>
    </xdr:from>
    <xdr:to>
      <xdr:col>20</xdr:col>
      <xdr:colOff>38100</xdr:colOff>
      <xdr:row>75</xdr:row>
      <xdr:rowOff>34925</xdr:rowOff>
    </xdr:to>
    <xdr:sp macro="" textlink="">
      <xdr:nvSpPr>
        <xdr:cNvPr id="392" name="楕円 391"/>
        <xdr:cNvSpPr/>
      </xdr:nvSpPr>
      <xdr:spPr>
        <a:xfrm>
          <a:off x="3937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45102</xdr:rowOff>
    </xdr:from>
    <xdr:ext cx="736600" cy="259045"/>
    <xdr:sp macro="" textlink="">
      <xdr:nvSpPr>
        <xdr:cNvPr id="393" name="テキスト ボックス 392"/>
        <xdr:cNvSpPr txBox="1"/>
      </xdr:nvSpPr>
      <xdr:spPr>
        <a:xfrm>
          <a:off x="3606800" y="12560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114300</xdr:rowOff>
    </xdr:from>
    <xdr:to>
      <xdr:col>15</xdr:col>
      <xdr:colOff>149225</xdr:colOff>
      <xdr:row>75</xdr:row>
      <xdr:rowOff>44450</xdr:rowOff>
    </xdr:to>
    <xdr:sp macro="" textlink="">
      <xdr:nvSpPr>
        <xdr:cNvPr id="394" name="楕円 393"/>
        <xdr:cNvSpPr/>
      </xdr:nvSpPr>
      <xdr:spPr>
        <a:xfrm>
          <a:off x="3048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54627</xdr:rowOff>
    </xdr:from>
    <xdr:ext cx="762000" cy="259045"/>
    <xdr:sp macro="" textlink="">
      <xdr:nvSpPr>
        <xdr:cNvPr id="395" name="テキスト ボックス 394"/>
        <xdr:cNvSpPr txBox="1"/>
      </xdr:nvSpPr>
      <xdr:spPr>
        <a:xfrm>
          <a:off x="2717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110490</xdr:rowOff>
    </xdr:from>
    <xdr:to>
      <xdr:col>11</xdr:col>
      <xdr:colOff>60325</xdr:colOff>
      <xdr:row>75</xdr:row>
      <xdr:rowOff>40640</xdr:rowOff>
    </xdr:to>
    <xdr:sp macro="" textlink="">
      <xdr:nvSpPr>
        <xdr:cNvPr id="396" name="楕円 395"/>
        <xdr:cNvSpPr/>
      </xdr:nvSpPr>
      <xdr:spPr>
        <a:xfrm>
          <a:off x="2159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50817</xdr:rowOff>
    </xdr:from>
    <xdr:ext cx="762000" cy="259045"/>
    <xdr:sp macro="" textlink="">
      <xdr:nvSpPr>
        <xdr:cNvPr id="397" name="テキスト ボックス 396"/>
        <xdr:cNvSpPr txBox="1"/>
      </xdr:nvSpPr>
      <xdr:spPr>
        <a:xfrm>
          <a:off x="1828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102870</xdr:rowOff>
    </xdr:from>
    <xdr:to>
      <xdr:col>6</xdr:col>
      <xdr:colOff>171450</xdr:colOff>
      <xdr:row>75</xdr:row>
      <xdr:rowOff>33020</xdr:rowOff>
    </xdr:to>
    <xdr:sp macro="" textlink="">
      <xdr:nvSpPr>
        <xdr:cNvPr id="398" name="楕円 397"/>
        <xdr:cNvSpPr/>
      </xdr:nvSpPr>
      <xdr:spPr>
        <a:xfrm>
          <a:off x="1270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43197</xdr:rowOff>
    </xdr:from>
    <xdr:ext cx="762000" cy="259045"/>
    <xdr:sp macro="" textlink="">
      <xdr:nvSpPr>
        <xdr:cNvPr id="399" name="テキスト ボックス 398"/>
        <xdr:cNvSpPr txBox="1"/>
      </xdr:nvSpPr>
      <xdr:spPr>
        <a:xfrm>
          <a:off x="939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公債費以外に係る経常収支比率は、類似団体平均を</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ポイント上回っている。委託料等の物件費</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公共下水道</a:t>
          </a:r>
          <a:r>
            <a:rPr kumimoji="1" lang="ja-JP" altLang="ja-JP" sz="1100" b="0" i="0" baseline="0">
              <a:solidFill>
                <a:schemeClr val="dk1"/>
              </a:solidFill>
              <a:effectLst/>
              <a:latin typeface="+mn-lt"/>
              <a:ea typeface="+mn-ea"/>
              <a:cs typeface="+mn-cs"/>
            </a:rPr>
            <a:t>、市立八幡浜総合病院への負担金等の補助費等</a:t>
          </a:r>
          <a:r>
            <a:rPr kumimoji="1" lang="en-US" altLang="ja-JP" sz="1100" b="0" i="0" baseline="0">
              <a:solidFill>
                <a:schemeClr val="dk1"/>
              </a:solidFill>
              <a:effectLst/>
              <a:latin typeface="+mn-lt"/>
              <a:ea typeface="+mn-ea"/>
              <a:cs typeface="+mn-cs"/>
            </a:rPr>
            <a:t>10.5</a:t>
          </a:r>
          <a:r>
            <a:rPr kumimoji="1" lang="ja-JP" altLang="ja-JP" sz="1100" b="0" i="0" baseline="0">
              <a:solidFill>
                <a:schemeClr val="dk1"/>
              </a:solidFill>
              <a:effectLst/>
              <a:latin typeface="+mn-lt"/>
              <a:ea typeface="+mn-ea"/>
              <a:cs typeface="+mn-cs"/>
            </a:rPr>
            <a:t>ポイン</a:t>
          </a:r>
          <a:r>
            <a:rPr kumimoji="1" lang="ja-JP" altLang="en-US" sz="1100" b="0" i="0" baseline="0">
              <a:solidFill>
                <a:schemeClr val="dk1"/>
              </a:solidFill>
              <a:effectLst/>
              <a:latin typeface="+mn-lt"/>
              <a:ea typeface="+mn-ea"/>
              <a:cs typeface="+mn-cs"/>
            </a:rPr>
            <a:t>ト</a:t>
          </a:r>
          <a:r>
            <a:rPr kumimoji="1" lang="ja-JP" altLang="ja-JP" sz="1100" b="0" i="0" baseline="0">
              <a:solidFill>
                <a:schemeClr val="dk1"/>
              </a:solidFill>
              <a:effectLst/>
              <a:latin typeface="+mn-lt"/>
              <a:ea typeface="+mn-ea"/>
              <a:cs typeface="+mn-cs"/>
            </a:rPr>
            <a:t>などが</a:t>
          </a:r>
          <a:r>
            <a:rPr kumimoji="1" lang="ja-JP" altLang="en-US" sz="1100" b="0" i="0" baseline="0">
              <a:solidFill>
                <a:schemeClr val="dk1"/>
              </a:solidFill>
              <a:effectLst/>
              <a:latin typeface="+mn-lt"/>
              <a:ea typeface="+mn-ea"/>
              <a:cs typeface="+mn-cs"/>
            </a:rPr>
            <a:t>主な</a:t>
          </a:r>
          <a:r>
            <a:rPr kumimoji="1" lang="ja-JP" altLang="ja-JP" sz="1100" b="0" i="0" baseline="0">
              <a:solidFill>
                <a:schemeClr val="dk1"/>
              </a:solidFill>
              <a:effectLst/>
              <a:latin typeface="+mn-lt"/>
              <a:ea typeface="+mn-ea"/>
              <a:cs typeface="+mn-cs"/>
            </a:rPr>
            <a:t>要因である。経常収支比率を改善するには、経常一般財源の増加も大きな要因となるため、市税の収納率向上や市有財産の売却等、歳入確保に努める。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124713</xdr:rowOff>
    </xdr:from>
    <xdr:to>
      <xdr:col>82</xdr:col>
      <xdr:colOff>107950</xdr:colOff>
      <xdr:row>77</xdr:row>
      <xdr:rowOff>138430</xdr:rowOff>
    </xdr:to>
    <xdr:cxnSp macro="">
      <xdr:nvCxnSpPr>
        <xdr:cNvPr id="430" name="直線コネクタ 429"/>
        <xdr:cNvCxnSpPr/>
      </xdr:nvCxnSpPr>
      <xdr:spPr>
        <a:xfrm>
          <a:off x="15671800" y="13326363"/>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1"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124713</xdr:rowOff>
    </xdr:from>
    <xdr:to>
      <xdr:col>78</xdr:col>
      <xdr:colOff>69850</xdr:colOff>
      <xdr:row>77</xdr:row>
      <xdr:rowOff>147574</xdr:rowOff>
    </xdr:to>
    <xdr:cxnSp macro="">
      <xdr:nvCxnSpPr>
        <xdr:cNvPr id="433" name="直線コネクタ 432"/>
        <xdr:cNvCxnSpPr/>
      </xdr:nvCxnSpPr>
      <xdr:spPr>
        <a:xfrm flipV="1">
          <a:off x="14782800" y="133263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147574</xdr:rowOff>
    </xdr:from>
    <xdr:to>
      <xdr:col>73</xdr:col>
      <xdr:colOff>180975</xdr:colOff>
      <xdr:row>77</xdr:row>
      <xdr:rowOff>165863</xdr:rowOff>
    </xdr:to>
    <xdr:cxnSp macro="">
      <xdr:nvCxnSpPr>
        <xdr:cNvPr id="436" name="直線コネクタ 435"/>
        <xdr:cNvCxnSpPr/>
      </xdr:nvCxnSpPr>
      <xdr:spPr>
        <a:xfrm flipV="1">
          <a:off x="13893800" y="133492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8" name="テキスト ボックス 437"/>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165863</xdr:rowOff>
    </xdr:from>
    <xdr:to>
      <xdr:col>69</xdr:col>
      <xdr:colOff>92075</xdr:colOff>
      <xdr:row>78</xdr:row>
      <xdr:rowOff>3556</xdr:rowOff>
    </xdr:to>
    <xdr:cxnSp macro="">
      <xdr:nvCxnSpPr>
        <xdr:cNvPr id="439" name="直線コネクタ 438"/>
        <xdr:cNvCxnSpPr/>
      </xdr:nvCxnSpPr>
      <xdr:spPr>
        <a:xfrm flipV="1">
          <a:off x="13004800" y="133675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1" name="テキスト ボックス 440"/>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43" name="テキスト ボックス 442"/>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49" name="楕円 448"/>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59707</xdr:rowOff>
    </xdr:from>
    <xdr:ext cx="762000" cy="259045"/>
    <xdr:sp macro="" textlink="">
      <xdr:nvSpPr>
        <xdr:cNvPr id="450" name="公債費以外該当値テキスト"/>
        <xdr:cNvSpPr txBox="1"/>
      </xdr:nvSpPr>
      <xdr:spPr>
        <a:xfrm>
          <a:off x="16598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73913</xdr:rowOff>
    </xdr:from>
    <xdr:to>
      <xdr:col>78</xdr:col>
      <xdr:colOff>120650</xdr:colOff>
      <xdr:row>78</xdr:row>
      <xdr:rowOff>4063</xdr:rowOff>
    </xdr:to>
    <xdr:sp macro="" textlink="">
      <xdr:nvSpPr>
        <xdr:cNvPr id="451" name="楕円 450"/>
        <xdr:cNvSpPr/>
      </xdr:nvSpPr>
      <xdr:spPr>
        <a:xfrm>
          <a:off x="15621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160290</xdr:rowOff>
    </xdr:from>
    <xdr:ext cx="736600" cy="259045"/>
    <xdr:sp macro="" textlink="">
      <xdr:nvSpPr>
        <xdr:cNvPr id="452" name="テキスト ボックス 451"/>
        <xdr:cNvSpPr txBox="1"/>
      </xdr:nvSpPr>
      <xdr:spPr>
        <a:xfrm>
          <a:off x="15290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96774</xdr:rowOff>
    </xdr:from>
    <xdr:to>
      <xdr:col>74</xdr:col>
      <xdr:colOff>31750</xdr:colOff>
      <xdr:row>78</xdr:row>
      <xdr:rowOff>26924</xdr:rowOff>
    </xdr:to>
    <xdr:sp macro="" textlink="">
      <xdr:nvSpPr>
        <xdr:cNvPr id="453" name="楕円 452"/>
        <xdr:cNvSpPr/>
      </xdr:nvSpPr>
      <xdr:spPr>
        <a:xfrm>
          <a:off x="14732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11701</xdr:rowOff>
    </xdr:from>
    <xdr:ext cx="762000" cy="259045"/>
    <xdr:sp macro="" textlink="">
      <xdr:nvSpPr>
        <xdr:cNvPr id="454" name="テキスト ボックス 453"/>
        <xdr:cNvSpPr txBox="1"/>
      </xdr:nvSpPr>
      <xdr:spPr>
        <a:xfrm>
          <a:off x="14401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115063</xdr:rowOff>
    </xdr:from>
    <xdr:to>
      <xdr:col>69</xdr:col>
      <xdr:colOff>142875</xdr:colOff>
      <xdr:row>78</xdr:row>
      <xdr:rowOff>45213</xdr:rowOff>
    </xdr:to>
    <xdr:sp macro="" textlink="">
      <xdr:nvSpPr>
        <xdr:cNvPr id="455" name="楕円 454"/>
        <xdr:cNvSpPr/>
      </xdr:nvSpPr>
      <xdr:spPr>
        <a:xfrm>
          <a:off x="13843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29990</xdr:rowOff>
    </xdr:from>
    <xdr:ext cx="762000" cy="259045"/>
    <xdr:sp macro="" textlink="">
      <xdr:nvSpPr>
        <xdr:cNvPr id="456" name="テキスト ボックス 455"/>
        <xdr:cNvSpPr txBox="1"/>
      </xdr:nvSpPr>
      <xdr:spPr>
        <a:xfrm>
          <a:off x="13512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124206</xdr:rowOff>
    </xdr:from>
    <xdr:to>
      <xdr:col>65</xdr:col>
      <xdr:colOff>53975</xdr:colOff>
      <xdr:row>78</xdr:row>
      <xdr:rowOff>54356</xdr:rowOff>
    </xdr:to>
    <xdr:sp macro="" textlink="">
      <xdr:nvSpPr>
        <xdr:cNvPr id="457" name="楕円 456"/>
        <xdr:cNvSpPr/>
      </xdr:nvSpPr>
      <xdr:spPr>
        <a:xfrm>
          <a:off x="12954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39133</xdr:rowOff>
    </xdr:from>
    <xdr:ext cx="762000" cy="259045"/>
    <xdr:sp macro="" textlink="">
      <xdr:nvSpPr>
        <xdr:cNvPr id="458" name="テキスト ボックス 457"/>
        <xdr:cNvSpPr txBox="1"/>
      </xdr:nvSpPr>
      <xdr:spPr>
        <a:xfrm>
          <a:off x="12623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15634</xdr:rowOff>
    </xdr:from>
    <xdr:to>
      <xdr:col>29</xdr:col>
      <xdr:colOff>127000</xdr:colOff>
      <xdr:row>16</xdr:row>
      <xdr:rowOff>37808</xdr:rowOff>
    </xdr:to>
    <xdr:cxnSp macro="">
      <xdr:nvCxnSpPr>
        <xdr:cNvPr id="50" name="直線コネクタ 49"/>
        <xdr:cNvCxnSpPr/>
      </xdr:nvCxnSpPr>
      <xdr:spPr bwMode="auto">
        <a:xfrm flipV="1">
          <a:off x="5003800" y="2806459"/>
          <a:ext cx="647700" cy="22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85463</xdr:rowOff>
    </xdr:from>
    <xdr:ext cx="762000" cy="259045"/>
    <xdr:sp macro="" textlink="">
      <xdr:nvSpPr>
        <xdr:cNvPr id="51" name="人口1人当たり決算額の推移平均値テキスト130"/>
        <xdr:cNvSpPr txBox="1"/>
      </xdr:nvSpPr>
      <xdr:spPr>
        <a:xfrm>
          <a:off x="5740400" y="2876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37808</xdr:rowOff>
    </xdr:from>
    <xdr:to>
      <xdr:col>26</xdr:col>
      <xdr:colOff>50800</xdr:colOff>
      <xdr:row>16</xdr:row>
      <xdr:rowOff>79286</xdr:rowOff>
    </xdr:to>
    <xdr:cxnSp macro="">
      <xdr:nvCxnSpPr>
        <xdr:cNvPr id="53" name="直線コネクタ 52"/>
        <xdr:cNvCxnSpPr/>
      </xdr:nvCxnSpPr>
      <xdr:spPr bwMode="auto">
        <a:xfrm flipV="1">
          <a:off x="4305300" y="2828633"/>
          <a:ext cx="698500" cy="41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48734</xdr:rowOff>
    </xdr:from>
    <xdr:ext cx="736600" cy="259045"/>
    <xdr:sp macro="" textlink="">
      <xdr:nvSpPr>
        <xdr:cNvPr id="55" name="テキスト ボックス 54"/>
        <xdr:cNvSpPr txBox="1"/>
      </xdr:nvSpPr>
      <xdr:spPr>
        <a:xfrm>
          <a:off x="4622800" y="301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79286</xdr:rowOff>
    </xdr:from>
    <xdr:to>
      <xdr:col>22</xdr:col>
      <xdr:colOff>114300</xdr:colOff>
      <xdr:row>16</xdr:row>
      <xdr:rowOff>106794</xdr:rowOff>
    </xdr:to>
    <xdr:cxnSp macro="">
      <xdr:nvCxnSpPr>
        <xdr:cNvPr id="56" name="直線コネクタ 55"/>
        <xdr:cNvCxnSpPr/>
      </xdr:nvCxnSpPr>
      <xdr:spPr bwMode="auto">
        <a:xfrm flipV="1">
          <a:off x="3606800" y="2870111"/>
          <a:ext cx="698500" cy="27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62806</xdr:rowOff>
    </xdr:from>
    <xdr:ext cx="762000" cy="259045"/>
    <xdr:sp macro="" textlink="">
      <xdr:nvSpPr>
        <xdr:cNvPr id="58" name="テキスト ボックス 57"/>
        <xdr:cNvSpPr txBox="1"/>
      </xdr:nvSpPr>
      <xdr:spPr>
        <a:xfrm>
          <a:off x="3924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93878</xdr:rowOff>
    </xdr:from>
    <xdr:to>
      <xdr:col>18</xdr:col>
      <xdr:colOff>177800</xdr:colOff>
      <xdr:row>16</xdr:row>
      <xdr:rowOff>106794</xdr:rowOff>
    </xdr:to>
    <xdr:cxnSp macro="">
      <xdr:nvCxnSpPr>
        <xdr:cNvPr id="59" name="直線コネクタ 58"/>
        <xdr:cNvCxnSpPr/>
      </xdr:nvCxnSpPr>
      <xdr:spPr bwMode="auto">
        <a:xfrm>
          <a:off x="2908300" y="2884703"/>
          <a:ext cx="698500" cy="12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88917</xdr:rowOff>
    </xdr:from>
    <xdr:ext cx="762000" cy="259045"/>
    <xdr:sp macro="" textlink="">
      <xdr:nvSpPr>
        <xdr:cNvPr id="61" name="テキスト ボックス 60"/>
        <xdr:cNvSpPr txBox="1"/>
      </xdr:nvSpPr>
      <xdr:spPr>
        <a:xfrm>
          <a:off x="32258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97388</xdr:rowOff>
    </xdr:from>
    <xdr:ext cx="762000" cy="259045"/>
    <xdr:sp macro="" textlink="">
      <xdr:nvSpPr>
        <xdr:cNvPr id="63" name="テキスト ボックス 62"/>
        <xdr:cNvSpPr txBox="1"/>
      </xdr:nvSpPr>
      <xdr:spPr>
        <a:xfrm>
          <a:off x="2527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136284</xdr:rowOff>
    </xdr:from>
    <xdr:to>
      <xdr:col>29</xdr:col>
      <xdr:colOff>177800</xdr:colOff>
      <xdr:row>16</xdr:row>
      <xdr:rowOff>66434</xdr:rowOff>
    </xdr:to>
    <xdr:sp macro="" textlink="">
      <xdr:nvSpPr>
        <xdr:cNvPr id="69" name="楕円 68"/>
        <xdr:cNvSpPr/>
      </xdr:nvSpPr>
      <xdr:spPr bwMode="auto">
        <a:xfrm>
          <a:off x="5600700" y="2755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152811</xdr:rowOff>
    </xdr:from>
    <xdr:ext cx="762000" cy="259045"/>
    <xdr:sp macro="" textlink="">
      <xdr:nvSpPr>
        <xdr:cNvPr id="70" name="人口1人当たり決算額の推移該当値テキスト130"/>
        <xdr:cNvSpPr txBox="1"/>
      </xdr:nvSpPr>
      <xdr:spPr>
        <a:xfrm>
          <a:off x="5740400" y="2600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158458</xdr:rowOff>
    </xdr:from>
    <xdr:to>
      <xdr:col>26</xdr:col>
      <xdr:colOff>101600</xdr:colOff>
      <xdr:row>16</xdr:row>
      <xdr:rowOff>88608</xdr:rowOff>
    </xdr:to>
    <xdr:sp macro="" textlink="">
      <xdr:nvSpPr>
        <xdr:cNvPr id="71" name="楕円 70"/>
        <xdr:cNvSpPr/>
      </xdr:nvSpPr>
      <xdr:spPr bwMode="auto">
        <a:xfrm>
          <a:off x="4953000" y="2777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98785</xdr:rowOff>
    </xdr:from>
    <xdr:ext cx="736600" cy="259045"/>
    <xdr:sp macro="" textlink="">
      <xdr:nvSpPr>
        <xdr:cNvPr id="72" name="テキスト ボックス 71"/>
        <xdr:cNvSpPr txBox="1"/>
      </xdr:nvSpPr>
      <xdr:spPr>
        <a:xfrm>
          <a:off x="4622800" y="2546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28486</xdr:rowOff>
    </xdr:from>
    <xdr:to>
      <xdr:col>22</xdr:col>
      <xdr:colOff>165100</xdr:colOff>
      <xdr:row>16</xdr:row>
      <xdr:rowOff>130086</xdr:rowOff>
    </xdr:to>
    <xdr:sp macro="" textlink="">
      <xdr:nvSpPr>
        <xdr:cNvPr id="73" name="楕円 72"/>
        <xdr:cNvSpPr/>
      </xdr:nvSpPr>
      <xdr:spPr bwMode="auto">
        <a:xfrm>
          <a:off x="4254500" y="2819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140263</xdr:rowOff>
    </xdr:from>
    <xdr:ext cx="762000" cy="259045"/>
    <xdr:sp macro="" textlink="">
      <xdr:nvSpPr>
        <xdr:cNvPr id="74" name="テキスト ボックス 73"/>
        <xdr:cNvSpPr txBox="1"/>
      </xdr:nvSpPr>
      <xdr:spPr>
        <a:xfrm>
          <a:off x="3924300" y="258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55994</xdr:rowOff>
    </xdr:from>
    <xdr:to>
      <xdr:col>19</xdr:col>
      <xdr:colOff>38100</xdr:colOff>
      <xdr:row>16</xdr:row>
      <xdr:rowOff>157594</xdr:rowOff>
    </xdr:to>
    <xdr:sp macro="" textlink="">
      <xdr:nvSpPr>
        <xdr:cNvPr id="75" name="楕円 74"/>
        <xdr:cNvSpPr/>
      </xdr:nvSpPr>
      <xdr:spPr bwMode="auto">
        <a:xfrm>
          <a:off x="3556000" y="2846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167771</xdr:rowOff>
    </xdr:from>
    <xdr:ext cx="762000" cy="259045"/>
    <xdr:sp macro="" textlink="">
      <xdr:nvSpPr>
        <xdr:cNvPr id="76" name="テキスト ボックス 75"/>
        <xdr:cNvSpPr txBox="1"/>
      </xdr:nvSpPr>
      <xdr:spPr>
        <a:xfrm>
          <a:off x="3225800" y="261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43078</xdr:rowOff>
    </xdr:from>
    <xdr:to>
      <xdr:col>15</xdr:col>
      <xdr:colOff>101600</xdr:colOff>
      <xdr:row>16</xdr:row>
      <xdr:rowOff>144678</xdr:rowOff>
    </xdr:to>
    <xdr:sp macro="" textlink="">
      <xdr:nvSpPr>
        <xdr:cNvPr id="77" name="楕円 76"/>
        <xdr:cNvSpPr/>
      </xdr:nvSpPr>
      <xdr:spPr bwMode="auto">
        <a:xfrm>
          <a:off x="2857500" y="2833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154855</xdr:rowOff>
    </xdr:from>
    <xdr:ext cx="762000" cy="259045"/>
    <xdr:sp macro="" textlink="">
      <xdr:nvSpPr>
        <xdr:cNvPr id="78" name="テキスト ボックス 77"/>
        <xdr:cNvSpPr txBox="1"/>
      </xdr:nvSpPr>
      <xdr:spPr>
        <a:xfrm>
          <a:off x="2527300" y="2602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331189</xdr:rowOff>
    </xdr:from>
    <xdr:to>
      <xdr:col>29</xdr:col>
      <xdr:colOff>127000</xdr:colOff>
      <xdr:row>38</xdr:row>
      <xdr:rowOff>3849</xdr:rowOff>
    </xdr:to>
    <xdr:cxnSp macro="">
      <xdr:nvCxnSpPr>
        <xdr:cNvPr id="112" name="直線コネクタ 111"/>
        <xdr:cNvCxnSpPr/>
      </xdr:nvCxnSpPr>
      <xdr:spPr bwMode="auto">
        <a:xfrm flipV="1">
          <a:off x="5003800" y="7455889"/>
          <a:ext cx="647700" cy="15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315967</xdr:rowOff>
    </xdr:from>
    <xdr:ext cx="762000" cy="259045"/>
    <xdr:sp macro="" textlink="">
      <xdr:nvSpPr>
        <xdr:cNvPr id="113" name="人口1人当たり決算額の推移平均値テキスト445"/>
        <xdr:cNvSpPr txBox="1"/>
      </xdr:nvSpPr>
      <xdr:spPr>
        <a:xfrm>
          <a:off x="5740400" y="7440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324895</xdr:rowOff>
    </xdr:from>
    <xdr:to>
      <xdr:col>26</xdr:col>
      <xdr:colOff>50800</xdr:colOff>
      <xdr:row>38</xdr:row>
      <xdr:rowOff>3849</xdr:rowOff>
    </xdr:to>
    <xdr:cxnSp macro="">
      <xdr:nvCxnSpPr>
        <xdr:cNvPr id="115" name="直線コネクタ 114"/>
        <xdr:cNvCxnSpPr/>
      </xdr:nvCxnSpPr>
      <xdr:spPr bwMode="auto">
        <a:xfrm>
          <a:off x="4305300" y="7449595"/>
          <a:ext cx="698500" cy="21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320415</xdr:rowOff>
    </xdr:from>
    <xdr:to>
      <xdr:col>22</xdr:col>
      <xdr:colOff>114300</xdr:colOff>
      <xdr:row>37</xdr:row>
      <xdr:rowOff>324895</xdr:rowOff>
    </xdr:to>
    <xdr:cxnSp macro="">
      <xdr:nvCxnSpPr>
        <xdr:cNvPr id="118" name="直線コネクタ 117"/>
        <xdr:cNvCxnSpPr/>
      </xdr:nvCxnSpPr>
      <xdr:spPr bwMode="auto">
        <a:xfrm>
          <a:off x="3606800" y="7445115"/>
          <a:ext cx="698500" cy="4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22628</xdr:rowOff>
    </xdr:from>
    <xdr:ext cx="762000" cy="259045"/>
    <xdr:sp macro="" textlink="">
      <xdr:nvSpPr>
        <xdr:cNvPr id="120" name="テキスト ボックス 119"/>
        <xdr:cNvSpPr txBox="1"/>
      </xdr:nvSpPr>
      <xdr:spPr>
        <a:xfrm>
          <a:off x="39243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315023</xdr:rowOff>
    </xdr:from>
    <xdr:to>
      <xdr:col>18</xdr:col>
      <xdr:colOff>177800</xdr:colOff>
      <xdr:row>37</xdr:row>
      <xdr:rowOff>320415</xdr:rowOff>
    </xdr:to>
    <xdr:cxnSp macro="">
      <xdr:nvCxnSpPr>
        <xdr:cNvPr id="121" name="直線コネクタ 120"/>
        <xdr:cNvCxnSpPr/>
      </xdr:nvCxnSpPr>
      <xdr:spPr bwMode="auto">
        <a:xfrm>
          <a:off x="2908300" y="7439723"/>
          <a:ext cx="698500" cy="5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22419</xdr:rowOff>
    </xdr:from>
    <xdr:ext cx="762000" cy="259045"/>
    <xdr:sp macro="" textlink="">
      <xdr:nvSpPr>
        <xdr:cNvPr id="123" name="テキスト ボックス 122"/>
        <xdr:cNvSpPr txBox="1"/>
      </xdr:nvSpPr>
      <xdr:spPr>
        <a:xfrm>
          <a:off x="32258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21024</xdr:rowOff>
    </xdr:from>
    <xdr:ext cx="762000" cy="259045"/>
    <xdr:sp macro="" textlink="">
      <xdr:nvSpPr>
        <xdr:cNvPr id="125" name="テキスト ボックス 124"/>
        <xdr:cNvSpPr txBox="1"/>
      </xdr:nvSpPr>
      <xdr:spPr>
        <a:xfrm>
          <a:off x="25273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280389</xdr:rowOff>
    </xdr:from>
    <xdr:to>
      <xdr:col>29</xdr:col>
      <xdr:colOff>177800</xdr:colOff>
      <xdr:row>38</xdr:row>
      <xdr:rowOff>39089</xdr:rowOff>
    </xdr:to>
    <xdr:sp macro="" textlink="">
      <xdr:nvSpPr>
        <xdr:cNvPr id="131" name="楕円 130"/>
        <xdr:cNvSpPr/>
      </xdr:nvSpPr>
      <xdr:spPr bwMode="auto">
        <a:xfrm>
          <a:off x="5600700" y="7405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125466</xdr:rowOff>
    </xdr:from>
    <xdr:ext cx="762000" cy="259045"/>
    <xdr:sp macro="" textlink="">
      <xdr:nvSpPr>
        <xdr:cNvPr id="132" name="人口1人当たり決算額の推移該当値テキスト445"/>
        <xdr:cNvSpPr txBox="1"/>
      </xdr:nvSpPr>
      <xdr:spPr>
        <a:xfrm>
          <a:off x="5740400" y="725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295949</xdr:rowOff>
    </xdr:from>
    <xdr:to>
      <xdr:col>26</xdr:col>
      <xdr:colOff>101600</xdr:colOff>
      <xdr:row>38</xdr:row>
      <xdr:rowOff>54649</xdr:rowOff>
    </xdr:to>
    <xdr:sp macro="" textlink="">
      <xdr:nvSpPr>
        <xdr:cNvPr id="133" name="楕円 132"/>
        <xdr:cNvSpPr/>
      </xdr:nvSpPr>
      <xdr:spPr bwMode="auto">
        <a:xfrm>
          <a:off x="4953000" y="7420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39426</xdr:rowOff>
    </xdr:from>
    <xdr:ext cx="736600" cy="259045"/>
    <xdr:sp macro="" textlink="">
      <xdr:nvSpPr>
        <xdr:cNvPr id="134" name="テキスト ボックス 133"/>
        <xdr:cNvSpPr txBox="1"/>
      </xdr:nvSpPr>
      <xdr:spPr>
        <a:xfrm>
          <a:off x="4622800" y="7507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274095</xdr:rowOff>
    </xdr:from>
    <xdr:to>
      <xdr:col>22</xdr:col>
      <xdr:colOff>165100</xdr:colOff>
      <xdr:row>38</xdr:row>
      <xdr:rowOff>32795</xdr:rowOff>
    </xdr:to>
    <xdr:sp macro="" textlink="">
      <xdr:nvSpPr>
        <xdr:cNvPr id="135" name="楕円 134"/>
        <xdr:cNvSpPr/>
      </xdr:nvSpPr>
      <xdr:spPr bwMode="auto">
        <a:xfrm>
          <a:off x="4254500" y="7398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42972</xdr:rowOff>
    </xdr:from>
    <xdr:ext cx="762000" cy="259045"/>
    <xdr:sp macro="" textlink="">
      <xdr:nvSpPr>
        <xdr:cNvPr id="136" name="テキスト ボックス 135"/>
        <xdr:cNvSpPr txBox="1"/>
      </xdr:nvSpPr>
      <xdr:spPr>
        <a:xfrm>
          <a:off x="3924300" y="716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269615</xdr:rowOff>
    </xdr:from>
    <xdr:to>
      <xdr:col>19</xdr:col>
      <xdr:colOff>38100</xdr:colOff>
      <xdr:row>38</xdr:row>
      <xdr:rowOff>28315</xdr:rowOff>
    </xdr:to>
    <xdr:sp macro="" textlink="">
      <xdr:nvSpPr>
        <xdr:cNvPr id="137" name="楕円 136"/>
        <xdr:cNvSpPr/>
      </xdr:nvSpPr>
      <xdr:spPr bwMode="auto">
        <a:xfrm>
          <a:off x="3556000" y="7394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38492</xdr:rowOff>
    </xdr:from>
    <xdr:ext cx="762000" cy="259045"/>
    <xdr:sp macro="" textlink="">
      <xdr:nvSpPr>
        <xdr:cNvPr id="138" name="テキスト ボックス 137"/>
        <xdr:cNvSpPr txBox="1"/>
      </xdr:nvSpPr>
      <xdr:spPr>
        <a:xfrm>
          <a:off x="3225800" y="7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264223</xdr:rowOff>
    </xdr:from>
    <xdr:to>
      <xdr:col>15</xdr:col>
      <xdr:colOff>101600</xdr:colOff>
      <xdr:row>38</xdr:row>
      <xdr:rowOff>22923</xdr:rowOff>
    </xdr:to>
    <xdr:sp macro="" textlink="">
      <xdr:nvSpPr>
        <xdr:cNvPr id="139" name="楕円 138"/>
        <xdr:cNvSpPr/>
      </xdr:nvSpPr>
      <xdr:spPr bwMode="auto">
        <a:xfrm>
          <a:off x="2857500" y="7388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33100</xdr:rowOff>
    </xdr:from>
    <xdr:ext cx="762000" cy="259045"/>
    <xdr:sp macro="" textlink="">
      <xdr:nvSpPr>
        <xdr:cNvPr id="140" name="テキスト ボックス 139"/>
        <xdr:cNvSpPr txBox="1"/>
      </xdr:nvSpPr>
      <xdr:spPr>
        <a:xfrm>
          <a:off x="2527300" y="715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33,219
32,993
132.65
23,272,359
22,891,801
265,809
11,044,005
23,859,358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77.8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70587</xdr:rowOff>
    </xdr:from>
    <xdr:to>
      <xdr:col>24</xdr:col>
      <xdr:colOff>63500</xdr:colOff>
      <xdr:row>36</xdr:row>
      <xdr:rowOff>78816</xdr:rowOff>
    </xdr:to>
    <xdr:cxnSp macro="">
      <xdr:nvCxnSpPr>
        <xdr:cNvPr id="63" name="直線コネクタ 62"/>
        <xdr:cNvCxnSpPr/>
      </xdr:nvCxnSpPr>
      <xdr:spPr>
        <a:xfrm>
          <a:off x="3797300" y="6242787"/>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96940</xdr:rowOff>
    </xdr:from>
    <xdr:ext cx="534377" cy="259045"/>
    <xdr:sp macro="" textlink="">
      <xdr:nvSpPr>
        <xdr:cNvPr id="64" name="人件費平均値テキスト"/>
        <xdr:cNvSpPr txBox="1"/>
      </xdr:nvSpPr>
      <xdr:spPr>
        <a:xfrm>
          <a:off x="4686300" y="592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29243</xdr:rowOff>
    </xdr:from>
    <xdr:to>
      <xdr:col>19</xdr:col>
      <xdr:colOff>177800</xdr:colOff>
      <xdr:row>36</xdr:row>
      <xdr:rowOff>70587</xdr:rowOff>
    </xdr:to>
    <xdr:cxnSp macro="">
      <xdr:nvCxnSpPr>
        <xdr:cNvPr id="66" name="直線コネクタ 65"/>
        <xdr:cNvCxnSpPr/>
      </xdr:nvCxnSpPr>
      <xdr:spPr>
        <a:xfrm>
          <a:off x="2908300" y="6201443"/>
          <a:ext cx="889000" cy="4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22906</xdr:rowOff>
    </xdr:from>
    <xdr:ext cx="534377" cy="259045"/>
    <xdr:sp macro="" textlink="">
      <xdr:nvSpPr>
        <xdr:cNvPr id="68" name="テキスト ボックス 67"/>
        <xdr:cNvSpPr txBox="1"/>
      </xdr:nvSpPr>
      <xdr:spPr>
        <a:xfrm>
          <a:off x="3530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29243</xdr:rowOff>
    </xdr:from>
    <xdr:to>
      <xdr:col>15</xdr:col>
      <xdr:colOff>50800</xdr:colOff>
      <xdr:row>36</xdr:row>
      <xdr:rowOff>50372</xdr:rowOff>
    </xdr:to>
    <xdr:cxnSp macro="">
      <xdr:nvCxnSpPr>
        <xdr:cNvPr id="69" name="直線コネクタ 68"/>
        <xdr:cNvCxnSpPr/>
      </xdr:nvCxnSpPr>
      <xdr:spPr>
        <a:xfrm flipV="1">
          <a:off x="2019300" y="6201443"/>
          <a:ext cx="889000" cy="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32355</xdr:rowOff>
    </xdr:from>
    <xdr:ext cx="534377" cy="259045"/>
    <xdr:sp macro="" textlink="">
      <xdr:nvSpPr>
        <xdr:cNvPr id="71" name="テキスト ボックス 70"/>
        <xdr:cNvSpPr txBox="1"/>
      </xdr:nvSpPr>
      <xdr:spPr>
        <a:xfrm>
          <a:off x="2641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8549</xdr:rowOff>
    </xdr:from>
    <xdr:to>
      <xdr:col>10</xdr:col>
      <xdr:colOff>114300</xdr:colOff>
      <xdr:row>36</xdr:row>
      <xdr:rowOff>50372</xdr:rowOff>
    </xdr:to>
    <xdr:cxnSp macro="">
      <xdr:nvCxnSpPr>
        <xdr:cNvPr id="72" name="直線コネクタ 71"/>
        <xdr:cNvCxnSpPr/>
      </xdr:nvCxnSpPr>
      <xdr:spPr>
        <a:xfrm>
          <a:off x="1130300" y="6180749"/>
          <a:ext cx="889000" cy="4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40323</xdr:rowOff>
    </xdr:from>
    <xdr:ext cx="534377" cy="259045"/>
    <xdr:sp macro="" textlink="">
      <xdr:nvSpPr>
        <xdr:cNvPr id="74" name="テキスト ボックス 73"/>
        <xdr:cNvSpPr txBox="1"/>
      </xdr:nvSpPr>
      <xdr:spPr>
        <a:xfrm>
          <a:off x="1752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42892</xdr:rowOff>
    </xdr:from>
    <xdr:ext cx="534377" cy="259045"/>
    <xdr:sp macro="" textlink="">
      <xdr:nvSpPr>
        <xdr:cNvPr id="76" name="テキスト ボックス 75"/>
        <xdr:cNvSpPr txBox="1"/>
      </xdr:nvSpPr>
      <xdr:spPr>
        <a:xfrm>
          <a:off x="863111" y="58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28016</xdr:rowOff>
    </xdr:from>
    <xdr:to>
      <xdr:col>24</xdr:col>
      <xdr:colOff>114300</xdr:colOff>
      <xdr:row>36</xdr:row>
      <xdr:rowOff>129616</xdr:rowOff>
    </xdr:to>
    <xdr:sp macro="" textlink="">
      <xdr:nvSpPr>
        <xdr:cNvPr id="82" name="楕円 81"/>
        <xdr:cNvSpPr/>
      </xdr:nvSpPr>
      <xdr:spPr>
        <a:xfrm>
          <a:off x="4584700" y="620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6443</xdr:rowOff>
    </xdr:from>
    <xdr:ext cx="534377" cy="259045"/>
    <xdr:sp macro="" textlink="">
      <xdr:nvSpPr>
        <xdr:cNvPr id="83" name="人件費該当値テキスト"/>
        <xdr:cNvSpPr txBox="1"/>
      </xdr:nvSpPr>
      <xdr:spPr>
        <a:xfrm>
          <a:off x="4686300" y="617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19787</xdr:rowOff>
    </xdr:from>
    <xdr:to>
      <xdr:col>20</xdr:col>
      <xdr:colOff>38100</xdr:colOff>
      <xdr:row>36</xdr:row>
      <xdr:rowOff>121387</xdr:rowOff>
    </xdr:to>
    <xdr:sp macro="" textlink="">
      <xdr:nvSpPr>
        <xdr:cNvPr id="84" name="楕円 83"/>
        <xdr:cNvSpPr/>
      </xdr:nvSpPr>
      <xdr:spPr>
        <a:xfrm>
          <a:off x="3746500" y="619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112514</xdr:rowOff>
    </xdr:from>
    <xdr:ext cx="534377" cy="259045"/>
    <xdr:sp macro="" textlink="">
      <xdr:nvSpPr>
        <xdr:cNvPr id="85" name="テキスト ボックス 84"/>
        <xdr:cNvSpPr txBox="1"/>
      </xdr:nvSpPr>
      <xdr:spPr>
        <a:xfrm>
          <a:off x="3530111" y="62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149893</xdr:rowOff>
    </xdr:from>
    <xdr:to>
      <xdr:col>15</xdr:col>
      <xdr:colOff>101600</xdr:colOff>
      <xdr:row>36</xdr:row>
      <xdr:rowOff>80043</xdr:rowOff>
    </xdr:to>
    <xdr:sp macro="" textlink="">
      <xdr:nvSpPr>
        <xdr:cNvPr id="86" name="楕円 85"/>
        <xdr:cNvSpPr/>
      </xdr:nvSpPr>
      <xdr:spPr>
        <a:xfrm>
          <a:off x="2857500" y="615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71170</xdr:rowOff>
    </xdr:from>
    <xdr:ext cx="534377" cy="259045"/>
    <xdr:sp macro="" textlink="">
      <xdr:nvSpPr>
        <xdr:cNvPr id="87" name="テキスト ボックス 86"/>
        <xdr:cNvSpPr txBox="1"/>
      </xdr:nvSpPr>
      <xdr:spPr>
        <a:xfrm>
          <a:off x="2641111" y="624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171022</xdr:rowOff>
    </xdr:from>
    <xdr:to>
      <xdr:col>10</xdr:col>
      <xdr:colOff>165100</xdr:colOff>
      <xdr:row>36</xdr:row>
      <xdr:rowOff>101172</xdr:rowOff>
    </xdr:to>
    <xdr:sp macro="" textlink="">
      <xdr:nvSpPr>
        <xdr:cNvPr id="88" name="楕円 87"/>
        <xdr:cNvSpPr/>
      </xdr:nvSpPr>
      <xdr:spPr>
        <a:xfrm>
          <a:off x="1968500" y="617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92299</xdr:rowOff>
    </xdr:from>
    <xdr:ext cx="534377" cy="259045"/>
    <xdr:sp macro="" textlink="">
      <xdr:nvSpPr>
        <xdr:cNvPr id="89" name="テキスト ボックス 88"/>
        <xdr:cNvSpPr txBox="1"/>
      </xdr:nvSpPr>
      <xdr:spPr>
        <a:xfrm>
          <a:off x="1752111" y="626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129199</xdr:rowOff>
    </xdr:from>
    <xdr:to>
      <xdr:col>6</xdr:col>
      <xdr:colOff>38100</xdr:colOff>
      <xdr:row>36</xdr:row>
      <xdr:rowOff>59349</xdr:rowOff>
    </xdr:to>
    <xdr:sp macro="" textlink="">
      <xdr:nvSpPr>
        <xdr:cNvPr id="90" name="楕円 89"/>
        <xdr:cNvSpPr/>
      </xdr:nvSpPr>
      <xdr:spPr>
        <a:xfrm>
          <a:off x="1079500" y="612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50476</xdr:rowOff>
    </xdr:from>
    <xdr:ext cx="534377" cy="259045"/>
    <xdr:sp macro="" textlink="">
      <xdr:nvSpPr>
        <xdr:cNvPr id="91" name="テキスト ボックス 90"/>
        <xdr:cNvSpPr txBox="1"/>
      </xdr:nvSpPr>
      <xdr:spPr>
        <a:xfrm>
          <a:off x="863111" y="622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49330</xdr:rowOff>
    </xdr:from>
    <xdr:to>
      <xdr:col>24</xdr:col>
      <xdr:colOff>63500</xdr:colOff>
      <xdr:row>56</xdr:row>
      <xdr:rowOff>92873</xdr:rowOff>
    </xdr:to>
    <xdr:cxnSp macro="">
      <xdr:nvCxnSpPr>
        <xdr:cNvPr id="118" name="直線コネクタ 117"/>
        <xdr:cNvCxnSpPr/>
      </xdr:nvCxnSpPr>
      <xdr:spPr>
        <a:xfrm flipV="1">
          <a:off x="3797300" y="965053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10808</xdr:rowOff>
    </xdr:from>
    <xdr:ext cx="534377" cy="259045"/>
    <xdr:sp macro="" textlink="">
      <xdr:nvSpPr>
        <xdr:cNvPr id="119" name="物件費平均値テキスト"/>
        <xdr:cNvSpPr txBox="1"/>
      </xdr:nvSpPr>
      <xdr:spPr>
        <a:xfrm>
          <a:off x="4686300" y="961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92873</xdr:rowOff>
    </xdr:from>
    <xdr:to>
      <xdr:col>19</xdr:col>
      <xdr:colOff>177800</xdr:colOff>
      <xdr:row>56</xdr:row>
      <xdr:rowOff>103074</xdr:rowOff>
    </xdr:to>
    <xdr:cxnSp macro="">
      <xdr:nvCxnSpPr>
        <xdr:cNvPr id="121" name="直線コネクタ 120"/>
        <xdr:cNvCxnSpPr/>
      </xdr:nvCxnSpPr>
      <xdr:spPr>
        <a:xfrm flipV="1">
          <a:off x="2908300" y="9694073"/>
          <a:ext cx="889000" cy="1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154040</xdr:rowOff>
    </xdr:from>
    <xdr:ext cx="534377" cy="259045"/>
    <xdr:sp macro="" textlink="">
      <xdr:nvSpPr>
        <xdr:cNvPr id="123" name="テキスト ボックス 122"/>
        <xdr:cNvSpPr txBox="1"/>
      </xdr:nvSpPr>
      <xdr:spPr>
        <a:xfrm>
          <a:off x="3530111" y="97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103074</xdr:rowOff>
    </xdr:from>
    <xdr:to>
      <xdr:col>15</xdr:col>
      <xdr:colOff>50800</xdr:colOff>
      <xdr:row>56</xdr:row>
      <xdr:rowOff>113411</xdr:rowOff>
    </xdr:to>
    <xdr:cxnSp macro="">
      <xdr:nvCxnSpPr>
        <xdr:cNvPr id="124" name="直線コネクタ 123"/>
        <xdr:cNvCxnSpPr/>
      </xdr:nvCxnSpPr>
      <xdr:spPr>
        <a:xfrm flipV="1">
          <a:off x="2019300" y="9704274"/>
          <a:ext cx="889000" cy="1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171244</xdr:rowOff>
    </xdr:from>
    <xdr:ext cx="534377" cy="259045"/>
    <xdr:sp macro="" textlink="">
      <xdr:nvSpPr>
        <xdr:cNvPr id="126" name="テキスト ボックス 125"/>
        <xdr:cNvSpPr txBox="1"/>
      </xdr:nvSpPr>
      <xdr:spPr>
        <a:xfrm>
          <a:off x="2641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113411</xdr:rowOff>
    </xdr:from>
    <xdr:to>
      <xdr:col>10</xdr:col>
      <xdr:colOff>114300</xdr:colOff>
      <xdr:row>56</xdr:row>
      <xdr:rowOff>120658</xdr:rowOff>
    </xdr:to>
    <xdr:cxnSp macro="">
      <xdr:nvCxnSpPr>
        <xdr:cNvPr id="127" name="直線コネクタ 126"/>
        <xdr:cNvCxnSpPr/>
      </xdr:nvCxnSpPr>
      <xdr:spPr>
        <a:xfrm flipV="1">
          <a:off x="1130300" y="9714611"/>
          <a:ext cx="889000" cy="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33266</xdr:rowOff>
    </xdr:from>
    <xdr:ext cx="534377" cy="259045"/>
    <xdr:sp macro="" textlink="">
      <xdr:nvSpPr>
        <xdr:cNvPr id="131" name="テキスト ボックス 130"/>
        <xdr:cNvSpPr txBox="1"/>
      </xdr:nvSpPr>
      <xdr:spPr>
        <a:xfrm>
          <a:off x="863111" y="98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169980</xdr:rowOff>
    </xdr:from>
    <xdr:to>
      <xdr:col>24</xdr:col>
      <xdr:colOff>114300</xdr:colOff>
      <xdr:row>56</xdr:row>
      <xdr:rowOff>100130</xdr:rowOff>
    </xdr:to>
    <xdr:sp macro="" textlink="">
      <xdr:nvSpPr>
        <xdr:cNvPr id="137" name="楕円 136"/>
        <xdr:cNvSpPr/>
      </xdr:nvSpPr>
      <xdr:spPr>
        <a:xfrm>
          <a:off x="4584700" y="959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21407</xdr:rowOff>
    </xdr:from>
    <xdr:ext cx="534377" cy="259045"/>
    <xdr:sp macro="" textlink="">
      <xdr:nvSpPr>
        <xdr:cNvPr id="138" name="物件費該当値テキスト"/>
        <xdr:cNvSpPr txBox="1"/>
      </xdr:nvSpPr>
      <xdr:spPr>
        <a:xfrm>
          <a:off x="4686300" y="945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42073</xdr:rowOff>
    </xdr:from>
    <xdr:to>
      <xdr:col>20</xdr:col>
      <xdr:colOff>38100</xdr:colOff>
      <xdr:row>56</xdr:row>
      <xdr:rowOff>143673</xdr:rowOff>
    </xdr:to>
    <xdr:sp macro="" textlink="">
      <xdr:nvSpPr>
        <xdr:cNvPr id="139" name="楕円 138"/>
        <xdr:cNvSpPr/>
      </xdr:nvSpPr>
      <xdr:spPr>
        <a:xfrm>
          <a:off x="3746500" y="964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160200</xdr:rowOff>
    </xdr:from>
    <xdr:ext cx="534377" cy="259045"/>
    <xdr:sp macro="" textlink="">
      <xdr:nvSpPr>
        <xdr:cNvPr id="140" name="テキスト ボックス 139"/>
        <xdr:cNvSpPr txBox="1"/>
      </xdr:nvSpPr>
      <xdr:spPr>
        <a:xfrm>
          <a:off x="3530111" y="941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52274</xdr:rowOff>
    </xdr:from>
    <xdr:to>
      <xdr:col>15</xdr:col>
      <xdr:colOff>101600</xdr:colOff>
      <xdr:row>56</xdr:row>
      <xdr:rowOff>153874</xdr:rowOff>
    </xdr:to>
    <xdr:sp macro="" textlink="">
      <xdr:nvSpPr>
        <xdr:cNvPr id="141" name="楕円 140"/>
        <xdr:cNvSpPr/>
      </xdr:nvSpPr>
      <xdr:spPr>
        <a:xfrm>
          <a:off x="2857500" y="965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170401</xdr:rowOff>
    </xdr:from>
    <xdr:ext cx="534377" cy="259045"/>
    <xdr:sp macro="" textlink="">
      <xdr:nvSpPr>
        <xdr:cNvPr id="142" name="テキスト ボックス 141"/>
        <xdr:cNvSpPr txBox="1"/>
      </xdr:nvSpPr>
      <xdr:spPr>
        <a:xfrm>
          <a:off x="2641111" y="942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62611</xdr:rowOff>
    </xdr:from>
    <xdr:to>
      <xdr:col>10</xdr:col>
      <xdr:colOff>165100</xdr:colOff>
      <xdr:row>56</xdr:row>
      <xdr:rowOff>164211</xdr:rowOff>
    </xdr:to>
    <xdr:sp macro="" textlink="">
      <xdr:nvSpPr>
        <xdr:cNvPr id="143" name="楕円 142"/>
        <xdr:cNvSpPr/>
      </xdr:nvSpPr>
      <xdr:spPr>
        <a:xfrm>
          <a:off x="1968500" y="966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9288</xdr:rowOff>
    </xdr:from>
    <xdr:ext cx="534377" cy="259045"/>
    <xdr:sp macro="" textlink="">
      <xdr:nvSpPr>
        <xdr:cNvPr id="144" name="テキスト ボックス 143"/>
        <xdr:cNvSpPr txBox="1"/>
      </xdr:nvSpPr>
      <xdr:spPr>
        <a:xfrm>
          <a:off x="1752111" y="94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69858</xdr:rowOff>
    </xdr:from>
    <xdr:to>
      <xdr:col>6</xdr:col>
      <xdr:colOff>38100</xdr:colOff>
      <xdr:row>57</xdr:row>
      <xdr:rowOff>8</xdr:rowOff>
    </xdr:to>
    <xdr:sp macro="" textlink="">
      <xdr:nvSpPr>
        <xdr:cNvPr id="145" name="楕円 144"/>
        <xdr:cNvSpPr/>
      </xdr:nvSpPr>
      <xdr:spPr>
        <a:xfrm>
          <a:off x="1079500" y="967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16535</xdr:rowOff>
    </xdr:from>
    <xdr:ext cx="534377" cy="259045"/>
    <xdr:sp macro="" textlink="">
      <xdr:nvSpPr>
        <xdr:cNvPr id="146" name="テキスト ボックス 145"/>
        <xdr:cNvSpPr txBox="1"/>
      </xdr:nvSpPr>
      <xdr:spPr>
        <a:xfrm>
          <a:off x="863111" y="944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100495</xdr:rowOff>
    </xdr:from>
    <xdr:to>
      <xdr:col>24</xdr:col>
      <xdr:colOff>63500</xdr:colOff>
      <xdr:row>77</xdr:row>
      <xdr:rowOff>107536</xdr:rowOff>
    </xdr:to>
    <xdr:cxnSp macro="">
      <xdr:nvCxnSpPr>
        <xdr:cNvPr id="173" name="直線コネクタ 172"/>
        <xdr:cNvCxnSpPr/>
      </xdr:nvCxnSpPr>
      <xdr:spPr>
        <a:xfrm flipV="1">
          <a:off x="3797300" y="13302145"/>
          <a:ext cx="838200" cy="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85820</xdr:rowOff>
    </xdr:from>
    <xdr:ext cx="469744" cy="259045"/>
    <xdr:sp macro="" textlink="">
      <xdr:nvSpPr>
        <xdr:cNvPr id="174" name="維持補修費平均値テキスト"/>
        <xdr:cNvSpPr txBox="1"/>
      </xdr:nvSpPr>
      <xdr:spPr>
        <a:xfrm>
          <a:off x="4686300" y="13287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107536</xdr:rowOff>
    </xdr:from>
    <xdr:to>
      <xdr:col>19</xdr:col>
      <xdr:colOff>177800</xdr:colOff>
      <xdr:row>77</xdr:row>
      <xdr:rowOff>115582</xdr:rowOff>
    </xdr:to>
    <xdr:cxnSp macro="">
      <xdr:nvCxnSpPr>
        <xdr:cNvPr id="176" name="直線コネクタ 175"/>
        <xdr:cNvCxnSpPr/>
      </xdr:nvCxnSpPr>
      <xdr:spPr>
        <a:xfrm flipV="1">
          <a:off x="2908300" y="13309186"/>
          <a:ext cx="889000" cy="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6588</xdr:rowOff>
    </xdr:from>
    <xdr:ext cx="469744" cy="259045"/>
    <xdr:sp macro="" textlink="">
      <xdr:nvSpPr>
        <xdr:cNvPr id="178" name="テキスト ボックス 177"/>
        <xdr:cNvSpPr txBox="1"/>
      </xdr:nvSpPr>
      <xdr:spPr>
        <a:xfrm>
          <a:off x="3562428" y="1337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115582</xdr:rowOff>
    </xdr:from>
    <xdr:to>
      <xdr:col>15</xdr:col>
      <xdr:colOff>50800</xdr:colOff>
      <xdr:row>77</xdr:row>
      <xdr:rowOff>147610</xdr:rowOff>
    </xdr:to>
    <xdr:cxnSp macro="">
      <xdr:nvCxnSpPr>
        <xdr:cNvPr id="179" name="直線コネクタ 178"/>
        <xdr:cNvCxnSpPr/>
      </xdr:nvCxnSpPr>
      <xdr:spPr>
        <a:xfrm flipV="1">
          <a:off x="2019300" y="13317232"/>
          <a:ext cx="889000" cy="3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169991</xdr:rowOff>
    </xdr:from>
    <xdr:ext cx="469744" cy="259045"/>
    <xdr:sp macro="" textlink="">
      <xdr:nvSpPr>
        <xdr:cNvPr id="181" name="テキスト ボックス 180"/>
        <xdr:cNvSpPr txBox="1"/>
      </xdr:nvSpPr>
      <xdr:spPr>
        <a:xfrm>
          <a:off x="2673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147610</xdr:rowOff>
    </xdr:from>
    <xdr:to>
      <xdr:col>10</xdr:col>
      <xdr:colOff>114300</xdr:colOff>
      <xdr:row>77</xdr:row>
      <xdr:rowOff>153919</xdr:rowOff>
    </xdr:to>
    <xdr:cxnSp macro="">
      <xdr:nvCxnSpPr>
        <xdr:cNvPr id="182" name="直線コネクタ 181"/>
        <xdr:cNvCxnSpPr/>
      </xdr:nvCxnSpPr>
      <xdr:spPr>
        <a:xfrm flipV="1">
          <a:off x="1130300" y="13349260"/>
          <a:ext cx="8890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43164</xdr:rowOff>
    </xdr:from>
    <xdr:ext cx="469744" cy="259045"/>
    <xdr:sp macro="" textlink="">
      <xdr:nvSpPr>
        <xdr:cNvPr id="186" name="テキスト ボックス 185"/>
        <xdr:cNvSpPr txBox="1"/>
      </xdr:nvSpPr>
      <xdr:spPr>
        <a:xfrm>
          <a:off x="895428" y="134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49695</xdr:rowOff>
    </xdr:from>
    <xdr:to>
      <xdr:col>24</xdr:col>
      <xdr:colOff>114300</xdr:colOff>
      <xdr:row>77</xdr:row>
      <xdr:rowOff>151295</xdr:rowOff>
    </xdr:to>
    <xdr:sp macro="" textlink="">
      <xdr:nvSpPr>
        <xdr:cNvPr id="192" name="楕円 191"/>
        <xdr:cNvSpPr/>
      </xdr:nvSpPr>
      <xdr:spPr>
        <a:xfrm>
          <a:off x="4584700" y="1325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72572</xdr:rowOff>
    </xdr:from>
    <xdr:ext cx="469744" cy="259045"/>
    <xdr:sp macro="" textlink="">
      <xdr:nvSpPr>
        <xdr:cNvPr id="193" name="維持補修費該当値テキスト"/>
        <xdr:cNvSpPr txBox="1"/>
      </xdr:nvSpPr>
      <xdr:spPr>
        <a:xfrm>
          <a:off x="4686300" y="1310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56736</xdr:rowOff>
    </xdr:from>
    <xdr:to>
      <xdr:col>20</xdr:col>
      <xdr:colOff>38100</xdr:colOff>
      <xdr:row>77</xdr:row>
      <xdr:rowOff>158336</xdr:rowOff>
    </xdr:to>
    <xdr:sp macro="" textlink="">
      <xdr:nvSpPr>
        <xdr:cNvPr id="194" name="楕円 193"/>
        <xdr:cNvSpPr/>
      </xdr:nvSpPr>
      <xdr:spPr>
        <a:xfrm>
          <a:off x="3746500" y="1325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3413</xdr:rowOff>
    </xdr:from>
    <xdr:ext cx="469744" cy="259045"/>
    <xdr:sp macro="" textlink="">
      <xdr:nvSpPr>
        <xdr:cNvPr id="195" name="テキスト ボックス 194"/>
        <xdr:cNvSpPr txBox="1"/>
      </xdr:nvSpPr>
      <xdr:spPr>
        <a:xfrm>
          <a:off x="3562428" y="1303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64782</xdr:rowOff>
    </xdr:from>
    <xdr:to>
      <xdr:col>15</xdr:col>
      <xdr:colOff>101600</xdr:colOff>
      <xdr:row>77</xdr:row>
      <xdr:rowOff>166382</xdr:rowOff>
    </xdr:to>
    <xdr:sp macro="" textlink="">
      <xdr:nvSpPr>
        <xdr:cNvPr id="196" name="楕円 195"/>
        <xdr:cNvSpPr/>
      </xdr:nvSpPr>
      <xdr:spPr>
        <a:xfrm>
          <a:off x="2857500" y="1326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xdr:rowOff>
    </xdr:from>
    <xdr:ext cx="469744" cy="259045"/>
    <xdr:sp macro="" textlink="">
      <xdr:nvSpPr>
        <xdr:cNvPr id="197" name="テキスト ボックス 196"/>
        <xdr:cNvSpPr txBox="1"/>
      </xdr:nvSpPr>
      <xdr:spPr>
        <a:xfrm>
          <a:off x="2673428" y="1304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96810</xdr:rowOff>
    </xdr:from>
    <xdr:to>
      <xdr:col>10</xdr:col>
      <xdr:colOff>165100</xdr:colOff>
      <xdr:row>78</xdr:row>
      <xdr:rowOff>26960</xdr:rowOff>
    </xdr:to>
    <xdr:sp macro="" textlink="">
      <xdr:nvSpPr>
        <xdr:cNvPr id="198" name="楕円 197"/>
        <xdr:cNvSpPr/>
      </xdr:nvSpPr>
      <xdr:spPr>
        <a:xfrm>
          <a:off x="1968500" y="1329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18087</xdr:rowOff>
    </xdr:from>
    <xdr:ext cx="469744" cy="259045"/>
    <xdr:sp macro="" textlink="">
      <xdr:nvSpPr>
        <xdr:cNvPr id="199" name="テキスト ボックス 198"/>
        <xdr:cNvSpPr txBox="1"/>
      </xdr:nvSpPr>
      <xdr:spPr>
        <a:xfrm>
          <a:off x="1784428" y="1339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103119</xdr:rowOff>
    </xdr:from>
    <xdr:to>
      <xdr:col>6</xdr:col>
      <xdr:colOff>38100</xdr:colOff>
      <xdr:row>78</xdr:row>
      <xdr:rowOff>33269</xdr:rowOff>
    </xdr:to>
    <xdr:sp macro="" textlink="">
      <xdr:nvSpPr>
        <xdr:cNvPr id="200" name="楕円 199"/>
        <xdr:cNvSpPr/>
      </xdr:nvSpPr>
      <xdr:spPr>
        <a:xfrm>
          <a:off x="1079500" y="1330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49796</xdr:rowOff>
    </xdr:from>
    <xdr:ext cx="469744" cy="259045"/>
    <xdr:sp macro="" textlink="">
      <xdr:nvSpPr>
        <xdr:cNvPr id="201" name="テキスト ボックス 200"/>
        <xdr:cNvSpPr txBox="1"/>
      </xdr:nvSpPr>
      <xdr:spPr>
        <a:xfrm>
          <a:off x="895428" y="1307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60883</xdr:rowOff>
    </xdr:from>
    <xdr:to>
      <xdr:col>24</xdr:col>
      <xdr:colOff>63500</xdr:colOff>
      <xdr:row>98</xdr:row>
      <xdr:rowOff>81217</xdr:rowOff>
    </xdr:to>
    <xdr:cxnSp macro="">
      <xdr:nvCxnSpPr>
        <xdr:cNvPr id="231" name="直線コネクタ 230"/>
        <xdr:cNvCxnSpPr/>
      </xdr:nvCxnSpPr>
      <xdr:spPr>
        <a:xfrm flipV="1">
          <a:off x="3797300" y="16862983"/>
          <a:ext cx="838200" cy="2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81217</xdr:rowOff>
    </xdr:from>
    <xdr:to>
      <xdr:col>19</xdr:col>
      <xdr:colOff>177800</xdr:colOff>
      <xdr:row>98</xdr:row>
      <xdr:rowOff>114605</xdr:rowOff>
    </xdr:to>
    <xdr:cxnSp macro="">
      <xdr:nvCxnSpPr>
        <xdr:cNvPr id="234" name="直線コネクタ 233"/>
        <xdr:cNvCxnSpPr/>
      </xdr:nvCxnSpPr>
      <xdr:spPr>
        <a:xfrm flipV="1">
          <a:off x="2908300" y="16883317"/>
          <a:ext cx="889000" cy="3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38646</xdr:rowOff>
    </xdr:from>
    <xdr:to>
      <xdr:col>15</xdr:col>
      <xdr:colOff>50800</xdr:colOff>
      <xdr:row>98</xdr:row>
      <xdr:rowOff>114605</xdr:rowOff>
    </xdr:to>
    <xdr:cxnSp macro="">
      <xdr:nvCxnSpPr>
        <xdr:cNvPr id="237" name="直線コネクタ 236"/>
        <xdr:cNvCxnSpPr/>
      </xdr:nvCxnSpPr>
      <xdr:spPr>
        <a:xfrm>
          <a:off x="2019300" y="16840746"/>
          <a:ext cx="889000" cy="7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38646</xdr:rowOff>
    </xdr:from>
    <xdr:to>
      <xdr:col>10</xdr:col>
      <xdr:colOff>114300</xdr:colOff>
      <xdr:row>98</xdr:row>
      <xdr:rowOff>111353</xdr:rowOff>
    </xdr:to>
    <xdr:cxnSp macro="">
      <xdr:nvCxnSpPr>
        <xdr:cNvPr id="240" name="直線コネクタ 239"/>
        <xdr:cNvCxnSpPr/>
      </xdr:nvCxnSpPr>
      <xdr:spPr>
        <a:xfrm flipV="1">
          <a:off x="1130300" y="16840746"/>
          <a:ext cx="889000" cy="7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58565</xdr:rowOff>
    </xdr:from>
    <xdr:ext cx="534377" cy="259045"/>
    <xdr:sp macro="" textlink="">
      <xdr:nvSpPr>
        <xdr:cNvPr id="244" name="テキスト ボックス 243"/>
        <xdr:cNvSpPr txBox="1"/>
      </xdr:nvSpPr>
      <xdr:spPr>
        <a:xfrm>
          <a:off x="863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10083</xdr:rowOff>
    </xdr:from>
    <xdr:to>
      <xdr:col>24</xdr:col>
      <xdr:colOff>114300</xdr:colOff>
      <xdr:row>98</xdr:row>
      <xdr:rowOff>111683</xdr:rowOff>
    </xdr:to>
    <xdr:sp macro="" textlink="">
      <xdr:nvSpPr>
        <xdr:cNvPr id="250" name="楕円 249"/>
        <xdr:cNvSpPr/>
      </xdr:nvSpPr>
      <xdr:spPr>
        <a:xfrm>
          <a:off x="4584700" y="1681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159960</xdr:rowOff>
    </xdr:from>
    <xdr:ext cx="534377" cy="259045"/>
    <xdr:sp macro="" textlink="">
      <xdr:nvSpPr>
        <xdr:cNvPr id="251" name="扶助費該当値テキスト"/>
        <xdr:cNvSpPr txBox="1"/>
      </xdr:nvSpPr>
      <xdr:spPr>
        <a:xfrm>
          <a:off x="4686300" y="1679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30417</xdr:rowOff>
    </xdr:from>
    <xdr:to>
      <xdr:col>20</xdr:col>
      <xdr:colOff>38100</xdr:colOff>
      <xdr:row>98</xdr:row>
      <xdr:rowOff>132017</xdr:rowOff>
    </xdr:to>
    <xdr:sp macro="" textlink="">
      <xdr:nvSpPr>
        <xdr:cNvPr id="252" name="楕円 251"/>
        <xdr:cNvSpPr/>
      </xdr:nvSpPr>
      <xdr:spPr>
        <a:xfrm>
          <a:off x="3746500" y="1683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123144</xdr:rowOff>
    </xdr:from>
    <xdr:ext cx="534377" cy="259045"/>
    <xdr:sp macro="" textlink="">
      <xdr:nvSpPr>
        <xdr:cNvPr id="253" name="テキスト ボックス 252"/>
        <xdr:cNvSpPr txBox="1"/>
      </xdr:nvSpPr>
      <xdr:spPr>
        <a:xfrm>
          <a:off x="3530111" y="1692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63805</xdr:rowOff>
    </xdr:from>
    <xdr:to>
      <xdr:col>15</xdr:col>
      <xdr:colOff>101600</xdr:colOff>
      <xdr:row>98</xdr:row>
      <xdr:rowOff>165405</xdr:rowOff>
    </xdr:to>
    <xdr:sp macro="" textlink="">
      <xdr:nvSpPr>
        <xdr:cNvPr id="254" name="楕円 253"/>
        <xdr:cNvSpPr/>
      </xdr:nvSpPr>
      <xdr:spPr>
        <a:xfrm>
          <a:off x="2857500" y="1686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156532</xdr:rowOff>
    </xdr:from>
    <xdr:ext cx="534377" cy="259045"/>
    <xdr:sp macro="" textlink="">
      <xdr:nvSpPr>
        <xdr:cNvPr id="255" name="テキスト ボックス 254"/>
        <xdr:cNvSpPr txBox="1"/>
      </xdr:nvSpPr>
      <xdr:spPr>
        <a:xfrm>
          <a:off x="2641111" y="169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159296</xdr:rowOff>
    </xdr:from>
    <xdr:to>
      <xdr:col>10</xdr:col>
      <xdr:colOff>165100</xdr:colOff>
      <xdr:row>98</xdr:row>
      <xdr:rowOff>89446</xdr:rowOff>
    </xdr:to>
    <xdr:sp macro="" textlink="">
      <xdr:nvSpPr>
        <xdr:cNvPr id="256" name="楕円 255"/>
        <xdr:cNvSpPr/>
      </xdr:nvSpPr>
      <xdr:spPr>
        <a:xfrm>
          <a:off x="1968500" y="167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80573</xdr:rowOff>
    </xdr:from>
    <xdr:ext cx="534377" cy="259045"/>
    <xdr:sp macro="" textlink="">
      <xdr:nvSpPr>
        <xdr:cNvPr id="257" name="テキスト ボックス 256"/>
        <xdr:cNvSpPr txBox="1"/>
      </xdr:nvSpPr>
      <xdr:spPr>
        <a:xfrm>
          <a:off x="1752111" y="1688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60553</xdr:rowOff>
    </xdr:from>
    <xdr:to>
      <xdr:col>6</xdr:col>
      <xdr:colOff>38100</xdr:colOff>
      <xdr:row>98</xdr:row>
      <xdr:rowOff>162153</xdr:rowOff>
    </xdr:to>
    <xdr:sp macro="" textlink="">
      <xdr:nvSpPr>
        <xdr:cNvPr id="258" name="楕円 257"/>
        <xdr:cNvSpPr/>
      </xdr:nvSpPr>
      <xdr:spPr>
        <a:xfrm>
          <a:off x="1079500" y="1686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153280</xdr:rowOff>
    </xdr:from>
    <xdr:ext cx="534377" cy="259045"/>
    <xdr:sp macro="" textlink="">
      <xdr:nvSpPr>
        <xdr:cNvPr id="259" name="テキスト ボックス 258"/>
        <xdr:cNvSpPr txBox="1"/>
      </xdr:nvSpPr>
      <xdr:spPr>
        <a:xfrm>
          <a:off x="863111" y="1695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126293</xdr:rowOff>
    </xdr:from>
    <xdr:to>
      <xdr:col>55</xdr:col>
      <xdr:colOff>0</xdr:colOff>
      <xdr:row>35</xdr:row>
      <xdr:rowOff>46723</xdr:rowOff>
    </xdr:to>
    <xdr:cxnSp macro="">
      <xdr:nvCxnSpPr>
        <xdr:cNvPr id="284" name="直線コネクタ 283"/>
        <xdr:cNvCxnSpPr/>
      </xdr:nvCxnSpPr>
      <xdr:spPr>
        <a:xfrm flipV="1">
          <a:off x="9639300" y="5784143"/>
          <a:ext cx="838200" cy="26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33100</xdr:rowOff>
    </xdr:from>
    <xdr:ext cx="534377" cy="259045"/>
    <xdr:sp macro="" textlink="">
      <xdr:nvSpPr>
        <xdr:cNvPr id="285" name="補助費等平均値テキスト"/>
        <xdr:cNvSpPr txBox="1"/>
      </xdr:nvSpPr>
      <xdr:spPr>
        <a:xfrm>
          <a:off x="10528300" y="6033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46723</xdr:rowOff>
    </xdr:from>
    <xdr:to>
      <xdr:col>50</xdr:col>
      <xdr:colOff>114300</xdr:colOff>
      <xdr:row>35</xdr:row>
      <xdr:rowOff>56490</xdr:rowOff>
    </xdr:to>
    <xdr:cxnSp macro="">
      <xdr:nvCxnSpPr>
        <xdr:cNvPr id="287" name="直線コネクタ 286"/>
        <xdr:cNvCxnSpPr/>
      </xdr:nvCxnSpPr>
      <xdr:spPr>
        <a:xfrm flipV="1">
          <a:off x="8750300" y="6047473"/>
          <a:ext cx="889000" cy="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10554</xdr:rowOff>
    </xdr:from>
    <xdr:ext cx="534377" cy="259045"/>
    <xdr:sp macro="" textlink="">
      <xdr:nvSpPr>
        <xdr:cNvPr id="289" name="テキスト ボックス 288"/>
        <xdr:cNvSpPr txBox="1"/>
      </xdr:nvSpPr>
      <xdr:spPr>
        <a:xfrm>
          <a:off x="9372111" y="618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122326</xdr:rowOff>
    </xdr:from>
    <xdr:to>
      <xdr:col>45</xdr:col>
      <xdr:colOff>177800</xdr:colOff>
      <xdr:row>35</xdr:row>
      <xdr:rowOff>56490</xdr:rowOff>
    </xdr:to>
    <xdr:cxnSp macro="">
      <xdr:nvCxnSpPr>
        <xdr:cNvPr id="290" name="直線コネクタ 289"/>
        <xdr:cNvCxnSpPr/>
      </xdr:nvCxnSpPr>
      <xdr:spPr>
        <a:xfrm>
          <a:off x="7861300" y="5951626"/>
          <a:ext cx="889000" cy="10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17527</xdr:rowOff>
    </xdr:from>
    <xdr:ext cx="534377" cy="259045"/>
    <xdr:sp macro="" textlink="">
      <xdr:nvSpPr>
        <xdr:cNvPr id="292" name="テキスト ボックス 291"/>
        <xdr:cNvSpPr txBox="1"/>
      </xdr:nvSpPr>
      <xdr:spPr>
        <a:xfrm>
          <a:off x="8483111" y="618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122326</xdr:rowOff>
    </xdr:from>
    <xdr:to>
      <xdr:col>41</xdr:col>
      <xdr:colOff>50800</xdr:colOff>
      <xdr:row>35</xdr:row>
      <xdr:rowOff>62136</xdr:rowOff>
    </xdr:to>
    <xdr:cxnSp macro="">
      <xdr:nvCxnSpPr>
        <xdr:cNvPr id="293" name="直線コネクタ 292"/>
        <xdr:cNvCxnSpPr/>
      </xdr:nvCxnSpPr>
      <xdr:spPr>
        <a:xfrm flipV="1">
          <a:off x="6972300" y="5951626"/>
          <a:ext cx="889000" cy="1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41404</xdr:rowOff>
    </xdr:from>
    <xdr:ext cx="534377" cy="259045"/>
    <xdr:sp macro="" textlink="">
      <xdr:nvSpPr>
        <xdr:cNvPr id="295" name="テキスト ボックス 294"/>
        <xdr:cNvSpPr txBox="1"/>
      </xdr:nvSpPr>
      <xdr:spPr>
        <a:xfrm>
          <a:off x="7594111" y="621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45638</xdr:rowOff>
    </xdr:from>
    <xdr:ext cx="534377" cy="259045"/>
    <xdr:sp macro="" textlink="">
      <xdr:nvSpPr>
        <xdr:cNvPr id="297" name="テキスト ボックス 296"/>
        <xdr:cNvSpPr txBox="1"/>
      </xdr:nvSpPr>
      <xdr:spPr>
        <a:xfrm>
          <a:off x="6705111" y="621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75493</xdr:rowOff>
    </xdr:from>
    <xdr:to>
      <xdr:col>55</xdr:col>
      <xdr:colOff>50800</xdr:colOff>
      <xdr:row>34</xdr:row>
      <xdr:rowOff>5643</xdr:rowOff>
    </xdr:to>
    <xdr:sp macro="" textlink="">
      <xdr:nvSpPr>
        <xdr:cNvPr id="303" name="楕円 302"/>
        <xdr:cNvSpPr/>
      </xdr:nvSpPr>
      <xdr:spPr>
        <a:xfrm>
          <a:off x="10426700" y="573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98370</xdr:rowOff>
    </xdr:from>
    <xdr:ext cx="599010" cy="259045"/>
    <xdr:sp macro="" textlink="">
      <xdr:nvSpPr>
        <xdr:cNvPr id="304" name="補助費等該当値テキスト"/>
        <xdr:cNvSpPr txBox="1"/>
      </xdr:nvSpPr>
      <xdr:spPr>
        <a:xfrm>
          <a:off x="10528300" y="55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167373</xdr:rowOff>
    </xdr:from>
    <xdr:to>
      <xdr:col>50</xdr:col>
      <xdr:colOff>165100</xdr:colOff>
      <xdr:row>35</xdr:row>
      <xdr:rowOff>97523</xdr:rowOff>
    </xdr:to>
    <xdr:sp macro="" textlink="">
      <xdr:nvSpPr>
        <xdr:cNvPr id="305" name="楕円 304"/>
        <xdr:cNvSpPr/>
      </xdr:nvSpPr>
      <xdr:spPr>
        <a:xfrm>
          <a:off x="9588500" y="599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114050</xdr:rowOff>
    </xdr:from>
    <xdr:ext cx="534377" cy="259045"/>
    <xdr:sp macro="" textlink="">
      <xdr:nvSpPr>
        <xdr:cNvPr id="306" name="テキスト ボックス 305"/>
        <xdr:cNvSpPr txBox="1"/>
      </xdr:nvSpPr>
      <xdr:spPr>
        <a:xfrm>
          <a:off x="9372111" y="577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5690</xdr:rowOff>
    </xdr:from>
    <xdr:to>
      <xdr:col>46</xdr:col>
      <xdr:colOff>38100</xdr:colOff>
      <xdr:row>35</xdr:row>
      <xdr:rowOff>107290</xdr:rowOff>
    </xdr:to>
    <xdr:sp macro="" textlink="">
      <xdr:nvSpPr>
        <xdr:cNvPr id="307" name="楕円 306"/>
        <xdr:cNvSpPr/>
      </xdr:nvSpPr>
      <xdr:spPr>
        <a:xfrm>
          <a:off x="8699500" y="60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123817</xdr:rowOff>
    </xdr:from>
    <xdr:ext cx="534377" cy="259045"/>
    <xdr:sp macro="" textlink="">
      <xdr:nvSpPr>
        <xdr:cNvPr id="308" name="テキスト ボックス 307"/>
        <xdr:cNvSpPr txBox="1"/>
      </xdr:nvSpPr>
      <xdr:spPr>
        <a:xfrm>
          <a:off x="8483111" y="578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71526</xdr:rowOff>
    </xdr:from>
    <xdr:to>
      <xdr:col>41</xdr:col>
      <xdr:colOff>101600</xdr:colOff>
      <xdr:row>35</xdr:row>
      <xdr:rowOff>1676</xdr:rowOff>
    </xdr:to>
    <xdr:sp macro="" textlink="">
      <xdr:nvSpPr>
        <xdr:cNvPr id="309" name="楕円 308"/>
        <xdr:cNvSpPr/>
      </xdr:nvSpPr>
      <xdr:spPr>
        <a:xfrm>
          <a:off x="7810500" y="590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18203</xdr:rowOff>
    </xdr:from>
    <xdr:ext cx="599010" cy="259045"/>
    <xdr:sp macro="" textlink="">
      <xdr:nvSpPr>
        <xdr:cNvPr id="310" name="テキスト ボックス 309"/>
        <xdr:cNvSpPr txBox="1"/>
      </xdr:nvSpPr>
      <xdr:spPr>
        <a:xfrm>
          <a:off x="7561795" y="567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11336</xdr:rowOff>
    </xdr:from>
    <xdr:to>
      <xdr:col>36</xdr:col>
      <xdr:colOff>165100</xdr:colOff>
      <xdr:row>35</xdr:row>
      <xdr:rowOff>112936</xdr:rowOff>
    </xdr:to>
    <xdr:sp macro="" textlink="">
      <xdr:nvSpPr>
        <xdr:cNvPr id="311" name="楕円 310"/>
        <xdr:cNvSpPr/>
      </xdr:nvSpPr>
      <xdr:spPr>
        <a:xfrm>
          <a:off x="6921500" y="601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129463</xdr:rowOff>
    </xdr:from>
    <xdr:ext cx="534377" cy="259045"/>
    <xdr:sp macro="" textlink="">
      <xdr:nvSpPr>
        <xdr:cNvPr id="312" name="テキスト ボックス 311"/>
        <xdr:cNvSpPr txBox="1"/>
      </xdr:nvSpPr>
      <xdr:spPr>
        <a:xfrm>
          <a:off x="6705111" y="578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103225</xdr:rowOff>
    </xdr:from>
    <xdr:to>
      <xdr:col>55</xdr:col>
      <xdr:colOff>0</xdr:colOff>
      <xdr:row>56</xdr:row>
      <xdr:rowOff>38274</xdr:rowOff>
    </xdr:to>
    <xdr:cxnSp macro="">
      <xdr:nvCxnSpPr>
        <xdr:cNvPr id="339" name="直線コネクタ 338"/>
        <xdr:cNvCxnSpPr/>
      </xdr:nvCxnSpPr>
      <xdr:spPr>
        <a:xfrm flipV="1">
          <a:off x="9639300" y="9361525"/>
          <a:ext cx="838200" cy="27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151539</xdr:rowOff>
    </xdr:from>
    <xdr:ext cx="534377" cy="259045"/>
    <xdr:sp macro="" textlink="">
      <xdr:nvSpPr>
        <xdr:cNvPr id="340" name="普通建設事業費平均値テキスト"/>
        <xdr:cNvSpPr txBox="1"/>
      </xdr:nvSpPr>
      <xdr:spPr>
        <a:xfrm>
          <a:off x="10528300" y="958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38274</xdr:rowOff>
    </xdr:from>
    <xdr:to>
      <xdr:col>50</xdr:col>
      <xdr:colOff>114300</xdr:colOff>
      <xdr:row>56</xdr:row>
      <xdr:rowOff>45425</xdr:rowOff>
    </xdr:to>
    <xdr:cxnSp macro="">
      <xdr:nvCxnSpPr>
        <xdr:cNvPr id="342" name="直線コネクタ 341"/>
        <xdr:cNvCxnSpPr/>
      </xdr:nvCxnSpPr>
      <xdr:spPr>
        <a:xfrm flipV="1">
          <a:off x="8750300" y="9639474"/>
          <a:ext cx="889000" cy="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135116</xdr:rowOff>
    </xdr:from>
    <xdr:ext cx="534377" cy="259045"/>
    <xdr:sp macro="" textlink="">
      <xdr:nvSpPr>
        <xdr:cNvPr id="344" name="テキスト ボックス 343"/>
        <xdr:cNvSpPr txBox="1"/>
      </xdr:nvSpPr>
      <xdr:spPr>
        <a:xfrm>
          <a:off x="9372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45425</xdr:rowOff>
    </xdr:from>
    <xdr:to>
      <xdr:col>45</xdr:col>
      <xdr:colOff>177800</xdr:colOff>
      <xdr:row>56</xdr:row>
      <xdr:rowOff>155039</xdr:rowOff>
    </xdr:to>
    <xdr:cxnSp macro="">
      <xdr:nvCxnSpPr>
        <xdr:cNvPr id="345" name="直線コネクタ 344"/>
        <xdr:cNvCxnSpPr/>
      </xdr:nvCxnSpPr>
      <xdr:spPr>
        <a:xfrm flipV="1">
          <a:off x="7861300" y="9646625"/>
          <a:ext cx="889000" cy="10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117765</xdr:rowOff>
    </xdr:from>
    <xdr:ext cx="534377" cy="259045"/>
    <xdr:sp macro="" textlink="">
      <xdr:nvSpPr>
        <xdr:cNvPr id="347" name="テキスト ボックス 346"/>
        <xdr:cNvSpPr txBox="1"/>
      </xdr:nvSpPr>
      <xdr:spPr>
        <a:xfrm>
          <a:off x="8483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124846</xdr:rowOff>
    </xdr:from>
    <xdr:to>
      <xdr:col>41</xdr:col>
      <xdr:colOff>50800</xdr:colOff>
      <xdr:row>56</xdr:row>
      <xdr:rowOff>155039</xdr:rowOff>
    </xdr:to>
    <xdr:cxnSp macro="">
      <xdr:nvCxnSpPr>
        <xdr:cNvPr id="348" name="直線コネクタ 347"/>
        <xdr:cNvCxnSpPr/>
      </xdr:nvCxnSpPr>
      <xdr:spPr>
        <a:xfrm>
          <a:off x="6972300" y="9726046"/>
          <a:ext cx="889000" cy="3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159208</xdr:rowOff>
    </xdr:from>
    <xdr:ext cx="534377" cy="259045"/>
    <xdr:sp macro="" textlink="">
      <xdr:nvSpPr>
        <xdr:cNvPr id="352" name="テキスト ボックス 351"/>
        <xdr:cNvSpPr txBox="1"/>
      </xdr:nvSpPr>
      <xdr:spPr>
        <a:xfrm>
          <a:off x="6705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52425</xdr:rowOff>
    </xdr:from>
    <xdr:to>
      <xdr:col>55</xdr:col>
      <xdr:colOff>50800</xdr:colOff>
      <xdr:row>54</xdr:row>
      <xdr:rowOff>154025</xdr:rowOff>
    </xdr:to>
    <xdr:sp macro="" textlink="">
      <xdr:nvSpPr>
        <xdr:cNvPr id="358" name="楕円 357"/>
        <xdr:cNvSpPr/>
      </xdr:nvSpPr>
      <xdr:spPr>
        <a:xfrm>
          <a:off x="10426700" y="93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75302</xdr:rowOff>
    </xdr:from>
    <xdr:ext cx="599010" cy="259045"/>
    <xdr:sp macro="" textlink="">
      <xdr:nvSpPr>
        <xdr:cNvPr id="359" name="普通建設事業費該当値テキスト"/>
        <xdr:cNvSpPr txBox="1"/>
      </xdr:nvSpPr>
      <xdr:spPr>
        <a:xfrm>
          <a:off x="10528300" y="9162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158924</xdr:rowOff>
    </xdr:from>
    <xdr:to>
      <xdr:col>50</xdr:col>
      <xdr:colOff>165100</xdr:colOff>
      <xdr:row>56</xdr:row>
      <xdr:rowOff>89074</xdr:rowOff>
    </xdr:to>
    <xdr:sp macro="" textlink="">
      <xdr:nvSpPr>
        <xdr:cNvPr id="360" name="楕円 359"/>
        <xdr:cNvSpPr/>
      </xdr:nvSpPr>
      <xdr:spPr>
        <a:xfrm>
          <a:off x="9588500" y="958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105601</xdr:rowOff>
    </xdr:from>
    <xdr:ext cx="534377" cy="259045"/>
    <xdr:sp macro="" textlink="">
      <xdr:nvSpPr>
        <xdr:cNvPr id="361" name="テキスト ボックス 360"/>
        <xdr:cNvSpPr txBox="1"/>
      </xdr:nvSpPr>
      <xdr:spPr>
        <a:xfrm>
          <a:off x="9372111" y="936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166075</xdr:rowOff>
    </xdr:from>
    <xdr:to>
      <xdr:col>46</xdr:col>
      <xdr:colOff>38100</xdr:colOff>
      <xdr:row>56</xdr:row>
      <xdr:rowOff>96225</xdr:rowOff>
    </xdr:to>
    <xdr:sp macro="" textlink="">
      <xdr:nvSpPr>
        <xdr:cNvPr id="362" name="楕円 361"/>
        <xdr:cNvSpPr/>
      </xdr:nvSpPr>
      <xdr:spPr>
        <a:xfrm>
          <a:off x="8699500" y="959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112752</xdr:rowOff>
    </xdr:from>
    <xdr:ext cx="534377" cy="259045"/>
    <xdr:sp macro="" textlink="">
      <xdr:nvSpPr>
        <xdr:cNvPr id="363" name="テキスト ボックス 362"/>
        <xdr:cNvSpPr txBox="1"/>
      </xdr:nvSpPr>
      <xdr:spPr>
        <a:xfrm>
          <a:off x="8483111" y="937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104239</xdr:rowOff>
    </xdr:from>
    <xdr:to>
      <xdr:col>41</xdr:col>
      <xdr:colOff>101600</xdr:colOff>
      <xdr:row>57</xdr:row>
      <xdr:rowOff>34389</xdr:rowOff>
    </xdr:to>
    <xdr:sp macro="" textlink="">
      <xdr:nvSpPr>
        <xdr:cNvPr id="364" name="楕円 363"/>
        <xdr:cNvSpPr/>
      </xdr:nvSpPr>
      <xdr:spPr>
        <a:xfrm>
          <a:off x="7810500" y="970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25516</xdr:rowOff>
    </xdr:from>
    <xdr:ext cx="534377" cy="259045"/>
    <xdr:sp macro="" textlink="">
      <xdr:nvSpPr>
        <xdr:cNvPr id="365" name="テキスト ボックス 364"/>
        <xdr:cNvSpPr txBox="1"/>
      </xdr:nvSpPr>
      <xdr:spPr>
        <a:xfrm>
          <a:off x="7594111" y="979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74046</xdr:rowOff>
    </xdr:from>
    <xdr:to>
      <xdr:col>36</xdr:col>
      <xdr:colOff>165100</xdr:colOff>
      <xdr:row>57</xdr:row>
      <xdr:rowOff>4196</xdr:rowOff>
    </xdr:to>
    <xdr:sp macro="" textlink="">
      <xdr:nvSpPr>
        <xdr:cNvPr id="366" name="楕円 365"/>
        <xdr:cNvSpPr/>
      </xdr:nvSpPr>
      <xdr:spPr>
        <a:xfrm>
          <a:off x="6921500" y="967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166773</xdr:rowOff>
    </xdr:from>
    <xdr:ext cx="534377" cy="259045"/>
    <xdr:sp macro="" textlink="">
      <xdr:nvSpPr>
        <xdr:cNvPr id="367" name="テキスト ボックス 366"/>
        <xdr:cNvSpPr txBox="1"/>
      </xdr:nvSpPr>
      <xdr:spPr>
        <a:xfrm>
          <a:off x="6705111" y="976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74572</xdr:rowOff>
    </xdr:from>
    <xdr:to>
      <xdr:col>55</xdr:col>
      <xdr:colOff>0</xdr:colOff>
      <xdr:row>77</xdr:row>
      <xdr:rowOff>145720</xdr:rowOff>
    </xdr:to>
    <xdr:cxnSp macro="">
      <xdr:nvCxnSpPr>
        <xdr:cNvPr id="396" name="直線コネクタ 395"/>
        <xdr:cNvCxnSpPr/>
      </xdr:nvCxnSpPr>
      <xdr:spPr>
        <a:xfrm flipV="1">
          <a:off x="9639300" y="13104772"/>
          <a:ext cx="838200" cy="24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116766</xdr:rowOff>
    </xdr:from>
    <xdr:ext cx="534377" cy="259045"/>
    <xdr:sp macro="" textlink="">
      <xdr:nvSpPr>
        <xdr:cNvPr id="397" name="普通建設事業費 （ うち新規整備　）平均値テキスト"/>
        <xdr:cNvSpPr txBox="1"/>
      </xdr:nvSpPr>
      <xdr:spPr>
        <a:xfrm>
          <a:off x="10528300" y="13318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145720</xdr:rowOff>
    </xdr:from>
    <xdr:to>
      <xdr:col>50</xdr:col>
      <xdr:colOff>114300</xdr:colOff>
      <xdr:row>78</xdr:row>
      <xdr:rowOff>23533</xdr:rowOff>
    </xdr:to>
    <xdr:cxnSp macro="">
      <xdr:nvCxnSpPr>
        <xdr:cNvPr id="399" name="直線コネクタ 398"/>
        <xdr:cNvCxnSpPr/>
      </xdr:nvCxnSpPr>
      <xdr:spPr>
        <a:xfrm flipV="1">
          <a:off x="8750300" y="13347370"/>
          <a:ext cx="889000" cy="4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70900</xdr:rowOff>
    </xdr:from>
    <xdr:ext cx="534377" cy="259045"/>
    <xdr:sp macro="" textlink="">
      <xdr:nvSpPr>
        <xdr:cNvPr id="401" name="テキスト ボックス 400"/>
        <xdr:cNvSpPr txBox="1"/>
      </xdr:nvSpPr>
      <xdr:spPr>
        <a:xfrm>
          <a:off x="9372111" y="1344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23533</xdr:rowOff>
    </xdr:from>
    <xdr:to>
      <xdr:col>45</xdr:col>
      <xdr:colOff>177800</xdr:colOff>
      <xdr:row>78</xdr:row>
      <xdr:rowOff>72507</xdr:rowOff>
    </xdr:to>
    <xdr:cxnSp macro="">
      <xdr:nvCxnSpPr>
        <xdr:cNvPr id="402" name="直線コネクタ 401"/>
        <xdr:cNvCxnSpPr/>
      </xdr:nvCxnSpPr>
      <xdr:spPr>
        <a:xfrm flipV="1">
          <a:off x="7861300" y="13396633"/>
          <a:ext cx="889000" cy="4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42994</xdr:rowOff>
    </xdr:from>
    <xdr:to>
      <xdr:col>41</xdr:col>
      <xdr:colOff>50800</xdr:colOff>
      <xdr:row>78</xdr:row>
      <xdr:rowOff>72507</xdr:rowOff>
    </xdr:to>
    <xdr:cxnSp macro="">
      <xdr:nvCxnSpPr>
        <xdr:cNvPr id="405" name="直線コネクタ 404"/>
        <xdr:cNvCxnSpPr/>
      </xdr:nvCxnSpPr>
      <xdr:spPr>
        <a:xfrm>
          <a:off x="6972300" y="13416094"/>
          <a:ext cx="889000" cy="2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146662</xdr:rowOff>
    </xdr:from>
    <xdr:ext cx="534377" cy="259045"/>
    <xdr:sp macro="" textlink="">
      <xdr:nvSpPr>
        <xdr:cNvPr id="409" name="テキスト ボックス 408"/>
        <xdr:cNvSpPr txBox="1"/>
      </xdr:nvSpPr>
      <xdr:spPr>
        <a:xfrm>
          <a:off x="6705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23772</xdr:rowOff>
    </xdr:from>
    <xdr:to>
      <xdr:col>55</xdr:col>
      <xdr:colOff>50800</xdr:colOff>
      <xdr:row>76</xdr:row>
      <xdr:rowOff>125372</xdr:rowOff>
    </xdr:to>
    <xdr:sp macro="" textlink="">
      <xdr:nvSpPr>
        <xdr:cNvPr id="415" name="楕円 414"/>
        <xdr:cNvSpPr/>
      </xdr:nvSpPr>
      <xdr:spPr>
        <a:xfrm>
          <a:off x="10426700" y="1305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46649</xdr:rowOff>
    </xdr:from>
    <xdr:ext cx="534377" cy="259045"/>
    <xdr:sp macro="" textlink="">
      <xdr:nvSpPr>
        <xdr:cNvPr id="416" name="普通建設事業費 （ うち新規整備　）該当値テキスト"/>
        <xdr:cNvSpPr txBox="1"/>
      </xdr:nvSpPr>
      <xdr:spPr>
        <a:xfrm>
          <a:off x="10528300" y="1290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94920</xdr:rowOff>
    </xdr:from>
    <xdr:to>
      <xdr:col>50</xdr:col>
      <xdr:colOff>165100</xdr:colOff>
      <xdr:row>78</xdr:row>
      <xdr:rowOff>25070</xdr:rowOff>
    </xdr:to>
    <xdr:sp macro="" textlink="">
      <xdr:nvSpPr>
        <xdr:cNvPr id="417" name="楕円 416"/>
        <xdr:cNvSpPr/>
      </xdr:nvSpPr>
      <xdr:spPr>
        <a:xfrm>
          <a:off x="9588500" y="1329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41597</xdr:rowOff>
    </xdr:from>
    <xdr:ext cx="534377" cy="259045"/>
    <xdr:sp macro="" textlink="">
      <xdr:nvSpPr>
        <xdr:cNvPr id="418" name="テキスト ボックス 417"/>
        <xdr:cNvSpPr txBox="1"/>
      </xdr:nvSpPr>
      <xdr:spPr>
        <a:xfrm>
          <a:off x="9372111" y="1307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144183</xdr:rowOff>
    </xdr:from>
    <xdr:to>
      <xdr:col>46</xdr:col>
      <xdr:colOff>38100</xdr:colOff>
      <xdr:row>78</xdr:row>
      <xdr:rowOff>74333</xdr:rowOff>
    </xdr:to>
    <xdr:sp macro="" textlink="">
      <xdr:nvSpPr>
        <xdr:cNvPr id="419" name="楕円 418"/>
        <xdr:cNvSpPr/>
      </xdr:nvSpPr>
      <xdr:spPr>
        <a:xfrm>
          <a:off x="8699500" y="1334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65460</xdr:rowOff>
    </xdr:from>
    <xdr:ext cx="534377" cy="259045"/>
    <xdr:sp macro="" textlink="">
      <xdr:nvSpPr>
        <xdr:cNvPr id="420" name="テキスト ボックス 419"/>
        <xdr:cNvSpPr txBox="1"/>
      </xdr:nvSpPr>
      <xdr:spPr>
        <a:xfrm>
          <a:off x="8483111" y="1343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21707</xdr:rowOff>
    </xdr:from>
    <xdr:to>
      <xdr:col>41</xdr:col>
      <xdr:colOff>101600</xdr:colOff>
      <xdr:row>78</xdr:row>
      <xdr:rowOff>123307</xdr:rowOff>
    </xdr:to>
    <xdr:sp macro="" textlink="">
      <xdr:nvSpPr>
        <xdr:cNvPr id="421" name="楕円 420"/>
        <xdr:cNvSpPr/>
      </xdr:nvSpPr>
      <xdr:spPr>
        <a:xfrm>
          <a:off x="7810500" y="1339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114434</xdr:rowOff>
    </xdr:from>
    <xdr:ext cx="534377" cy="259045"/>
    <xdr:sp macro="" textlink="">
      <xdr:nvSpPr>
        <xdr:cNvPr id="422" name="テキスト ボックス 421"/>
        <xdr:cNvSpPr txBox="1"/>
      </xdr:nvSpPr>
      <xdr:spPr>
        <a:xfrm>
          <a:off x="7594111" y="1348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163644</xdr:rowOff>
    </xdr:from>
    <xdr:to>
      <xdr:col>36</xdr:col>
      <xdr:colOff>165100</xdr:colOff>
      <xdr:row>78</xdr:row>
      <xdr:rowOff>93794</xdr:rowOff>
    </xdr:to>
    <xdr:sp macro="" textlink="">
      <xdr:nvSpPr>
        <xdr:cNvPr id="423" name="楕円 422"/>
        <xdr:cNvSpPr/>
      </xdr:nvSpPr>
      <xdr:spPr>
        <a:xfrm>
          <a:off x="6921500" y="1336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84921</xdr:rowOff>
    </xdr:from>
    <xdr:ext cx="534377" cy="259045"/>
    <xdr:sp macro="" textlink="">
      <xdr:nvSpPr>
        <xdr:cNvPr id="424" name="テキスト ボックス 423"/>
        <xdr:cNvSpPr txBox="1"/>
      </xdr:nvSpPr>
      <xdr:spPr>
        <a:xfrm>
          <a:off x="6705111" y="1345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137018</xdr:rowOff>
    </xdr:from>
    <xdr:to>
      <xdr:col>55</xdr:col>
      <xdr:colOff>0</xdr:colOff>
      <xdr:row>96</xdr:row>
      <xdr:rowOff>124574</xdr:rowOff>
    </xdr:to>
    <xdr:cxnSp macro="">
      <xdr:nvCxnSpPr>
        <xdr:cNvPr id="453" name="直線コネクタ 452"/>
        <xdr:cNvCxnSpPr/>
      </xdr:nvCxnSpPr>
      <xdr:spPr>
        <a:xfrm flipV="1">
          <a:off x="9639300" y="16424768"/>
          <a:ext cx="838200" cy="15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86811</xdr:rowOff>
    </xdr:from>
    <xdr:ext cx="534377" cy="259045"/>
    <xdr:sp macro="" textlink="">
      <xdr:nvSpPr>
        <xdr:cNvPr id="454" name="普通建設事業費 （ うち更新整備　）平均値テキスト"/>
        <xdr:cNvSpPr txBox="1"/>
      </xdr:nvSpPr>
      <xdr:spPr>
        <a:xfrm>
          <a:off x="10528300" y="16546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124574</xdr:rowOff>
    </xdr:from>
    <xdr:to>
      <xdr:col>50</xdr:col>
      <xdr:colOff>114300</xdr:colOff>
      <xdr:row>97</xdr:row>
      <xdr:rowOff>16157</xdr:rowOff>
    </xdr:to>
    <xdr:cxnSp macro="">
      <xdr:nvCxnSpPr>
        <xdr:cNvPr id="456" name="直線コネクタ 455"/>
        <xdr:cNvCxnSpPr/>
      </xdr:nvCxnSpPr>
      <xdr:spPr>
        <a:xfrm flipV="1">
          <a:off x="8750300" y="16583774"/>
          <a:ext cx="889000" cy="6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90614</xdr:rowOff>
    </xdr:from>
    <xdr:ext cx="534377" cy="259045"/>
    <xdr:sp macro="" textlink="">
      <xdr:nvSpPr>
        <xdr:cNvPr id="458" name="テキスト ボックス 457"/>
        <xdr:cNvSpPr txBox="1"/>
      </xdr:nvSpPr>
      <xdr:spPr>
        <a:xfrm>
          <a:off x="9372111" y="167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16157</xdr:rowOff>
    </xdr:from>
    <xdr:to>
      <xdr:col>45</xdr:col>
      <xdr:colOff>177800</xdr:colOff>
      <xdr:row>97</xdr:row>
      <xdr:rowOff>74031</xdr:rowOff>
    </xdr:to>
    <xdr:cxnSp macro="">
      <xdr:nvCxnSpPr>
        <xdr:cNvPr id="459" name="直線コネクタ 458"/>
        <xdr:cNvCxnSpPr/>
      </xdr:nvCxnSpPr>
      <xdr:spPr>
        <a:xfrm flipV="1">
          <a:off x="7861300" y="16646807"/>
          <a:ext cx="889000" cy="5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82369</xdr:rowOff>
    </xdr:from>
    <xdr:ext cx="534377" cy="259045"/>
    <xdr:sp macro="" textlink="">
      <xdr:nvSpPr>
        <xdr:cNvPr id="461" name="テキスト ボックス 460"/>
        <xdr:cNvSpPr txBox="1"/>
      </xdr:nvSpPr>
      <xdr:spPr>
        <a:xfrm>
          <a:off x="8483111" y="1671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25918</xdr:rowOff>
    </xdr:from>
    <xdr:to>
      <xdr:col>41</xdr:col>
      <xdr:colOff>50800</xdr:colOff>
      <xdr:row>97</xdr:row>
      <xdr:rowOff>74031</xdr:rowOff>
    </xdr:to>
    <xdr:cxnSp macro="">
      <xdr:nvCxnSpPr>
        <xdr:cNvPr id="462" name="直線コネクタ 461"/>
        <xdr:cNvCxnSpPr/>
      </xdr:nvCxnSpPr>
      <xdr:spPr>
        <a:xfrm>
          <a:off x="6972300" y="16656568"/>
          <a:ext cx="889000" cy="4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131464</xdr:rowOff>
    </xdr:from>
    <xdr:ext cx="534377" cy="259045"/>
    <xdr:sp macro="" textlink="">
      <xdr:nvSpPr>
        <xdr:cNvPr id="464" name="テキスト ボックス 463"/>
        <xdr:cNvSpPr txBox="1"/>
      </xdr:nvSpPr>
      <xdr:spPr>
        <a:xfrm>
          <a:off x="7594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17211</xdr:rowOff>
    </xdr:from>
    <xdr:ext cx="534377" cy="259045"/>
    <xdr:sp macro="" textlink="">
      <xdr:nvSpPr>
        <xdr:cNvPr id="466" name="テキスト ボックス 465"/>
        <xdr:cNvSpPr txBox="1"/>
      </xdr:nvSpPr>
      <xdr:spPr>
        <a:xfrm>
          <a:off x="6705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86218</xdr:rowOff>
    </xdr:from>
    <xdr:to>
      <xdr:col>55</xdr:col>
      <xdr:colOff>50800</xdr:colOff>
      <xdr:row>96</xdr:row>
      <xdr:rowOff>16368</xdr:rowOff>
    </xdr:to>
    <xdr:sp macro="" textlink="">
      <xdr:nvSpPr>
        <xdr:cNvPr id="472" name="楕円 471"/>
        <xdr:cNvSpPr/>
      </xdr:nvSpPr>
      <xdr:spPr>
        <a:xfrm>
          <a:off x="10426700" y="1637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109095</xdr:rowOff>
    </xdr:from>
    <xdr:ext cx="534377" cy="259045"/>
    <xdr:sp macro="" textlink="">
      <xdr:nvSpPr>
        <xdr:cNvPr id="473" name="普通建設事業費 （ うち更新整備　）該当値テキスト"/>
        <xdr:cNvSpPr txBox="1"/>
      </xdr:nvSpPr>
      <xdr:spPr>
        <a:xfrm>
          <a:off x="10528300" y="1622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73774</xdr:rowOff>
    </xdr:from>
    <xdr:to>
      <xdr:col>50</xdr:col>
      <xdr:colOff>165100</xdr:colOff>
      <xdr:row>97</xdr:row>
      <xdr:rowOff>3924</xdr:rowOff>
    </xdr:to>
    <xdr:sp macro="" textlink="">
      <xdr:nvSpPr>
        <xdr:cNvPr id="474" name="楕円 473"/>
        <xdr:cNvSpPr/>
      </xdr:nvSpPr>
      <xdr:spPr>
        <a:xfrm>
          <a:off x="9588500" y="1653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20451</xdr:rowOff>
    </xdr:from>
    <xdr:ext cx="534377" cy="259045"/>
    <xdr:sp macro="" textlink="">
      <xdr:nvSpPr>
        <xdr:cNvPr id="475" name="テキスト ボックス 474"/>
        <xdr:cNvSpPr txBox="1"/>
      </xdr:nvSpPr>
      <xdr:spPr>
        <a:xfrm>
          <a:off x="9372111" y="1630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136807</xdr:rowOff>
    </xdr:from>
    <xdr:to>
      <xdr:col>46</xdr:col>
      <xdr:colOff>38100</xdr:colOff>
      <xdr:row>97</xdr:row>
      <xdr:rowOff>66957</xdr:rowOff>
    </xdr:to>
    <xdr:sp macro="" textlink="">
      <xdr:nvSpPr>
        <xdr:cNvPr id="476" name="楕円 475"/>
        <xdr:cNvSpPr/>
      </xdr:nvSpPr>
      <xdr:spPr>
        <a:xfrm>
          <a:off x="8699500" y="1659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83484</xdr:rowOff>
    </xdr:from>
    <xdr:ext cx="534377" cy="259045"/>
    <xdr:sp macro="" textlink="">
      <xdr:nvSpPr>
        <xdr:cNvPr id="477" name="テキスト ボックス 476"/>
        <xdr:cNvSpPr txBox="1"/>
      </xdr:nvSpPr>
      <xdr:spPr>
        <a:xfrm>
          <a:off x="8483111" y="1637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23231</xdr:rowOff>
    </xdr:from>
    <xdr:to>
      <xdr:col>41</xdr:col>
      <xdr:colOff>101600</xdr:colOff>
      <xdr:row>97</xdr:row>
      <xdr:rowOff>124831</xdr:rowOff>
    </xdr:to>
    <xdr:sp macro="" textlink="">
      <xdr:nvSpPr>
        <xdr:cNvPr id="478" name="楕円 477"/>
        <xdr:cNvSpPr/>
      </xdr:nvSpPr>
      <xdr:spPr>
        <a:xfrm>
          <a:off x="7810500" y="1665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141358</xdr:rowOff>
    </xdr:from>
    <xdr:ext cx="534377" cy="259045"/>
    <xdr:sp macro="" textlink="">
      <xdr:nvSpPr>
        <xdr:cNvPr id="479" name="テキスト ボックス 478"/>
        <xdr:cNvSpPr txBox="1"/>
      </xdr:nvSpPr>
      <xdr:spPr>
        <a:xfrm>
          <a:off x="7594111" y="1642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146568</xdr:rowOff>
    </xdr:from>
    <xdr:to>
      <xdr:col>36</xdr:col>
      <xdr:colOff>165100</xdr:colOff>
      <xdr:row>97</xdr:row>
      <xdr:rowOff>76718</xdr:rowOff>
    </xdr:to>
    <xdr:sp macro="" textlink="">
      <xdr:nvSpPr>
        <xdr:cNvPr id="480" name="楕円 479"/>
        <xdr:cNvSpPr/>
      </xdr:nvSpPr>
      <xdr:spPr>
        <a:xfrm>
          <a:off x="6921500" y="1660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93245</xdr:rowOff>
    </xdr:from>
    <xdr:ext cx="534377" cy="259045"/>
    <xdr:sp macro="" textlink="">
      <xdr:nvSpPr>
        <xdr:cNvPr id="481" name="テキスト ボックス 480"/>
        <xdr:cNvSpPr txBox="1"/>
      </xdr:nvSpPr>
      <xdr:spPr>
        <a:xfrm>
          <a:off x="6705111" y="1638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110341</xdr:rowOff>
    </xdr:from>
    <xdr:to>
      <xdr:col>85</xdr:col>
      <xdr:colOff>127000</xdr:colOff>
      <xdr:row>38</xdr:row>
      <xdr:rowOff>140370</xdr:rowOff>
    </xdr:to>
    <xdr:cxnSp macro="">
      <xdr:nvCxnSpPr>
        <xdr:cNvPr id="512" name="直線コネクタ 511"/>
        <xdr:cNvCxnSpPr/>
      </xdr:nvCxnSpPr>
      <xdr:spPr>
        <a:xfrm>
          <a:off x="15481300" y="6625441"/>
          <a:ext cx="838200" cy="3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110341</xdr:rowOff>
    </xdr:from>
    <xdr:to>
      <xdr:col>81</xdr:col>
      <xdr:colOff>50800</xdr:colOff>
      <xdr:row>39</xdr:row>
      <xdr:rowOff>47296</xdr:rowOff>
    </xdr:to>
    <xdr:cxnSp macro="">
      <xdr:nvCxnSpPr>
        <xdr:cNvPr id="515" name="直線コネクタ 514"/>
        <xdr:cNvCxnSpPr/>
      </xdr:nvCxnSpPr>
      <xdr:spPr>
        <a:xfrm flipV="1">
          <a:off x="14592300" y="6625441"/>
          <a:ext cx="889000" cy="10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163503</xdr:rowOff>
    </xdr:from>
    <xdr:ext cx="469744" cy="259045"/>
    <xdr:sp macro="" textlink="">
      <xdr:nvSpPr>
        <xdr:cNvPr id="517" name="テキスト ボックス 516"/>
        <xdr:cNvSpPr txBox="1"/>
      </xdr:nvSpPr>
      <xdr:spPr>
        <a:xfrm>
          <a:off x="15246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41059</xdr:rowOff>
    </xdr:from>
    <xdr:to>
      <xdr:col>76</xdr:col>
      <xdr:colOff>114300</xdr:colOff>
      <xdr:row>39</xdr:row>
      <xdr:rowOff>47296</xdr:rowOff>
    </xdr:to>
    <xdr:cxnSp macro="">
      <xdr:nvCxnSpPr>
        <xdr:cNvPr id="518" name="直線コネクタ 517"/>
        <xdr:cNvCxnSpPr/>
      </xdr:nvCxnSpPr>
      <xdr:spPr>
        <a:xfrm>
          <a:off x="13703300" y="6727609"/>
          <a:ext cx="8890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41059</xdr:rowOff>
    </xdr:from>
    <xdr:to>
      <xdr:col>71</xdr:col>
      <xdr:colOff>177800</xdr:colOff>
      <xdr:row>39</xdr:row>
      <xdr:rowOff>83399</xdr:rowOff>
    </xdr:to>
    <xdr:cxnSp macro="">
      <xdr:nvCxnSpPr>
        <xdr:cNvPr id="521" name="直線コネクタ 520"/>
        <xdr:cNvCxnSpPr/>
      </xdr:nvCxnSpPr>
      <xdr:spPr>
        <a:xfrm flipV="1">
          <a:off x="12814300" y="6727609"/>
          <a:ext cx="889000" cy="4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89570</xdr:rowOff>
    </xdr:from>
    <xdr:to>
      <xdr:col>85</xdr:col>
      <xdr:colOff>177800</xdr:colOff>
      <xdr:row>39</xdr:row>
      <xdr:rowOff>19720</xdr:rowOff>
    </xdr:to>
    <xdr:sp macro="" textlink="">
      <xdr:nvSpPr>
        <xdr:cNvPr id="531" name="楕円 530"/>
        <xdr:cNvSpPr/>
      </xdr:nvSpPr>
      <xdr:spPr>
        <a:xfrm>
          <a:off x="16268700" y="660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67997</xdr:rowOff>
    </xdr:from>
    <xdr:ext cx="469744" cy="259045"/>
    <xdr:sp macro="" textlink="">
      <xdr:nvSpPr>
        <xdr:cNvPr id="532" name="災害復旧事業費該当値テキスト"/>
        <xdr:cNvSpPr txBox="1"/>
      </xdr:nvSpPr>
      <xdr:spPr>
        <a:xfrm>
          <a:off x="16370300" y="658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59541</xdr:rowOff>
    </xdr:from>
    <xdr:to>
      <xdr:col>81</xdr:col>
      <xdr:colOff>101600</xdr:colOff>
      <xdr:row>38</xdr:row>
      <xdr:rowOff>161141</xdr:rowOff>
    </xdr:to>
    <xdr:sp macro="" textlink="">
      <xdr:nvSpPr>
        <xdr:cNvPr id="533" name="楕円 532"/>
        <xdr:cNvSpPr/>
      </xdr:nvSpPr>
      <xdr:spPr>
        <a:xfrm>
          <a:off x="15430500" y="657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6218</xdr:rowOff>
    </xdr:from>
    <xdr:ext cx="469744" cy="259045"/>
    <xdr:sp macro="" textlink="">
      <xdr:nvSpPr>
        <xdr:cNvPr id="534" name="テキスト ボックス 533"/>
        <xdr:cNvSpPr txBox="1"/>
      </xdr:nvSpPr>
      <xdr:spPr>
        <a:xfrm>
          <a:off x="15246428" y="6349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167946</xdr:rowOff>
    </xdr:from>
    <xdr:to>
      <xdr:col>76</xdr:col>
      <xdr:colOff>165100</xdr:colOff>
      <xdr:row>39</xdr:row>
      <xdr:rowOff>98096</xdr:rowOff>
    </xdr:to>
    <xdr:sp macro="" textlink="">
      <xdr:nvSpPr>
        <xdr:cNvPr id="535" name="楕円 534"/>
        <xdr:cNvSpPr/>
      </xdr:nvSpPr>
      <xdr:spPr>
        <a:xfrm>
          <a:off x="14541500" y="668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89223</xdr:rowOff>
    </xdr:from>
    <xdr:ext cx="469744" cy="259045"/>
    <xdr:sp macro="" textlink="">
      <xdr:nvSpPr>
        <xdr:cNvPr id="536" name="テキスト ボックス 535"/>
        <xdr:cNvSpPr txBox="1"/>
      </xdr:nvSpPr>
      <xdr:spPr>
        <a:xfrm>
          <a:off x="14357428" y="677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161709</xdr:rowOff>
    </xdr:from>
    <xdr:to>
      <xdr:col>72</xdr:col>
      <xdr:colOff>38100</xdr:colOff>
      <xdr:row>39</xdr:row>
      <xdr:rowOff>91859</xdr:rowOff>
    </xdr:to>
    <xdr:sp macro="" textlink="">
      <xdr:nvSpPr>
        <xdr:cNvPr id="537" name="楕円 536"/>
        <xdr:cNvSpPr/>
      </xdr:nvSpPr>
      <xdr:spPr>
        <a:xfrm>
          <a:off x="13652500" y="667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82986</xdr:rowOff>
    </xdr:from>
    <xdr:ext cx="469744" cy="259045"/>
    <xdr:sp macro="" textlink="">
      <xdr:nvSpPr>
        <xdr:cNvPr id="538" name="テキスト ボックス 537"/>
        <xdr:cNvSpPr txBox="1"/>
      </xdr:nvSpPr>
      <xdr:spPr>
        <a:xfrm>
          <a:off x="13468428" y="676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32599</xdr:rowOff>
    </xdr:from>
    <xdr:to>
      <xdr:col>67</xdr:col>
      <xdr:colOff>101600</xdr:colOff>
      <xdr:row>39</xdr:row>
      <xdr:rowOff>134199</xdr:rowOff>
    </xdr:to>
    <xdr:sp macro="" textlink="">
      <xdr:nvSpPr>
        <xdr:cNvPr id="539" name="楕円 538"/>
        <xdr:cNvSpPr/>
      </xdr:nvSpPr>
      <xdr:spPr>
        <a:xfrm>
          <a:off x="12763500" y="671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125326</xdr:rowOff>
    </xdr:from>
    <xdr:ext cx="378565" cy="259045"/>
    <xdr:sp macro="" textlink="">
      <xdr:nvSpPr>
        <xdr:cNvPr id="540" name="テキスト ボックス 539"/>
        <xdr:cNvSpPr txBox="1"/>
      </xdr:nvSpPr>
      <xdr:spPr>
        <a:xfrm>
          <a:off x="12625017" y="6811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48845</xdr:rowOff>
    </xdr:from>
    <xdr:to>
      <xdr:col>85</xdr:col>
      <xdr:colOff>127000</xdr:colOff>
      <xdr:row>78</xdr:row>
      <xdr:rowOff>50171</xdr:rowOff>
    </xdr:to>
    <xdr:cxnSp macro="">
      <xdr:nvCxnSpPr>
        <xdr:cNvPr id="622" name="直線コネクタ 621"/>
        <xdr:cNvCxnSpPr/>
      </xdr:nvCxnSpPr>
      <xdr:spPr>
        <a:xfrm flipV="1">
          <a:off x="15481300" y="13421945"/>
          <a:ext cx="8382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16493</xdr:rowOff>
    </xdr:from>
    <xdr:ext cx="534377" cy="259045"/>
    <xdr:sp macro="" textlink="">
      <xdr:nvSpPr>
        <xdr:cNvPr id="623" name="公債費平均値テキスト"/>
        <xdr:cNvSpPr txBox="1"/>
      </xdr:nvSpPr>
      <xdr:spPr>
        <a:xfrm>
          <a:off x="16370300" y="1321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46862</xdr:rowOff>
    </xdr:from>
    <xdr:to>
      <xdr:col>81</xdr:col>
      <xdr:colOff>50800</xdr:colOff>
      <xdr:row>78</xdr:row>
      <xdr:rowOff>50171</xdr:rowOff>
    </xdr:to>
    <xdr:cxnSp macro="">
      <xdr:nvCxnSpPr>
        <xdr:cNvPr id="625" name="直線コネクタ 624"/>
        <xdr:cNvCxnSpPr/>
      </xdr:nvCxnSpPr>
      <xdr:spPr>
        <a:xfrm>
          <a:off x="14592300" y="13419962"/>
          <a:ext cx="889000" cy="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109597</xdr:rowOff>
    </xdr:from>
    <xdr:ext cx="534377" cy="259045"/>
    <xdr:sp macro="" textlink="">
      <xdr:nvSpPr>
        <xdr:cNvPr id="627" name="テキスト ボックス 626"/>
        <xdr:cNvSpPr txBox="1"/>
      </xdr:nvSpPr>
      <xdr:spPr>
        <a:xfrm>
          <a:off x="15214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46862</xdr:rowOff>
    </xdr:from>
    <xdr:to>
      <xdr:col>76</xdr:col>
      <xdr:colOff>114300</xdr:colOff>
      <xdr:row>78</xdr:row>
      <xdr:rowOff>48051</xdr:rowOff>
    </xdr:to>
    <xdr:cxnSp macro="">
      <xdr:nvCxnSpPr>
        <xdr:cNvPr id="628" name="直線コネクタ 627"/>
        <xdr:cNvCxnSpPr/>
      </xdr:nvCxnSpPr>
      <xdr:spPr>
        <a:xfrm flipV="1">
          <a:off x="13703300" y="13419962"/>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30" name="テキスト ボックス 629"/>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48051</xdr:rowOff>
    </xdr:from>
    <xdr:to>
      <xdr:col>71</xdr:col>
      <xdr:colOff>177800</xdr:colOff>
      <xdr:row>78</xdr:row>
      <xdr:rowOff>55976</xdr:rowOff>
    </xdr:to>
    <xdr:cxnSp macro="">
      <xdr:nvCxnSpPr>
        <xdr:cNvPr id="631" name="直線コネクタ 630"/>
        <xdr:cNvCxnSpPr/>
      </xdr:nvCxnSpPr>
      <xdr:spPr>
        <a:xfrm flipV="1">
          <a:off x="12814300" y="13421151"/>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33" name="テキスト ボックス 632"/>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106973</xdr:rowOff>
    </xdr:from>
    <xdr:ext cx="534377" cy="259045"/>
    <xdr:sp macro="" textlink="">
      <xdr:nvSpPr>
        <xdr:cNvPr id="635" name="テキスト ボックス 634"/>
        <xdr:cNvSpPr txBox="1"/>
      </xdr:nvSpPr>
      <xdr:spPr>
        <a:xfrm>
          <a:off x="12547111" y="1313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169495</xdr:rowOff>
    </xdr:from>
    <xdr:to>
      <xdr:col>85</xdr:col>
      <xdr:colOff>177800</xdr:colOff>
      <xdr:row>78</xdr:row>
      <xdr:rowOff>99645</xdr:rowOff>
    </xdr:to>
    <xdr:sp macro="" textlink="">
      <xdr:nvSpPr>
        <xdr:cNvPr id="641" name="楕円 640"/>
        <xdr:cNvSpPr/>
      </xdr:nvSpPr>
      <xdr:spPr>
        <a:xfrm>
          <a:off x="16268700" y="1337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147922</xdr:rowOff>
    </xdr:from>
    <xdr:ext cx="534377" cy="259045"/>
    <xdr:sp macro="" textlink="">
      <xdr:nvSpPr>
        <xdr:cNvPr id="642" name="公債費該当値テキスト"/>
        <xdr:cNvSpPr txBox="1"/>
      </xdr:nvSpPr>
      <xdr:spPr>
        <a:xfrm>
          <a:off x="16370300" y="1334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170821</xdr:rowOff>
    </xdr:from>
    <xdr:to>
      <xdr:col>81</xdr:col>
      <xdr:colOff>101600</xdr:colOff>
      <xdr:row>78</xdr:row>
      <xdr:rowOff>100971</xdr:rowOff>
    </xdr:to>
    <xdr:sp macro="" textlink="">
      <xdr:nvSpPr>
        <xdr:cNvPr id="643" name="楕円 642"/>
        <xdr:cNvSpPr/>
      </xdr:nvSpPr>
      <xdr:spPr>
        <a:xfrm>
          <a:off x="15430500" y="1337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92098</xdr:rowOff>
    </xdr:from>
    <xdr:ext cx="534377" cy="259045"/>
    <xdr:sp macro="" textlink="">
      <xdr:nvSpPr>
        <xdr:cNvPr id="644" name="テキスト ボックス 643"/>
        <xdr:cNvSpPr txBox="1"/>
      </xdr:nvSpPr>
      <xdr:spPr>
        <a:xfrm>
          <a:off x="15214111" y="1346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167512</xdr:rowOff>
    </xdr:from>
    <xdr:to>
      <xdr:col>76</xdr:col>
      <xdr:colOff>165100</xdr:colOff>
      <xdr:row>78</xdr:row>
      <xdr:rowOff>97662</xdr:rowOff>
    </xdr:to>
    <xdr:sp macro="" textlink="">
      <xdr:nvSpPr>
        <xdr:cNvPr id="645" name="楕円 644"/>
        <xdr:cNvSpPr/>
      </xdr:nvSpPr>
      <xdr:spPr>
        <a:xfrm>
          <a:off x="14541500" y="1336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88789</xdr:rowOff>
    </xdr:from>
    <xdr:ext cx="534377" cy="259045"/>
    <xdr:sp macro="" textlink="">
      <xdr:nvSpPr>
        <xdr:cNvPr id="646" name="テキスト ボックス 645"/>
        <xdr:cNvSpPr txBox="1"/>
      </xdr:nvSpPr>
      <xdr:spPr>
        <a:xfrm>
          <a:off x="14325111" y="1346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168701</xdr:rowOff>
    </xdr:from>
    <xdr:to>
      <xdr:col>72</xdr:col>
      <xdr:colOff>38100</xdr:colOff>
      <xdr:row>78</xdr:row>
      <xdr:rowOff>98851</xdr:rowOff>
    </xdr:to>
    <xdr:sp macro="" textlink="">
      <xdr:nvSpPr>
        <xdr:cNvPr id="647" name="楕円 646"/>
        <xdr:cNvSpPr/>
      </xdr:nvSpPr>
      <xdr:spPr>
        <a:xfrm>
          <a:off x="13652500" y="1337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89978</xdr:rowOff>
    </xdr:from>
    <xdr:ext cx="534377" cy="259045"/>
    <xdr:sp macro="" textlink="">
      <xdr:nvSpPr>
        <xdr:cNvPr id="648" name="テキスト ボックス 647"/>
        <xdr:cNvSpPr txBox="1"/>
      </xdr:nvSpPr>
      <xdr:spPr>
        <a:xfrm>
          <a:off x="13436111" y="1346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5176</xdr:rowOff>
    </xdr:from>
    <xdr:to>
      <xdr:col>67</xdr:col>
      <xdr:colOff>101600</xdr:colOff>
      <xdr:row>78</xdr:row>
      <xdr:rowOff>106776</xdr:rowOff>
    </xdr:to>
    <xdr:sp macro="" textlink="">
      <xdr:nvSpPr>
        <xdr:cNvPr id="649" name="楕円 648"/>
        <xdr:cNvSpPr/>
      </xdr:nvSpPr>
      <xdr:spPr>
        <a:xfrm>
          <a:off x="12763500" y="1337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97903</xdr:rowOff>
    </xdr:from>
    <xdr:ext cx="534377" cy="259045"/>
    <xdr:sp macro="" textlink="">
      <xdr:nvSpPr>
        <xdr:cNvPr id="650" name="テキスト ボックス 649"/>
        <xdr:cNvSpPr txBox="1"/>
      </xdr:nvSpPr>
      <xdr:spPr>
        <a:xfrm>
          <a:off x="12547111" y="1347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111880</xdr:rowOff>
    </xdr:from>
    <xdr:to>
      <xdr:col>85</xdr:col>
      <xdr:colOff>127000</xdr:colOff>
      <xdr:row>98</xdr:row>
      <xdr:rowOff>121500</xdr:rowOff>
    </xdr:to>
    <xdr:cxnSp macro="">
      <xdr:nvCxnSpPr>
        <xdr:cNvPr id="677" name="直線コネクタ 676"/>
        <xdr:cNvCxnSpPr/>
      </xdr:nvCxnSpPr>
      <xdr:spPr>
        <a:xfrm flipV="1">
          <a:off x="15481300" y="16913980"/>
          <a:ext cx="838200" cy="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121500</xdr:rowOff>
    </xdr:from>
    <xdr:to>
      <xdr:col>81</xdr:col>
      <xdr:colOff>50800</xdr:colOff>
      <xdr:row>98</xdr:row>
      <xdr:rowOff>128795</xdr:rowOff>
    </xdr:to>
    <xdr:cxnSp macro="">
      <xdr:nvCxnSpPr>
        <xdr:cNvPr id="680" name="直線コネクタ 679"/>
        <xdr:cNvCxnSpPr/>
      </xdr:nvCxnSpPr>
      <xdr:spPr>
        <a:xfrm flipV="1">
          <a:off x="14592300" y="16923600"/>
          <a:ext cx="889000" cy="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128795</xdr:rowOff>
    </xdr:from>
    <xdr:to>
      <xdr:col>76</xdr:col>
      <xdr:colOff>114300</xdr:colOff>
      <xdr:row>98</xdr:row>
      <xdr:rowOff>131265</xdr:rowOff>
    </xdr:to>
    <xdr:cxnSp macro="">
      <xdr:nvCxnSpPr>
        <xdr:cNvPr id="683" name="直線コネクタ 682"/>
        <xdr:cNvCxnSpPr/>
      </xdr:nvCxnSpPr>
      <xdr:spPr>
        <a:xfrm flipV="1">
          <a:off x="13703300" y="16930895"/>
          <a:ext cx="889000" cy="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120881</xdr:rowOff>
    </xdr:from>
    <xdr:to>
      <xdr:col>71</xdr:col>
      <xdr:colOff>177800</xdr:colOff>
      <xdr:row>98</xdr:row>
      <xdr:rowOff>131265</xdr:rowOff>
    </xdr:to>
    <xdr:cxnSp macro="">
      <xdr:nvCxnSpPr>
        <xdr:cNvPr id="686" name="直線コネクタ 685"/>
        <xdr:cNvCxnSpPr/>
      </xdr:nvCxnSpPr>
      <xdr:spPr>
        <a:xfrm>
          <a:off x="12814300" y="16922981"/>
          <a:ext cx="889000" cy="1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0" name="テキスト ボックス 689"/>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61080</xdr:rowOff>
    </xdr:from>
    <xdr:to>
      <xdr:col>85</xdr:col>
      <xdr:colOff>177800</xdr:colOff>
      <xdr:row>98</xdr:row>
      <xdr:rowOff>162680</xdr:rowOff>
    </xdr:to>
    <xdr:sp macro="" textlink="">
      <xdr:nvSpPr>
        <xdr:cNvPr id="696" name="楕円 695"/>
        <xdr:cNvSpPr/>
      </xdr:nvSpPr>
      <xdr:spPr>
        <a:xfrm>
          <a:off x="16268700" y="1686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147457</xdr:rowOff>
    </xdr:from>
    <xdr:ext cx="469744" cy="259045"/>
    <xdr:sp macro="" textlink="">
      <xdr:nvSpPr>
        <xdr:cNvPr id="697" name="積立金該当値テキスト"/>
        <xdr:cNvSpPr txBox="1"/>
      </xdr:nvSpPr>
      <xdr:spPr>
        <a:xfrm>
          <a:off x="16370300" y="1677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70700</xdr:rowOff>
    </xdr:from>
    <xdr:to>
      <xdr:col>81</xdr:col>
      <xdr:colOff>101600</xdr:colOff>
      <xdr:row>99</xdr:row>
      <xdr:rowOff>850</xdr:rowOff>
    </xdr:to>
    <xdr:sp macro="" textlink="">
      <xdr:nvSpPr>
        <xdr:cNvPr id="698" name="楕円 697"/>
        <xdr:cNvSpPr/>
      </xdr:nvSpPr>
      <xdr:spPr>
        <a:xfrm>
          <a:off x="15430500" y="1687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163427</xdr:rowOff>
    </xdr:from>
    <xdr:ext cx="469744" cy="259045"/>
    <xdr:sp macro="" textlink="">
      <xdr:nvSpPr>
        <xdr:cNvPr id="699" name="テキスト ボックス 698"/>
        <xdr:cNvSpPr txBox="1"/>
      </xdr:nvSpPr>
      <xdr:spPr>
        <a:xfrm>
          <a:off x="15246428" y="1696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77995</xdr:rowOff>
    </xdr:from>
    <xdr:to>
      <xdr:col>76</xdr:col>
      <xdr:colOff>165100</xdr:colOff>
      <xdr:row>99</xdr:row>
      <xdr:rowOff>8145</xdr:rowOff>
    </xdr:to>
    <xdr:sp macro="" textlink="">
      <xdr:nvSpPr>
        <xdr:cNvPr id="700" name="楕円 699"/>
        <xdr:cNvSpPr/>
      </xdr:nvSpPr>
      <xdr:spPr>
        <a:xfrm>
          <a:off x="14541500" y="1688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170722</xdr:rowOff>
    </xdr:from>
    <xdr:ext cx="469744" cy="259045"/>
    <xdr:sp macro="" textlink="">
      <xdr:nvSpPr>
        <xdr:cNvPr id="701" name="テキスト ボックス 700"/>
        <xdr:cNvSpPr txBox="1"/>
      </xdr:nvSpPr>
      <xdr:spPr>
        <a:xfrm>
          <a:off x="14357428" y="1697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80465</xdr:rowOff>
    </xdr:from>
    <xdr:to>
      <xdr:col>72</xdr:col>
      <xdr:colOff>38100</xdr:colOff>
      <xdr:row>99</xdr:row>
      <xdr:rowOff>10615</xdr:rowOff>
    </xdr:to>
    <xdr:sp macro="" textlink="">
      <xdr:nvSpPr>
        <xdr:cNvPr id="702" name="楕円 701"/>
        <xdr:cNvSpPr/>
      </xdr:nvSpPr>
      <xdr:spPr>
        <a:xfrm>
          <a:off x="13652500" y="1688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1742</xdr:rowOff>
    </xdr:from>
    <xdr:ext cx="469744" cy="259045"/>
    <xdr:sp macro="" textlink="">
      <xdr:nvSpPr>
        <xdr:cNvPr id="703" name="テキスト ボックス 702"/>
        <xdr:cNvSpPr txBox="1"/>
      </xdr:nvSpPr>
      <xdr:spPr>
        <a:xfrm>
          <a:off x="13468428" y="16975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70081</xdr:rowOff>
    </xdr:from>
    <xdr:to>
      <xdr:col>67</xdr:col>
      <xdr:colOff>101600</xdr:colOff>
      <xdr:row>99</xdr:row>
      <xdr:rowOff>231</xdr:rowOff>
    </xdr:to>
    <xdr:sp macro="" textlink="">
      <xdr:nvSpPr>
        <xdr:cNvPr id="704" name="楕円 703"/>
        <xdr:cNvSpPr/>
      </xdr:nvSpPr>
      <xdr:spPr>
        <a:xfrm>
          <a:off x="12763500" y="1687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162808</xdr:rowOff>
    </xdr:from>
    <xdr:ext cx="469744" cy="259045"/>
    <xdr:sp macro="" textlink="">
      <xdr:nvSpPr>
        <xdr:cNvPr id="705" name="テキスト ボックス 704"/>
        <xdr:cNvSpPr txBox="1"/>
      </xdr:nvSpPr>
      <xdr:spPr>
        <a:xfrm>
          <a:off x="12579428" y="16964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58821</xdr:rowOff>
    </xdr:from>
    <xdr:to>
      <xdr:col>116</xdr:col>
      <xdr:colOff>63500</xdr:colOff>
      <xdr:row>38</xdr:row>
      <xdr:rowOff>70434</xdr:rowOff>
    </xdr:to>
    <xdr:cxnSp macro="">
      <xdr:nvCxnSpPr>
        <xdr:cNvPr id="732" name="直線コネクタ 731"/>
        <xdr:cNvCxnSpPr/>
      </xdr:nvCxnSpPr>
      <xdr:spPr>
        <a:xfrm>
          <a:off x="21323300" y="6573921"/>
          <a:ext cx="838200" cy="1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58821</xdr:rowOff>
    </xdr:from>
    <xdr:to>
      <xdr:col>111</xdr:col>
      <xdr:colOff>177800</xdr:colOff>
      <xdr:row>38</xdr:row>
      <xdr:rowOff>88265</xdr:rowOff>
    </xdr:to>
    <xdr:cxnSp macro="">
      <xdr:nvCxnSpPr>
        <xdr:cNvPr id="735" name="直線コネクタ 734"/>
        <xdr:cNvCxnSpPr/>
      </xdr:nvCxnSpPr>
      <xdr:spPr>
        <a:xfrm flipV="1">
          <a:off x="20434300" y="6573921"/>
          <a:ext cx="889000" cy="2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88265</xdr:rowOff>
    </xdr:from>
    <xdr:to>
      <xdr:col>107</xdr:col>
      <xdr:colOff>50800</xdr:colOff>
      <xdr:row>38</xdr:row>
      <xdr:rowOff>106096</xdr:rowOff>
    </xdr:to>
    <xdr:cxnSp macro="">
      <xdr:nvCxnSpPr>
        <xdr:cNvPr id="738" name="直線コネクタ 737"/>
        <xdr:cNvCxnSpPr/>
      </xdr:nvCxnSpPr>
      <xdr:spPr>
        <a:xfrm flipV="1">
          <a:off x="19545300" y="6603365"/>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106096</xdr:rowOff>
    </xdr:from>
    <xdr:to>
      <xdr:col>102</xdr:col>
      <xdr:colOff>114300</xdr:colOff>
      <xdr:row>38</xdr:row>
      <xdr:rowOff>130693</xdr:rowOff>
    </xdr:to>
    <xdr:cxnSp macro="">
      <xdr:nvCxnSpPr>
        <xdr:cNvPr id="741" name="直線コネクタ 740"/>
        <xdr:cNvCxnSpPr/>
      </xdr:nvCxnSpPr>
      <xdr:spPr>
        <a:xfrm flipV="1">
          <a:off x="18656300" y="6621196"/>
          <a:ext cx="889000" cy="2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19634</xdr:rowOff>
    </xdr:from>
    <xdr:to>
      <xdr:col>116</xdr:col>
      <xdr:colOff>114300</xdr:colOff>
      <xdr:row>38</xdr:row>
      <xdr:rowOff>121234</xdr:rowOff>
    </xdr:to>
    <xdr:sp macro="" textlink="">
      <xdr:nvSpPr>
        <xdr:cNvPr id="751" name="楕円 750"/>
        <xdr:cNvSpPr/>
      </xdr:nvSpPr>
      <xdr:spPr>
        <a:xfrm>
          <a:off x="22110700" y="653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122877</xdr:rowOff>
    </xdr:from>
    <xdr:ext cx="469744" cy="259045"/>
    <xdr:sp macro="" textlink="">
      <xdr:nvSpPr>
        <xdr:cNvPr id="752" name="投資及び出資金該当値テキスト"/>
        <xdr:cNvSpPr txBox="1"/>
      </xdr:nvSpPr>
      <xdr:spPr>
        <a:xfrm>
          <a:off x="22212300" y="64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8021</xdr:rowOff>
    </xdr:from>
    <xdr:to>
      <xdr:col>112</xdr:col>
      <xdr:colOff>38100</xdr:colOff>
      <xdr:row>38</xdr:row>
      <xdr:rowOff>109621</xdr:rowOff>
    </xdr:to>
    <xdr:sp macro="" textlink="">
      <xdr:nvSpPr>
        <xdr:cNvPr id="753" name="楕円 752"/>
        <xdr:cNvSpPr/>
      </xdr:nvSpPr>
      <xdr:spPr>
        <a:xfrm>
          <a:off x="21272500" y="652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100748</xdr:rowOff>
    </xdr:from>
    <xdr:ext cx="469744" cy="259045"/>
    <xdr:sp macro="" textlink="">
      <xdr:nvSpPr>
        <xdr:cNvPr id="754" name="テキスト ボックス 753"/>
        <xdr:cNvSpPr txBox="1"/>
      </xdr:nvSpPr>
      <xdr:spPr>
        <a:xfrm>
          <a:off x="21088428" y="661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37465</xdr:rowOff>
    </xdr:from>
    <xdr:to>
      <xdr:col>107</xdr:col>
      <xdr:colOff>101600</xdr:colOff>
      <xdr:row>38</xdr:row>
      <xdr:rowOff>139065</xdr:rowOff>
    </xdr:to>
    <xdr:sp macro="" textlink="">
      <xdr:nvSpPr>
        <xdr:cNvPr id="755" name="楕円 754"/>
        <xdr:cNvSpPr/>
      </xdr:nvSpPr>
      <xdr:spPr>
        <a:xfrm>
          <a:off x="20383500" y="655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130192</xdr:rowOff>
    </xdr:from>
    <xdr:ext cx="469744" cy="259045"/>
    <xdr:sp macro="" textlink="">
      <xdr:nvSpPr>
        <xdr:cNvPr id="756" name="テキスト ボックス 755"/>
        <xdr:cNvSpPr txBox="1"/>
      </xdr:nvSpPr>
      <xdr:spPr>
        <a:xfrm>
          <a:off x="20199428" y="6645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55296</xdr:rowOff>
    </xdr:from>
    <xdr:to>
      <xdr:col>102</xdr:col>
      <xdr:colOff>165100</xdr:colOff>
      <xdr:row>38</xdr:row>
      <xdr:rowOff>156896</xdr:rowOff>
    </xdr:to>
    <xdr:sp macro="" textlink="">
      <xdr:nvSpPr>
        <xdr:cNvPr id="757" name="楕円 756"/>
        <xdr:cNvSpPr/>
      </xdr:nvSpPr>
      <xdr:spPr>
        <a:xfrm>
          <a:off x="19494500" y="657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148023</xdr:rowOff>
    </xdr:from>
    <xdr:ext cx="378565" cy="259045"/>
    <xdr:sp macro="" textlink="">
      <xdr:nvSpPr>
        <xdr:cNvPr id="758" name="テキスト ボックス 757"/>
        <xdr:cNvSpPr txBox="1"/>
      </xdr:nvSpPr>
      <xdr:spPr>
        <a:xfrm>
          <a:off x="19356017" y="6663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79893</xdr:rowOff>
    </xdr:from>
    <xdr:to>
      <xdr:col>98</xdr:col>
      <xdr:colOff>38100</xdr:colOff>
      <xdr:row>39</xdr:row>
      <xdr:rowOff>10043</xdr:rowOff>
    </xdr:to>
    <xdr:sp macro="" textlink="">
      <xdr:nvSpPr>
        <xdr:cNvPr id="759" name="楕円 758"/>
        <xdr:cNvSpPr/>
      </xdr:nvSpPr>
      <xdr:spPr>
        <a:xfrm>
          <a:off x="18605500" y="65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1170</xdr:rowOff>
    </xdr:from>
    <xdr:ext cx="378565" cy="259045"/>
    <xdr:sp macro="" textlink="">
      <xdr:nvSpPr>
        <xdr:cNvPr id="760" name="テキスト ボックス 759"/>
        <xdr:cNvSpPr txBox="1"/>
      </xdr:nvSpPr>
      <xdr:spPr>
        <a:xfrm>
          <a:off x="18467017" y="6687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127095</xdr:rowOff>
    </xdr:from>
    <xdr:to>
      <xdr:col>116</xdr:col>
      <xdr:colOff>63500</xdr:colOff>
      <xdr:row>58</xdr:row>
      <xdr:rowOff>128336</xdr:rowOff>
    </xdr:to>
    <xdr:cxnSp macro="">
      <xdr:nvCxnSpPr>
        <xdr:cNvPr id="791" name="直線コネクタ 790"/>
        <xdr:cNvCxnSpPr/>
      </xdr:nvCxnSpPr>
      <xdr:spPr>
        <a:xfrm flipV="1">
          <a:off x="21323300" y="10071195"/>
          <a:ext cx="8382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128336</xdr:rowOff>
    </xdr:from>
    <xdr:to>
      <xdr:col>111</xdr:col>
      <xdr:colOff>177800</xdr:colOff>
      <xdr:row>58</xdr:row>
      <xdr:rowOff>128792</xdr:rowOff>
    </xdr:to>
    <xdr:cxnSp macro="">
      <xdr:nvCxnSpPr>
        <xdr:cNvPr id="794" name="直線コネクタ 793"/>
        <xdr:cNvCxnSpPr/>
      </xdr:nvCxnSpPr>
      <xdr:spPr>
        <a:xfrm flipV="1">
          <a:off x="20434300" y="10072436"/>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128792</xdr:rowOff>
    </xdr:from>
    <xdr:to>
      <xdr:col>107</xdr:col>
      <xdr:colOff>50800</xdr:colOff>
      <xdr:row>58</xdr:row>
      <xdr:rowOff>129739</xdr:rowOff>
    </xdr:to>
    <xdr:cxnSp macro="">
      <xdr:nvCxnSpPr>
        <xdr:cNvPr id="797" name="直線コネクタ 796"/>
        <xdr:cNvCxnSpPr/>
      </xdr:nvCxnSpPr>
      <xdr:spPr>
        <a:xfrm flipV="1">
          <a:off x="19545300" y="10072892"/>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129739</xdr:rowOff>
    </xdr:from>
    <xdr:to>
      <xdr:col>102</xdr:col>
      <xdr:colOff>114300</xdr:colOff>
      <xdr:row>58</xdr:row>
      <xdr:rowOff>130719</xdr:rowOff>
    </xdr:to>
    <xdr:cxnSp macro="">
      <xdr:nvCxnSpPr>
        <xdr:cNvPr id="800" name="直線コネクタ 799"/>
        <xdr:cNvCxnSpPr/>
      </xdr:nvCxnSpPr>
      <xdr:spPr>
        <a:xfrm flipV="1">
          <a:off x="18656300" y="10073839"/>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76295</xdr:rowOff>
    </xdr:from>
    <xdr:to>
      <xdr:col>116</xdr:col>
      <xdr:colOff>114300</xdr:colOff>
      <xdr:row>59</xdr:row>
      <xdr:rowOff>6445</xdr:rowOff>
    </xdr:to>
    <xdr:sp macro="" textlink="">
      <xdr:nvSpPr>
        <xdr:cNvPr id="810" name="楕円 809"/>
        <xdr:cNvSpPr/>
      </xdr:nvSpPr>
      <xdr:spPr>
        <a:xfrm>
          <a:off x="22110700" y="1002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54722</xdr:rowOff>
    </xdr:from>
    <xdr:ext cx="469744" cy="259045"/>
    <xdr:sp macro="" textlink="">
      <xdr:nvSpPr>
        <xdr:cNvPr id="811" name="貸付金該当値テキスト"/>
        <xdr:cNvSpPr txBox="1"/>
      </xdr:nvSpPr>
      <xdr:spPr>
        <a:xfrm>
          <a:off x="22212300" y="999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77536</xdr:rowOff>
    </xdr:from>
    <xdr:to>
      <xdr:col>112</xdr:col>
      <xdr:colOff>38100</xdr:colOff>
      <xdr:row>59</xdr:row>
      <xdr:rowOff>7686</xdr:rowOff>
    </xdr:to>
    <xdr:sp macro="" textlink="">
      <xdr:nvSpPr>
        <xdr:cNvPr id="812" name="楕円 811"/>
        <xdr:cNvSpPr/>
      </xdr:nvSpPr>
      <xdr:spPr>
        <a:xfrm>
          <a:off x="21272500" y="100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170263</xdr:rowOff>
    </xdr:from>
    <xdr:ext cx="469744" cy="259045"/>
    <xdr:sp macro="" textlink="">
      <xdr:nvSpPr>
        <xdr:cNvPr id="813" name="テキスト ボックス 812"/>
        <xdr:cNvSpPr txBox="1"/>
      </xdr:nvSpPr>
      <xdr:spPr>
        <a:xfrm>
          <a:off x="21088428" y="1011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77992</xdr:rowOff>
    </xdr:from>
    <xdr:to>
      <xdr:col>107</xdr:col>
      <xdr:colOff>101600</xdr:colOff>
      <xdr:row>59</xdr:row>
      <xdr:rowOff>8142</xdr:rowOff>
    </xdr:to>
    <xdr:sp macro="" textlink="">
      <xdr:nvSpPr>
        <xdr:cNvPr id="814" name="楕円 813"/>
        <xdr:cNvSpPr/>
      </xdr:nvSpPr>
      <xdr:spPr>
        <a:xfrm>
          <a:off x="20383500" y="1002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170719</xdr:rowOff>
    </xdr:from>
    <xdr:ext cx="469744" cy="259045"/>
    <xdr:sp macro="" textlink="">
      <xdr:nvSpPr>
        <xdr:cNvPr id="815" name="テキスト ボックス 814"/>
        <xdr:cNvSpPr txBox="1"/>
      </xdr:nvSpPr>
      <xdr:spPr>
        <a:xfrm>
          <a:off x="20199428" y="10114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78939</xdr:rowOff>
    </xdr:from>
    <xdr:to>
      <xdr:col>102</xdr:col>
      <xdr:colOff>165100</xdr:colOff>
      <xdr:row>59</xdr:row>
      <xdr:rowOff>9089</xdr:rowOff>
    </xdr:to>
    <xdr:sp macro="" textlink="">
      <xdr:nvSpPr>
        <xdr:cNvPr id="816" name="楕円 815"/>
        <xdr:cNvSpPr/>
      </xdr:nvSpPr>
      <xdr:spPr>
        <a:xfrm>
          <a:off x="19494500" y="1002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216</xdr:rowOff>
    </xdr:from>
    <xdr:ext cx="469744" cy="259045"/>
    <xdr:sp macro="" textlink="">
      <xdr:nvSpPr>
        <xdr:cNvPr id="817" name="テキスト ボックス 816"/>
        <xdr:cNvSpPr txBox="1"/>
      </xdr:nvSpPr>
      <xdr:spPr>
        <a:xfrm>
          <a:off x="19310428" y="1011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79919</xdr:rowOff>
    </xdr:from>
    <xdr:to>
      <xdr:col>98</xdr:col>
      <xdr:colOff>38100</xdr:colOff>
      <xdr:row>59</xdr:row>
      <xdr:rowOff>10069</xdr:rowOff>
    </xdr:to>
    <xdr:sp macro="" textlink="">
      <xdr:nvSpPr>
        <xdr:cNvPr id="818" name="楕円 817"/>
        <xdr:cNvSpPr/>
      </xdr:nvSpPr>
      <xdr:spPr>
        <a:xfrm>
          <a:off x="18605500" y="1002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1196</xdr:rowOff>
    </xdr:from>
    <xdr:ext cx="469744" cy="259045"/>
    <xdr:sp macro="" textlink="">
      <xdr:nvSpPr>
        <xdr:cNvPr id="819" name="テキスト ボックス 818"/>
        <xdr:cNvSpPr txBox="1"/>
      </xdr:nvSpPr>
      <xdr:spPr>
        <a:xfrm>
          <a:off x="18421428" y="1011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90763</xdr:rowOff>
    </xdr:from>
    <xdr:to>
      <xdr:col>116</xdr:col>
      <xdr:colOff>63500</xdr:colOff>
      <xdr:row>76</xdr:row>
      <xdr:rowOff>29499</xdr:rowOff>
    </xdr:to>
    <xdr:cxnSp macro="">
      <xdr:nvCxnSpPr>
        <xdr:cNvPr id="851" name="直線コネクタ 850"/>
        <xdr:cNvCxnSpPr/>
      </xdr:nvCxnSpPr>
      <xdr:spPr>
        <a:xfrm>
          <a:off x="21323300" y="12606613"/>
          <a:ext cx="838200" cy="4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88950</xdr:rowOff>
    </xdr:from>
    <xdr:ext cx="534377" cy="259045"/>
    <xdr:sp macro="" textlink="">
      <xdr:nvSpPr>
        <xdr:cNvPr id="852" name="繰出金平均値テキスト"/>
        <xdr:cNvSpPr txBox="1"/>
      </xdr:nvSpPr>
      <xdr:spPr>
        <a:xfrm>
          <a:off x="22212300" y="127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90763</xdr:rowOff>
    </xdr:from>
    <xdr:to>
      <xdr:col>111</xdr:col>
      <xdr:colOff>177800</xdr:colOff>
      <xdr:row>73</xdr:row>
      <xdr:rowOff>104087</xdr:rowOff>
    </xdr:to>
    <xdr:cxnSp macro="">
      <xdr:nvCxnSpPr>
        <xdr:cNvPr id="854" name="直線コネクタ 853"/>
        <xdr:cNvCxnSpPr/>
      </xdr:nvCxnSpPr>
      <xdr:spPr>
        <a:xfrm flipV="1">
          <a:off x="20434300" y="12606613"/>
          <a:ext cx="889000" cy="1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137442</xdr:rowOff>
    </xdr:from>
    <xdr:ext cx="534377" cy="259045"/>
    <xdr:sp macro="" textlink="">
      <xdr:nvSpPr>
        <xdr:cNvPr id="856" name="テキスト ボックス 855"/>
        <xdr:cNvSpPr txBox="1"/>
      </xdr:nvSpPr>
      <xdr:spPr>
        <a:xfrm>
          <a:off x="21056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104087</xdr:rowOff>
    </xdr:from>
    <xdr:to>
      <xdr:col>107</xdr:col>
      <xdr:colOff>50800</xdr:colOff>
      <xdr:row>73</xdr:row>
      <xdr:rowOff>124629</xdr:rowOff>
    </xdr:to>
    <xdr:cxnSp macro="">
      <xdr:nvCxnSpPr>
        <xdr:cNvPr id="857" name="直線コネクタ 856"/>
        <xdr:cNvCxnSpPr/>
      </xdr:nvCxnSpPr>
      <xdr:spPr>
        <a:xfrm flipV="1">
          <a:off x="19545300" y="12619937"/>
          <a:ext cx="889000" cy="2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122207</xdr:rowOff>
    </xdr:from>
    <xdr:ext cx="534377" cy="259045"/>
    <xdr:sp macro="" textlink="">
      <xdr:nvSpPr>
        <xdr:cNvPr id="859" name="テキスト ボックス 858"/>
        <xdr:cNvSpPr txBox="1"/>
      </xdr:nvSpPr>
      <xdr:spPr>
        <a:xfrm>
          <a:off x="20167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124629</xdr:rowOff>
    </xdr:from>
    <xdr:to>
      <xdr:col>102</xdr:col>
      <xdr:colOff>114300</xdr:colOff>
      <xdr:row>73</xdr:row>
      <xdr:rowOff>131552</xdr:rowOff>
    </xdr:to>
    <xdr:cxnSp macro="">
      <xdr:nvCxnSpPr>
        <xdr:cNvPr id="860" name="直線コネクタ 859"/>
        <xdr:cNvCxnSpPr/>
      </xdr:nvCxnSpPr>
      <xdr:spPr>
        <a:xfrm flipV="1">
          <a:off x="18656300" y="12640479"/>
          <a:ext cx="889000" cy="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106924</xdr:rowOff>
    </xdr:from>
    <xdr:ext cx="534377" cy="259045"/>
    <xdr:sp macro="" textlink="">
      <xdr:nvSpPr>
        <xdr:cNvPr id="862" name="テキスト ボックス 861"/>
        <xdr:cNvSpPr txBox="1"/>
      </xdr:nvSpPr>
      <xdr:spPr>
        <a:xfrm>
          <a:off x="19278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128347</xdr:rowOff>
    </xdr:from>
    <xdr:ext cx="534377" cy="259045"/>
    <xdr:sp macro="" textlink="">
      <xdr:nvSpPr>
        <xdr:cNvPr id="864" name="テキスト ボックス 863"/>
        <xdr:cNvSpPr txBox="1"/>
      </xdr:nvSpPr>
      <xdr:spPr>
        <a:xfrm>
          <a:off x="18389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150149</xdr:rowOff>
    </xdr:from>
    <xdr:to>
      <xdr:col>116</xdr:col>
      <xdr:colOff>114300</xdr:colOff>
      <xdr:row>76</xdr:row>
      <xdr:rowOff>80299</xdr:rowOff>
    </xdr:to>
    <xdr:sp macro="" textlink="">
      <xdr:nvSpPr>
        <xdr:cNvPr id="870" name="楕円 869"/>
        <xdr:cNvSpPr/>
      </xdr:nvSpPr>
      <xdr:spPr>
        <a:xfrm>
          <a:off x="22110700" y="1300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128576</xdr:rowOff>
    </xdr:from>
    <xdr:ext cx="534377" cy="259045"/>
    <xdr:sp macro="" textlink="">
      <xdr:nvSpPr>
        <xdr:cNvPr id="871" name="繰出金該当値テキスト"/>
        <xdr:cNvSpPr txBox="1"/>
      </xdr:nvSpPr>
      <xdr:spPr>
        <a:xfrm>
          <a:off x="22212300" y="1298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39963</xdr:rowOff>
    </xdr:from>
    <xdr:to>
      <xdr:col>112</xdr:col>
      <xdr:colOff>38100</xdr:colOff>
      <xdr:row>73</xdr:row>
      <xdr:rowOff>141563</xdr:rowOff>
    </xdr:to>
    <xdr:sp macro="" textlink="">
      <xdr:nvSpPr>
        <xdr:cNvPr id="872" name="楕円 871"/>
        <xdr:cNvSpPr/>
      </xdr:nvSpPr>
      <xdr:spPr>
        <a:xfrm>
          <a:off x="21272500" y="1255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158090</xdr:rowOff>
    </xdr:from>
    <xdr:ext cx="534377" cy="259045"/>
    <xdr:sp macro="" textlink="">
      <xdr:nvSpPr>
        <xdr:cNvPr id="873" name="テキスト ボックス 872"/>
        <xdr:cNvSpPr txBox="1"/>
      </xdr:nvSpPr>
      <xdr:spPr>
        <a:xfrm>
          <a:off x="21056111" y="1233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53287</xdr:rowOff>
    </xdr:from>
    <xdr:to>
      <xdr:col>107</xdr:col>
      <xdr:colOff>101600</xdr:colOff>
      <xdr:row>73</xdr:row>
      <xdr:rowOff>154887</xdr:rowOff>
    </xdr:to>
    <xdr:sp macro="" textlink="">
      <xdr:nvSpPr>
        <xdr:cNvPr id="874" name="楕円 873"/>
        <xdr:cNvSpPr/>
      </xdr:nvSpPr>
      <xdr:spPr>
        <a:xfrm>
          <a:off x="20383500" y="1256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171414</xdr:rowOff>
    </xdr:from>
    <xdr:ext cx="534377" cy="259045"/>
    <xdr:sp macro="" textlink="">
      <xdr:nvSpPr>
        <xdr:cNvPr id="875" name="テキスト ボックス 874"/>
        <xdr:cNvSpPr txBox="1"/>
      </xdr:nvSpPr>
      <xdr:spPr>
        <a:xfrm>
          <a:off x="20167111" y="1234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73829</xdr:rowOff>
    </xdr:from>
    <xdr:to>
      <xdr:col>102</xdr:col>
      <xdr:colOff>165100</xdr:colOff>
      <xdr:row>74</xdr:row>
      <xdr:rowOff>3979</xdr:rowOff>
    </xdr:to>
    <xdr:sp macro="" textlink="">
      <xdr:nvSpPr>
        <xdr:cNvPr id="876" name="楕円 875"/>
        <xdr:cNvSpPr/>
      </xdr:nvSpPr>
      <xdr:spPr>
        <a:xfrm>
          <a:off x="19494500" y="1258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20506</xdr:rowOff>
    </xdr:from>
    <xdr:ext cx="534377" cy="259045"/>
    <xdr:sp macro="" textlink="">
      <xdr:nvSpPr>
        <xdr:cNvPr id="877" name="テキスト ボックス 876"/>
        <xdr:cNvSpPr txBox="1"/>
      </xdr:nvSpPr>
      <xdr:spPr>
        <a:xfrm>
          <a:off x="19278111" y="1236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80752</xdr:rowOff>
    </xdr:from>
    <xdr:to>
      <xdr:col>98</xdr:col>
      <xdr:colOff>38100</xdr:colOff>
      <xdr:row>74</xdr:row>
      <xdr:rowOff>10902</xdr:rowOff>
    </xdr:to>
    <xdr:sp macro="" textlink="">
      <xdr:nvSpPr>
        <xdr:cNvPr id="878" name="楕円 877"/>
        <xdr:cNvSpPr/>
      </xdr:nvSpPr>
      <xdr:spPr>
        <a:xfrm>
          <a:off x="18605500" y="125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27429</xdr:rowOff>
    </xdr:from>
    <xdr:ext cx="534377" cy="259045"/>
    <xdr:sp macro="" textlink="">
      <xdr:nvSpPr>
        <xdr:cNvPr id="879" name="テキスト ボックス 878"/>
        <xdr:cNvSpPr txBox="1"/>
      </xdr:nvSpPr>
      <xdr:spPr>
        <a:xfrm>
          <a:off x="18389111" y="1237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689,118</a:t>
          </a:r>
          <a:r>
            <a:rPr kumimoji="1" lang="ja-JP" altLang="ja-JP" sz="1100">
              <a:solidFill>
                <a:schemeClr val="dk1"/>
              </a:solidFill>
              <a:effectLst/>
              <a:latin typeface="+mn-lt"/>
              <a:ea typeface="+mn-ea"/>
              <a:cs typeface="+mn-cs"/>
            </a:rPr>
            <a:t>円となっている。主な構成項目である人件費は、住民一人当たり</a:t>
          </a:r>
          <a:r>
            <a:rPr kumimoji="1" lang="en-US" altLang="ja-JP" sz="1100">
              <a:solidFill>
                <a:schemeClr val="dk1"/>
              </a:solidFill>
              <a:effectLst/>
              <a:latin typeface="+mn-lt"/>
              <a:ea typeface="+mn-ea"/>
              <a:cs typeface="+mn-cs"/>
            </a:rPr>
            <a:t>79,093</a:t>
          </a:r>
          <a:r>
            <a:rPr kumimoji="1" lang="ja-JP" altLang="ja-JP" sz="1100">
              <a:solidFill>
                <a:schemeClr val="dk1"/>
              </a:solidFill>
              <a:effectLst/>
              <a:latin typeface="+mn-lt"/>
              <a:ea typeface="+mn-ea"/>
              <a:cs typeface="+mn-cs"/>
            </a:rPr>
            <a:t>円となっており、定員適正化計画の成果の表れにより類似団体平均以下の水準で推移している。物件費は住民一人当たり</a:t>
          </a:r>
          <a:r>
            <a:rPr kumimoji="1" lang="en-US" altLang="ja-JP" sz="1100">
              <a:solidFill>
                <a:schemeClr val="dk1"/>
              </a:solidFill>
              <a:effectLst/>
              <a:latin typeface="+mn-lt"/>
              <a:ea typeface="+mn-ea"/>
              <a:cs typeface="+mn-cs"/>
            </a:rPr>
            <a:t>94,766</a:t>
          </a:r>
          <a:r>
            <a:rPr kumimoji="1" lang="ja-JP" altLang="ja-JP" sz="1100">
              <a:solidFill>
                <a:schemeClr val="dk1"/>
              </a:solidFill>
              <a:effectLst/>
              <a:latin typeface="+mn-lt"/>
              <a:ea typeface="+mn-ea"/>
              <a:cs typeface="+mn-cs"/>
            </a:rPr>
            <a:t>となっており、一人当たり</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コストが高い状況となっている。これは、八幡浜市行政改革大綱に基づき、業務の民間委託を推進し、職員人件費等から委託料（物件費）へシフトしていることや、職員数の削減により臨時職員が増え、賃金（物件費）が増加していることによるものである。補助費等が類似団体と比較して一人当たりのコストが高い状況となっているのは、市で自治体病院を抱えることによる繰出金や公共下水道の整備率が高いことに伴い、下水道事業会計へ公債費の繰出金が多くなっているためである。下水道事業会計への繰出金が大きなウエイトを占めているが、</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年度に面整備が完了したことにより、今後は緩やかに減少していくものと見込まれるが、全ての特別会計で経費支出の効率化に努める。普通建設事業費（うち</a:t>
          </a:r>
          <a:r>
            <a:rPr kumimoji="1" lang="ja-JP" altLang="en-US" sz="1100">
              <a:solidFill>
                <a:schemeClr val="dk1"/>
              </a:solidFill>
              <a:effectLst/>
              <a:latin typeface="+mn-lt"/>
              <a:ea typeface="+mn-ea"/>
              <a:cs typeface="+mn-cs"/>
            </a:rPr>
            <a:t>新規</a:t>
          </a:r>
          <a:r>
            <a:rPr kumimoji="1" lang="ja-JP" altLang="ja-JP" sz="1100">
              <a:solidFill>
                <a:schemeClr val="dk1"/>
              </a:solidFill>
              <a:effectLst/>
              <a:latin typeface="+mn-lt"/>
              <a:ea typeface="+mn-ea"/>
              <a:cs typeface="+mn-cs"/>
            </a:rPr>
            <a:t>整備）</a:t>
          </a:r>
          <a:r>
            <a:rPr kumimoji="1" lang="ja-JP" altLang="en-US" sz="1100">
              <a:solidFill>
                <a:schemeClr val="dk1"/>
              </a:solidFill>
              <a:effectLst/>
              <a:latin typeface="+mn-lt"/>
              <a:ea typeface="+mn-ea"/>
              <a:cs typeface="+mn-cs"/>
            </a:rPr>
            <a:t>が類似団体平均より高くなっているのは、市民文化活動センター建設事業、</a:t>
          </a:r>
          <a:r>
            <a:rPr kumimoji="1" lang="ja-JP" altLang="ja-JP" sz="1100">
              <a:solidFill>
                <a:schemeClr val="dk1"/>
              </a:solidFill>
              <a:effectLst/>
              <a:latin typeface="+mn-lt"/>
              <a:ea typeface="+mn-ea"/>
              <a:cs typeface="+mn-cs"/>
            </a:rPr>
            <a:t>普通建設事業費（うち更新整備）が類似団体平均より高くなっているのは、耐震フェリー桟橋整備事業、シーロード八幡浜浮消波堤改修事業、水産物供給基盤機能保全事業等の大型事業を実施したことによる。今後は「公共施設等総合管理計画」に基づき公共施設等の全体を把握し、長期的視点をもって更新・統廃合・長寿命化を計画的に行うことにより、財政負担を軽減・平準化す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33,219
32,993
132.65
23,272,359
22,891,801
265,809
11,044,005
23,859,358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77.8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104267</xdr:rowOff>
    </xdr:from>
    <xdr:to>
      <xdr:col>24</xdr:col>
      <xdr:colOff>63500</xdr:colOff>
      <xdr:row>36</xdr:row>
      <xdr:rowOff>124270</xdr:rowOff>
    </xdr:to>
    <xdr:cxnSp macro="">
      <xdr:nvCxnSpPr>
        <xdr:cNvPr id="61" name="直線コネクタ 60"/>
        <xdr:cNvCxnSpPr/>
      </xdr:nvCxnSpPr>
      <xdr:spPr>
        <a:xfrm flipV="1">
          <a:off x="3797300" y="6276467"/>
          <a:ext cx="8382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109110</xdr:rowOff>
    </xdr:from>
    <xdr:ext cx="469744" cy="259045"/>
    <xdr:sp macro="" textlink="">
      <xdr:nvSpPr>
        <xdr:cNvPr id="62" name="議会費平均値テキスト"/>
        <xdr:cNvSpPr txBox="1"/>
      </xdr:nvSpPr>
      <xdr:spPr>
        <a:xfrm>
          <a:off x="4686300" y="5938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124270</xdr:rowOff>
    </xdr:from>
    <xdr:to>
      <xdr:col>19</xdr:col>
      <xdr:colOff>177800</xdr:colOff>
      <xdr:row>36</xdr:row>
      <xdr:rowOff>158178</xdr:rowOff>
    </xdr:to>
    <xdr:cxnSp macro="">
      <xdr:nvCxnSpPr>
        <xdr:cNvPr id="64" name="直線コネクタ 63"/>
        <xdr:cNvCxnSpPr/>
      </xdr:nvCxnSpPr>
      <xdr:spPr>
        <a:xfrm flipV="1">
          <a:off x="2908300" y="6296470"/>
          <a:ext cx="889000" cy="3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27957</xdr:rowOff>
    </xdr:from>
    <xdr:ext cx="469744" cy="259045"/>
    <xdr:sp macro="" textlink="">
      <xdr:nvSpPr>
        <xdr:cNvPr id="66" name="テキスト ボックス 65"/>
        <xdr:cNvSpPr txBox="1"/>
      </xdr:nvSpPr>
      <xdr:spPr>
        <a:xfrm>
          <a:off x="3562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145415</xdr:rowOff>
    </xdr:from>
    <xdr:to>
      <xdr:col>15</xdr:col>
      <xdr:colOff>50800</xdr:colOff>
      <xdr:row>36</xdr:row>
      <xdr:rowOff>158178</xdr:rowOff>
    </xdr:to>
    <xdr:cxnSp macro="">
      <xdr:nvCxnSpPr>
        <xdr:cNvPr id="67" name="直線コネクタ 66"/>
        <xdr:cNvCxnSpPr/>
      </xdr:nvCxnSpPr>
      <xdr:spPr>
        <a:xfrm>
          <a:off x="2019300" y="6317615"/>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88074</xdr:rowOff>
    </xdr:from>
    <xdr:to>
      <xdr:col>10</xdr:col>
      <xdr:colOff>114300</xdr:colOff>
      <xdr:row>36</xdr:row>
      <xdr:rowOff>145415</xdr:rowOff>
    </xdr:to>
    <xdr:cxnSp macro="">
      <xdr:nvCxnSpPr>
        <xdr:cNvPr id="70" name="直線コネクタ 69"/>
        <xdr:cNvCxnSpPr/>
      </xdr:nvCxnSpPr>
      <xdr:spPr>
        <a:xfrm>
          <a:off x="1130300" y="6260274"/>
          <a:ext cx="889000" cy="5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39197</xdr:rowOff>
    </xdr:from>
    <xdr:ext cx="469744" cy="259045"/>
    <xdr:sp macro="" textlink="">
      <xdr:nvSpPr>
        <xdr:cNvPr id="72" name="テキスト ボックス 71"/>
        <xdr:cNvSpPr txBox="1"/>
      </xdr:nvSpPr>
      <xdr:spPr>
        <a:xfrm>
          <a:off x="1784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125112</xdr:rowOff>
    </xdr:from>
    <xdr:ext cx="469744" cy="259045"/>
    <xdr:sp macro="" textlink="">
      <xdr:nvSpPr>
        <xdr:cNvPr id="74" name="テキスト ボックス 73"/>
        <xdr:cNvSpPr txBox="1"/>
      </xdr:nvSpPr>
      <xdr:spPr>
        <a:xfrm>
          <a:off x="895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53467</xdr:rowOff>
    </xdr:from>
    <xdr:to>
      <xdr:col>24</xdr:col>
      <xdr:colOff>114300</xdr:colOff>
      <xdr:row>36</xdr:row>
      <xdr:rowOff>155067</xdr:rowOff>
    </xdr:to>
    <xdr:sp macro="" textlink="">
      <xdr:nvSpPr>
        <xdr:cNvPr id="80" name="楕円 79"/>
        <xdr:cNvSpPr/>
      </xdr:nvSpPr>
      <xdr:spPr>
        <a:xfrm>
          <a:off x="4584700" y="622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31894</xdr:rowOff>
    </xdr:from>
    <xdr:ext cx="469744" cy="259045"/>
    <xdr:sp macro="" textlink="">
      <xdr:nvSpPr>
        <xdr:cNvPr id="81" name="議会費該当値テキスト"/>
        <xdr:cNvSpPr txBox="1"/>
      </xdr:nvSpPr>
      <xdr:spPr>
        <a:xfrm>
          <a:off x="4686300" y="620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73470</xdr:rowOff>
    </xdr:from>
    <xdr:to>
      <xdr:col>20</xdr:col>
      <xdr:colOff>38100</xdr:colOff>
      <xdr:row>37</xdr:row>
      <xdr:rowOff>3620</xdr:rowOff>
    </xdr:to>
    <xdr:sp macro="" textlink="">
      <xdr:nvSpPr>
        <xdr:cNvPr id="82" name="楕円 81"/>
        <xdr:cNvSpPr/>
      </xdr:nvSpPr>
      <xdr:spPr>
        <a:xfrm>
          <a:off x="3746500" y="624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166197</xdr:rowOff>
    </xdr:from>
    <xdr:ext cx="469744" cy="259045"/>
    <xdr:sp macro="" textlink="">
      <xdr:nvSpPr>
        <xdr:cNvPr id="83" name="テキスト ボックス 82"/>
        <xdr:cNvSpPr txBox="1"/>
      </xdr:nvSpPr>
      <xdr:spPr>
        <a:xfrm>
          <a:off x="3562428" y="633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107378</xdr:rowOff>
    </xdr:from>
    <xdr:to>
      <xdr:col>15</xdr:col>
      <xdr:colOff>101600</xdr:colOff>
      <xdr:row>37</xdr:row>
      <xdr:rowOff>37528</xdr:rowOff>
    </xdr:to>
    <xdr:sp macro="" textlink="">
      <xdr:nvSpPr>
        <xdr:cNvPr id="84" name="楕円 83"/>
        <xdr:cNvSpPr/>
      </xdr:nvSpPr>
      <xdr:spPr>
        <a:xfrm>
          <a:off x="2857500" y="627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28655</xdr:rowOff>
    </xdr:from>
    <xdr:ext cx="469744" cy="259045"/>
    <xdr:sp macro="" textlink="">
      <xdr:nvSpPr>
        <xdr:cNvPr id="85" name="テキスト ボックス 84"/>
        <xdr:cNvSpPr txBox="1"/>
      </xdr:nvSpPr>
      <xdr:spPr>
        <a:xfrm>
          <a:off x="2673428" y="637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94615</xdr:rowOff>
    </xdr:from>
    <xdr:to>
      <xdr:col>10</xdr:col>
      <xdr:colOff>165100</xdr:colOff>
      <xdr:row>37</xdr:row>
      <xdr:rowOff>24765</xdr:rowOff>
    </xdr:to>
    <xdr:sp macro="" textlink="">
      <xdr:nvSpPr>
        <xdr:cNvPr id="86" name="楕円 85"/>
        <xdr:cNvSpPr/>
      </xdr:nvSpPr>
      <xdr:spPr>
        <a:xfrm>
          <a:off x="19685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15892</xdr:rowOff>
    </xdr:from>
    <xdr:ext cx="469744" cy="259045"/>
    <xdr:sp macro="" textlink="">
      <xdr:nvSpPr>
        <xdr:cNvPr id="87" name="テキスト ボックス 86"/>
        <xdr:cNvSpPr txBox="1"/>
      </xdr:nvSpPr>
      <xdr:spPr>
        <a:xfrm>
          <a:off x="1784428" y="63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37274</xdr:rowOff>
    </xdr:from>
    <xdr:to>
      <xdr:col>6</xdr:col>
      <xdr:colOff>38100</xdr:colOff>
      <xdr:row>36</xdr:row>
      <xdr:rowOff>138874</xdr:rowOff>
    </xdr:to>
    <xdr:sp macro="" textlink="">
      <xdr:nvSpPr>
        <xdr:cNvPr id="88" name="楕円 87"/>
        <xdr:cNvSpPr/>
      </xdr:nvSpPr>
      <xdr:spPr>
        <a:xfrm>
          <a:off x="1079500" y="620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130001</xdr:rowOff>
    </xdr:from>
    <xdr:ext cx="469744" cy="259045"/>
    <xdr:sp macro="" textlink="">
      <xdr:nvSpPr>
        <xdr:cNvPr id="89" name="テキスト ボックス 88"/>
        <xdr:cNvSpPr txBox="1"/>
      </xdr:nvSpPr>
      <xdr:spPr>
        <a:xfrm>
          <a:off x="895428" y="63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165257</xdr:rowOff>
    </xdr:from>
    <xdr:to>
      <xdr:col>24</xdr:col>
      <xdr:colOff>63500</xdr:colOff>
      <xdr:row>58</xdr:row>
      <xdr:rowOff>65745</xdr:rowOff>
    </xdr:to>
    <xdr:cxnSp macro="">
      <xdr:nvCxnSpPr>
        <xdr:cNvPr id="120" name="直線コネクタ 119"/>
        <xdr:cNvCxnSpPr/>
      </xdr:nvCxnSpPr>
      <xdr:spPr>
        <a:xfrm flipV="1">
          <a:off x="3797300" y="9937907"/>
          <a:ext cx="838200" cy="7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54932</xdr:rowOff>
    </xdr:from>
    <xdr:to>
      <xdr:col>19</xdr:col>
      <xdr:colOff>177800</xdr:colOff>
      <xdr:row>58</xdr:row>
      <xdr:rowOff>65745</xdr:rowOff>
    </xdr:to>
    <xdr:cxnSp macro="">
      <xdr:nvCxnSpPr>
        <xdr:cNvPr id="123" name="直線コネクタ 122"/>
        <xdr:cNvCxnSpPr/>
      </xdr:nvCxnSpPr>
      <xdr:spPr>
        <a:xfrm>
          <a:off x="2908300" y="9999032"/>
          <a:ext cx="889000" cy="1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45910</xdr:rowOff>
    </xdr:from>
    <xdr:ext cx="534377" cy="259045"/>
    <xdr:sp macro="" textlink="">
      <xdr:nvSpPr>
        <xdr:cNvPr id="125" name="テキスト ボックス 124"/>
        <xdr:cNvSpPr txBox="1"/>
      </xdr:nvSpPr>
      <xdr:spPr>
        <a:xfrm>
          <a:off x="3530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54932</xdr:rowOff>
    </xdr:from>
    <xdr:to>
      <xdr:col>15</xdr:col>
      <xdr:colOff>50800</xdr:colOff>
      <xdr:row>58</xdr:row>
      <xdr:rowOff>68289</xdr:rowOff>
    </xdr:to>
    <xdr:cxnSp macro="">
      <xdr:nvCxnSpPr>
        <xdr:cNvPr id="126" name="直線コネクタ 125"/>
        <xdr:cNvCxnSpPr/>
      </xdr:nvCxnSpPr>
      <xdr:spPr>
        <a:xfrm flipV="1">
          <a:off x="2019300" y="9999032"/>
          <a:ext cx="889000" cy="1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48203</xdr:rowOff>
    </xdr:from>
    <xdr:ext cx="534377" cy="259045"/>
    <xdr:sp macro="" textlink="">
      <xdr:nvSpPr>
        <xdr:cNvPr id="128" name="テキスト ボックス 127"/>
        <xdr:cNvSpPr txBox="1"/>
      </xdr:nvSpPr>
      <xdr:spPr>
        <a:xfrm>
          <a:off x="2641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56193</xdr:rowOff>
    </xdr:from>
    <xdr:to>
      <xdr:col>10</xdr:col>
      <xdr:colOff>114300</xdr:colOff>
      <xdr:row>58</xdr:row>
      <xdr:rowOff>68289</xdr:rowOff>
    </xdr:to>
    <xdr:cxnSp macro="">
      <xdr:nvCxnSpPr>
        <xdr:cNvPr id="129" name="直線コネクタ 128"/>
        <xdr:cNvCxnSpPr/>
      </xdr:nvCxnSpPr>
      <xdr:spPr>
        <a:xfrm>
          <a:off x="1130300" y="10000293"/>
          <a:ext cx="889000" cy="1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58574</xdr:rowOff>
    </xdr:from>
    <xdr:ext cx="534377" cy="259045"/>
    <xdr:sp macro="" textlink="">
      <xdr:nvSpPr>
        <xdr:cNvPr id="131" name="テキスト ボックス 130"/>
        <xdr:cNvSpPr txBox="1"/>
      </xdr:nvSpPr>
      <xdr:spPr>
        <a:xfrm>
          <a:off x="1752111" y="965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68146</xdr:rowOff>
    </xdr:from>
    <xdr:ext cx="534377" cy="259045"/>
    <xdr:sp macro="" textlink="">
      <xdr:nvSpPr>
        <xdr:cNvPr id="133" name="テキスト ボックス 132"/>
        <xdr:cNvSpPr txBox="1"/>
      </xdr:nvSpPr>
      <xdr:spPr>
        <a:xfrm>
          <a:off x="863111" y="966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114457</xdr:rowOff>
    </xdr:from>
    <xdr:to>
      <xdr:col>24</xdr:col>
      <xdr:colOff>114300</xdr:colOff>
      <xdr:row>58</xdr:row>
      <xdr:rowOff>44607</xdr:rowOff>
    </xdr:to>
    <xdr:sp macro="" textlink="">
      <xdr:nvSpPr>
        <xdr:cNvPr id="139" name="楕円 138"/>
        <xdr:cNvSpPr/>
      </xdr:nvSpPr>
      <xdr:spPr>
        <a:xfrm>
          <a:off x="4584700" y="988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92884</xdr:rowOff>
    </xdr:from>
    <xdr:ext cx="534377" cy="259045"/>
    <xdr:sp macro="" textlink="">
      <xdr:nvSpPr>
        <xdr:cNvPr id="140" name="総務費該当値テキスト"/>
        <xdr:cNvSpPr txBox="1"/>
      </xdr:nvSpPr>
      <xdr:spPr>
        <a:xfrm>
          <a:off x="4686300" y="986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14945</xdr:rowOff>
    </xdr:from>
    <xdr:to>
      <xdr:col>20</xdr:col>
      <xdr:colOff>38100</xdr:colOff>
      <xdr:row>58</xdr:row>
      <xdr:rowOff>116545</xdr:rowOff>
    </xdr:to>
    <xdr:sp macro="" textlink="">
      <xdr:nvSpPr>
        <xdr:cNvPr id="141" name="楕円 140"/>
        <xdr:cNvSpPr/>
      </xdr:nvSpPr>
      <xdr:spPr>
        <a:xfrm>
          <a:off x="3746500" y="99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107672</xdr:rowOff>
    </xdr:from>
    <xdr:ext cx="534377" cy="259045"/>
    <xdr:sp macro="" textlink="">
      <xdr:nvSpPr>
        <xdr:cNvPr id="142" name="テキスト ボックス 141"/>
        <xdr:cNvSpPr txBox="1"/>
      </xdr:nvSpPr>
      <xdr:spPr>
        <a:xfrm>
          <a:off x="3530111" y="1005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4132</xdr:rowOff>
    </xdr:from>
    <xdr:to>
      <xdr:col>15</xdr:col>
      <xdr:colOff>101600</xdr:colOff>
      <xdr:row>58</xdr:row>
      <xdr:rowOff>105732</xdr:rowOff>
    </xdr:to>
    <xdr:sp macro="" textlink="">
      <xdr:nvSpPr>
        <xdr:cNvPr id="143" name="楕円 142"/>
        <xdr:cNvSpPr/>
      </xdr:nvSpPr>
      <xdr:spPr>
        <a:xfrm>
          <a:off x="2857500" y="994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96859</xdr:rowOff>
    </xdr:from>
    <xdr:ext cx="534377" cy="259045"/>
    <xdr:sp macro="" textlink="">
      <xdr:nvSpPr>
        <xdr:cNvPr id="144" name="テキスト ボックス 143"/>
        <xdr:cNvSpPr txBox="1"/>
      </xdr:nvSpPr>
      <xdr:spPr>
        <a:xfrm>
          <a:off x="2641111" y="1004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17489</xdr:rowOff>
    </xdr:from>
    <xdr:to>
      <xdr:col>10</xdr:col>
      <xdr:colOff>165100</xdr:colOff>
      <xdr:row>58</xdr:row>
      <xdr:rowOff>119089</xdr:rowOff>
    </xdr:to>
    <xdr:sp macro="" textlink="">
      <xdr:nvSpPr>
        <xdr:cNvPr id="145" name="楕円 144"/>
        <xdr:cNvSpPr/>
      </xdr:nvSpPr>
      <xdr:spPr>
        <a:xfrm>
          <a:off x="1968500" y="996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110216</xdr:rowOff>
    </xdr:from>
    <xdr:ext cx="534377" cy="259045"/>
    <xdr:sp macro="" textlink="">
      <xdr:nvSpPr>
        <xdr:cNvPr id="146" name="テキスト ボックス 145"/>
        <xdr:cNvSpPr txBox="1"/>
      </xdr:nvSpPr>
      <xdr:spPr>
        <a:xfrm>
          <a:off x="1752111" y="1005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5393</xdr:rowOff>
    </xdr:from>
    <xdr:to>
      <xdr:col>6</xdr:col>
      <xdr:colOff>38100</xdr:colOff>
      <xdr:row>58</xdr:row>
      <xdr:rowOff>106993</xdr:rowOff>
    </xdr:to>
    <xdr:sp macro="" textlink="">
      <xdr:nvSpPr>
        <xdr:cNvPr id="147" name="楕円 146"/>
        <xdr:cNvSpPr/>
      </xdr:nvSpPr>
      <xdr:spPr>
        <a:xfrm>
          <a:off x="1079500" y="994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98120</xdr:rowOff>
    </xdr:from>
    <xdr:ext cx="534377" cy="259045"/>
    <xdr:sp macro="" textlink="">
      <xdr:nvSpPr>
        <xdr:cNvPr id="148" name="テキスト ボックス 147"/>
        <xdr:cNvSpPr txBox="1"/>
      </xdr:nvSpPr>
      <xdr:spPr>
        <a:xfrm>
          <a:off x="863111" y="1004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18093</xdr:rowOff>
    </xdr:from>
    <xdr:to>
      <xdr:col>24</xdr:col>
      <xdr:colOff>63500</xdr:colOff>
      <xdr:row>75</xdr:row>
      <xdr:rowOff>161531</xdr:rowOff>
    </xdr:to>
    <xdr:cxnSp macro="">
      <xdr:nvCxnSpPr>
        <xdr:cNvPr id="178" name="直線コネクタ 177"/>
        <xdr:cNvCxnSpPr/>
      </xdr:nvCxnSpPr>
      <xdr:spPr>
        <a:xfrm>
          <a:off x="3797300" y="12876843"/>
          <a:ext cx="838200" cy="14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50657</xdr:rowOff>
    </xdr:from>
    <xdr:ext cx="599010" cy="259045"/>
    <xdr:sp macro="" textlink="">
      <xdr:nvSpPr>
        <xdr:cNvPr id="179" name="民生費平均値テキスト"/>
        <xdr:cNvSpPr txBox="1"/>
      </xdr:nvSpPr>
      <xdr:spPr>
        <a:xfrm>
          <a:off x="4686300" y="12737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18093</xdr:rowOff>
    </xdr:from>
    <xdr:to>
      <xdr:col>19</xdr:col>
      <xdr:colOff>177800</xdr:colOff>
      <xdr:row>75</xdr:row>
      <xdr:rowOff>155428</xdr:rowOff>
    </xdr:to>
    <xdr:cxnSp macro="">
      <xdr:nvCxnSpPr>
        <xdr:cNvPr id="181" name="直線コネクタ 180"/>
        <xdr:cNvCxnSpPr/>
      </xdr:nvCxnSpPr>
      <xdr:spPr>
        <a:xfrm flipV="1">
          <a:off x="2908300" y="12876843"/>
          <a:ext cx="889000" cy="13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159087</xdr:rowOff>
    </xdr:from>
    <xdr:ext cx="599010" cy="259045"/>
    <xdr:sp macro="" textlink="">
      <xdr:nvSpPr>
        <xdr:cNvPr id="183" name="テキスト ボックス 182"/>
        <xdr:cNvSpPr txBox="1"/>
      </xdr:nvSpPr>
      <xdr:spPr>
        <a:xfrm>
          <a:off x="3497795" y="1301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155428</xdr:rowOff>
    </xdr:from>
    <xdr:to>
      <xdr:col>15</xdr:col>
      <xdr:colOff>50800</xdr:colOff>
      <xdr:row>75</xdr:row>
      <xdr:rowOff>158910</xdr:rowOff>
    </xdr:to>
    <xdr:cxnSp macro="">
      <xdr:nvCxnSpPr>
        <xdr:cNvPr id="184" name="直線コネクタ 183"/>
        <xdr:cNvCxnSpPr/>
      </xdr:nvCxnSpPr>
      <xdr:spPr>
        <a:xfrm flipV="1">
          <a:off x="2019300" y="13014178"/>
          <a:ext cx="889000" cy="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29359</xdr:rowOff>
    </xdr:from>
    <xdr:ext cx="599010" cy="259045"/>
    <xdr:sp macro="" textlink="">
      <xdr:nvSpPr>
        <xdr:cNvPr id="186" name="テキスト ボックス 185"/>
        <xdr:cNvSpPr txBox="1"/>
      </xdr:nvSpPr>
      <xdr:spPr>
        <a:xfrm>
          <a:off x="2608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158910</xdr:rowOff>
    </xdr:from>
    <xdr:to>
      <xdr:col>10</xdr:col>
      <xdr:colOff>114300</xdr:colOff>
      <xdr:row>76</xdr:row>
      <xdr:rowOff>71127</xdr:rowOff>
    </xdr:to>
    <xdr:cxnSp macro="">
      <xdr:nvCxnSpPr>
        <xdr:cNvPr id="187" name="直線コネクタ 186"/>
        <xdr:cNvCxnSpPr/>
      </xdr:nvCxnSpPr>
      <xdr:spPr>
        <a:xfrm flipV="1">
          <a:off x="1130300" y="13017660"/>
          <a:ext cx="889000" cy="8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39943</xdr:rowOff>
    </xdr:from>
    <xdr:ext cx="599010" cy="259045"/>
    <xdr:sp macro="" textlink="">
      <xdr:nvSpPr>
        <xdr:cNvPr id="189" name="テキスト ボックス 188"/>
        <xdr:cNvSpPr txBox="1"/>
      </xdr:nvSpPr>
      <xdr:spPr>
        <a:xfrm>
          <a:off x="1719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104522</xdr:rowOff>
    </xdr:from>
    <xdr:ext cx="599010" cy="259045"/>
    <xdr:sp macro="" textlink="">
      <xdr:nvSpPr>
        <xdr:cNvPr id="191" name="テキスト ボックス 190"/>
        <xdr:cNvSpPr txBox="1"/>
      </xdr:nvSpPr>
      <xdr:spPr>
        <a:xfrm>
          <a:off x="830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110731</xdr:rowOff>
    </xdr:from>
    <xdr:to>
      <xdr:col>24</xdr:col>
      <xdr:colOff>114300</xdr:colOff>
      <xdr:row>76</xdr:row>
      <xdr:rowOff>40881</xdr:rowOff>
    </xdr:to>
    <xdr:sp macro="" textlink="">
      <xdr:nvSpPr>
        <xdr:cNvPr id="197" name="楕円 196"/>
        <xdr:cNvSpPr/>
      </xdr:nvSpPr>
      <xdr:spPr>
        <a:xfrm>
          <a:off x="4584700" y="1296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89158</xdr:rowOff>
    </xdr:from>
    <xdr:ext cx="599010" cy="259045"/>
    <xdr:sp macro="" textlink="">
      <xdr:nvSpPr>
        <xdr:cNvPr id="198" name="民生費該当値テキスト"/>
        <xdr:cNvSpPr txBox="1"/>
      </xdr:nvSpPr>
      <xdr:spPr>
        <a:xfrm>
          <a:off x="4686300" y="1294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138743</xdr:rowOff>
    </xdr:from>
    <xdr:to>
      <xdr:col>20</xdr:col>
      <xdr:colOff>38100</xdr:colOff>
      <xdr:row>75</xdr:row>
      <xdr:rowOff>68893</xdr:rowOff>
    </xdr:to>
    <xdr:sp macro="" textlink="">
      <xdr:nvSpPr>
        <xdr:cNvPr id="199" name="楕円 198"/>
        <xdr:cNvSpPr/>
      </xdr:nvSpPr>
      <xdr:spPr>
        <a:xfrm>
          <a:off x="3746500" y="1282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85420</xdr:rowOff>
    </xdr:from>
    <xdr:ext cx="599010" cy="259045"/>
    <xdr:sp macro="" textlink="">
      <xdr:nvSpPr>
        <xdr:cNvPr id="200" name="テキスト ボックス 199"/>
        <xdr:cNvSpPr txBox="1"/>
      </xdr:nvSpPr>
      <xdr:spPr>
        <a:xfrm>
          <a:off x="3497795" y="12601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104628</xdr:rowOff>
    </xdr:from>
    <xdr:to>
      <xdr:col>15</xdr:col>
      <xdr:colOff>101600</xdr:colOff>
      <xdr:row>76</xdr:row>
      <xdr:rowOff>34778</xdr:rowOff>
    </xdr:to>
    <xdr:sp macro="" textlink="">
      <xdr:nvSpPr>
        <xdr:cNvPr id="201" name="楕円 200"/>
        <xdr:cNvSpPr/>
      </xdr:nvSpPr>
      <xdr:spPr>
        <a:xfrm>
          <a:off x="2857500" y="1296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25905</xdr:rowOff>
    </xdr:from>
    <xdr:ext cx="599010" cy="259045"/>
    <xdr:sp macro="" textlink="">
      <xdr:nvSpPr>
        <xdr:cNvPr id="202" name="テキスト ボックス 201"/>
        <xdr:cNvSpPr txBox="1"/>
      </xdr:nvSpPr>
      <xdr:spPr>
        <a:xfrm>
          <a:off x="2608795" y="13056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108110</xdr:rowOff>
    </xdr:from>
    <xdr:to>
      <xdr:col>10</xdr:col>
      <xdr:colOff>165100</xdr:colOff>
      <xdr:row>76</xdr:row>
      <xdr:rowOff>38260</xdr:rowOff>
    </xdr:to>
    <xdr:sp macro="" textlink="">
      <xdr:nvSpPr>
        <xdr:cNvPr id="203" name="楕円 202"/>
        <xdr:cNvSpPr/>
      </xdr:nvSpPr>
      <xdr:spPr>
        <a:xfrm>
          <a:off x="1968500" y="129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29387</xdr:rowOff>
    </xdr:from>
    <xdr:ext cx="599010" cy="259045"/>
    <xdr:sp macro="" textlink="">
      <xdr:nvSpPr>
        <xdr:cNvPr id="204" name="テキスト ボックス 203"/>
        <xdr:cNvSpPr txBox="1"/>
      </xdr:nvSpPr>
      <xdr:spPr>
        <a:xfrm>
          <a:off x="1719795" y="13059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20327</xdr:rowOff>
    </xdr:from>
    <xdr:to>
      <xdr:col>6</xdr:col>
      <xdr:colOff>38100</xdr:colOff>
      <xdr:row>76</xdr:row>
      <xdr:rowOff>121927</xdr:rowOff>
    </xdr:to>
    <xdr:sp macro="" textlink="">
      <xdr:nvSpPr>
        <xdr:cNvPr id="205" name="楕円 204"/>
        <xdr:cNvSpPr/>
      </xdr:nvSpPr>
      <xdr:spPr>
        <a:xfrm>
          <a:off x="1079500" y="1305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113054</xdr:rowOff>
    </xdr:from>
    <xdr:ext cx="599010" cy="259045"/>
    <xdr:sp macro="" textlink="">
      <xdr:nvSpPr>
        <xdr:cNvPr id="206" name="テキスト ボックス 205"/>
        <xdr:cNvSpPr txBox="1"/>
      </xdr:nvSpPr>
      <xdr:spPr>
        <a:xfrm>
          <a:off x="830795" y="13143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22591</xdr:rowOff>
    </xdr:from>
    <xdr:to>
      <xdr:col>24</xdr:col>
      <xdr:colOff>63500</xdr:colOff>
      <xdr:row>96</xdr:row>
      <xdr:rowOff>44011</xdr:rowOff>
    </xdr:to>
    <xdr:cxnSp macro="">
      <xdr:nvCxnSpPr>
        <xdr:cNvPr id="239" name="直線コネクタ 238"/>
        <xdr:cNvCxnSpPr/>
      </xdr:nvCxnSpPr>
      <xdr:spPr>
        <a:xfrm flipV="1">
          <a:off x="3797300" y="16481791"/>
          <a:ext cx="838200" cy="2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51706</xdr:rowOff>
    </xdr:from>
    <xdr:ext cx="534377" cy="259045"/>
    <xdr:sp macro="" textlink="">
      <xdr:nvSpPr>
        <xdr:cNvPr id="240" name="衛生費平均値テキスト"/>
        <xdr:cNvSpPr txBox="1"/>
      </xdr:nvSpPr>
      <xdr:spPr>
        <a:xfrm>
          <a:off x="4686300" y="16510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44011</xdr:rowOff>
    </xdr:from>
    <xdr:to>
      <xdr:col>19</xdr:col>
      <xdr:colOff>177800</xdr:colOff>
      <xdr:row>96</xdr:row>
      <xdr:rowOff>105563</xdr:rowOff>
    </xdr:to>
    <xdr:cxnSp macro="">
      <xdr:nvCxnSpPr>
        <xdr:cNvPr id="242" name="直線コネクタ 241"/>
        <xdr:cNvCxnSpPr/>
      </xdr:nvCxnSpPr>
      <xdr:spPr>
        <a:xfrm flipV="1">
          <a:off x="2908300" y="16503211"/>
          <a:ext cx="889000" cy="6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17330</xdr:rowOff>
    </xdr:from>
    <xdr:ext cx="534377" cy="259045"/>
    <xdr:sp macro="" textlink="">
      <xdr:nvSpPr>
        <xdr:cNvPr id="244" name="テキスト ボックス 243"/>
        <xdr:cNvSpPr txBox="1"/>
      </xdr:nvSpPr>
      <xdr:spPr>
        <a:xfrm>
          <a:off x="3530111" y="166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136758</xdr:rowOff>
    </xdr:from>
    <xdr:to>
      <xdr:col>15</xdr:col>
      <xdr:colOff>50800</xdr:colOff>
      <xdr:row>96</xdr:row>
      <xdr:rowOff>105563</xdr:rowOff>
    </xdr:to>
    <xdr:cxnSp macro="">
      <xdr:nvCxnSpPr>
        <xdr:cNvPr id="245" name="直線コネクタ 244"/>
        <xdr:cNvCxnSpPr/>
      </xdr:nvCxnSpPr>
      <xdr:spPr>
        <a:xfrm>
          <a:off x="2019300" y="16424508"/>
          <a:ext cx="889000" cy="14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16121</xdr:rowOff>
    </xdr:from>
    <xdr:ext cx="534377" cy="259045"/>
    <xdr:sp macro="" textlink="">
      <xdr:nvSpPr>
        <xdr:cNvPr id="247" name="テキスト ボックス 246"/>
        <xdr:cNvSpPr txBox="1"/>
      </xdr:nvSpPr>
      <xdr:spPr>
        <a:xfrm>
          <a:off x="2641111" y="166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112744</xdr:rowOff>
    </xdr:from>
    <xdr:to>
      <xdr:col>10</xdr:col>
      <xdr:colOff>114300</xdr:colOff>
      <xdr:row>95</xdr:row>
      <xdr:rowOff>136758</xdr:rowOff>
    </xdr:to>
    <xdr:cxnSp macro="">
      <xdr:nvCxnSpPr>
        <xdr:cNvPr id="248" name="直線コネクタ 247"/>
        <xdr:cNvCxnSpPr/>
      </xdr:nvCxnSpPr>
      <xdr:spPr>
        <a:xfrm>
          <a:off x="1130300" y="16400494"/>
          <a:ext cx="889000" cy="2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14310</xdr:rowOff>
    </xdr:from>
    <xdr:ext cx="534377" cy="259045"/>
    <xdr:sp macro="" textlink="">
      <xdr:nvSpPr>
        <xdr:cNvPr id="250" name="テキスト ボックス 249"/>
        <xdr:cNvSpPr txBox="1"/>
      </xdr:nvSpPr>
      <xdr:spPr>
        <a:xfrm>
          <a:off x="1752111" y="1664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36065</xdr:rowOff>
    </xdr:from>
    <xdr:ext cx="534377" cy="259045"/>
    <xdr:sp macro="" textlink="">
      <xdr:nvSpPr>
        <xdr:cNvPr id="252" name="テキスト ボックス 251"/>
        <xdr:cNvSpPr txBox="1"/>
      </xdr:nvSpPr>
      <xdr:spPr>
        <a:xfrm>
          <a:off x="863111" y="1666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143241</xdr:rowOff>
    </xdr:from>
    <xdr:to>
      <xdr:col>24</xdr:col>
      <xdr:colOff>114300</xdr:colOff>
      <xdr:row>96</xdr:row>
      <xdr:rowOff>73391</xdr:rowOff>
    </xdr:to>
    <xdr:sp macro="" textlink="">
      <xdr:nvSpPr>
        <xdr:cNvPr id="258" name="楕円 257"/>
        <xdr:cNvSpPr/>
      </xdr:nvSpPr>
      <xdr:spPr>
        <a:xfrm>
          <a:off x="4584700" y="1643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166118</xdr:rowOff>
    </xdr:from>
    <xdr:ext cx="534377" cy="259045"/>
    <xdr:sp macro="" textlink="">
      <xdr:nvSpPr>
        <xdr:cNvPr id="259" name="衛生費該当値テキスト"/>
        <xdr:cNvSpPr txBox="1"/>
      </xdr:nvSpPr>
      <xdr:spPr>
        <a:xfrm>
          <a:off x="4686300" y="1628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164661</xdr:rowOff>
    </xdr:from>
    <xdr:to>
      <xdr:col>20</xdr:col>
      <xdr:colOff>38100</xdr:colOff>
      <xdr:row>96</xdr:row>
      <xdr:rowOff>94811</xdr:rowOff>
    </xdr:to>
    <xdr:sp macro="" textlink="">
      <xdr:nvSpPr>
        <xdr:cNvPr id="260" name="楕円 259"/>
        <xdr:cNvSpPr/>
      </xdr:nvSpPr>
      <xdr:spPr>
        <a:xfrm>
          <a:off x="3746500" y="1645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111338</xdr:rowOff>
    </xdr:from>
    <xdr:ext cx="534377" cy="259045"/>
    <xdr:sp macro="" textlink="">
      <xdr:nvSpPr>
        <xdr:cNvPr id="261" name="テキスト ボックス 260"/>
        <xdr:cNvSpPr txBox="1"/>
      </xdr:nvSpPr>
      <xdr:spPr>
        <a:xfrm>
          <a:off x="3530111" y="1622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54763</xdr:rowOff>
    </xdr:from>
    <xdr:to>
      <xdr:col>15</xdr:col>
      <xdr:colOff>101600</xdr:colOff>
      <xdr:row>96</xdr:row>
      <xdr:rowOff>156363</xdr:rowOff>
    </xdr:to>
    <xdr:sp macro="" textlink="">
      <xdr:nvSpPr>
        <xdr:cNvPr id="262" name="楕円 261"/>
        <xdr:cNvSpPr/>
      </xdr:nvSpPr>
      <xdr:spPr>
        <a:xfrm>
          <a:off x="2857500" y="1651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1440</xdr:rowOff>
    </xdr:from>
    <xdr:ext cx="534377" cy="259045"/>
    <xdr:sp macro="" textlink="">
      <xdr:nvSpPr>
        <xdr:cNvPr id="263" name="テキスト ボックス 262"/>
        <xdr:cNvSpPr txBox="1"/>
      </xdr:nvSpPr>
      <xdr:spPr>
        <a:xfrm>
          <a:off x="2641111" y="1628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85958</xdr:rowOff>
    </xdr:from>
    <xdr:to>
      <xdr:col>10</xdr:col>
      <xdr:colOff>165100</xdr:colOff>
      <xdr:row>96</xdr:row>
      <xdr:rowOff>16108</xdr:rowOff>
    </xdr:to>
    <xdr:sp macro="" textlink="">
      <xdr:nvSpPr>
        <xdr:cNvPr id="264" name="楕円 263"/>
        <xdr:cNvSpPr/>
      </xdr:nvSpPr>
      <xdr:spPr>
        <a:xfrm>
          <a:off x="1968500" y="1637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32635</xdr:rowOff>
    </xdr:from>
    <xdr:ext cx="534377" cy="259045"/>
    <xdr:sp macro="" textlink="">
      <xdr:nvSpPr>
        <xdr:cNvPr id="265" name="テキスト ボックス 264"/>
        <xdr:cNvSpPr txBox="1"/>
      </xdr:nvSpPr>
      <xdr:spPr>
        <a:xfrm>
          <a:off x="1752111" y="1614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61944</xdr:rowOff>
    </xdr:from>
    <xdr:to>
      <xdr:col>6</xdr:col>
      <xdr:colOff>38100</xdr:colOff>
      <xdr:row>95</xdr:row>
      <xdr:rowOff>163544</xdr:rowOff>
    </xdr:to>
    <xdr:sp macro="" textlink="">
      <xdr:nvSpPr>
        <xdr:cNvPr id="266" name="楕円 265"/>
        <xdr:cNvSpPr/>
      </xdr:nvSpPr>
      <xdr:spPr>
        <a:xfrm>
          <a:off x="1079500" y="1634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8621</xdr:rowOff>
    </xdr:from>
    <xdr:ext cx="534377" cy="259045"/>
    <xdr:sp macro="" textlink="">
      <xdr:nvSpPr>
        <xdr:cNvPr id="267" name="テキスト ボックス 266"/>
        <xdr:cNvSpPr txBox="1"/>
      </xdr:nvSpPr>
      <xdr:spPr>
        <a:xfrm>
          <a:off x="863111" y="16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68181</xdr:rowOff>
    </xdr:from>
    <xdr:to>
      <xdr:col>55</xdr:col>
      <xdr:colOff>0</xdr:colOff>
      <xdr:row>38</xdr:row>
      <xdr:rowOff>72099</xdr:rowOff>
    </xdr:to>
    <xdr:cxnSp macro="">
      <xdr:nvCxnSpPr>
        <xdr:cNvPr id="298" name="直線コネクタ 297"/>
        <xdr:cNvCxnSpPr/>
      </xdr:nvCxnSpPr>
      <xdr:spPr>
        <a:xfrm flipV="1">
          <a:off x="9639300" y="6583281"/>
          <a:ext cx="8382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72099</xdr:rowOff>
    </xdr:from>
    <xdr:to>
      <xdr:col>50</xdr:col>
      <xdr:colOff>114300</xdr:colOff>
      <xdr:row>38</xdr:row>
      <xdr:rowOff>75692</xdr:rowOff>
    </xdr:to>
    <xdr:cxnSp macro="">
      <xdr:nvCxnSpPr>
        <xdr:cNvPr id="301" name="直線コネクタ 300"/>
        <xdr:cNvCxnSpPr/>
      </xdr:nvCxnSpPr>
      <xdr:spPr>
        <a:xfrm flipV="1">
          <a:off x="8750300" y="6587199"/>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75692</xdr:rowOff>
    </xdr:from>
    <xdr:to>
      <xdr:col>45</xdr:col>
      <xdr:colOff>177800</xdr:colOff>
      <xdr:row>38</xdr:row>
      <xdr:rowOff>79284</xdr:rowOff>
    </xdr:to>
    <xdr:cxnSp macro="">
      <xdr:nvCxnSpPr>
        <xdr:cNvPr id="304" name="直線コネクタ 303"/>
        <xdr:cNvCxnSpPr/>
      </xdr:nvCxnSpPr>
      <xdr:spPr>
        <a:xfrm flipV="1">
          <a:off x="7861300" y="6590792"/>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79284</xdr:rowOff>
    </xdr:from>
    <xdr:to>
      <xdr:col>41</xdr:col>
      <xdr:colOff>50800</xdr:colOff>
      <xdr:row>38</xdr:row>
      <xdr:rowOff>79938</xdr:rowOff>
    </xdr:to>
    <xdr:cxnSp macro="">
      <xdr:nvCxnSpPr>
        <xdr:cNvPr id="307" name="直線コネクタ 306"/>
        <xdr:cNvCxnSpPr/>
      </xdr:nvCxnSpPr>
      <xdr:spPr>
        <a:xfrm flipV="1">
          <a:off x="6972300" y="6594384"/>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53865</xdr:rowOff>
    </xdr:from>
    <xdr:ext cx="378565" cy="259045"/>
    <xdr:sp macro="" textlink="">
      <xdr:nvSpPr>
        <xdr:cNvPr id="311" name="テキスト ボックス 310"/>
        <xdr:cNvSpPr txBox="1"/>
      </xdr:nvSpPr>
      <xdr:spPr>
        <a:xfrm>
          <a:off x="6783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17381</xdr:rowOff>
    </xdr:from>
    <xdr:to>
      <xdr:col>55</xdr:col>
      <xdr:colOff>50800</xdr:colOff>
      <xdr:row>38</xdr:row>
      <xdr:rowOff>118981</xdr:rowOff>
    </xdr:to>
    <xdr:sp macro="" textlink="">
      <xdr:nvSpPr>
        <xdr:cNvPr id="317" name="楕円 316"/>
        <xdr:cNvSpPr/>
      </xdr:nvSpPr>
      <xdr:spPr>
        <a:xfrm>
          <a:off x="10426700" y="653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167258</xdr:rowOff>
    </xdr:from>
    <xdr:ext cx="378565" cy="259045"/>
    <xdr:sp macro="" textlink="">
      <xdr:nvSpPr>
        <xdr:cNvPr id="318" name="労働費該当値テキスト"/>
        <xdr:cNvSpPr txBox="1"/>
      </xdr:nvSpPr>
      <xdr:spPr>
        <a:xfrm>
          <a:off x="10528300" y="6510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21299</xdr:rowOff>
    </xdr:from>
    <xdr:to>
      <xdr:col>50</xdr:col>
      <xdr:colOff>165100</xdr:colOff>
      <xdr:row>38</xdr:row>
      <xdr:rowOff>122899</xdr:rowOff>
    </xdr:to>
    <xdr:sp macro="" textlink="">
      <xdr:nvSpPr>
        <xdr:cNvPr id="319" name="楕円 318"/>
        <xdr:cNvSpPr/>
      </xdr:nvSpPr>
      <xdr:spPr>
        <a:xfrm>
          <a:off x="9588500" y="653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114026</xdr:rowOff>
    </xdr:from>
    <xdr:ext cx="378565" cy="259045"/>
    <xdr:sp macro="" textlink="">
      <xdr:nvSpPr>
        <xdr:cNvPr id="320" name="テキスト ボックス 319"/>
        <xdr:cNvSpPr txBox="1"/>
      </xdr:nvSpPr>
      <xdr:spPr>
        <a:xfrm>
          <a:off x="9450017" y="662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24892</xdr:rowOff>
    </xdr:from>
    <xdr:to>
      <xdr:col>46</xdr:col>
      <xdr:colOff>38100</xdr:colOff>
      <xdr:row>38</xdr:row>
      <xdr:rowOff>126492</xdr:rowOff>
    </xdr:to>
    <xdr:sp macro="" textlink="">
      <xdr:nvSpPr>
        <xdr:cNvPr id="321" name="楕円 320"/>
        <xdr:cNvSpPr/>
      </xdr:nvSpPr>
      <xdr:spPr>
        <a:xfrm>
          <a:off x="8699500" y="65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117619</xdr:rowOff>
    </xdr:from>
    <xdr:ext cx="378565" cy="259045"/>
    <xdr:sp macro="" textlink="">
      <xdr:nvSpPr>
        <xdr:cNvPr id="322" name="テキスト ボックス 321"/>
        <xdr:cNvSpPr txBox="1"/>
      </xdr:nvSpPr>
      <xdr:spPr>
        <a:xfrm>
          <a:off x="8561017" y="6632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28484</xdr:rowOff>
    </xdr:from>
    <xdr:to>
      <xdr:col>41</xdr:col>
      <xdr:colOff>101600</xdr:colOff>
      <xdr:row>38</xdr:row>
      <xdr:rowOff>130084</xdr:rowOff>
    </xdr:to>
    <xdr:sp macro="" textlink="">
      <xdr:nvSpPr>
        <xdr:cNvPr id="323" name="楕円 322"/>
        <xdr:cNvSpPr/>
      </xdr:nvSpPr>
      <xdr:spPr>
        <a:xfrm>
          <a:off x="7810500" y="654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121211</xdr:rowOff>
    </xdr:from>
    <xdr:ext cx="378565" cy="259045"/>
    <xdr:sp macro="" textlink="">
      <xdr:nvSpPr>
        <xdr:cNvPr id="324" name="テキスト ボックス 323"/>
        <xdr:cNvSpPr txBox="1"/>
      </xdr:nvSpPr>
      <xdr:spPr>
        <a:xfrm>
          <a:off x="7672017" y="6636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29138</xdr:rowOff>
    </xdr:from>
    <xdr:to>
      <xdr:col>36</xdr:col>
      <xdr:colOff>165100</xdr:colOff>
      <xdr:row>38</xdr:row>
      <xdr:rowOff>130738</xdr:rowOff>
    </xdr:to>
    <xdr:sp macro="" textlink="">
      <xdr:nvSpPr>
        <xdr:cNvPr id="325" name="楕円 324"/>
        <xdr:cNvSpPr/>
      </xdr:nvSpPr>
      <xdr:spPr>
        <a:xfrm>
          <a:off x="6921500" y="654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121865</xdr:rowOff>
    </xdr:from>
    <xdr:ext cx="378565" cy="259045"/>
    <xdr:sp macro="" textlink="">
      <xdr:nvSpPr>
        <xdr:cNvPr id="326" name="テキスト ボックス 325"/>
        <xdr:cNvSpPr txBox="1"/>
      </xdr:nvSpPr>
      <xdr:spPr>
        <a:xfrm>
          <a:off x="6783017" y="6636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11761</xdr:rowOff>
    </xdr:from>
    <xdr:to>
      <xdr:col>55</xdr:col>
      <xdr:colOff>0</xdr:colOff>
      <xdr:row>56</xdr:row>
      <xdr:rowOff>95898</xdr:rowOff>
    </xdr:to>
    <xdr:cxnSp macro="">
      <xdr:nvCxnSpPr>
        <xdr:cNvPr id="355" name="直線コネクタ 354"/>
        <xdr:cNvCxnSpPr/>
      </xdr:nvCxnSpPr>
      <xdr:spPr>
        <a:xfrm flipV="1">
          <a:off x="9639300" y="9612961"/>
          <a:ext cx="838200" cy="8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37089</xdr:rowOff>
    </xdr:from>
    <xdr:ext cx="534377" cy="259045"/>
    <xdr:sp macro="" textlink="">
      <xdr:nvSpPr>
        <xdr:cNvPr id="356" name="農林水産業費平均値テキスト"/>
        <xdr:cNvSpPr txBox="1"/>
      </xdr:nvSpPr>
      <xdr:spPr>
        <a:xfrm>
          <a:off x="10528300" y="9638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8458</xdr:rowOff>
    </xdr:from>
    <xdr:to>
      <xdr:col>50</xdr:col>
      <xdr:colOff>114300</xdr:colOff>
      <xdr:row>56</xdr:row>
      <xdr:rowOff>95898</xdr:rowOff>
    </xdr:to>
    <xdr:cxnSp macro="">
      <xdr:nvCxnSpPr>
        <xdr:cNvPr id="358" name="直線コネクタ 357"/>
        <xdr:cNvCxnSpPr/>
      </xdr:nvCxnSpPr>
      <xdr:spPr>
        <a:xfrm>
          <a:off x="8750300" y="9609658"/>
          <a:ext cx="889000" cy="8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142053</xdr:rowOff>
    </xdr:from>
    <xdr:ext cx="534377" cy="259045"/>
    <xdr:sp macro="" textlink="">
      <xdr:nvSpPr>
        <xdr:cNvPr id="360" name="テキスト ボックス 359"/>
        <xdr:cNvSpPr txBox="1"/>
      </xdr:nvSpPr>
      <xdr:spPr>
        <a:xfrm>
          <a:off x="9372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8458</xdr:rowOff>
    </xdr:from>
    <xdr:to>
      <xdr:col>45</xdr:col>
      <xdr:colOff>177800</xdr:colOff>
      <xdr:row>56</xdr:row>
      <xdr:rowOff>45606</xdr:rowOff>
    </xdr:to>
    <xdr:cxnSp macro="">
      <xdr:nvCxnSpPr>
        <xdr:cNvPr id="361" name="直線コネクタ 360"/>
        <xdr:cNvCxnSpPr/>
      </xdr:nvCxnSpPr>
      <xdr:spPr>
        <a:xfrm flipV="1">
          <a:off x="7861300" y="9609658"/>
          <a:ext cx="8890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152125</xdr:rowOff>
    </xdr:from>
    <xdr:ext cx="534377" cy="259045"/>
    <xdr:sp macro="" textlink="">
      <xdr:nvSpPr>
        <xdr:cNvPr id="363" name="テキスト ボックス 362"/>
        <xdr:cNvSpPr txBox="1"/>
      </xdr:nvSpPr>
      <xdr:spPr>
        <a:xfrm>
          <a:off x="8483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45606</xdr:rowOff>
    </xdr:from>
    <xdr:to>
      <xdr:col>41</xdr:col>
      <xdr:colOff>50800</xdr:colOff>
      <xdr:row>56</xdr:row>
      <xdr:rowOff>114236</xdr:rowOff>
    </xdr:to>
    <xdr:cxnSp macro="">
      <xdr:nvCxnSpPr>
        <xdr:cNvPr id="364" name="直線コネクタ 363"/>
        <xdr:cNvCxnSpPr/>
      </xdr:nvCxnSpPr>
      <xdr:spPr>
        <a:xfrm flipV="1">
          <a:off x="6972300" y="9646806"/>
          <a:ext cx="889000" cy="6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10469</xdr:rowOff>
    </xdr:from>
    <xdr:ext cx="534377" cy="259045"/>
    <xdr:sp macro="" textlink="">
      <xdr:nvSpPr>
        <xdr:cNvPr id="366" name="テキスト ボックス 365"/>
        <xdr:cNvSpPr txBox="1"/>
      </xdr:nvSpPr>
      <xdr:spPr>
        <a:xfrm>
          <a:off x="7594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18813</xdr:rowOff>
    </xdr:from>
    <xdr:ext cx="534377" cy="259045"/>
    <xdr:sp macro="" textlink="">
      <xdr:nvSpPr>
        <xdr:cNvPr id="368" name="テキスト ボックス 367"/>
        <xdr:cNvSpPr txBox="1"/>
      </xdr:nvSpPr>
      <xdr:spPr>
        <a:xfrm>
          <a:off x="6705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132411</xdr:rowOff>
    </xdr:from>
    <xdr:to>
      <xdr:col>55</xdr:col>
      <xdr:colOff>50800</xdr:colOff>
      <xdr:row>56</xdr:row>
      <xdr:rowOff>62561</xdr:rowOff>
    </xdr:to>
    <xdr:sp macro="" textlink="">
      <xdr:nvSpPr>
        <xdr:cNvPr id="374" name="楕円 373"/>
        <xdr:cNvSpPr/>
      </xdr:nvSpPr>
      <xdr:spPr>
        <a:xfrm>
          <a:off x="10426700" y="956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155288</xdr:rowOff>
    </xdr:from>
    <xdr:ext cx="534377" cy="259045"/>
    <xdr:sp macro="" textlink="">
      <xdr:nvSpPr>
        <xdr:cNvPr id="375" name="農林水産業費該当値テキスト"/>
        <xdr:cNvSpPr txBox="1"/>
      </xdr:nvSpPr>
      <xdr:spPr>
        <a:xfrm>
          <a:off x="10528300" y="94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45098</xdr:rowOff>
    </xdr:from>
    <xdr:to>
      <xdr:col>50</xdr:col>
      <xdr:colOff>165100</xdr:colOff>
      <xdr:row>56</xdr:row>
      <xdr:rowOff>146698</xdr:rowOff>
    </xdr:to>
    <xdr:sp macro="" textlink="">
      <xdr:nvSpPr>
        <xdr:cNvPr id="376" name="楕円 375"/>
        <xdr:cNvSpPr/>
      </xdr:nvSpPr>
      <xdr:spPr>
        <a:xfrm>
          <a:off x="9588500" y="964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163225</xdr:rowOff>
    </xdr:from>
    <xdr:ext cx="534377" cy="259045"/>
    <xdr:sp macro="" textlink="">
      <xdr:nvSpPr>
        <xdr:cNvPr id="377" name="テキスト ボックス 376"/>
        <xdr:cNvSpPr txBox="1"/>
      </xdr:nvSpPr>
      <xdr:spPr>
        <a:xfrm>
          <a:off x="9372111" y="942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129108</xdr:rowOff>
    </xdr:from>
    <xdr:to>
      <xdr:col>46</xdr:col>
      <xdr:colOff>38100</xdr:colOff>
      <xdr:row>56</xdr:row>
      <xdr:rowOff>59258</xdr:rowOff>
    </xdr:to>
    <xdr:sp macro="" textlink="">
      <xdr:nvSpPr>
        <xdr:cNvPr id="378" name="楕円 377"/>
        <xdr:cNvSpPr/>
      </xdr:nvSpPr>
      <xdr:spPr>
        <a:xfrm>
          <a:off x="8699500" y="955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75785</xdr:rowOff>
    </xdr:from>
    <xdr:ext cx="534377" cy="259045"/>
    <xdr:sp macro="" textlink="">
      <xdr:nvSpPr>
        <xdr:cNvPr id="379" name="テキスト ボックス 378"/>
        <xdr:cNvSpPr txBox="1"/>
      </xdr:nvSpPr>
      <xdr:spPr>
        <a:xfrm>
          <a:off x="8483111" y="933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166256</xdr:rowOff>
    </xdr:from>
    <xdr:to>
      <xdr:col>41</xdr:col>
      <xdr:colOff>101600</xdr:colOff>
      <xdr:row>56</xdr:row>
      <xdr:rowOff>96406</xdr:rowOff>
    </xdr:to>
    <xdr:sp macro="" textlink="">
      <xdr:nvSpPr>
        <xdr:cNvPr id="380" name="楕円 379"/>
        <xdr:cNvSpPr/>
      </xdr:nvSpPr>
      <xdr:spPr>
        <a:xfrm>
          <a:off x="7810500" y="95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112933</xdr:rowOff>
    </xdr:from>
    <xdr:ext cx="534377" cy="259045"/>
    <xdr:sp macro="" textlink="">
      <xdr:nvSpPr>
        <xdr:cNvPr id="381" name="テキスト ボックス 380"/>
        <xdr:cNvSpPr txBox="1"/>
      </xdr:nvSpPr>
      <xdr:spPr>
        <a:xfrm>
          <a:off x="7594111" y="937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63436</xdr:rowOff>
    </xdr:from>
    <xdr:to>
      <xdr:col>36</xdr:col>
      <xdr:colOff>165100</xdr:colOff>
      <xdr:row>56</xdr:row>
      <xdr:rowOff>165036</xdr:rowOff>
    </xdr:to>
    <xdr:sp macro="" textlink="">
      <xdr:nvSpPr>
        <xdr:cNvPr id="382" name="楕円 381"/>
        <xdr:cNvSpPr/>
      </xdr:nvSpPr>
      <xdr:spPr>
        <a:xfrm>
          <a:off x="6921500" y="966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10113</xdr:rowOff>
    </xdr:from>
    <xdr:ext cx="534377" cy="259045"/>
    <xdr:sp macro="" textlink="">
      <xdr:nvSpPr>
        <xdr:cNvPr id="383" name="テキスト ボックス 382"/>
        <xdr:cNvSpPr txBox="1"/>
      </xdr:nvSpPr>
      <xdr:spPr>
        <a:xfrm>
          <a:off x="6705111" y="943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152403</xdr:rowOff>
    </xdr:from>
    <xdr:to>
      <xdr:col>55</xdr:col>
      <xdr:colOff>0</xdr:colOff>
      <xdr:row>78</xdr:row>
      <xdr:rowOff>155085</xdr:rowOff>
    </xdr:to>
    <xdr:cxnSp macro="">
      <xdr:nvCxnSpPr>
        <xdr:cNvPr id="412" name="直線コネクタ 411"/>
        <xdr:cNvCxnSpPr/>
      </xdr:nvCxnSpPr>
      <xdr:spPr>
        <a:xfrm flipV="1">
          <a:off x="9639300" y="13525503"/>
          <a:ext cx="838200" cy="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13" name="商工費平均値テキスト"/>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155085</xdr:rowOff>
    </xdr:from>
    <xdr:to>
      <xdr:col>50</xdr:col>
      <xdr:colOff>114300</xdr:colOff>
      <xdr:row>78</xdr:row>
      <xdr:rowOff>159291</xdr:rowOff>
    </xdr:to>
    <xdr:cxnSp macro="">
      <xdr:nvCxnSpPr>
        <xdr:cNvPr id="415" name="直線コネクタ 414"/>
        <xdr:cNvCxnSpPr/>
      </xdr:nvCxnSpPr>
      <xdr:spPr>
        <a:xfrm flipV="1">
          <a:off x="8750300" y="13528185"/>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137433</xdr:rowOff>
    </xdr:from>
    <xdr:ext cx="534377" cy="259045"/>
    <xdr:sp macro="" textlink="">
      <xdr:nvSpPr>
        <xdr:cNvPr id="417" name="テキスト ボックス 416"/>
        <xdr:cNvSpPr txBox="1"/>
      </xdr:nvSpPr>
      <xdr:spPr>
        <a:xfrm>
          <a:off x="9372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159291</xdr:rowOff>
    </xdr:from>
    <xdr:to>
      <xdr:col>45</xdr:col>
      <xdr:colOff>177800</xdr:colOff>
      <xdr:row>78</xdr:row>
      <xdr:rowOff>162195</xdr:rowOff>
    </xdr:to>
    <xdr:cxnSp macro="">
      <xdr:nvCxnSpPr>
        <xdr:cNvPr id="418" name="直線コネクタ 417"/>
        <xdr:cNvCxnSpPr/>
      </xdr:nvCxnSpPr>
      <xdr:spPr>
        <a:xfrm flipV="1">
          <a:off x="7861300" y="13532391"/>
          <a:ext cx="889000" cy="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20" name="テキスト ボックス 419"/>
        <xdr:cNvSpPr txBox="1"/>
      </xdr:nvSpPr>
      <xdr:spPr>
        <a:xfrm>
          <a:off x="8483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145804</xdr:rowOff>
    </xdr:from>
    <xdr:to>
      <xdr:col>41</xdr:col>
      <xdr:colOff>50800</xdr:colOff>
      <xdr:row>78</xdr:row>
      <xdr:rowOff>162195</xdr:rowOff>
    </xdr:to>
    <xdr:cxnSp macro="">
      <xdr:nvCxnSpPr>
        <xdr:cNvPr id="421" name="直線コネクタ 420"/>
        <xdr:cNvCxnSpPr/>
      </xdr:nvCxnSpPr>
      <xdr:spPr>
        <a:xfrm>
          <a:off x="6972300" y="13518904"/>
          <a:ext cx="889000" cy="1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23" name="テキスト ボックス 422"/>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142966</xdr:rowOff>
    </xdr:from>
    <xdr:ext cx="534377" cy="259045"/>
    <xdr:sp macro="" textlink="">
      <xdr:nvSpPr>
        <xdr:cNvPr id="425" name="テキスト ボックス 424"/>
        <xdr:cNvSpPr txBox="1"/>
      </xdr:nvSpPr>
      <xdr:spPr>
        <a:xfrm>
          <a:off x="6705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101603</xdr:rowOff>
    </xdr:from>
    <xdr:to>
      <xdr:col>55</xdr:col>
      <xdr:colOff>50800</xdr:colOff>
      <xdr:row>79</xdr:row>
      <xdr:rowOff>31753</xdr:rowOff>
    </xdr:to>
    <xdr:sp macro="" textlink="">
      <xdr:nvSpPr>
        <xdr:cNvPr id="431" name="楕円 430"/>
        <xdr:cNvSpPr/>
      </xdr:nvSpPr>
      <xdr:spPr>
        <a:xfrm>
          <a:off x="10426700" y="1347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16530</xdr:rowOff>
    </xdr:from>
    <xdr:ext cx="469744" cy="259045"/>
    <xdr:sp macro="" textlink="">
      <xdr:nvSpPr>
        <xdr:cNvPr id="432" name="商工費該当値テキスト"/>
        <xdr:cNvSpPr txBox="1"/>
      </xdr:nvSpPr>
      <xdr:spPr>
        <a:xfrm>
          <a:off x="10528300" y="1338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104285</xdr:rowOff>
    </xdr:from>
    <xdr:to>
      <xdr:col>50</xdr:col>
      <xdr:colOff>165100</xdr:colOff>
      <xdr:row>79</xdr:row>
      <xdr:rowOff>34435</xdr:rowOff>
    </xdr:to>
    <xdr:sp macro="" textlink="">
      <xdr:nvSpPr>
        <xdr:cNvPr id="433" name="楕円 432"/>
        <xdr:cNvSpPr/>
      </xdr:nvSpPr>
      <xdr:spPr>
        <a:xfrm>
          <a:off x="9588500" y="1347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25562</xdr:rowOff>
    </xdr:from>
    <xdr:ext cx="469744" cy="259045"/>
    <xdr:sp macro="" textlink="">
      <xdr:nvSpPr>
        <xdr:cNvPr id="434" name="テキスト ボックス 433"/>
        <xdr:cNvSpPr txBox="1"/>
      </xdr:nvSpPr>
      <xdr:spPr>
        <a:xfrm>
          <a:off x="9404428" y="1357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108491</xdr:rowOff>
    </xdr:from>
    <xdr:to>
      <xdr:col>46</xdr:col>
      <xdr:colOff>38100</xdr:colOff>
      <xdr:row>79</xdr:row>
      <xdr:rowOff>38641</xdr:rowOff>
    </xdr:to>
    <xdr:sp macro="" textlink="">
      <xdr:nvSpPr>
        <xdr:cNvPr id="435" name="楕円 434"/>
        <xdr:cNvSpPr/>
      </xdr:nvSpPr>
      <xdr:spPr>
        <a:xfrm>
          <a:off x="8699500" y="1348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29768</xdr:rowOff>
    </xdr:from>
    <xdr:ext cx="469744" cy="259045"/>
    <xdr:sp macro="" textlink="">
      <xdr:nvSpPr>
        <xdr:cNvPr id="436" name="テキスト ボックス 435"/>
        <xdr:cNvSpPr txBox="1"/>
      </xdr:nvSpPr>
      <xdr:spPr>
        <a:xfrm>
          <a:off x="8515428" y="1357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111395</xdr:rowOff>
    </xdr:from>
    <xdr:to>
      <xdr:col>41</xdr:col>
      <xdr:colOff>101600</xdr:colOff>
      <xdr:row>79</xdr:row>
      <xdr:rowOff>41545</xdr:rowOff>
    </xdr:to>
    <xdr:sp macro="" textlink="">
      <xdr:nvSpPr>
        <xdr:cNvPr id="437" name="楕円 436"/>
        <xdr:cNvSpPr/>
      </xdr:nvSpPr>
      <xdr:spPr>
        <a:xfrm>
          <a:off x="7810500" y="1348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32672</xdr:rowOff>
    </xdr:from>
    <xdr:ext cx="469744" cy="259045"/>
    <xdr:sp macro="" textlink="">
      <xdr:nvSpPr>
        <xdr:cNvPr id="438" name="テキスト ボックス 437"/>
        <xdr:cNvSpPr txBox="1"/>
      </xdr:nvSpPr>
      <xdr:spPr>
        <a:xfrm>
          <a:off x="7626428" y="1357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95004</xdr:rowOff>
    </xdr:from>
    <xdr:to>
      <xdr:col>36</xdr:col>
      <xdr:colOff>165100</xdr:colOff>
      <xdr:row>79</xdr:row>
      <xdr:rowOff>25154</xdr:rowOff>
    </xdr:to>
    <xdr:sp macro="" textlink="">
      <xdr:nvSpPr>
        <xdr:cNvPr id="439" name="楕円 438"/>
        <xdr:cNvSpPr/>
      </xdr:nvSpPr>
      <xdr:spPr>
        <a:xfrm>
          <a:off x="6921500" y="1346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16281</xdr:rowOff>
    </xdr:from>
    <xdr:ext cx="469744" cy="259045"/>
    <xdr:sp macro="" textlink="">
      <xdr:nvSpPr>
        <xdr:cNvPr id="440" name="テキスト ボックス 439"/>
        <xdr:cNvSpPr txBox="1"/>
      </xdr:nvSpPr>
      <xdr:spPr>
        <a:xfrm>
          <a:off x="6737428" y="1356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136289</xdr:rowOff>
    </xdr:from>
    <xdr:to>
      <xdr:col>55</xdr:col>
      <xdr:colOff>0</xdr:colOff>
      <xdr:row>95</xdr:row>
      <xdr:rowOff>67814</xdr:rowOff>
    </xdr:to>
    <xdr:cxnSp macro="">
      <xdr:nvCxnSpPr>
        <xdr:cNvPr id="473" name="直線コネクタ 472"/>
        <xdr:cNvCxnSpPr/>
      </xdr:nvCxnSpPr>
      <xdr:spPr>
        <a:xfrm flipV="1">
          <a:off x="9639300" y="16081139"/>
          <a:ext cx="838200" cy="27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63640</xdr:rowOff>
    </xdr:from>
    <xdr:ext cx="534377" cy="259045"/>
    <xdr:sp macro="" textlink="">
      <xdr:nvSpPr>
        <xdr:cNvPr id="474" name="土木費平均値テキスト"/>
        <xdr:cNvSpPr txBox="1"/>
      </xdr:nvSpPr>
      <xdr:spPr>
        <a:xfrm>
          <a:off x="10528300" y="165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146929</xdr:rowOff>
    </xdr:from>
    <xdr:to>
      <xdr:col>50</xdr:col>
      <xdr:colOff>114300</xdr:colOff>
      <xdr:row>95</xdr:row>
      <xdr:rowOff>67814</xdr:rowOff>
    </xdr:to>
    <xdr:cxnSp macro="">
      <xdr:nvCxnSpPr>
        <xdr:cNvPr id="476" name="直線コネクタ 475"/>
        <xdr:cNvCxnSpPr/>
      </xdr:nvCxnSpPr>
      <xdr:spPr>
        <a:xfrm>
          <a:off x="8750300" y="16263229"/>
          <a:ext cx="889000" cy="9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168349</xdr:rowOff>
    </xdr:from>
    <xdr:ext cx="534377" cy="259045"/>
    <xdr:sp macro="" textlink="">
      <xdr:nvSpPr>
        <xdr:cNvPr id="478" name="テキスト ボックス 477"/>
        <xdr:cNvSpPr txBox="1"/>
      </xdr:nvSpPr>
      <xdr:spPr>
        <a:xfrm>
          <a:off x="9372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146929</xdr:rowOff>
    </xdr:from>
    <xdr:to>
      <xdr:col>45</xdr:col>
      <xdr:colOff>177800</xdr:colOff>
      <xdr:row>96</xdr:row>
      <xdr:rowOff>57290</xdr:rowOff>
    </xdr:to>
    <xdr:cxnSp macro="">
      <xdr:nvCxnSpPr>
        <xdr:cNvPr id="479" name="直線コネクタ 478"/>
        <xdr:cNvCxnSpPr/>
      </xdr:nvCxnSpPr>
      <xdr:spPr>
        <a:xfrm flipV="1">
          <a:off x="7861300" y="16263229"/>
          <a:ext cx="889000" cy="25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163996</xdr:rowOff>
    </xdr:from>
    <xdr:ext cx="534377" cy="259045"/>
    <xdr:sp macro="" textlink="">
      <xdr:nvSpPr>
        <xdr:cNvPr id="481" name="テキスト ボックス 480"/>
        <xdr:cNvSpPr txBox="1"/>
      </xdr:nvSpPr>
      <xdr:spPr>
        <a:xfrm>
          <a:off x="8483111" y="166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57290</xdr:rowOff>
    </xdr:from>
    <xdr:to>
      <xdr:col>41</xdr:col>
      <xdr:colOff>50800</xdr:colOff>
      <xdr:row>96</xdr:row>
      <xdr:rowOff>104933</xdr:rowOff>
    </xdr:to>
    <xdr:cxnSp macro="">
      <xdr:nvCxnSpPr>
        <xdr:cNvPr id="482" name="直線コネクタ 481"/>
        <xdr:cNvCxnSpPr/>
      </xdr:nvCxnSpPr>
      <xdr:spPr>
        <a:xfrm flipV="1">
          <a:off x="6972300" y="16516490"/>
          <a:ext cx="889000" cy="4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14378</xdr:rowOff>
    </xdr:from>
    <xdr:ext cx="534377" cy="259045"/>
    <xdr:sp macro="" textlink="">
      <xdr:nvSpPr>
        <xdr:cNvPr id="484" name="テキスト ボックス 483"/>
        <xdr:cNvSpPr txBox="1"/>
      </xdr:nvSpPr>
      <xdr:spPr>
        <a:xfrm>
          <a:off x="7594111" y="166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29712</xdr:rowOff>
    </xdr:from>
    <xdr:ext cx="534377" cy="259045"/>
    <xdr:sp macro="" textlink="">
      <xdr:nvSpPr>
        <xdr:cNvPr id="486" name="テキスト ボックス 485"/>
        <xdr:cNvSpPr txBox="1"/>
      </xdr:nvSpPr>
      <xdr:spPr>
        <a:xfrm>
          <a:off x="6705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85489</xdr:rowOff>
    </xdr:from>
    <xdr:to>
      <xdr:col>55</xdr:col>
      <xdr:colOff>50800</xdr:colOff>
      <xdr:row>94</xdr:row>
      <xdr:rowOff>15639</xdr:rowOff>
    </xdr:to>
    <xdr:sp macro="" textlink="">
      <xdr:nvSpPr>
        <xdr:cNvPr id="492" name="楕円 491"/>
        <xdr:cNvSpPr/>
      </xdr:nvSpPr>
      <xdr:spPr>
        <a:xfrm>
          <a:off x="10426700" y="1603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108366</xdr:rowOff>
    </xdr:from>
    <xdr:ext cx="599010" cy="259045"/>
    <xdr:sp macro="" textlink="">
      <xdr:nvSpPr>
        <xdr:cNvPr id="493" name="土木費該当値テキスト"/>
        <xdr:cNvSpPr txBox="1"/>
      </xdr:nvSpPr>
      <xdr:spPr>
        <a:xfrm>
          <a:off x="10528300" y="1588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17014</xdr:rowOff>
    </xdr:from>
    <xdr:to>
      <xdr:col>50</xdr:col>
      <xdr:colOff>165100</xdr:colOff>
      <xdr:row>95</xdr:row>
      <xdr:rowOff>118614</xdr:rowOff>
    </xdr:to>
    <xdr:sp macro="" textlink="">
      <xdr:nvSpPr>
        <xdr:cNvPr id="494" name="楕円 493"/>
        <xdr:cNvSpPr/>
      </xdr:nvSpPr>
      <xdr:spPr>
        <a:xfrm>
          <a:off x="9588500" y="1630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135141</xdr:rowOff>
    </xdr:from>
    <xdr:ext cx="534377" cy="259045"/>
    <xdr:sp macro="" textlink="">
      <xdr:nvSpPr>
        <xdr:cNvPr id="495" name="テキスト ボックス 494"/>
        <xdr:cNvSpPr txBox="1"/>
      </xdr:nvSpPr>
      <xdr:spPr>
        <a:xfrm>
          <a:off x="9372111" y="1607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96129</xdr:rowOff>
    </xdr:from>
    <xdr:to>
      <xdr:col>46</xdr:col>
      <xdr:colOff>38100</xdr:colOff>
      <xdr:row>95</xdr:row>
      <xdr:rowOff>26279</xdr:rowOff>
    </xdr:to>
    <xdr:sp macro="" textlink="">
      <xdr:nvSpPr>
        <xdr:cNvPr id="496" name="楕円 495"/>
        <xdr:cNvSpPr/>
      </xdr:nvSpPr>
      <xdr:spPr>
        <a:xfrm>
          <a:off x="8699500" y="1621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42806</xdr:rowOff>
    </xdr:from>
    <xdr:ext cx="534377" cy="259045"/>
    <xdr:sp macro="" textlink="">
      <xdr:nvSpPr>
        <xdr:cNvPr id="497" name="テキスト ボックス 496"/>
        <xdr:cNvSpPr txBox="1"/>
      </xdr:nvSpPr>
      <xdr:spPr>
        <a:xfrm>
          <a:off x="8483111" y="1598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6490</xdr:rowOff>
    </xdr:from>
    <xdr:to>
      <xdr:col>41</xdr:col>
      <xdr:colOff>101600</xdr:colOff>
      <xdr:row>96</xdr:row>
      <xdr:rowOff>108090</xdr:rowOff>
    </xdr:to>
    <xdr:sp macro="" textlink="">
      <xdr:nvSpPr>
        <xdr:cNvPr id="498" name="楕円 497"/>
        <xdr:cNvSpPr/>
      </xdr:nvSpPr>
      <xdr:spPr>
        <a:xfrm>
          <a:off x="7810500" y="164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124617</xdr:rowOff>
    </xdr:from>
    <xdr:ext cx="534377" cy="259045"/>
    <xdr:sp macro="" textlink="">
      <xdr:nvSpPr>
        <xdr:cNvPr id="499" name="テキスト ボックス 498"/>
        <xdr:cNvSpPr txBox="1"/>
      </xdr:nvSpPr>
      <xdr:spPr>
        <a:xfrm>
          <a:off x="7594111" y="1624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54133</xdr:rowOff>
    </xdr:from>
    <xdr:to>
      <xdr:col>36</xdr:col>
      <xdr:colOff>165100</xdr:colOff>
      <xdr:row>96</xdr:row>
      <xdr:rowOff>155733</xdr:rowOff>
    </xdr:to>
    <xdr:sp macro="" textlink="">
      <xdr:nvSpPr>
        <xdr:cNvPr id="500" name="楕円 499"/>
        <xdr:cNvSpPr/>
      </xdr:nvSpPr>
      <xdr:spPr>
        <a:xfrm>
          <a:off x="6921500" y="1651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810</xdr:rowOff>
    </xdr:from>
    <xdr:ext cx="534377" cy="259045"/>
    <xdr:sp macro="" textlink="">
      <xdr:nvSpPr>
        <xdr:cNvPr id="501" name="テキスト ボックス 500"/>
        <xdr:cNvSpPr txBox="1"/>
      </xdr:nvSpPr>
      <xdr:spPr>
        <a:xfrm>
          <a:off x="6705111" y="1628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82988</xdr:rowOff>
    </xdr:from>
    <xdr:to>
      <xdr:col>85</xdr:col>
      <xdr:colOff>127000</xdr:colOff>
      <xdr:row>36</xdr:row>
      <xdr:rowOff>101276</xdr:rowOff>
    </xdr:to>
    <xdr:cxnSp macro="">
      <xdr:nvCxnSpPr>
        <xdr:cNvPr id="530" name="直線コネクタ 529"/>
        <xdr:cNvCxnSpPr/>
      </xdr:nvCxnSpPr>
      <xdr:spPr>
        <a:xfrm flipV="1">
          <a:off x="15481300" y="625518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11815</xdr:rowOff>
    </xdr:from>
    <xdr:ext cx="534377" cy="259045"/>
    <xdr:sp macro="" textlink="">
      <xdr:nvSpPr>
        <xdr:cNvPr id="531" name="消防費平均値テキスト"/>
        <xdr:cNvSpPr txBox="1"/>
      </xdr:nvSpPr>
      <xdr:spPr>
        <a:xfrm>
          <a:off x="16370300" y="618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101276</xdr:rowOff>
    </xdr:from>
    <xdr:to>
      <xdr:col>81</xdr:col>
      <xdr:colOff>50800</xdr:colOff>
      <xdr:row>36</xdr:row>
      <xdr:rowOff>128746</xdr:rowOff>
    </xdr:to>
    <xdr:cxnSp macro="">
      <xdr:nvCxnSpPr>
        <xdr:cNvPr id="533" name="直線コネクタ 532"/>
        <xdr:cNvCxnSpPr/>
      </xdr:nvCxnSpPr>
      <xdr:spPr>
        <a:xfrm flipV="1">
          <a:off x="14592300" y="6273476"/>
          <a:ext cx="889000" cy="2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5" name="テキスト ボックス 534"/>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119926</xdr:rowOff>
    </xdr:from>
    <xdr:to>
      <xdr:col>76</xdr:col>
      <xdr:colOff>114300</xdr:colOff>
      <xdr:row>36</xdr:row>
      <xdr:rowOff>128746</xdr:rowOff>
    </xdr:to>
    <xdr:cxnSp macro="">
      <xdr:nvCxnSpPr>
        <xdr:cNvPr id="536" name="直線コネクタ 535"/>
        <xdr:cNvCxnSpPr/>
      </xdr:nvCxnSpPr>
      <xdr:spPr>
        <a:xfrm>
          <a:off x="13703300" y="6292126"/>
          <a:ext cx="889000" cy="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8" name="テキスト ボックス 537"/>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119926</xdr:rowOff>
    </xdr:from>
    <xdr:to>
      <xdr:col>71</xdr:col>
      <xdr:colOff>177800</xdr:colOff>
      <xdr:row>36</xdr:row>
      <xdr:rowOff>158598</xdr:rowOff>
    </xdr:to>
    <xdr:cxnSp macro="">
      <xdr:nvCxnSpPr>
        <xdr:cNvPr id="539" name="直線コネクタ 538"/>
        <xdr:cNvCxnSpPr/>
      </xdr:nvCxnSpPr>
      <xdr:spPr>
        <a:xfrm flipV="1">
          <a:off x="12814300" y="6292126"/>
          <a:ext cx="889000" cy="3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41" name="テキスト ボックス 540"/>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158221</xdr:rowOff>
    </xdr:from>
    <xdr:ext cx="534377" cy="259045"/>
    <xdr:sp macro="" textlink="">
      <xdr:nvSpPr>
        <xdr:cNvPr id="543" name="テキスト ボックス 542"/>
        <xdr:cNvSpPr txBox="1"/>
      </xdr:nvSpPr>
      <xdr:spPr>
        <a:xfrm>
          <a:off x="12547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32188</xdr:rowOff>
    </xdr:from>
    <xdr:to>
      <xdr:col>85</xdr:col>
      <xdr:colOff>177800</xdr:colOff>
      <xdr:row>36</xdr:row>
      <xdr:rowOff>133788</xdr:rowOff>
    </xdr:to>
    <xdr:sp macro="" textlink="">
      <xdr:nvSpPr>
        <xdr:cNvPr id="549" name="楕円 548"/>
        <xdr:cNvSpPr/>
      </xdr:nvSpPr>
      <xdr:spPr>
        <a:xfrm>
          <a:off x="16268700" y="620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55065</xdr:rowOff>
    </xdr:from>
    <xdr:ext cx="534377" cy="259045"/>
    <xdr:sp macro="" textlink="">
      <xdr:nvSpPr>
        <xdr:cNvPr id="550" name="消防費該当値テキスト"/>
        <xdr:cNvSpPr txBox="1"/>
      </xdr:nvSpPr>
      <xdr:spPr>
        <a:xfrm>
          <a:off x="16370300" y="605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50476</xdr:rowOff>
    </xdr:from>
    <xdr:to>
      <xdr:col>81</xdr:col>
      <xdr:colOff>101600</xdr:colOff>
      <xdr:row>36</xdr:row>
      <xdr:rowOff>152076</xdr:rowOff>
    </xdr:to>
    <xdr:sp macro="" textlink="">
      <xdr:nvSpPr>
        <xdr:cNvPr id="551" name="楕円 550"/>
        <xdr:cNvSpPr/>
      </xdr:nvSpPr>
      <xdr:spPr>
        <a:xfrm>
          <a:off x="15430500" y="622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143203</xdr:rowOff>
    </xdr:from>
    <xdr:ext cx="534377" cy="259045"/>
    <xdr:sp macro="" textlink="">
      <xdr:nvSpPr>
        <xdr:cNvPr id="552" name="テキスト ボックス 551"/>
        <xdr:cNvSpPr txBox="1"/>
      </xdr:nvSpPr>
      <xdr:spPr>
        <a:xfrm>
          <a:off x="15214111" y="631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77946</xdr:rowOff>
    </xdr:from>
    <xdr:to>
      <xdr:col>76</xdr:col>
      <xdr:colOff>165100</xdr:colOff>
      <xdr:row>37</xdr:row>
      <xdr:rowOff>8096</xdr:rowOff>
    </xdr:to>
    <xdr:sp macro="" textlink="">
      <xdr:nvSpPr>
        <xdr:cNvPr id="553" name="楕円 552"/>
        <xdr:cNvSpPr/>
      </xdr:nvSpPr>
      <xdr:spPr>
        <a:xfrm>
          <a:off x="14541500" y="625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170673</xdr:rowOff>
    </xdr:from>
    <xdr:ext cx="534377" cy="259045"/>
    <xdr:sp macro="" textlink="">
      <xdr:nvSpPr>
        <xdr:cNvPr id="554" name="テキスト ボックス 553"/>
        <xdr:cNvSpPr txBox="1"/>
      </xdr:nvSpPr>
      <xdr:spPr>
        <a:xfrm>
          <a:off x="14325111" y="634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69126</xdr:rowOff>
    </xdr:from>
    <xdr:to>
      <xdr:col>72</xdr:col>
      <xdr:colOff>38100</xdr:colOff>
      <xdr:row>36</xdr:row>
      <xdr:rowOff>170726</xdr:rowOff>
    </xdr:to>
    <xdr:sp macro="" textlink="">
      <xdr:nvSpPr>
        <xdr:cNvPr id="555" name="楕円 554"/>
        <xdr:cNvSpPr/>
      </xdr:nvSpPr>
      <xdr:spPr>
        <a:xfrm>
          <a:off x="13652500" y="624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161853</xdr:rowOff>
    </xdr:from>
    <xdr:ext cx="534377" cy="259045"/>
    <xdr:sp macro="" textlink="">
      <xdr:nvSpPr>
        <xdr:cNvPr id="556" name="テキスト ボックス 555"/>
        <xdr:cNvSpPr txBox="1"/>
      </xdr:nvSpPr>
      <xdr:spPr>
        <a:xfrm>
          <a:off x="13436111" y="633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107798</xdr:rowOff>
    </xdr:from>
    <xdr:to>
      <xdr:col>67</xdr:col>
      <xdr:colOff>101600</xdr:colOff>
      <xdr:row>37</xdr:row>
      <xdr:rowOff>37948</xdr:rowOff>
    </xdr:to>
    <xdr:sp macro="" textlink="">
      <xdr:nvSpPr>
        <xdr:cNvPr id="557" name="楕円 556"/>
        <xdr:cNvSpPr/>
      </xdr:nvSpPr>
      <xdr:spPr>
        <a:xfrm>
          <a:off x="12763500" y="627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29075</xdr:rowOff>
    </xdr:from>
    <xdr:ext cx="534377" cy="259045"/>
    <xdr:sp macro="" textlink="">
      <xdr:nvSpPr>
        <xdr:cNvPr id="558" name="テキスト ボックス 557"/>
        <xdr:cNvSpPr txBox="1"/>
      </xdr:nvSpPr>
      <xdr:spPr>
        <a:xfrm>
          <a:off x="12547111" y="637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155032</xdr:rowOff>
    </xdr:from>
    <xdr:to>
      <xdr:col>85</xdr:col>
      <xdr:colOff>127000</xdr:colOff>
      <xdr:row>57</xdr:row>
      <xdr:rowOff>16881</xdr:rowOff>
    </xdr:to>
    <xdr:cxnSp macro="">
      <xdr:nvCxnSpPr>
        <xdr:cNvPr id="587" name="直線コネクタ 586"/>
        <xdr:cNvCxnSpPr/>
      </xdr:nvCxnSpPr>
      <xdr:spPr>
        <a:xfrm flipV="1">
          <a:off x="15481300" y="9413332"/>
          <a:ext cx="838200" cy="37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150072</xdr:rowOff>
    </xdr:from>
    <xdr:ext cx="534377" cy="259045"/>
    <xdr:sp macro="" textlink="">
      <xdr:nvSpPr>
        <xdr:cNvPr id="588" name="教育費平均値テキスト"/>
        <xdr:cNvSpPr txBox="1"/>
      </xdr:nvSpPr>
      <xdr:spPr>
        <a:xfrm>
          <a:off x="16370300" y="957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16881</xdr:rowOff>
    </xdr:from>
    <xdr:to>
      <xdr:col>81</xdr:col>
      <xdr:colOff>50800</xdr:colOff>
      <xdr:row>57</xdr:row>
      <xdr:rowOff>24326</xdr:rowOff>
    </xdr:to>
    <xdr:cxnSp macro="">
      <xdr:nvCxnSpPr>
        <xdr:cNvPr id="590" name="直線コネクタ 589"/>
        <xdr:cNvCxnSpPr/>
      </xdr:nvCxnSpPr>
      <xdr:spPr>
        <a:xfrm flipV="1">
          <a:off x="14592300" y="9789531"/>
          <a:ext cx="889000" cy="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105380</xdr:rowOff>
    </xdr:from>
    <xdr:to>
      <xdr:col>76</xdr:col>
      <xdr:colOff>114300</xdr:colOff>
      <xdr:row>57</xdr:row>
      <xdr:rowOff>24326</xdr:rowOff>
    </xdr:to>
    <xdr:cxnSp macro="">
      <xdr:nvCxnSpPr>
        <xdr:cNvPr id="593" name="直線コネクタ 592"/>
        <xdr:cNvCxnSpPr/>
      </xdr:nvCxnSpPr>
      <xdr:spPr>
        <a:xfrm>
          <a:off x="13703300" y="9706580"/>
          <a:ext cx="889000" cy="9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5" name="テキスト ボックス 594"/>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105380</xdr:rowOff>
    </xdr:from>
    <xdr:to>
      <xdr:col>71</xdr:col>
      <xdr:colOff>177800</xdr:colOff>
      <xdr:row>56</xdr:row>
      <xdr:rowOff>109883</xdr:rowOff>
    </xdr:to>
    <xdr:cxnSp macro="">
      <xdr:nvCxnSpPr>
        <xdr:cNvPr id="596" name="直線コネクタ 595"/>
        <xdr:cNvCxnSpPr/>
      </xdr:nvCxnSpPr>
      <xdr:spPr>
        <a:xfrm flipV="1">
          <a:off x="12814300" y="9706580"/>
          <a:ext cx="889000" cy="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8" name="テキスト ボックス 597"/>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167419</xdr:rowOff>
    </xdr:from>
    <xdr:ext cx="534377" cy="259045"/>
    <xdr:sp macro="" textlink="">
      <xdr:nvSpPr>
        <xdr:cNvPr id="600" name="テキスト ボックス 599"/>
        <xdr:cNvSpPr txBox="1"/>
      </xdr:nvSpPr>
      <xdr:spPr>
        <a:xfrm>
          <a:off x="12547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104232</xdr:rowOff>
    </xdr:from>
    <xdr:to>
      <xdr:col>85</xdr:col>
      <xdr:colOff>177800</xdr:colOff>
      <xdr:row>55</xdr:row>
      <xdr:rowOff>34382</xdr:rowOff>
    </xdr:to>
    <xdr:sp macro="" textlink="">
      <xdr:nvSpPr>
        <xdr:cNvPr id="606" name="楕円 605"/>
        <xdr:cNvSpPr/>
      </xdr:nvSpPr>
      <xdr:spPr>
        <a:xfrm>
          <a:off x="16268700" y="936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127109</xdr:rowOff>
    </xdr:from>
    <xdr:ext cx="534377" cy="259045"/>
    <xdr:sp macro="" textlink="">
      <xdr:nvSpPr>
        <xdr:cNvPr id="607" name="教育費該当値テキスト"/>
        <xdr:cNvSpPr txBox="1"/>
      </xdr:nvSpPr>
      <xdr:spPr>
        <a:xfrm>
          <a:off x="16370300" y="921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137531</xdr:rowOff>
    </xdr:from>
    <xdr:to>
      <xdr:col>81</xdr:col>
      <xdr:colOff>101600</xdr:colOff>
      <xdr:row>57</xdr:row>
      <xdr:rowOff>67681</xdr:rowOff>
    </xdr:to>
    <xdr:sp macro="" textlink="">
      <xdr:nvSpPr>
        <xdr:cNvPr id="608" name="楕円 607"/>
        <xdr:cNvSpPr/>
      </xdr:nvSpPr>
      <xdr:spPr>
        <a:xfrm>
          <a:off x="15430500" y="973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58808</xdr:rowOff>
    </xdr:from>
    <xdr:ext cx="534377" cy="259045"/>
    <xdr:sp macro="" textlink="">
      <xdr:nvSpPr>
        <xdr:cNvPr id="609" name="テキスト ボックス 608"/>
        <xdr:cNvSpPr txBox="1"/>
      </xdr:nvSpPr>
      <xdr:spPr>
        <a:xfrm>
          <a:off x="15214111" y="983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144976</xdr:rowOff>
    </xdr:from>
    <xdr:to>
      <xdr:col>76</xdr:col>
      <xdr:colOff>165100</xdr:colOff>
      <xdr:row>57</xdr:row>
      <xdr:rowOff>75126</xdr:rowOff>
    </xdr:to>
    <xdr:sp macro="" textlink="">
      <xdr:nvSpPr>
        <xdr:cNvPr id="610" name="楕円 609"/>
        <xdr:cNvSpPr/>
      </xdr:nvSpPr>
      <xdr:spPr>
        <a:xfrm>
          <a:off x="14541500" y="974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66253</xdr:rowOff>
    </xdr:from>
    <xdr:ext cx="534377" cy="259045"/>
    <xdr:sp macro="" textlink="">
      <xdr:nvSpPr>
        <xdr:cNvPr id="611" name="テキスト ボックス 610"/>
        <xdr:cNvSpPr txBox="1"/>
      </xdr:nvSpPr>
      <xdr:spPr>
        <a:xfrm>
          <a:off x="14325111" y="983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54580</xdr:rowOff>
    </xdr:from>
    <xdr:to>
      <xdr:col>72</xdr:col>
      <xdr:colOff>38100</xdr:colOff>
      <xdr:row>56</xdr:row>
      <xdr:rowOff>156180</xdr:rowOff>
    </xdr:to>
    <xdr:sp macro="" textlink="">
      <xdr:nvSpPr>
        <xdr:cNvPr id="612" name="楕円 611"/>
        <xdr:cNvSpPr/>
      </xdr:nvSpPr>
      <xdr:spPr>
        <a:xfrm>
          <a:off x="13652500" y="965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147307</xdr:rowOff>
    </xdr:from>
    <xdr:ext cx="534377" cy="259045"/>
    <xdr:sp macro="" textlink="">
      <xdr:nvSpPr>
        <xdr:cNvPr id="613" name="テキスト ボックス 612"/>
        <xdr:cNvSpPr txBox="1"/>
      </xdr:nvSpPr>
      <xdr:spPr>
        <a:xfrm>
          <a:off x="13436111" y="974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59083</xdr:rowOff>
    </xdr:from>
    <xdr:to>
      <xdr:col>67</xdr:col>
      <xdr:colOff>101600</xdr:colOff>
      <xdr:row>56</xdr:row>
      <xdr:rowOff>160683</xdr:rowOff>
    </xdr:to>
    <xdr:sp macro="" textlink="">
      <xdr:nvSpPr>
        <xdr:cNvPr id="614" name="楕円 613"/>
        <xdr:cNvSpPr/>
      </xdr:nvSpPr>
      <xdr:spPr>
        <a:xfrm>
          <a:off x="12763500" y="966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151810</xdr:rowOff>
    </xdr:from>
    <xdr:ext cx="534377" cy="259045"/>
    <xdr:sp macro="" textlink="">
      <xdr:nvSpPr>
        <xdr:cNvPr id="615" name="テキスト ボックス 614"/>
        <xdr:cNvSpPr txBox="1"/>
      </xdr:nvSpPr>
      <xdr:spPr>
        <a:xfrm>
          <a:off x="12547111" y="975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110341</xdr:rowOff>
    </xdr:from>
    <xdr:to>
      <xdr:col>85</xdr:col>
      <xdr:colOff>127000</xdr:colOff>
      <xdr:row>78</xdr:row>
      <xdr:rowOff>140370</xdr:rowOff>
    </xdr:to>
    <xdr:cxnSp macro="">
      <xdr:nvCxnSpPr>
        <xdr:cNvPr id="646" name="直線コネクタ 645"/>
        <xdr:cNvCxnSpPr/>
      </xdr:nvCxnSpPr>
      <xdr:spPr>
        <a:xfrm>
          <a:off x="15481300" y="13483441"/>
          <a:ext cx="838200" cy="3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110341</xdr:rowOff>
    </xdr:from>
    <xdr:to>
      <xdr:col>81</xdr:col>
      <xdr:colOff>50800</xdr:colOff>
      <xdr:row>79</xdr:row>
      <xdr:rowOff>47296</xdr:rowOff>
    </xdr:to>
    <xdr:cxnSp macro="">
      <xdr:nvCxnSpPr>
        <xdr:cNvPr id="649" name="直線コネクタ 648"/>
        <xdr:cNvCxnSpPr/>
      </xdr:nvCxnSpPr>
      <xdr:spPr>
        <a:xfrm flipV="1">
          <a:off x="14592300" y="13483441"/>
          <a:ext cx="889000" cy="10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163503</xdr:rowOff>
    </xdr:from>
    <xdr:ext cx="469744" cy="259045"/>
    <xdr:sp macro="" textlink="">
      <xdr:nvSpPr>
        <xdr:cNvPr id="651" name="テキスト ボックス 650"/>
        <xdr:cNvSpPr txBox="1"/>
      </xdr:nvSpPr>
      <xdr:spPr>
        <a:xfrm>
          <a:off x="15246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41060</xdr:rowOff>
    </xdr:from>
    <xdr:to>
      <xdr:col>76</xdr:col>
      <xdr:colOff>114300</xdr:colOff>
      <xdr:row>79</xdr:row>
      <xdr:rowOff>47296</xdr:rowOff>
    </xdr:to>
    <xdr:cxnSp macro="">
      <xdr:nvCxnSpPr>
        <xdr:cNvPr id="652" name="直線コネクタ 651"/>
        <xdr:cNvCxnSpPr/>
      </xdr:nvCxnSpPr>
      <xdr:spPr>
        <a:xfrm>
          <a:off x="13703300" y="13585610"/>
          <a:ext cx="889000" cy="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41060</xdr:rowOff>
    </xdr:from>
    <xdr:to>
      <xdr:col>71</xdr:col>
      <xdr:colOff>177800</xdr:colOff>
      <xdr:row>79</xdr:row>
      <xdr:rowOff>83400</xdr:rowOff>
    </xdr:to>
    <xdr:cxnSp macro="">
      <xdr:nvCxnSpPr>
        <xdr:cNvPr id="655" name="直線コネクタ 654"/>
        <xdr:cNvCxnSpPr/>
      </xdr:nvCxnSpPr>
      <xdr:spPr>
        <a:xfrm flipV="1">
          <a:off x="12814300" y="13585610"/>
          <a:ext cx="889000" cy="4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9" name="テキスト ボックス 658"/>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89570</xdr:rowOff>
    </xdr:from>
    <xdr:to>
      <xdr:col>85</xdr:col>
      <xdr:colOff>177800</xdr:colOff>
      <xdr:row>79</xdr:row>
      <xdr:rowOff>19720</xdr:rowOff>
    </xdr:to>
    <xdr:sp macro="" textlink="">
      <xdr:nvSpPr>
        <xdr:cNvPr id="665" name="楕円 664"/>
        <xdr:cNvSpPr/>
      </xdr:nvSpPr>
      <xdr:spPr>
        <a:xfrm>
          <a:off x="16268700" y="1346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67997</xdr:rowOff>
    </xdr:from>
    <xdr:ext cx="469744" cy="259045"/>
    <xdr:sp macro="" textlink="">
      <xdr:nvSpPr>
        <xdr:cNvPr id="666" name="災害復旧費該当値テキスト"/>
        <xdr:cNvSpPr txBox="1"/>
      </xdr:nvSpPr>
      <xdr:spPr>
        <a:xfrm>
          <a:off x="16370300" y="1344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59541</xdr:rowOff>
    </xdr:from>
    <xdr:to>
      <xdr:col>81</xdr:col>
      <xdr:colOff>101600</xdr:colOff>
      <xdr:row>78</xdr:row>
      <xdr:rowOff>161141</xdr:rowOff>
    </xdr:to>
    <xdr:sp macro="" textlink="">
      <xdr:nvSpPr>
        <xdr:cNvPr id="667" name="楕円 666"/>
        <xdr:cNvSpPr/>
      </xdr:nvSpPr>
      <xdr:spPr>
        <a:xfrm>
          <a:off x="15430500" y="1343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6218</xdr:rowOff>
    </xdr:from>
    <xdr:ext cx="469744" cy="259045"/>
    <xdr:sp macro="" textlink="">
      <xdr:nvSpPr>
        <xdr:cNvPr id="668" name="テキスト ボックス 667"/>
        <xdr:cNvSpPr txBox="1"/>
      </xdr:nvSpPr>
      <xdr:spPr>
        <a:xfrm>
          <a:off x="15246428" y="1320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167946</xdr:rowOff>
    </xdr:from>
    <xdr:to>
      <xdr:col>76</xdr:col>
      <xdr:colOff>165100</xdr:colOff>
      <xdr:row>79</xdr:row>
      <xdr:rowOff>98096</xdr:rowOff>
    </xdr:to>
    <xdr:sp macro="" textlink="">
      <xdr:nvSpPr>
        <xdr:cNvPr id="669" name="楕円 668"/>
        <xdr:cNvSpPr/>
      </xdr:nvSpPr>
      <xdr:spPr>
        <a:xfrm>
          <a:off x="14541500" y="1354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89223</xdr:rowOff>
    </xdr:from>
    <xdr:ext cx="469744" cy="259045"/>
    <xdr:sp macro="" textlink="">
      <xdr:nvSpPr>
        <xdr:cNvPr id="670" name="テキスト ボックス 669"/>
        <xdr:cNvSpPr txBox="1"/>
      </xdr:nvSpPr>
      <xdr:spPr>
        <a:xfrm>
          <a:off x="14357428" y="1363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161710</xdr:rowOff>
    </xdr:from>
    <xdr:to>
      <xdr:col>72</xdr:col>
      <xdr:colOff>38100</xdr:colOff>
      <xdr:row>79</xdr:row>
      <xdr:rowOff>91860</xdr:rowOff>
    </xdr:to>
    <xdr:sp macro="" textlink="">
      <xdr:nvSpPr>
        <xdr:cNvPr id="671" name="楕円 670"/>
        <xdr:cNvSpPr/>
      </xdr:nvSpPr>
      <xdr:spPr>
        <a:xfrm>
          <a:off x="13652500" y="135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82987</xdr:rowOff>
    </xdr:from>
    <xdr:ext cx="469744" cy="259045"/>
    <xdr:sp macro="" textlink="">
      <xdr:nvSpPr>
        <xdr:cNvPr id="672" name="テキスト ボックス 671"/>
        <xdr:cNvSpPr txBox="1"/>
      </xdr:nvSpPr>
      <xdr:spPr>
        <a:xfrm>
          <a:off x="13468428" y="136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32600</xdr:rowOff>
    </xdr:from>
    <xdr:to>
      <xdr:col>67</xdr:col>
      <xdr:colOff>101600</xdr:colOff>
      <xdr:row>79</xdr:row>
      <xdr:rowOff>134200</xdr:rowOff>
    </xdr:to>
    <xdr:sp macro="" textlink="">
      <xdr:nvSpPr>
        <xdr:cNvPr id="673" name="楕円 672"/>
        <xdr:cNvSpPr/>
      </xdr:nvSpPr>
      <xdr:spPr>
        <a:xfrm>
          <a:off x="12763500" y="1357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125327</xdr:rowOff>
    </xdr:from>
    <xdr:ext cx="378565" cy="259045"/>
    <xdr:sp macro="" textlink="">
      <xdr:nvSpPr>
        <xdr:cNvPr id="674" name="テキスト ボックス 673"/>
        <xdr:cNvSpPr txBox="1"/>
      </xdr:nvSpPr>
      <xdr:spPr>
        <a:xfrm>
          <a:off x="12625017" y="13669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48845</xdr:rowOff>
    </xdr:from>
    <xdr:to>
      <xdr:col>85</xdr:col>
      <xdr:colOff>127000</xdr:colOff>
      <xdr:row>98</xdr:row>
      <xdr:rowOff>50171</xdr:rowOff>
    </xdr:to>
    <xdr:cxnSp macro="">
      <xdr:nvCxnSpPr>
        <xdr:cNvPr id="705" name="直線コネクタ 704"/>
        <xdr:cNvCxnSpPr/>
      </xdr:nvCxnSpPr>
      <xdr:spPr>
        <a:xfrm flipV="1">
          <a:off x="15481300" y="16850945"/>
          <a:ext cx="8382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16487</xdr:rowOff>
    </xdr:from>
    <xdr:ext cx="534377" cy="259045"/>
    <xdr:sp macro="" textlink="">
      <xdr:nvSpPr>
        <xdr:cNvPr id="706" name="公債費平均値テキスト"/>
        <xdr:cNvSpPr txBox="1"/>
      </xdr:nvSpPr>
      <xdr:spPr>
        <a:xfrm>
          <a:off x="16370300" y="16647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46862</xdr:rowOff>
    </xdr:from>
    <xdr:to>
      <xdr:col>81</xdr:col>
      <xdr:colOff>50800</xdr:colOff>
      <xdr:row>98</xdr:row>
      <xdr:rowOff>50171</xdr:rowOff>
    </xdr:to>
    <xdr:cxnSp macro="">
      <xdr:nvCxnSpPr>
        <xdr:cNvPr id="708" name="直線コネクタ 707"/>
        <xdr:cNvCxnSpPr/>
      </xdr:nvCxnSpPr>
      <xdr:spPr>
        <a:xfrm>
          <a:off x="14592300" y="16848962"/>
          <a:ext cx="889000" cy="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109579</xdr:rowOff>
    </xdr:from>
    <xdr:ext cx="534377" cy="259045"/>
    <xdr:sp macro="" textlink="">
      <xdr:nvSpPr>
        <xdr:cNvPr id="710" name="テキスト ボックス 709"/>
        <xdr:cNvSpPr txBox="1"/>
      </xdr:nvSpPr>
      <xdr:spPr>
        <a:xfrm>
          <a:off x="15214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46862</xdr:rowOff>
    </xdr:from>
    <xdr:to>
      <xdr:col>76</xdr:col>
      <xdr:colOff>114300</xdr:colOff>
      <xdr:row>98</xdr:row>
      <xdr:rowOff>48051</xdr:rowOff>
    </xdr:to>
    <xdr:cxnSp macro="">
      <xdr:nvCxnSpPr>
        <xdr:cNvPr id="711" name="直線コネクタ 710"/>
        <xdr:cNvCxnSpPr/>
      </xdr:nvCxnSpPr>
      <xdr:spPr>
        <a:xfrm flipV="1">
          <a:off x="13703300" y="16848962"/>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13" name="テキスト ボックス 712"/>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48051</xdr:rowOff>
    </xdr:from>
    <xdr:to>
      <xdr:col>71</xdr:col>
      <xdr:colOff>177800</xdr:colOff>
      <xdr:row>98</xdr:row>
      <xdr:rowOff>55973</xdr:rowOff>
    </xdr:to>
    <xdr:cxnSp macro="">
      <xdr:nvCxnSpPr>
        <xdr:cNvPr id="714" name="直線コネクタ 713"/>
        <xdr:cNvCxnSpPr/>
      </xdr:nvCxnSpPr>
      <xdr:spPr>
        <a:xfrm flipV="1">
          <a:off x="12814300" y="16850151"/>
          <a:ext cx="889000" cy="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6" name="テキスト ボックス 715"/>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106906</xdr:rowOff>
    </xdr:from>
    <xdr:ext cx="534377" cy="259045"/>
    <xdr:sp macro="" textlink="">
      <xdr:nvSpPr>
        <xdr:cNvPr id="718" name="テキスト ボックス 717"/>
        <xdr:cNvSpPr txBox="1"/>
      </xdr:nvSpPr>
      <xdr:spPr>
        <a:xfrm>
          <a:off x="12547111" y="165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169495</xdr:rowOff>
    </xdr:from>
    <xdr:to>
      <xdr:col>85</xdr:col>
      <xdr:colOff>177800</xdr:colOff>
      <xdr:row>98</xdr:row>
      <xdr:rowOff>99645</xdr:rowOff>
    </xdr:to>
    <xdr:sp macro="" textlink="">
      <xdr:nvSpPr>
        <xdr:cNvPr id="724" name="楕円 723"/>
        <xdr:cNvSpPr/>
      </xdr:nvSpPr>
      <xdr:spPr>
        <a:xfrm>
          <a:off x="16268700" y="1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147922</xdr:rowOff>
    </xdr:from>
    <xdr:ext cx="534377" cy="259045"/>
    <xdr:sp macro="" textlink="">
      <xdr:nvSpPr>
        <xdr:cNvPr id="725" name="公債費該当値テキスト"/>
        <xdr:cNvSpPr txBox="1"/>
      </xdr:nvSpPr>
      <xdr:spPr>
        <a:xfrm>
          <a:off x="16370300" y="1677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170821</xdr:rowOff>
    </xdr:from>
    <xdr:to>
      <xdr:col>81</xdr:col>
      <xdr:colOff>101600</xdr:colOff>
      <xdr:row>98</xdr:row>
      <xdr:rowOff>100971</xdr:rowOff>
    </xdr:to>
    <xdr:sp macro="" textlink="">
      <xdr:nvSpPr>
        <xdr:cNvPr id="726" name="楕円 725"/>
        <xdr:cNvSpPr/>
      </xdr:nvSpPr>
      <xdr:spPr>
        <a:xfrm>
          <a:off x="15430500" y="1680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92098</xdr:rowOff>
    </xdr:from>
    <xdr:ext cx="534377" cy="259045"/>
    <xdr:sp macro="" textlink="">
      <xdr:nvSpPr>
        <xdr:cNvPr id="727" name="テキスト ボックス 726"/>
        <xdr:cNvSpPr txBox="1"/>
      </xdr:nvSpPr>
      <xdr:spPr>
        <a:xfrm>
          <a:off x="15214111" y="1689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167512</xdr:rowOff>
    </xdr:from>
    <xdr:to>
      <xdr:col>76</xdr:col>
      <xdr:colOff>165100</xdr:colOff>
      <xdr:row>98</xdr:row>
      <xdr:rowOff>97662</xdr:rowOff>
    </xdr:to>
    <xdr:sp macro="" textlink="">
      <xdr:nvSpPr>
        <xdr:cNvPr id="728" name="楕円 727"/>
        <xdr:cNvSpPr/>
      </xdr:nvSpPr>
      <xdr:spPr>
        <a:xfrm>
          <a:off x="14541500" y="1679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88789</xdr:rowOff>
    </xdr:from>
    <xdr:ext cx="534377" cy="259045"/>
    <xdr:sp macro="" textlink="">
      <xdr:nvSpPr>
        <xdr:cNvPr id="729" name="テキスト ボックス 728"/>
        <xdr:cNvSpPr txBox="1"/>
      </xdr:nvSpPr>
      <xdr:spPr>
        <a:xfrm>
          <a:off x="14325111" y="1689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168701</xdr:rowOff>
    </xdr:from>
    <xdr:to>
      <xdr:col>72</xdr:col>
      <xdr:colOff>38100</xdr:colOff>
      <xdr:row>98</xdr:row>
      <xdr:rowOff>98851</xdr:rowOff>
    </xdr:to>
    <xdr:sp macro="" textlink="">
      <xdr:nvSpPr>
        <xdr:cNvPr id="730" name="楕円 729"/>
        <xdr:cNvSpPr/>
      </xdr:nvSpPr>
      <xdr:spPr>
        <a:xfrm>
          <a:off x="13652500" y="1679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89978</xdr:rowOff>
    </xdr:from>
    <xdr:ext cx="534377" cy="259045"/>
    <xdr:sp macro="" textlink="">
      <xdr:nvSpPr>
        <xdr:cNvPr id="731" name="テキスト ボックス 730"/>
        <xdr:cNvSpPr txBox="1"/>
      </xdr:nvSpPr>
      <xdr:spPr>
        <a:xfrm>
          <a:off x="13436111" y="1689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xdr:rowOff>
    </xdr:from>
    <xdr:to>
      <xdr:col>67</xdr:col>
      <xdr:colOff>101600</xdr:colOff>
      <xdr:row>98</xdr:row>
      <xdr:rowOff>106773</xdr:rowOff>
    </xdr:to>
    <xdr:sp macro="" textlink="">
      <xdr:nvSpPr>
        <xdr:cNvPr id="732" name="楕円 731"/>
        <xdr:cNvSpPr/>
      </xdr:nvSpPr>
      <xdr:spPr>
        <a:xfrm>
          <a:off x="12763500" y="1680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97900</xdr:rowOff>
    </xdr:from>
    <xdr:ext cx="534377" cy="259045"/>
    <xdr:sp macro="" textlink="">
      <xdr:nvSpPr>
        <xdr:cNvPr id="733" name="テキスト ボックス 732"/>
        <xdr:cNvSpPr txBox="1"/>
      </xdr:nvSpPr>
      <xdr:spPr>
        <a:xfrm>
          <a:off x="12547111" y="1690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民生費は前年度と比べ大きく減少しており、これは、</a:t>
          </a:r>
          <a:r>
            <a:rPr kumimoji="1" lang="ja-JP" altLang="ja-JP" sz="1100" b="0" i="0" baseline="0">
              <a:solidFill>
                <a:schemeClr val="dk1"/>
              </a:solidFill>
              <a:effectLst/>
              <a:latin typeface="+mn-lt"/>
              <a:ea typeface="+mn-ea"/>
              <a:cs typeface="+mn-cs"/>
            </a:rPr>
            <a:t>保内総合児童センター建設事業</a:t>
          </a:r>
          <a:r>
            <a:rPr kumimoji="1" lang="ja-JP" altLang="en-US" sz="1100" b="0" i="0" baseline="0">
              <a:solidFill>
                <a:schemeClr val="dk1"/>
              </a:solidFill>
              <a:effectLst/>
              <a:latin typeface="+mn-lt"/>
              <a:ea typeface="+mn-ea"/>
              <a:cs typeface="+mn-cs"/>
            </a:rPr>
            <a:t>の減等によるものである。</a:t>
          </a:r>
          <a:r>
            <a:rPr kumimoji="1" lang="ja-JP" altLang="ja-JP" sz="1100">
              <a:solidFill>
                <a:schemeClr val="dk1"/>
              </a:solidFill>
              <a:effectLst/>
              <a:latin typeface="+mn-lt"/>
              <a:ea typeface="+mn-ea"/>
              <a:cs typeface="+mn-cs"/>
            </a:rPr>
            <a:t>災害復旧費</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前年度</a:t>
          </a:r>
          <a:r>
            <a:rPr kumimoji="1" lang="ja-JP" altLang="ja-JP" sz="1100" b="0" i="0" baseline="0">
              <a:solidFill>
                <a:schemeClr val="dk1"/>
              </a:solidFill>
              <a:effectLst/>
              <a:latin typeface="+mn-lt"/>
              <a:ea typeface="+mn-ea"/>
              <a:cs typeface="+mn-cs"/>
            </a:rPr>
            <a:t>と比べ</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しているが、これは、</a:t>
          </a:r>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30</a:t>
          </a:r>
          <a:r>
            <a:rPr kumimoji="1" lang="ja-JP" altLang="en-US"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7</a:t>
          </a:r>
          <a:r>
            <a:rPr kumimoji="1" lang="ja-JP" altLang="ja-JP" sz="1100" b="0" i="0" baseline="0">
              <a:solidFill>
                <a:schemeClr val="dk1"/>
              </a:solidFill>
              <a:effectLst/>
              <a:latin typeface="+mn-lt"/>
              <a:ea typeface="+mn-ea"/>
              <a:cs typeface="+mn-cs"/>
            </a:rPr>
            <a:t>月豪雨災害対応</a:t>
          </a:r>
          <a:r>
            <a:rPr kumimoji="1" lang="ja-JP" altLang="en-US" sz="1100" b="0" i="0" baseline="0">
              <a:solidFill>
                <a:schemeClr val="dk1"/>
              </a:solidFill>
              <a:effectLst/>
              <a:latin typeface="+mn-lt"/>
              <a:ea typeface="+mn-ea"/>
              <a:cs typeface="+mn-cs"/>
            </a:rPr>
            <a:t>の減</a:t>
          </a:r>
          <a:r>
            <a:rPr kumimoji="1" lang="ja-JP" altLang="ja-JP" sz="1100" b="0" i="0" baseline="0">
              <a:solidFill>
                <a:schemeClr val="dk1"/>
              </a:solidFill>
              <a:effectLst/>
              <a:latin typeface="+mn-lt"/>
              <a:ea typeface="+mn-ea"/>
              <a:cs typeface="+mn-cs"/>
            </a:rPr>
            <a:t>によるもの。</a:t>
          </a:r>
          <a:r>
            <a:rPr kumimoji="1" lang="ja-JP" altLang="en-US" sz="1100" b="0" i="0" baseline="0">
              <a:solidFill>
                <a:schemeClr val="dk1"/>
              </a:solidFill>
              <a:effectLst/>
              <a:latin typeface="+mn-lt"/>
              <a:ea typeface="+mn-ea"/>
              <a:cs typeface="+mn-cs"/>
            </a:rPr>
            <a:t>また、総務費</a:t>
          </a:r>
          <a:r>
            <a:rPr kumimoji="1" lang="ja-JP" altLang="ja-JP" sz="1100">
              <a:solidFill>
                <a:schemeClr val="dk1"/>
              </a:solidFill>
              <a:effectLst/>
              <a:latin typeface="+mn-lt"/>
              <a:ea typeface="+mn-ea"/>
              <a:cs typeface="+mn-cs"/>
            </a:rPr>
            <a:t>において一人当たりコストが類似団体と比較して高くなっているのは</a:t>
          </a:r>
          <a:r>
            <a:rPr kumimoji="1" lang="ja-JP" altLang="en-US" sz="1100">
              <a:solidFill>
                <a:schemeClr val="dk1"/>
              </a:solidFill>
              <a:effectLst/>
              <a:latin typeface="+mn-lt"/>
              <a:ea typeface="+mn-ea"/>
              <a:cs typeface="+mn-cs"/>
            </a:rPr>
            <a:t>防災行政無線デジタル化事業、土木費は</a:t>
          </a:r>
          <a:r>
            <a:rPr kumimoji="1" lang="ja-JP" altLang="ja-JP" sz="1100" b="0" i="0" baseline="0">
              <a:solidFill>
                <a:schemeClr val="dk1"/>
              </a:solidFill>
              <a:effectLst/>
              <a:latin typeface="+mn-lt"/>
              <a:ea typeface="+mn-ea"/>
              <a:cs typeface="+mn-cs"/>
            </a:rPr>
            <a:t>耐震フェリー桟橋整備事業</a:t>
          </a:r>
          <a:r>
            <a:rPr kumimoji="1" lang="ja-JP" altLang="en-US" sz="1100" b="0" i="0" baseline="0">
              <a:solidFill>
                <a:schemeClr val="dk1"/>
              </a:solidFill>
              <a:effectLst/>
              <a:latin typeface="+mn-lt"/>
              <a:ea typeface="+mn-ea"/>
              <a:cs typeface="+mn-cs"/>
            </a:rPr>
            <a:t>、教育費は</a:t>
          </a:r>
          <a:r>
            <a:rPr kumimoji="1" lang="ja-JP" altLang="en-US" sz="1100">
              <a:solidFill>
                <a:schemeClr val="dk1"/>
              </a:solidFill>
              <a:effectLst/>
              <a:latin typeface="+mn-lt"/>
              <a:ea typeface="+mn-ea"/>
              <a:cs typeface="+mn-cs"/>
            </a:rPr>
            <a:t>市民文化活動</a:t>
          </a:r>
          <a:r>
            <a:rPr kumimoji="1" lang="ja-JP" altLang="ja-JP" sz="1100">
              <a:solidFill>
                <a:schemeClr val="dk1"/>
              </a:solidFill>
              <a:effectLst/>
              <a:latin typeface="+mn-lt"/>
              <a:ea typeface="+mn-ea"/>
              <a:cs typeface="+mn-cs"/>
            </a:rPr>
            <a:t>センターを整備したためである。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愛媛県八幡浜市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年度は市立病院改築事業に伴う繰出金、耐震フェリー桟橋整備事業、王子の森公園整備事業、中学校耐震改修事業等の大型事業の実施により財政調整基金の取崩しを行ったが、</a:t>
          </a:r>
          <a:r>
            <a:rPr kumimoji="1" lang="ja-JP" altLang="en-US" sz="1100" b="0" i="0" baseline="0">
              <a:solidFill>
                <a:schemeClr val="dk1"/>
              </a:solidFill>
              <a:effectLst/>
              <a:latin typeface="+mn-lt"/>
              <a:ea typeface="+mn-ea"/>
              <a:cs typeface="+mn-cs"/>
            </a:rPr>
            <a:t>令和元</a:t>
          </a:r>
          <a:r>
            <a:rPr kumimoji="1" lang="ja-JP" altLang="ja-JP" sz="1100" b="0" i="0" baseline="0">
              <a:solidFill>
                <a:schemeClr val="dk1"/>
              </a:solidFill>
              <a:effectLst/>
              <a:latin typeface="+mn-lt"/>
              <a:ea typeface="+mn-ea"/>
              <a:cs typeface="+mn-cs"/>
            </a:rPr>
            <a:t>年度は人件費（退職手当）の減少、ふるさと納税が増加したこと等により基金を積み増すことができ、標準財政規模の</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％超を持続している良好な状態である。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実質収支額は前年度に比べ</a:t>
          </a:r>
          <a:r>
            <a:rPr kumimoji="1" lang="en-US" altLang="ja-JP" sz="1100" b="0" i="0" baseline="0">
              <a:solidFill>
                <a:schemeClr val="dk1"/>
              </a:solidFill>
              <a:effectLst/>
              <a:latin typeface="+mn-lt"/>
              <a:ea typeface="+mn-ea"/>
              <a:cs typeface="+mn-cs"/>
            </a:rPr>
            <a:t>0.53</a:t>
          </a:r>
          <a:r>
            <a:rPr kumimoji="1" lang="ja-JP" altLang="ja-JP" sz="1100" b="0" i="0" baseline="0">
              <a:solidFill>
                <a:schemeClr val="dk1"/>
              </a:solidFill>
              <a:effectLst/>
              <a:latin typeface="+mn-lt"/>
              <a:ea typeface="+mn-ea"/>
              <a:cs typeface="+mn-cs"/>
            </a:rPr>
            <a:t>ポイントと</a:t>
          </a:r>
          <a:r>
            <a:rPr kumimoji="1" lang="ja-JP" altLang="en-US" sz="1100" b="0" i="0" baseline="0">
              <a:solidFill>
                <a:schemeClr val="dk1"/>
              </a:solidFill>
              <a:effectLst/>
              <a:latin typeface="+mn-lt"/>
              <a:ea typeface="+mn-ea"/>
              <a:cs typeface="+mn-cs"/>
            </a:rPr>
            <a:t>悪化しており</a:t>
          </a:r>
          <a:r>
            <a:rPr kumimoji="1" lang="ja-JP" altLang="ja-JP" sz="1100" b="0" i="0" baseline="0">
              <a:solidFill>
                <a:schemeClr val="dk1"/>
              </a:solidFill>
              <a:effectLst/>
              <a:latin typeface="+mn-lt"/>
              <a:ea typeface="+mn-ea"/>
              <a:cs typeface="+mn-cs"/>
            </a:rPr>
            <a:t>、事業の優先度・必要性を厳しく精査し、歳出の見直しを進めるとともに、今後も財政調整基金を積み増しできるよう歳入と歳出のバランスを考え、財政の健全化に努める。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愛媛県八幡浜市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令和元</a:t>
          </a:r>
          <a:r>
            <a:rPr kumimoji="1" lang="ja-JP" altLang="ja-JP" sz="1100" b="0" i="0" baseline="0">
              <a:solidFill>
                <a:schemeClr val="dk1"/>
              </a:solidFill>
              <a:effectLst/>
              <a:latin typeface="+mn-lt"/>
              <a:ea typeface="+mn-ea"/>
              <a:cs typeface="+mn-cs"/>
            </a:rPr>
            <a:t>年度において、全ての会計で実質赤字は生じていないため、連結実質赤字比率は</a:t>
          </a:r>
          <a:r>
            <a:rPr kumimoji="1" lang="en-US" altLang="ja-JP" sz="1100" b="0" i="0" baseline="0">
              <a:solidFill>
                <a:schemeClr val="dk1"/>
              </a:solidFill>
              <a:effectLst/>
              <a:latin typeface="+mn-lt"/>
              <a:ea typeface="+mn-ea"/>
              <a:cs typeface="+mn-cs"/>
            </a:rPr>
            <a:t>0</a:t>
          </a:r>
          <a:r>
            <a:rPr kumimoji="1" lang="ja-JP" altLang="ja-JP" sz="1100" b="0" i="0" baseline="0">
              <a:solidFill>
                <a:schemeClr val="dk1"/>
              </a:solidFill>
              <a:effectLst/>
              <a:latin typeface="+mn-lt"/>
              <a:ea typeface="+mn-ea"/>
              <a:cs typeface="+mn-cs"/>
            </a:rPr>
            <a:t>％である。過去においても赤字となった会計はなく、良好な状態となっているため、現在の財政状態を維持していく。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23272359</v>
      </c>
      <c r="BO4" s="393"/>
      <c r="BP4" s="393"/>
      <c r="BQ4" s="393"/>
      <c r="BR4" s="393"/>
      <c r="BS4" s="393"/>
      <c r="BT4" s="393"/>
      <c r="BU4" s="394"/>
      <c r="BV4" s="392">
        <v>20750291</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2.4</v>
      </c>
      <c r="CU4" s="399"/>
      <c r="CV4" s="399"/>
      <c r="CW4" s="399"/>
      <c r="CX4" s="399"/>
      <c r="CY4" s="399"/>
      <c r="CZ4" s="399"/>
      <c r="DA4" s="400"/>
      <c r="DB4" s="398">
        <v>2.9</v>
      </c>
      <c r="DC4" s="399"/>
      <c r="DD4" s="399"/>
      <c r="DE4" s="399"/>
      <c r="DF4" s="399"/>
      <c r="DG4" s="399"/>
      <c r="DH4" s="399"/>
      <c r="DI4" s="400"/>
      <c r="DJ4" s="186"/>
      <c r="DK4" s="186"/>
      <c r="DL4" s="186"/>
      <c r="DM4" s="186"/>
      <c r="DN4" s="186"/>
      <c r="DO4" s="186"/>
    </row>
    <row r="5" spans="1:119" ht="18.75" customHeight="1">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22891801</v>
      </c>
      <c r="BO5" s="430"/>
      <c r="BP5" s="430"/>
      <c r="BQ5" s="430"/>
      <c r="BR5" s="430"/>
      <c r="BS5" s="430"/>
      <c r="BT5" s="430"/>
      <c r="BU5" s="431"/>
      <c r="BV5" s="429">
        <v>20271618</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94</v>
      </c>
      <c r="CU5" s="427"/>
      <c r="CV5" s="427"/>
      <c r="CW5" s="427"/>
      <c r="CX5" s="427"/>
      <c r="CY5" s="427"/>
      <c r="CZ5" s="427"/>
      <c r="DA5" s="428"/>
      <c r="DB5" s="426">
        <v>93.7</v>
      </c>
      <c r="DC5" s="427"/>
      <c r="DD5" s="427"/>
      <c r="DE5" s="427"/>
      <c r="DF5" s="427"/>
      <c r="DG5" s="427"/>
      <c r="DH5" s="427"/>
      <c r="DI5" s="428"/>
      <c r="DJ5" s="186"/>
      <c r="DK5" s="186"/>
      <c r="DL5" s="186"/>
      <c r="DM5" s="186"/>
      <c r="DN5" s="186"/>
      <c r="DO5" s="186"/>
    </row>
    <row r="6" spans="1:119" ht="18.75" customHeight="1">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380558</v>
      </c>
      <c r="BO6" s="430"/>
      <c r="BP6" s="430"/>
      <c r="BQ6" s="430"/>
      <c r="BR6" s="430"/>
      <c r="BS6" s="430"/>
      <c r="BT6" s="430"/>
      <c r="BU6" s="431"/>
      <c r="BV6" s="429">
        <v>478673</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97.5</v>
      </c>
      <c r="CU6" s="467"/>
      <c r="CV6" s="467"/>
      <c r="CW6" s="467"/>
      <c r="CX6" s="467"/>
      <c r="CY6" s="467"/>
      <c r="CZ6" s="467"/>
      <c r="DA6" s="468"/>
      <c r="DB6" s="466">
        <v>98.1</v>
      </c>
      <c r="DC6" s="467"/>
      <c r="DD6" s="467"/>
      <c r="DE6" s="467"/>
      <c r="DF6" s="467"/>
      <c r="DG6" s="467"/>
      <c r="DH6" s="467"/>
      <c r="DI6" s="468"/>
      <c r="DJ6" s="186"/>
      <c r="DK6" s="186"/>
      <c r="DL6" s="186"/>
      <c r="DM6" s="186"/>
      <c r="DN6" s="186"/>
      <c r="DO6" s="186"/>
    </row>
    <row r="7" spans="1:119" ht="18.75" customHeight="1">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106</v>
      </c>
      <c r="AV7" s="462"/>
      <c r="AW7" s="462"/>
      <c r="AX7" s="462"/>
      <c r="AY7" s="463" t="s">
        <v>107</v>
      </c>
      <c r="AZ7" s="464"/>
      <c r="BA7" s="464"/>
      <c r="BB7" s="464"/>
      <c r="BC7" s="464"/>
      <c r="BD7" s="464"/>
      <c r="BE7" s="464"/>
      <c r="BF7" s="464"/>
      <c r="BG7" s="464"/>
      <c r="BH7" s="464"/>
      <c r="BI7" s="464"/>
      <c r="BJ7" s="464"/>
      <c r="BK7" s="464"/>
      <c r="BL7" s="464"/>
      <c r="BM7" s="465"/>
      <c r="BN7" s="429">
        <v>114749</v>
      </c>
      <c r="BO7" s="430"/>
      <c r="BP7" s="430"/>
      <c r="BQ7" s="430"/>
      <c r="BR7" s="430"/>
      <c r="BS7" s="430"/>
      <c r="BT7" s="430"/>
      <c r="BU7" s="431"/>
      <c r="BV7" s="429">
        <v>151077</v>
      </c>
      <c r="BW7" s="430"/>
      <c r="BX7" s="430"/>
      <c r="BY7" s="430"/>
      <c r="BZ7" s="430"/>
      <c r="CA7" s="430"/>
      <c r="CB7" s="430"/>
      <c r="CC7" s="431"/>
      <c r="CD7" s="432" t="s">
        <v>108</v>
      </c>
      <c r="CE7" s="433"/>
      <c r="CF7" s="433"/>
      <c r="CG7" s="433"/>
      <c r="CH7" s="433"/>
      <c r="CI7" s="433"/>
      <c r="CJ7" s="433"/>
      <c r="CK7" s="433"/>
      <c r="CL7" s="433"/>
      <c r="CM7" s="433"/>
      <c r="CN7" s="433"/>
      <c r="CO7" s="433"/>
      <c r="CP7" s="433"/>
      <c r="CQ7" s="433"/>
      <c r="CR7" s="433"/>
      <c r="CS7" s="434"/>
      <c r="CT7" s="429">
        <v>11044005</v>
      </c>
      <c r="CU7" s="430"/>
      <c r="CV7" s="430"/>
      <c r="CW7" s="430"/>
      <c r="CX7" s="430"/>
      <c r="CY7" s="430"/>
      <c r="CZ7" s="430"/>
      <c r="DA7" s="431"/>
      <c r="DB7" s="429">
        <v>11142471</v>
      </c>
      <c r="DC7" s="430"/>
      <c r="DD7" s="430"/>
      <c r="DE7" s="430"/>
      <c r="DF7" s="430"/>
      <c r="DG7" s="430"/>
      <c r="DH7" s="430"/>
      <c r="DI7" s="431"/>
      <c r="DJ7" s="186"/>
      <c r="DK7" s="186"/>
      <c r="DL7" s="186"/>
      <c r="DM7" s="186"/>
      <c r="DN7" s="186"/>
      <c r="DO7" s="186"/>
    </row>
    <row r="8" spans="1:119" ht="18.75" customHeight="1" thickBot="1">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109</v>
      </c>
      <c r="AN8" s="459"/>
      <c r="AO8" s="459"/>
      <c r="AP8" s="459"/>
      <c r="AQ8" s="459"/>
      <c r="AR8" s="459"/>
      <c r="AS8" s="459"/>
      <c r="AT8" s="460"/>
      <c r="AU8" s="461" t="s">
        <v>110</v>
      </c>
      <c r="AV8" s="462"/>
      <c r="AW8" s="462"/>
      <c r="AX8" s="462"/>
      <c r="AY8" s="463" t="s">
        <v>111</v>
      </c>
      <c r="AZ8" s="464"/>
      <c r="BA8" s="464"/>
      <c r="BB8" s="464"/>
      <c r="BC8" s="464"/>
      <c r="BD8" s="464"/>
      <c r="BE8" s="464"/>
      <c r="BF8" s="464"/>
      <c r="BG8" s="464"/>
      <c r="BH8" s="464"/>
      <c r="BI8" s="464"/>
      <c r="BJ8" s="464"/>
      <c r="BK8" s="464"/>
      <c r="BL8" s="464"/>
      <c r="BM8" s="465"/>
      <c r="BN8" s="429">
        <v>265809</v>
      </c>
      <c r="BO8" s="430"/>
      <c r="BP8" s="430"/>
      <c r="BQ8" s="430"/>
      <c r="BR8" s="430"/>
      <c r="BS8" s="430"/>
      <c r="BT8" s="430"/>
      <c r="BU8" s="431"/>
      <c r="BV8" s="429">
        <v>327596</v>
      </c>
      <c r="BW8" s="430"/>
      <c r="BX8" s="430"/>
      <c r="BY8" s="430"/>
      <c r="BZ8" s="430"/>
      <c r="CA8" s="430"/>
      <c r="CB8" s="430"/>
      <c r="CC8" s="431"/>
      <c r="CD8" s="432" t="s">
        <v>112</v>
      </c>
      <c r="CE8" s="433"/>
      <c r="CF8" s="433"/>
      <c r="CG8" s="433"/>
      <c r="CH8" s="433"/>
      <c r="CI8" s="433"/>
      <c r="CJ8" s="433"/>
      <c r="CK8" s="433"/>
      <c r="CL8" s="433"/>
      <c r="CM8" s="433"/>
      <c r="CN8" s="433"/>
      <c r="CO8" s="433"/>
      <c r="CP8" s="433"/>
      <c r="CQ8" s="433"/>
      <c r="CR8" s="433"/>
      <c r="CS8" s="434"/>
      <c r="CT8" s="469">
        <v>0.34</v>
      </c>
      <c r="CU8" s="470"/>
      <c r="CV8" s="470"/>
      <c r="CW8" s="470"/>
      <c r="CX8" s="470"/>
      <c r="CY8" s="470"/>
      <c r="CZ8" s="470"/>
      <c r="DA8" s="471"/>
      <c r="DB8" s="469">
        <v>0.34</v>
      </c>
      <c r="DC8" s="470"/>
      <c r="DD8" s="470"/>
      <c r="DE8" s="470"/>
      <c r="DF8" s="470"/>
      <c r="DG8" s="470"/>
      <c r="DH8" s="470"/>
      <c r="DI8" s="471"/>
      <c r="DJ8" s="186"/>
      <c r="DK8" s="186"/>
      <c r="DL8" s="186"/>
      <c r="DM8" s="186"/>
      <c r="DN8" s="186"/>
      <c r="DO8" s="186"/>
    </row>
    <row r="9" spans="1:119" ht="18.75" customHeight="1" thickBot="1">
      <c r="A9" s="187"/>
      <c r="B9" s="423" t="s">
        <v>113</v>
      </c>
      <c r="C9" s="424"/>
      <c r="D9" s="424"/>
      <c r="E9" s="424"/>
      <c r="F9" s="424"/>
      <c r="G9" s="424"/>
      <c r="H9" s="424"/>
      <c r="I9" s="424"/>
      <c r="J9" s="424"/>
      <c r="K9" s="472"/>
      <c r="L9" s="473" t="s">
        <v>114</v>
      </c>
      <c r="M9" s="474"/>
      <c r="N9" s="474"/>
      <c r="O9" s="474"/>
      <c r="P9" s="474"/>
      <c r="Q9" s="475"/>
      <c r="R9" s="476">
        <v>34951</v>
      </c>
      <c r="S9" s="477"/>
      <c r="T9" s="477"/>
      <c r="U9" s="477"/>
      <c r="V9" s="478"/>
      <c r="W9" s="386" t="s">
        <v>115</v>
      </c>
      <c r="X9" s="387"/>
      <c r="Y9" s="387"/>
      <c r="Z9" s="387"/>
      <c r="AA9" s="387"/>
      <c r="AB9" s="387"/>
      <c r="AC9" s="387"/>
      <c r="AD9" s="387"/>
      <c r="AE9" s="387"/>
      <c r="AF9" s="387"/>
      <c r="AG9" s="387"/>
      <c r="AH9" s="387"/>
      <c r="AI9" s="387"/>
      <c r="AJ9" s="387"/>
      <c r="AK9" s="387"/>
      <c r="AL9" s="388"/>
      <c r="AM9" s="458" t="s">
        <v>116</v>
      </c>
      <c r="AN9" s="459"/>
      <c r="AO9" s="459"/>
      <c r="AP9" s="459"/>
      <c r="AQ9" s="459"/>
      <c r="AR9" s="459"/>
      <c r="AS9" s="459"/>
      <c r="AT9" s="460"/>
      <c r="AU9" s="461" t="s">
        <v>94</v>
      </c>
      <c r="AV9" s="462"/>
      <c r="AW9" s="462"/>
      <c r="AX9" s="462"/>
      <c r="AY9" s="463" t="s">
        <v>117</v>
      </c>
      <c r="AZ9" s="464"/>
      <c r="BA9" s="464"/>
      <c r="BB9" s="464"/>
      <c r="BC9" s="464"/>
      <c r="BD9" s="464"/>
      <c r="BE9" s="464"/>
      <c r="BF9" s="464"/>
      <c r="BG9" s="464"/>
      <c r="BH9" s="464"/>
      <c r="BI9" s="464"/>
      <c r="BJ9" s="464"/>
      <c r="BK9" s="464"/>
      <c r="BL9" s="464"/>
      <c r="BM9" s="465"/>
      <c r="BN9" s="429">
        <v>-61787</v>
      </c>
      <c r="BO9" s="430"/>
      <c r="BP9" s="430"/>
      <c r="BQ9" s="430"/>
      <c r="BR9" s="430"/>
      <c r="BS9" s="430"/>
      <c r="BT9" s="430"/>
      <c r="BU9" s="431"/>
      <c r="BV9" s="429">
        <v>112182</v>
      </c>
      <c r="BW9" s="430"/>
      <c r="BX9" s="430"/>
      <c r="BY9" s="430"/>
      <c r="BZ9" s="430"/>
      <c r="CA9" s="430"/>
      <c r="CB9" s="430"/>
      <c r="CC9" s="431"/>
      <c r="CD9" s="432" t="s">
        <v>118</v>
      </c>
      <c r="CE9" s="433"/>
      <c r="CF9" s="433"/>
      <c r="CG9" s="433"/>
      <c r="CH9" s="433"/>
      <c r="CI9" s="433"/>
      <c r="CJ9" s="433"/>
      <c r="CK9" s="433"/>
      <c r="CL9" s="433"/>
      <c r="CM9" s="433"/>
      <c r="CN9" s="433"/>
      <c r="CO9" s="433"/>
      <c r="CP9" s="433"/>
      <c r="CQ9" s="433"/>
      <c r="CR9" s="433"/>
      <c r="CS9" s="434"/>
      <c r="CT9" s="426">
        <v>14.9</v>
      </c>
      <c r="CU9" s="427"/>
      <c r="CV9" s="427"/>
      <c r="CW9" s="427"/>
      <c r="CX9" s="427"/>
      <c r="CY9" s="427"/>
      <c r="CZ9" s="427"/>
      <c r="DA9" s="428"/>
      <c r="DB9" s="426">
        <v>15.1</v>
      </c>
      <c r="DC9" s="427"/>
      <c r="DD9" s="427"/>
      <c r="DE9" s="427"/>
      <c r="DF9" s="427"/>
      <c r="DG9" s="427"/>
      <c r="DH9" s="427"/>
      <c r="DI9" s="428"/>
      <c r="DJ9" s="186"/>
      <c r="DK9" s="186"/>
      <c r="DL9" s="186"/>
      <c r="DM9" s="186"/>
      <c r="DN9" s="186"/>
      <c r="DO9" s="186"/>
    </row>
    <row r="10" spans="1:119" ht="18.75" customHeight="1" thickBot="1">
      <c r="A10" s="187"/>
      <c r="B10" s="423"/>
      <c r="C10" s="424"/>
      <c r="D10" s="424"/>
      <c r="E10" s="424"/>
      <c r="F10" s="424"/>
      <c r="G10" s="424"/>
      <c r="H10" s="424"/>
      <c r="I10" s="424"/>
      <c r="J10" s="424"/>
      <c r="K10" s="472"/>
      <c r="L10" s="479" t="s">
        <v>119</v>
      </c>
      <c r="M10" s="459"/>
      <c r="N10" s="459"/>
      <c r="O10" s="459"/>
      <c r="P10" s="459"/>
      <c r="Q10" s="460"/>
      <c r="R10" s="480">
        <v>38370</v>
      </c>
      <c r="S10" s="481"/>
      <c r="T10" s="481"/>
      <c r="U10" s="481"/>
      <c r="V10" s="482"/>
      <c r="W10" s="417"/>
      <c r="X10" s="418"/>
      <c r="Y10" s="418"/>
      <c r="Z10" s="418"/>
      <c r="AA10" s="418"/>
      <c r="AB10" s="418"/>
      <c r="AC10" s="418"/>
      <c r="AD10" s="418"/>
      <c r="AE10" s="418"/>
      <c r="AF10" s="418"/>
      <c r="AG10" s="418"/>
      <c r="AH10" s="418"/>
      <c r="AI10" s="418"/>
      <c r="AJ10" s="418"/>
      <c r="AK10" s="418"/>
      <c r="AL10" s="421"/>
      <c r="AM10" s="458" t="s">
        <v>120</v>
      </c>
      <c r="AN10" s="459"/>
      <c r="AO10" s="459"/>
      <c r="AP10" s="459"/>
      <c r="AQ10" s="459"/>
      <c r="AR10" s="459"/>
      <c r="AS10" s="459"/>
      <c r="AT10" s="460"/>
      <c r="AU10" s="461" t="s">
        <v>121</v>
      </c>
      <c r="AV10" s="462"/>
      <c r="AW10" s="462"/>
      <c r="AX10" s="462"/>
      <c r="AY10" s="463" t="s">
        <v>122</v>
      </c>
      <c r="AZ10" s="464"/>
      <c r="BA10" s="464"/>
      <c r="BB10" s="464"/>
      <c r="BC10" s="464"/>
      <c r="BD10" s="464"/>
      <c r="BE10" s="464"/>
      <c r="BF10" s="464"/>
      <c r="BG10" s="464"/>
      <c r="BH10" s="464"/>
      <c r="BI10" s="464"/>
      <c r="BJ10" s="464"/>
      <c r="BK10" s="464"/>
      <c r="BL10" s="464"/>
      <c r="BM10" s="465"/>
      <c r="BN10" s="429">
        <v>164457</v>
      </c>
      <c r="BO10" s="430"/>
      <c r="BP10" s="430"/>
      <c r="BQ10" s="430"/>
      <c r="BR10" s="430"/>
      <c r="BS10" s="430"/>
      <c r="BT10" s="430"/>
      <c r="BU10" s="431"/>
      <c r="BV10" s="429">
        <v>108571</v>
      </c>
      <c r="BW10" s="430"/>
      <c r="BX10" s="430"/>
      <c r="BY10" s="430"/>
      <c r="BZ10" s="430"/>
      <c r="CA10" s="430"/>
      <c r="CB10" s="430"/>
      <c r="CC10" s="43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3"/>
      <c r="C11" s="424"/>
      <c r="D11" s="424"/>
      <c r="E11" s="424"/>
      <c r="F11" s="424"/>
      <c r="G11" s="424"/>
      <c r="H11" s="424"/>
      <c r="I11" s="424"/>
      <c r="J11" s="424"/>
      <c r="K11" s="472"/>
      <c r="L11" s="483" t="s">
        <v>124</v>
      </c>
      <c r="M11" s="484"/>
      <c r="N11" s="484"/>
      <c r="O11" s="484"/>
      <c r="P11" s="484"/>
      <c r="Q11" s="485"/>
      <c r="R11" s="486" t="s">
        <v>125</v>
      </c>
      <c r="S11" s="487"/>
      <c r="T11" s="487"/>
      <c r="U11" s="487"/>
      <c r="V11" s="488"/>
      <c r="W11" s="417"/>
      <c r="X11" s="418"/>
      <c r="Y11" s="418"/>
      <c r="Z11" s="418"/>
      <c r="AA11" s="418"/>
      <c r="AB11" s="418"/>
      <c r="AC11" s="418"/>
      <c r="AD11" s="418"/>
      <c r="AE11" s="418"/>
      <c r="AF11" s="418"/>
      <c r="AG11" s="418"/>
      <c r="AH11" s="418"/>
      <c r="AI11" s="418"/>
      <c r="AJ11" s="418"/>
      <c r="AK11" s="418"/>
      <c r="AL11" s="421"/>
      <c r="AM11" s="458" t="s">
        <v>126</v>
      </c>
      <c r="AN11" s="459"/>
      <c r="AO11" s="459"/>
      <c r="AP11" s="459"/>
      <c r="AQ11" s="459"/>
      <c r="AR11" s="459"/>
      <c r="AS11" s="459"/>
      <c r="AT11" s="460"/>
      <c r="AU11" s="461" t="s">
        <v>127</v>
      </c>
      <c r="AV11" s="462"/>
      <c r="AW11" s="462"/>
      <c r="AX11" s="462"/>
      <c r="AY11" s="463" t="s">
        <v>128</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129</v>
      </c>
      <c r="CE11" s="433"/>
      <c r="CF11" s="433"/>
      <c r="CG11" s="433"/>
      <c r="CH11" s="433"/>
      <c r="CI11" s="433"/>
      <c r="CJ11" s="433"/>
      <c r="CK11" s="433"/>
      <c r="CL11" s="433"/>
      <c r="CM11" s="433"/>
      <c r="CN11" s="433"/>
      <c r="CO11" s="433"/>
      <c r="CP11" s="433"/>
      <c r="CQ11" s="433"/>
      <c r="CR11" s="433"/>
      <c r="CS11" s="434"/>
      <c r="CT11" s="469" t="s">
        <v>130</v>
      </c>
      <c r="CU11" s="470"/>
      <c r="CV11" s="470"/>
      <c r="CW11" s="470"/>
      <c r="CX11" s="470"/>
      <c r="CY11" s="470"/>
      <c r="CZ11" s="470"/>
      <c r="DA11" s="471"/>
      <c r="DB11" s="469" t="s">
        <v>130</v>
      </c>
      <c r="DC11" s="470"/>
      <c r="DD11" s="470"/>
      <c r="DE11" s="470"/>
      <c r="DF11" s="470"/>
      <c r="DG11" s="470"/>
      <c r="DH11" s="470"/>
      <c r="DI11" s="471"/>
      <c r="DJ11" s="186"/>
      <c r="DK11" s="186"/>
      <c r="DL11" s="186"/>
      <c r="DM11" s="186"/>
      <c r="DN11" s="186"/>
      <c r="DO11" s="186"/>
    </row>
    <row r="12" spans="1:119" ht="18.75" customHeight="1">
      <c r="A12" s="187"/>
      <c r="B12" s="489" t="s">
        <v>131</v>
      </c>
      <c r="C12" s="490"/>
      <c r="D12" s="490"/>
      <c r="E12" s="490"/>
      <c r="F12" s="490"/>
      <c r="G12" s="490"/>
      <c r="H12" s="490"/>
      <c r="I12" s="490"/>
      <c r="J12" s="490"/>
      <c r="K12" s="491"/>
      <c r="L12" s="498" t="s">
        <v>132</v>
      </c>
      <c r="M12" s="499"/>
      <c r="N12" s="499"/>
      <c r="O12" s="499"/>
      <c r="P12" s="499"/>
      <c r="Q12" s="500"/>
      <c r="R12" s="501">
        <v>33219</v>
      </c>
      <c r="S12" s="502"/>
      <c r="T12" s="502"/>
      <c r="U12" s="502"/>
      <c r="V12" s="503"/>
      <c r="W12" s="504" t="s">
        <v>1</v>
      </c>
      <c r="X12" s="462"/>
      <c r="Y12" s="462"/>
      <c r="Z12" s="462"/>
      <c r="AA12" s="462"/>
      <c r="AB12" s="505"/>
      <c r="AC12" s="506" t="s">
        <v>133</v>
      </c>
      <c r="AD12" s="507"/>
      <c r="AE12" s="507"/>
      <c r="AF12" s="507"/>
      <c r="AG12" s="508"/>
      <c r="AH12" s="506" t="s">
        <v>134</v>
      </c>
      <c r="AI12" s="507"/>
      <c r="AJ12" s="507"/>
      <c r="AK12" s="507"/>
      <c r="AL12" s="509"/>
      <c r="AM12" s="458" t="s">
        <v>135</v>
      </c>
      <c r="AN12" s="459"/>
      <c r="AO12" s="459"/>
      <c r="AP12" s="459"/>
      <c r="AQ12" s="459"/>
      <c r="AR12" s="459"/>
      <c r="AS12" s="459"/>
      <c r="AT12" s="460"/>
      <c r="AU12" s="461" t="s">
        <v>136</v>
      </c>
      <c r="AV12" s="462"/>
      <c r="AW12" s="462"/>
      <c r="AX12" s="462"/>
      <c r="AY12" s="463" t="s">
        <v>137</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0</v>
      </c>
      <c r="BW12" s="430"/>
      <c r="BX12" s="430"/>
      <c r="BY12" s="430"/>
      <c r="BZ12" s="430"/>
      <c r="CA12" s="430"/>
      <c r="CB12" s="430"/>
      <c r="CC12" s="431"/>
      <c r="CD12" s="432" t="s">
        <v>138</v>
      </c>
      <c r="CE12" s="433"/>
      <c r="CF12" s="433"/>
      <c r="CG12" s="433"/>
      <c r="CH12" s="433"/>
      <c r="CI12" s="433"/>
      <c r="CJ12" s="433"/>
      <c r="CK12" s="433"/>
      <c r="CL12" s="433"/>
      <c r="CM12" s="433"/>
      <c r="CN12" s="433"/>
      <c r="CO12" s="433"/>
      <c r="CP12" s="433"/>
      <c r="CQ12" s="433"/>
      <c r="CR12" s="433"/>
      <c r="CS12" s="434"/>
      <c r="CT12" s="469" t="s">
        <v>130</v>
      </c>
      <c r="CU12" s="470"/>
      <c r="CV12" s="470"/>
      <c r="CW12" s="470"/>
      <c r="CX12" s="470"/>
      <c r="CY12" s="470"/>
      <c r="CZ12" s="470"/>
      <c r="DA12" s="471"/>
      <c r="DB12" s="469" t="s">
        <v>139</v>
      </c>
      <c r="DC12" s="470"/>
      <c r="DD12" s="470"/>
      <c r="DE12" s="470"/>
      <c r="DF12" s="470"/>
      <c r="DG12" s="470"/>
      <c r="DH12" s="470"/>
      <c r="DI12" s="471"/>
      <c r="DJ12" s="186"/>
      <c r="DK12" s="186"/>
      <c r="DL12" s="186"/>
      <c r="DM12" s="186"/>
      <c r="DN12" s="186"/>
      <c r="DO12" s="186"/>
    </row>
    <row r="13" spans="1:119" ht="18.75" customHeight="1">
      <c r="A13" s="187"/>
      <c r="B13" s="492"/>
      <c r="C13" s="493"/>
      <c r="D13" s="493"/>
      <c r="E13" s="493"/>
      <c r="F13" s="493"/>
      <c r="G13" s="493"/>
      <c r="H13" s="493"/>
      <c r="I13" s="493"/>
      <c r="J13" s="493"/>
      <c r="K13" s="494"/>
      <c r="L13" s="197"/>
      <c r="M13" s="520" t="s">
        <v>140</v>
      </c>
      <c r="N13" s="521"/>
      <c r="O13" s="521"/>
      <c r="P13" s="521"/>
      <c r="Q13" s="522"/>
      <c r="R13" s="513">
        <v>32993</v>
      </c>
      <c r="S13" s="514"/>
      <c r="T13" s="514"/>
      <c r="U13" s="514"/>
      <c r="V13" s="515"/>
      <c r="W13" s="445" t="s">
        <v>141</v>
      </c>
      <c r="X13" s="446"/>
      <c r="Y13" s="446"/>
      <c r="Z13" s="446"/>
      <c r="AA13" s="446"/>
      <c r="AB13" s="436"/>
      <c r="AC13" s="480">
        <v>3570</v>
      </c>
      <c r="AD13" s="481"/>
      <c r="AE13" s="481"/>
      <c r="AF13" s="481"/>
      <c r="AG13" s="523"/>
      <c r="AH13" s="480">
        <v>3710</v>
      </c>
      <c r="AI13" s="481"/>
      <c r="AJ13" s="481"/>
      <c r="AK13" s="481"/>
      <c r="AL13" s="482"/>
      <c r="AM13" s="458" t="s">
        <v>142</v>
      </c>
      <c r="AN13" s="459"/>
      <c r="AO13" s="459"/>
      <c r="AP13" s="459"/>
      <c r="AQ13" s="459"/>
      <c r="AR13" s="459"/>
      <c r="AS13" s="459"/>
      <c r="AT13" s="460"/>
      <c r="AU13" s="461" t="s">
        <v>143</v>
      </c>
      <c r="AV13" s="462"/>
      <c r="AW13" s="462"/>
      <c r="AX13" s="462"/>
      <c r="AY13" s="463" t="s">
        <v>144</v>
      </c>
      <c r="AZ13" s="464"/>
      <c r="BA13" s="464"/>
      <c r="BB13" s="464"/>
      <c r="BC13" s="464"/>
      <c r="BD13" s="464"/>
      <c r="BE13" s="464"/>
      <c r="BF13" s="464"/>
      <c r="BG13" s="464"/>
      <c r="BH13" s="464"/>
      <c r="BI13" s="464"/>
      <c r="BJ13" s="464"/>
      <c r="BK13" s="464"/>
      <c r="BL13" s="464"/>
      <c r="BM13" s="465"/>
      <c r="BN13" s="429">
        <v>102670</v>
      </c>
      <c r="BO13" s="430"/>
      <c r="BP13" s="430"/>
      <c r="BQ13" s="430"/>
      <c r="BR13" s="430"/>
      <c r="BS13" s="430"/>
      <c r="BT13" s="430"/>
      <c r="BU13" s="431"/>
      <c r="BV13" s="429">
        <v>220753</v>
      </c>
      <c r="BW13" s="430"/>
      <c r="BX13" s="430"/>
      <c r="BY13" s="430"/>
      <c r="BZ13" s="430"/>
      <c r="CA13" s="430"/>
      <c r="CB13" s="430"/>
      <c r="CC13" s="431"/>
      <c r="CD13" s="432" t="s">
        <v>145</v>
      </c>
      <c r="CE13" s="433"/>
      <c r="CF13" s="433"/>
      <c r="CG13" s="433"/>
      <c r="CH13" s="433"/>
      <c r="CI13" s="433"/>
      <c r="CJ13" s="433"/>
      <c r="CK13" s="433"/>
      <c r="CL13" s="433"/>
      <c r="CM13" s="433"/>
      <c r="CN13" s="433"/>
      <c r="CO13" s="433"/>
      <c r="CP13" s="433"/>
      <c r="CQ13" s="433"/>
      <c r="CR13" s="433"/>
      <c r="CS13" s="434"/>
      <c r="CT13" s="426">
        <v>9.6</v>
      </c>
      <c r="CU13" s="427"/>
      <c r="CV13" s="427"/>
      <c r="CW13" s="427"/>
      <c r="CX13" s="427"/>
      <c r="CY13" s="427"/>
      <c r="CZ13" s="427"/>
      <c r="DA13" s="428"/>
      <c r="DB13" s="426">
        <v>10.1</v>
      </c>
      <c r="DC13" s="427"/>
      <c r="DD13" s="427"/>
      <c r="DE13" s="427"/>
      <c r="DF13" s="427"/>
      <c r="DG13" s="427"/>
      <c r="DH13" s="427"/>
      <c r="DI13" s="428"/>
      <c r="DJ13" s="186"/>
      <c r="DK13" s="186"/>
      <c r="DL13" s="186"/>
      <c r="DM13" s="186"/>
      <c r="DN13" s="186"/>
      <c r="DO13" s="186"/>
    </row>
    <row r="14" spans="1:119" ht="18.75" customHeight="1" thickBot="1">
      <c r="A14" s="187"/>
      <c r="B14" s="492"/>
      <c r="C14" s="493"/>
      <c r="D14" s="493"/>
      <c r="E14" s="493"/>
      <c r="F14" s="493"/>
      <c r="G14" s="493"/>
      <c r="H14" s="493"/>
      <c r="I14" s="493"/>
      <c r="J14" s="493"/>
      <c r="K14" s="494"/>
      <c r="L14" s="510" t="s">
        <v>146</v>
      </c>
      <c r="M14" s="511"/>
      <c r="N14" s="511"/>
      <c r="O14" s="511"/>
      <c r="P14" s="511"/>
      <c r="Q14" s="512"/>
      <c r="R14" s="513">
        <v>33850</v>
      </c>
      <c r="S14" s="514"/>
      <c r="T14" s="514"/>
      <c r="U14" s="514"/>
      <c r="V14" s="515"/>
      <c r="W14" s="419"/>
      <c r="X14" s="420"/>
      <c r="Y14" s="420"/>
      <c r="Z14" s="420"/>
      <c r="AA14" s="420"/>
      <c r="AB14" s="409"/>
      <c r="AC14" s="516">
        <v>21.2</v>
      </c>
      <c r="AD14" s="517"/>
      <c r="AE14" s="517"/>
      <c r="AF14" s="517"/>
      <c r="AG14" s="518"/>
      <c r="AH14" s="516">
        <v>20.6</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147</v>
      </c>
      <c r="CE14" s="525"/>
      <c r="CF14" s="525"/>
      <c r="CG14" s="525"/>
      <c r="CH14" s="525"/>
      <c r="CI14" s="525"/>
      <c r="CJ14" s="525"/>
      <c r="CK14" s="525"/>
      <c r="CL14" s="525"/>
      <c r="CM14" s="525"/>
      <c r="CN14" s="525"/>
      <c r="CO14" s="525"/>
      <c r="CP14" s="525"/>
      <c r="CQ14" s="525"/>
      <c r="CR14" s="525"/>
      <c r="CS14" s="526"/>
      <c r="CT14" s="527">
        <v>77.8</v>
      </c>
      <c r="CU14" s="528"/>
      <c r="CV14" s="528"/>
      <c r="CW14" s="528"/>
      <c r="CX14" s="528"/>
      <c r="CY14" s="528"/>
      <c r="CZ14" s="528"/>
      <c r="DA14" s="529"/>
      <c r="DB14" s="527">
        <v>80.900000000000006</v>
      </c>
      <c r="DC14" s="528"/>
      <c r="DD14" s="528"/>
      <c r="DE14" s="528"/>
      <c r="DF14" s="528"/>
      <c r="DG14" s="528"/>
      <c r="DH14" s="528"/>
      <c r="DI14" s="529"/>
      <c r="DJ14" s="186"/>
      <c r="DK14" s="186"/>
      <c r="DL14" s="186"/>
      <c r="DM14" s="186"/>
      <c r="DN14" s="186"/>
      <c r="DO14" s="186"/>
    </row>
    <row r="15" spans="1:119" ht="18.75" customHeight="1">
      <c r="A15" s="187"/>
      <c r="B15" s="492"/>
      <c r="C15" s="493"/>
      <c r="D15" s="493"/>
      <c r="E15" s="493"/>
      <c r="F15" s="493"/>
      <c r="G15" s="493"/>
      <c r="H15" s="493"/>
      <c r="I15" s="493"/>
      <c r="J15" s="493"/>
      <c r="K15" s="494"/>
      <c r="L15" s="197"/>
      <c r="M15" s="520" t="s">
        <v>148</v>
      </c>
      <c r="N15" s="521"/>
      <c r="O15" s="521"/>
      <c r="P15" s="521"/>
      <c r="Q15" s="522"/>
      <c r="R15" s="513">
        <v>33651</v>
      </c>
      <c r="S15" s="514"/>
      <c r="T15" s="514"/>
      <c r="U15" s="514"/>
      <c r="V15" s="515"/>
      <c r="W15" s="445" t="s">
        <v>149</v>
      </c>
      <c r="X15" s="446"/>
      <c r="Y15" s="446"/>
      <c r="Z15" s="446"/>
      <c r="AA15" s="446"/>
      <c r="AB15" s="436"/>
      <c r="AC15" s="480">
        <v>3139</v>
      </c>
      <c r="AD15" s="481"/>
      <c r="AE15" s="481"/>
      <c r="AF15" s="481"/>
      <c r="AG15" s="523"/>
      <c r="AH15" s="480">
        <v>3588</v>
      </c>
      <c r="AI15" s="481"/>
      <c r="AJ15" s="481"/>
      <c r="AK15" s="481"/>
      <c r="AL15" s="482"/>
      <c r="AM15" s="458"/>
      <c r="AN15" s="459"/>
      <c r="AO15" s="459"/>
      <c r="AP15" s="459"/>
      <c r="AQ15" s="459"/>
      <c r="AR15" s="459"/>
      <c r="AS15" s="459"/>
      <c r="AT15" s="460"/>
      <c r="AU15" s="461"/>
      <c r="AV15" s="462"/>
      <c r="AW15" s="462"/>
      <c r="AX15" s="462"/>
      <c r="AY15" s="389" t="s">
        <v>150</v>
      </c>
      <c r="AZ15" s="390"/>
      <c r="BA15" s="390"/>
      <c r="BB15" s="390"/>
      <c r="BC15" s="390"/>
      <c r="BD15" s="390"/>
      <c r="BE15" s="390"/>
      <c r="BF15" s="390"/>
      <c r="BG15" s="390"/>
      <c r="BH15" s="390"/>
      <c r="BI15" s="390"/>
      <c r="BJ15" s="390"/>
      <c r="BK15" s="390"/>
      <c r="BL15" s="390"/>
      <c r="BM15" s="391"/>
      <c r="BN15" s="392">
        <v>3262254</v>
      </c>
      <c r="BO15" s="393"/>
      <c r="BP15" s="393"/>
      <c r="BQ15" s="393"/>
      <c r="BR15" s="393"/>
      <c r="BS15" s="393"/>
      <c r="BT15" s="393"/>
      <c r="BU15" s="394"/>
      <c r="BV15" s="392">
        <v>3287420</v>
      </c>
      <c r="BW15" s="393"/>
      <c r="BX15" s="393"/>
      <c r="BY15" s="393"/>
      <c r="BZ15" s="393"/>
      <c r="CA15" s="393"/>
      <c r="CB15" s="393"/>
      <c r="CC15" s="394"/>
      <c r="CD15" s="530" t="s">
        <v>151</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2"/>
      <c r="C16" s="493"/>
      <c r="D16" s="493"/>
      <c r="E16" s="493"/>
      <c r="F16" s="493"/>
      <c r="G16" s="493"/>
      <c r="H16" s="493"/>
      <c r="I16" s="493"/>
      <c r="J16" s="493"/>
      <c r="K16" s="494"/>
      <c r="L16" s="510" t="s">
        <v>152</v>
      </c>
      <c r="M16" s="541"/>
      <c r="N16" s="541"/>
      <c r="O16" s="541"/>
      <c r="P16" s="541"/>
      <c r="Q16" s="542"/>
      <c r="R16" s="533" t="s">
        <v>153</v>
      </c>
      <c r="S16" s="534"/>
      <c r="T16" s="534"/>
      <c r="U16" s="534"/>
      <c r="V16" s="535"/>
      <c r="W16" s="419"/>
      <c r="X16" s="420"/>
      <c r="Y16" s="420"/>
      <c r="Z16" s="420"/>
      <c r="AA16" s="420"/>
      <c r="AB16" s="409"/>
      <c r="AC16" s="516">
        <v>18.600000000000001</v>
      </c>
      <c r="AD16" s="517"/>
      <c r="AE16" s="517"/>
      <c r="AF16" s="517"/>
      <c r="AG16" s="518"/>
      <c r="AH16" s="516">
        <v>20</v>
      </c>
      <c r="AI16" s="517"/>
      <c r="AJ16" s="517"/>
      <c r="AK16" s="517"/>
      <c r="AL16" s="519"/>
      <c r="AM16" s="458"/>
      <c r="AN16" s="459"/>
      <c r="AO16" s="459"/>
      <c r="AP16" s="459"/>
      <c r="AQ16" s="459"/>
      <c r="AR16" s="459"/>
      <c r="AS16" s="459"/>
      <c r="AT16" s="460"/>
      <c r="AU16" s="461"/>
      <c r="AV16" s="462"/>
      <c r="AW16" s="462"/>
      <c r="AX16" s="462"/>
      <c r="AY16" s="463" t="s">
        <v>154</v>
      </c>
      <c r="AZ16" s="464"/>
      <c r="BA16" s="464"/>
      <c r="BB16" s="464"/>
      <c r="BC16" s="464"/>
      <c r="BD16" s="464"/>
      <c r="BE16" s="464"/>
      <c r="BF16" s="464"/>
      <c r="BG16" s="464"/>
      <c r="BH16" s="464"/>
      <c r="BI16" s="464"/>
      <c r="BJ16" s="464"/>
      <c r="BK16" s="464"/>
      <c r="BL16" s="464"/>
      <c r="BM16" s="465"/>
      <c r="BN16" s="429">
        <v>9734760</v>
      </c>
      <c r="BO16" s="430"/>
      <c r="BP16" s="430"/>
      <c r="BQ16" s="430"/>
      <c r="BR16" s="430"/>
      <c r="BS16" s="430"/>
      <c r="BT16" s="430"/>
      <c r="BU16" s="431"/>
      <c r="BV16" s="429">
        <v>9604145</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c r="A17" s="187"/>
      <c r="B17" s="495"/>
      <c r="C17" s="496"/>
      <c r="D17" s="496"/>
      <c r="E17" s="496"/>
      <c r="F17" s="496"/>
      <c r="G17" s="496"/>
      <c r="H17" s="496"/>
      <c r="I17" s="496"/>
      <c r="J17" s="496"/>
      <c r="K17" s="497"/>
      <c r="L17" s="202"/>
      <c r="M17" s="536" t="s">
        <v>155</v>
      </c>
      <c r="N17" s="537"/>
      <c r="O17" s="537"/>
      <c r="P17" s="537"/>
      <c r="Q17" s="538"/>
      <c r="R17" s="533" t="s">
        <v>156</v>
      </c>
      <c r="S17" s="534"/>
      <c r="T17" s="534"/>
      <c r="U17" s="534"/>
      <c r="V17" s="535"/>
      <c r="W17" s="445" t="s">
        <v>157</v>
      </c>
      <c r="X17" s="446"/>
      <c r="Y17" s="446"/>
      <c r="Z17" s="446"/>
      <c r="AA17" s="446"/>
      <c r="AB17" s="436"/>
      <c r="AC17" s="480">
        <v>10136</v>
      </c>
      <c r="AD17" s="481"/>
      <c r="AE17" s="481"/>
      <c r="AF17" s="481"/>
      <c r="AG17" s="523"/>
      <c r="AH17" s="480">
        <v>10684</v>
      </c>
      <c r="AI17" s="481"/>
      <c r="AJ17" s="481"/>
      <c r="AK17" s="481"/>
      <c r="AL17" s="482"/>
      <c r="AM17" s="458"/>
      <c r="AN17" s="459"/>
      <c r="AO17" s="459"/>
      <c r="AP17" s="459"/>
      <c r="AQ17" s="459"/>
      <c r="AR17" s="459"/>
      <c r="AS17" s="459"/>
      <c r="AT17" s="460"/>
      <c r="AU17" s="461"/>
      <c r="AV17" s="462"/>
      <c r="AW17" s="462"/>
      <c r="AX17" s="462"/>
      <c r="AY17" s="463" t="s">
        <v>158</v>
      </c>
      <c r="AZ17" s="464"/>
      <c r="BA17" s="464"/>
      <c r="BB17" s="464"/>
      <c r="BC17" s="464"/>
      <c r="BD17" s="464"/>
      <c r="BE17" s="464"/>
      <c r="BF17" s="464"/>
      <c r="BG17" s="464"/>
      <c r="BH17" s="464"/>
      <c r="BI17" s="464"/>
      <c r="BJ17" s="464"/>
      <c r="BK17" s="464"/>
      <c r="BL17" s="464"/>
      <c r="BM17" s="465"/>
      <c r="BN17" s="429">
        <v>4136315</v>
      </c>
      <c r="BO17" s="430"/>
      <c r="BP17" s="430"/>
      <c r="BQ17" s="430"/>
      <c r="BR17" s="430"/>
      <c r="BS17" s="430"/>
      <c r="BT17" s="430"/>
      <c r="BU17" s="431"/>
      <c r="BV17" s="429">
        <v>4184218</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c r="A18" s="187"/>
      <c r="B18" s="543" t="s">
        <v>159</v>
      </c>
      <c r="C18" s="472"/>
      <c r="D18" s="472"/>
      <c r="E18" s="544"/>
      <c r="F18" s="544"/>
      <c r="G18" s="544"/>
      <c r="H18" s="544"/>
      <c r="I18" s="544"/>
      <c r="J18" s="544"/>
      <c r="K18" s="544"/>
      <c r="L18" s="545">
        <v>132.65</v>
      </c>
      <c r="M18" s="545"/>
      <c r="N18" s="545"/>
      <c r="O18" s="545"/>
      <c r="P18" s="545"/>
      <c r="Q18" s="545"/>
      <c r="R18" s="546"/>
      <c r="S18" s="546"/>
      <c r="T18" s="546"/>
      <c r="U18" s="546"/>
      <c r="V18" s="547"/>
      <c r="W18" s="447"/>
      <c r="X18" s="448"/>
      <c r="Y18" s="448"/>
      <c r="Z18" s="448"/>
      <c r="AA18" s="448"/>
      <c r="AB18" s="439"/>
      <c r="AC18" s="548">
        <v>60.2</v>
      </c>
      <c r="AD18" s="549"/>
      <c r="AE18" s="549"/>
      <c r="AF18" s="549"/>
      <c r="AG18" s="550"/>
      <c r="AH18" s="548">
        <v>59.4</v>
      </c>
      <c r="AI18" s="549"/>
      <c r="AJ18" s="549"/>
      <c r="AK18" s="549"/>
      <c r="AL18" s="551"/>
      <c r="AM18" s="458"/>
      <c r="AN18" s="459"/>
      <c r="AO18" s="459"/>
      <c r="AP18" s="459"/>
      <c r="AQ18" s="459"/>
      <c r="AR18" s="459"/>
      <c r="AS18" s="459"/>
      <c r="AT18" s="460"/>
      <c r="AU18" s="461"/>
      <c r="AV18" s="462"/>
      <c r="AW18" s="462"/>
      <c r="AX18" s="462"/>
      <c r="AY18" s="463" t="s">
        <v>160</v>
      </c>
      <c r="AZ18" s="464"/>
      <c r="BA18" s="464"/>
      <c r="BB18" s="464"/>
      <c r="BC18" s="464"/>
      <c r="BD18" s="464"/>
      <c r="BE18" s="464"/>
      <c r="BF18" s="464"/>
      <c r="BG18" s="464"/>
      <c r="BH18" s="464"/>
      <c r="BI18" s="464"/>
      <c r="BJ18" s="464"/>
      <c r="BK18" s="464"/>
      <c r="BL18" s="464"/>
      <c r="BM18" s="465"/>
      <c r="BN18" s="429">
        <v>10583232</v>
      </c>
      <c r="BO18" s="430"/>
      <c r="BP18" s="430"/>
      <c r="BQ18" s="430"/>
      <c r="BR18" s="430"/>
      <c r="BS18" s="430"/>
      <c r="BT18" s="430"/>
      <c r="BU18" s="431"/>
      <c r="BV18" s="429">
        <v>10534660</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c r="A19" s="187"/>
      <c r="B19" s="543" t="s">
        <v>161</v>
      </c>
      <c r="C19" s="472"/>
      <c r="D19" s="472"/>
      <c r="E19" s="544"/>
      <c r="F19" s="544"/>
      <c r="G19" s="544"/>
      <c r="H19" s="544"/>
      <c r="I19" s="544"/>
      <c r="J19" s="544"/>
      <c r="K19" s="544"/>
      <c r="L19" s="552">
        <v>263</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162</v>
      </c>
      <c r="AZ19" s="464"/>
      <c r="BA19" s="464"/>
      <c r="BB19" s="464"/>
      <c r="BC19" s="464"/>
      <c r="BD19" s="464"/>
      <c r="BE19" s="464"/>
      <c r="BF19" s="464"/>
      <c r="BG19" s="464"/>
      <c r="BH19" s="464"/>
      <c r="BI19" s="464"/>
      <c r="BJ19" s="464"/>
      <c r="BK19" s="464"/>
      <c r="BL19" s="464"/>
      <c r="BM19" s="465"/>
      <c r="BN19" s="429">
        <v>13236544</v>
      </c>
      <c r="BO19" s="430"/>
      <c r="BP19" s="430"/>
      <c r="BQ19" s="430"/>
      <c r="BR19" s="430"/>
      <c r="BS19" s="430"/>
      <c r="BT19" s="430"/>
      <c r="BU19" s="431"/>
      <c r="BV19" s="429">
        <v>13006830</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c r="A20" s="187"/>
      <c r="B20" s="543" t="s">
        <v>163</v>
      </c>
      <c r="C20" s="472"/>
      <c r="D20" s="472"/>
      <c r="E20" s="544"/>
      <c r="F20" s="544"/>
      <c r="G20" s="544"/>
      <c r="H20" s="544"/>
      <c r="I20" s="544"/>
      <c r="J20" s="544"/>
      <c r="K20" s="544"/>
      <c r="L20" s="552">
        <v>14995</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c r="A21" s="187"/>
      <c r="B21" s="563" t="s">
        <v>164</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c r="A22" s="187"/>
      <c r="B22" s="566" t="s">
        <v>165</v>
      </c>
      <c r="C22" s="567"/>
      <c r="D22" s="568"/>
      <c r="E22" s="441" t="s">
        <v>1</v>
      </c>
      <c r="F22" s="446"/>
      <c r="G22" s="446"/>
      <c r="H22" s="446"/>
      <c r="I22" s="446"/>
      <c r="J22" s="446"/>
      <c r="K22" s="436"/>
      <c r="L22" s="441" t="s">
        <v>166</v>
      </c>
      <c r="M22" s="446"/>
      <c r="N22" s="446"/>
      <c r="O22" s="446"/>
      <c r="P22" s="436"/>
      <c r="Q22" s="575" t="s">
        <v>167</v>
      </c>
      <c r="R22" s="576"/>
      <c r="S22" s="576"/>
      <c r="T22" s="576"/>
      <c r="U22" s="576"/>
      <c r="V22" s="577"/>
      <c r="W22" s="581" t="s">
        <v>168</v>
      </c>
      <c r="X22" s="567"/>
      <c r="Y22" s="568"/>
      <c r="Z22" s="441" t="s">
        <v>1</v>
      </c>
      <c r="AA22" s="446"/>
      <c r="AB22" s="446"/>
      <c r="AC22" s="446"/>
      <c r="AD22" s="446"/>
      <c r="AE22" s="446"/>
      <c r="AF22" s="446"/>
      <c r="AG22" s="436"/>
      <c r="AH22" s="594" t="s">
        <v>169</v>
      </c>
      <c r="AI22" s="446"/>
      <c r="AJ22" s="446"/>
      <c r="AK22" s="446"/>
      <c r="AL22" s="436"/>
      <c r="AM22" s="594" t="s">
        <v>170</v>
      </c>
      <c r="AN22" s="595"/>
      <c r="AO22" s="595"/>
      <c r="AP22" s="595"/>
      <c r="AQ22" s="595"/>
      <c r="AR22" s="596"/>
      <c r="AS22" s="575" t="s">
        <v>167</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171</v>
      </c>
      <c r="AZ23" s="390"/>
      <c r="BA23" s="390"/>
      <c r="BB23" s="390"/>
      <c r="BC23" s="390"/>
      <c r="BD23" s="390"/>
      <c r="BE23" s="390"/>
      <c r="BF23" s="390"/>
      <c r="BG23" s="390"/>
      <c r="BH23" s="390"/>
      <c r="BI23" s="390"/>
      <c r="BJ23" s="390"/>
      <c r="BK23" s="390"/>
      <c r="BL23" s="390"/>
      <c r="BM23" s="391"/>
      <c r="BN23" s="429">
        <v>23859358</v>
      </c>
      <c r="BO23" s="430"/>
      <c r="BP23" s="430"/>
      <c r="BQ23" s="430"/>
      <c r="BR23" s="430"/>
      <c r="BS23" s="430"/>
      <c r="BT23" s="430"/>
      <c r="BU23" s="431"/>
      <c r="BV23" s="429">
        <v>22396374</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c r="A24" s="187"/>
      <c r="B24" s="569"/>
      <c r="C24" s="570"/>
      <c r="D24" s="571"/>
      <c r="E24" s="479" t="s">
        <v>172</v>
      </c>
      <c r="F24" s="459"/>
      <c r="G24" s="459"/>
      <c r="H24" s="459"/>
      <c r="I24" s="459"/>
      <c r="J24" s="459"/>
      <c r="K24" s="460"/>
      <c r="L24" s="480">
        <v>1</v>
      </c>
      <c r="M24" s="481"/>
      <c r="N24" s="481"/>
      <c r="O24" s="481"/>
      <c r="P24" s="523"/>
      <c r="Q24" s="480">
        <v>8550</v>
      </c>
      <c r="R24" s="481"/>
      <c r="S24" s="481"/>
      <c r="T24" s="481"/>
      <c r="U24" s="481"/>
      <c r="V24" s="523"/>
      <c r="W24" s="582"/>
      <c r="X24" s="570"/>
      <c r="Y24" s="571"/>
      <c r="Z24" s="479" t="s">
        <v>173</v>
      </c>
      <c r="AA24" s="459"/>
      <c r="AB24" s="459"/>
      <c r="AC24" s="459"/>
      <c r="AD24" s="459"/>
      <c r="AE24" s="459"/>
      <c r="AF24" s="459"/>
      <c r="AG24" s="460"/>
      <c r="AH24" s="480">
        <v>298</v>
      </c>
      <c r="AI24" s="481"/>
      <c r="AJ24" s="481"/>
      <c r="AK24" s="481"/>
      <c r="AL24" s="523"/>
      <c r="AM24" s="480">
        <v>945554</v>
      </c>
      <c r="AN24" s="481"/>
      <c r="AO24" s="481"/>
      <c r="AP24" s="481"/>
      <c r="AQ24" s="481"/>
      <c r="AR24" s="523"/>
      <c r="AS24" s="480">
        <v>3173</v>
      </c>
      <c r="AT24" s="481"/>
      <c r="AU24" s="481"/>
      <c r="AV24" s="481"/>
      <c r="AW24" s="481"/>
      <c r="AX24" s="482"/>
      <c r="AY24" s="602" t="s">
        <v>174</v>
      </c>
      <c r="AZ24" s="603"/>
      <c r="BA24" s="603"/>
      <c r="BB24" s="603"/>
      <c r="BC24" s="603"/>
      <c r="BD24" s="603"/>
      <c r="BE24" s="603"/>
      <c r="BF24" s="603"/>
      <c r="BG24" s="603"/>
      <c r="BH24" s="603"/>
      <c r="BI24" s="603"/>
      <c r="BJ24" s="603"/>
      <c r="BK24" s="603"/>
      <c r="BL24" s="603"/>
      <c r="BM24" s="604"/>
      <c r="BN24" s="429">
        <v>20682438</v>
      </c>
      <c r="BO24" s="430"/>
      <c r="BP24" s="430"/>
      <c r="BQ24" s="430"/>
      <c r="BR24" s="430"/>
      <c r="BS24" s="430"/>
      <c r="BT24" s="430"/>
      <c r="BU24" s="431"/>
      <c r="BV24" s="429">
        <v>19732190</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c r="A25" s="187"/>
      <c r="B25" s="569"/>
      <c r="C25" s="570"/>
      <c r="D25" s="571"/>
      <c r="E25" s="479" t="s">
        <v>175</v>
      </c>
      <c r="F25" s="459"/>
      <c r="G25" s="459"/>
      <c r="H25" s="459"/>
      <c r="I25" s="459"/>
      <c r="J25" s="459"/>
      <c r="K25" s="460"/>
      <c r="L25" s="480">
        <v>1</v>
      </c>
      <c r="M25" s="481"/>
      <c r="N25" s="481"/>
      <c r="O25" s="481"/>
      <c r="P25" s="523"/>
      <c r="Q25" s="480">
        <v>6630</v>
      </c>
      <c r="R25" s="481"/>
      <c r="S25" s="481"/>
      <c r="T25" s="481"/>
      <c r="U25" s="481"/>
      <c r="V25" s="523"/>
      <c r="W25" s="582"/>
      <c r="X25" s="570"/>
      <c r="Y25" s="571"/>
      <c r="Z25" s="479" t="s">
        <v>176</v>
      </c>
      <c r="AA25" s="459"/>
      <c r="AB25" s="459"/>
      <c r="AC25" s="459"/>
      <c r="AD25" s="459"/>
      <c r="AE25" s="459"/>
      <c r="AF25" s="459"/>
      <c r="AG25" s="460"/>
      <c r="AH25" s="480" t="s">
        <v>139</v>
      </c>
      <c r="AI25" s="481"/>
      <c r="AJ25" s="481"/>
      <c r="AK25" s="481"/>
      <c r="AL25" s="523"/>
      <c r="AM25" s="480" t="s">
        <v>139</v>
      </c>
      <c r="AN25" s="481"/>
      <c r="AO25" s="481"/>
      <c r="AP25" s="481"/>
      <c r="AQ25" s="481"/>
      <c r="AR25" s="523"/>
      <c r="AS25" s="480" t="s">
        <v>139</v>
      </c>
      <c r="AT25" s="481"/>
      <c r="AU25" s="481"/>
      <c r="AV25" s="481"/>
      <c r="AW25" s="481"/>
      <c r="AX25" s="482"/>
      <c r="AY25" s="389" t="s">
        <v>177</v>
      </c>
      <c r="AZ25" s="390"/>
      <c r="BA25" s="390"/>
      <c r="BB25" s="390"/>
      <c r="BC25" s="390"/>
      <c r="BD25" s="390"/>
      <c r="BE25" s="390"/>
      <c r="BF25" s="390"/>
      <c r="BG25" s="390"/>
      <c r="BH25" s="390"/>
      <c r="BI25" s="390"/>
      <c r="BJ25" s="390"/>
      <c r="BK25" s="390"/>
      <c r="BL25" s="390"/>
      <c r="BM25" s="391"/>
      <c r="BN25" s="392">
        <v>4223958</v>
      </c>
      <c r="BO25" s="393"/>
      <c r="BP25" s="393"/>
      <c r="BQ25" s="393"/>
      <c r="BR25" s="393"/>
      <c r="BS25" s="393"/>
      <c r="BT25" s="393"/>
      <c r="BU25" s="394"/>
      <c r="BV25" s="392">
        <v>5479373</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c r="A26" s="187"/>
      <c r="B26" s="569"/>
      <c r="C26" s="570"/>
      <c r="D26" s="571"/>
      <c r="E26" s="479" t="s">
        <v>178</v>
      </c>
      <c r="F26" s="459"/>
      <c r="G26" s="459"/>
      <c r="H26" s="459"/>
      <c r="I26" s="459"/>
      <c r="J26" s="459"/>
      <c r="K26" s="460"/>
      <c r="L26" s="480">
        <v>1</v>
      </c>
      <c r="M26" s="481"/>
      <c r="N26" s="481"/>
      <c r="O26" s="481"/>
      <c r="P26" s="523"/>
      <c r="Q26" s="480">
        <v>5530</v>
      </c>
      <c r="R26" s="481"/>
      <c r="S26" s="481"/>
      <c r="T26" s="481"/>
      <c r="U26" s="481"/>
      <c r="V26" s="523"/>
      <c r="W26" s="582"/>
      <c r="X26" s="570"/>
      <c r="Y26" s="571"/>
      <c r="Z26" s="479" t="s">
        <v>179</v>
      </c>
      <c r="AA26" s="592"/>
      <c r="AB26" s="592"/>
      <c r="AC26" s="592"/>
      <c r="AD26" s="592"/>
      <c r="AE26" s="592"/>
      <c r="AF26" s="592"/>
      <c r="AG26" s="593"/>
      <c r="AH26" s="480">
        <v>10</v>
      </c>
      <c r="AI26" s="481"/>
      <c r="AJ26" s="481"/>
      <c r="AK26" s="481"/>
      <c r="AL26" s="523"/>
      <c r="AM26" s="480">
        <v>32890</v>
      </c>
      <c r="AN26" s="481"/>
      <c r="AO26" s="481"/>
      <c r="AP26" s="481"/>
      <c r="AQ26" s="481"/>
      <c r="AR26" s="523"/>
      <c r="AS26" s="480">
        <v>3289</v>
      </c>
      <c r="AT26" s="481"/>
      <c r="AU26" s="481"/>
      <c r="AV26" s="481"/>
      <c r="AW26" s="481"/>
      <c r="AX26" s="482"/>
      <c r="AY26" s="432" t="s">
        <v>180</v>
      </c>
      <c r="AZ26" s="433"/>
      <c r="BA26" s="433"/>
      <c r="BB26" s="433"/>
      <c r="BC26" s="433"/>
      <c r="BD26" s="433"/>
      <c r="BE26" s="433"/>
      <c r="BF26" s="433"/>
      <c r="BG26" s="433"/>
      <c r="BH26" s="433"/>
      <c r="BI26" s="433"/>
      <c r="BJ26" s="433"/>
      <c r="BK26" s="433"/>
      <c r="BL26" s="433"/>
      <c r="BM26" s="434"/>
      <c r="BN26" s="429" t="s">
        <v>139</v>
      </c>
      <c r="BO26" s="430"/>
      <c r="BP26" s="430"/>
      <c r="BQ26" s="430"/>
      <c r="BR26" s="430"/>
      <c r="BS26" s="430"/>
      <c r="BT26" s="430"/>
      <c r="BU26" s="431"/>
      <c r="BV26" s="429" t="s">
        <v>139</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c r="A27" s="187"/>
      <c r="B27" s="569"/>
      <c r="C27" s="570"/>
      <c r="D27" s="571"/>
      <c r="E27" s="479" t="s">
        <v>181</v>
      </c>
      <c r="F27" s="459"/>
      <c r="G27" s="459"/>
      <c r="H27" s="459"/>
      <c r="I27" s="459"/>
      <c r="J27" s="459"/>
      <c r="K27" s="460"/>
      <c r="L27" s="480">
        <v>1</v>
      </c>
      <c r="M27" s="481"/>
      <c r="N27" s="481"/>
      <c r="O27" s="481"/>
      <c r="P27" s="523"/>
      <c r="Q27" s="480">
        <v>3980</v>
      </c>
      <c r="R27" s="481"/>
      <c r="S27" s="481"/>
      <c r="T27" s="481"/>
      <c r="U27" s="481"/>
      <c r="V27" s="523"/>
      <c r="W27" s="582"/>
      <c r="X27" s="570"/>
      <c r="Y27" s="571"/>
      <c r="Z27" s="479" t="s">
        <v>182</v>
      </c>
      <c r="AA27" s="459"/>
      <c r="AB27" s="459"/>
      <c r="AC27" s="459"/>
      <c r="AD27" s="459"/>
      <c r="AE27" s="459"/>
      <c r="AF27" s="459"/>
      <c r="AG27" s="460"/>
      <c r="AH27" s="480">
        <v>7</v>
      </c>
      <c r="AI27" s="481"/>
      <c r="AJ27" s="481"/>
      <c r="AK27" s="481"/>
      <c r="AL27" s="523"/>
      <c r="AM27" s="480">
        <v>27393</v>
      </c>
      <c r="AN27" s="481"/>
      <c r="AO27" s="481"/>
      <c r="AP27" s="481"/>
      <c r="AQ27" s="481"/>
      <c r="AR27" s="523"/>
      <c r="AS27" s="480">
        <v>3913</v>
      </c>
      <c r="AT27" s="481"/>
      <c r="AU27" s="481"/>
      <c r="AV27" s="481"/>
      <c r="AW27" s="481"/>
      <c r="AX27" s="482"/>
      <c r="AY27" s="524" t="s">
        <v>183</v>
      </c>
      <c r="AZ27" s="525"/>
      <c r="BA27" s="525"/>
      <c r="BB27" s="525"/>
      <c r="BC27" s="525"/>
      <c r="BD27" s="525"/>
      <c r="BE27" s="525"/>
      <c r="BF27" s="525"/>
      <c r="BG27" s="525"/>
      <c r="BH27" s="525"/>
      <c r="BI27" s="525"/>
      <c r="BJ27" s="525"/>
      <c r="BK27" s="525"/>
      <c r="BL27" s="525"/>
      <c r="BM27" s="526"/>
      <c r="BN27" s="605">
        <v>239719</v>
      </c>
      <c r="BO27" s="606"/>
      <c r="BP27" s="606"/>
      <c r="BQ27" s="606"/>
      <c r="BR27" s="606"/>
      <c r="BS27" s="606"/>
      <c r="BT27" s="606"/>
      <c r="BU27" s="607"/>
      <c r="BV27" s="605">
        <v>239678</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c r="A28" s="187"/>
      <c r="B28" s="569"/>
      <c r="C28" s="570"/>
      <c r="D28" s="571"/>
      <c r="E28" s="479" t="s">
        <v>184</v>
      </c>
      <c r="F28" s="459"/>
      <c r="G28" s="459"/>
      <c r="H28" s="459"/>
      <c r="I28" s="459"/>
      <c r="J28" s="459"/>
      <c r="K28" s="460"/>
      <c r="L28" s="480">
        <v>1</v>
      </c>
      <c r="M28" s="481"/>
      <c r="N28" s="481"/>
      <c r="O28" s="481"/>
      <c r="P28" s="523"/>
      <c r="Q28" s="480">
        <v>3250</v>
      </c>
      <c r="R28" s="481"/>
      <c r="S28" s="481"/>
      <c r="T28" s="481"/>
      <c r="U28" s="481"/>
      <c r="V28" s="523"/>
      <c r="W28" s="582"/>
      <c r="X28" s="570"/>
      <c r="Y28" s="571"/>
      <c r="Z28" s="479" t="s">
        <v>185</v>
      </c>
      <c r="AA28" s="459"/>
      <c r="AB28" s="459"/>
      <c r="AC28" s="459"/>
      <c r="AD28" s="459"/>
      <c r="AE28" s="459"/>
      <c r="AF28" s="459"/>
      <c r="AG28" s="460"/>
      <c r="AH28" s="480" t="s">
        <v>139</v>
      </c>
      <c r="AI28" s="481"/>
      <c r="AJ28" s="481"/>
      <c r="AK28" s="481"/>
      <c r="AL28" s="523"/>
      <c r="AM28" s="480" t="s">
        <v>139</v>
      </c>
      <c r="AN28" s="481"/>
      <c r="AO28" s="481"/>
      <c r="AP28" s="481"/>
      <c r="AQ28" s="481"/>
      <c r="AR28" s="523"/>
      <c r="AS28" s="480" t="s">
        <v>139</v>
      </c>
      <c r="AT28" s="481"/>
      <c r="AU28" s="481"/>
      <c r="AV28" s="481"/>
      <c r="AW28" s="481"/>
      <c r="AX28" s="482"/>
      <c r="AY28" s="608" t="s">
        <v>186</v>
      </c>
      <c r="AZ28" s="609"/>
      <c r="BA28" s="609"/>
      <c r="BB28" s="610"/>
      <c r="BC28" s="389" t="s">
        <v>48</v>
      </c>
      <c r="BD28" s="390"/>
      <c r="BE28" s="390"/>
      <c r="BF28" s="390"/>
      <c r="BG28" s="390"/>
      <c r="BH28" s="390"/>
      <c r="BI28" s="390"/>
      <c r="BJ28" s="390"/>
      <c r="BK28" s="390"/>
      <c r="BL28" s="390"/>
      <c r="BM28" s="391"/>
      <c r="BN28" s="392">
        <v>2935933</v>
      </c>
      <c r="BO28" s="393"/>
      <c r="BP28" s="393"/>
      <c r="BQ28" s="393"/>
      <c r="BR28" s="393"/>
      <c r="BS28" s="393"/>
      <c r="BT28" s="393"/>
      <c r="BU28" s="394"/>
      <c r="BV28" s="392">
        <v>2771476</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c r="A29" s="187"/>
      <c r="B29" s="569"/>
      <c r="C29" s="570"/>
      <c r="D29" s="571"/>
      <c r="E29" s="479" t="s">
        <v>187</v>
      </c>
      <c r="F29" s="459"/>
      <c r="G29" s="459"/>
      <c r="H29" s="459"/>
      <c r="I29" s="459"/>
      <c r="J29" s="459"/>
      <c r="K29" s="460"/>
      <c r="L29" s="480">
        <v>14</v>
      </c>
      <c r="M29" s="481"/>
      <c r="N29" s="481"/>
      <c r="O29" s="481"/>
      <c r="P29" s="523"/>
      <c r="Q29" s="480">
        <v>2990</v>
      </c>
      <c r="R29" s="481"/>
      <c r="S29" s="481"/>
      <c r="T29" s="481"/>
      <c r="U29" s="481"/>
      <c r="V29" s="523"/>
      <c r="W29" s="583"/>
      <c r="X29" s="584"/>
      <c r="Y29" s="585"/>
      <c r="Z29" s="479" t="s">
        <v>188</v>
      </c>
      <c r="AA29" s="459"/>
      <c r="AB29" s="459"/>
      <c r="AC29" s="459"/>
      <c r="AD29" s="459"/>
      <c r="AE29" s="459"/>
      <c r="AF29" s="459"/>
      <c r="AG29" s="460"/>
      <c r="AH29" s="480">
        <v>305</v>
      </c>
      <c r="AI29" s="481"/>
      <c r="AJ29" s="481"/>
      <c r="AK29" s="481"/>
      <c r="AL29" s="523"/>
      <c r="AM29" s="480">
        <v>972947</v>
      </c>
      <c r="AN29" s="481"/>
      <c r="AO29" s="481"/>
      <c r="AP29" s="481"/>
      <c r="AQ29" s="481"/>
      <c r="AR29" s="523"/>
      <c r="AS29" s="480">
        <v>3190</v>
      </c>
      <c r="AT29" s="481"/>
      <c r="AU29" s="481"/>
      <c r="AV29" s="481"/>
      <c r="AW29" s="481"/>
      <c r="AX29" s="482"/>
      <c r="AY29" s="611"/>
      <c r="AZ29" s="612"/>
      <c r="BA29" s="612"/>
      <c r="BB29" s="613"/>
      <c r="BC29" s="463" t="s">
        <v>189</v>
      </c>
      <c r="BD29" s="464"/>
      <c r="BE29" s="464"/>
      <c r="BF29" s="464"/>
      <c r="BG29" s="464"/>
      <c r="BH29" s="464"/>
      <c r="BI29" s="464"/>
      <c r="BJ29" s="464"/>
      <c r="BK29" s="464"/>
      <c r="BL29" s="464"/>
      <c r="BM29" s="465"/>
      <c r="BN29" s="429">
        <v>758596</v>
      </c>
      <c r="BO29" s="430"/>
      <c r="BP29" s="430"/>
      <c r="BQ29" s="430"/>
      <c r="BR29" s="430"/>
      <c r="BS29" s="430"/>
      <c r="BT29" s="430"/>
      <c r="BU29" s="431"/>
      <c r="BV29" s="429">
        <v>745934</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190</v>
      </c>
      <c r="X30" s="590"/>
      <c r="Y30" s="590"/>
      <c r="Z30" s="590"/>
      <c r="AA30" s="590"/>
      <c r="AB30" s="590"/>
      <c r="AC30" s="590"/>
      <c r="AD30" s="590"/>
      <c r="AE30" s="590"/>
      <c r="AF30" s="590"/>
      <c r="AG30" s="591"/>
      <c r="AH30" s="548">
        <v>97.5</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2013272</v>
      </c>
      <c r="BO30" s="606"/>
      <c r="BP30" s="606"/>
      <c r="BQ30" s="606"/>
      <c r="BR30" s="606"/>
      <c r="BS30" s="606"/>
      <c r="BT30" s="606"/>
      <c r="BU30" s="607"/>
      <c r="BV30" s="605">
        <v>2059459</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3" t="s">
        <v>197</v>
      </c>
      <c r="D33" s="453"/>
      <c r="E33" s="418" t="s">
        <v>198</v>
      </c>
      <c r="F33" s="418"/>
      <c r="G33" s="418"/>
      <c r="H33" s="418"/>
      <c r="I33" s="418"/>
      <c r="J33" s="418"/>
      <c r="K33" s="418"/>
      <c r="L33" s="418"/>
      <c r="M33" s="418"/>
      <c r="N33" s="418"/>
      <c r="O33" s="418"/>
      <c r="P33" s="418"/>
      <c r="Q33" s="418"/>
      <c r="R33" s="418"/>
      <c r="S33" s="418"/>
      <c r="T33" s="216"/>
      <c r="U33" s="453" t="s">
        <v>197</v>
      </c>
      <c r="V33" s="453"/>
      <c r="W33" s="418" t="s">
        <v>198</v>
      </c>
      <c r="X33" s="418"/>
      <c r="Y33" s="418"/>
      <c r="Z33" s="418"/>
      <c r="AA33" s="418"/>
      <c r="AB33" s="418"/>
      <c r="AC33" s="418"/>
      <c r="AD33" s="418"/>
      <c r="AE33" s="418"/>
      <c r="AF33" s="418"/>
      <c r="AG33" s="418"/>
      <c r="AH33" s="418"/>
      <c r="AI33" s="418"/>
      <c r="AJ33" s="418"/>
      <c r="AK33" s="418"/>
      <c r="AL33" s="216"/>
      <c r="AM33" s="453" t="s">
        <v>197</v>
      </c>
      <c r="AN33" s="453"/>
      <c r="AO33" s="418" t="s">
        <v>198</v>
      </c>
      <c r="AP33" s="418"/>
      <c r="AQ33" s="418"/>
      <c r="AR33" s="418"/>
      <c r="AS33" s="418"/>
      <c r="AT33" s="418"/>
      <c r="AU33" s="418"/>
      <c r="AV33" s="418"/>
      <c r="AW33" s="418"/>
      <c r="AX33" s="418"/>
      <c r="AY33" s="418"/>
      <c r="AZ33" s="418"/>
      <c r="BA33" s="418"/>
      <c r="BB33" s="418"/>
      <c r="BC33" s="418"/>
      <c r="BD33" s="217"/>
      <c r="BE33" s="418" t="s">
        <v>199</v>
      </c>
      <c r="BF33" s="418"/>
      <c r="BG33" s="418" t="s">
        <v>200</v>
      </c>
      <c r="BH33" s="418"/>
      <c r="BI33" s="418"/>
      <c r="BJ33" s="418"/>
      <c r="BK33" s="418"/>
      <c r="BL33" s="418"/>
      <c r="BM33" s="418"/>
      <c r="BN33" s="418"/>
      <c r="BO33" s="418"/>
      <c r="BP33" s="418"/>
      <c r="BQ33" s="418"/>
      <c r="BR33" s="418"/>
      <c r="BS33" s="418"/>
      <c r="BT33" s="418"/>
      <c r="BU33" s="418"/>
      <c r="BV33" s="217"/>
      <c r="BW33" s="453" t="s">
        <v>199</v>
      </c>
      <c r="BX33" s="453"/>
      <c r="BY33" s="418" t="s">
        <v>201</v>
      </c>
      <c r="BZ33" s="418"/>
      <c r="CA33" s="418"/>
      <c r="CB33" s="418"/>
      <c r="CC33" s="418"/>
      <c r="CD33" s="418"/>
      <c r="CE33" s="418"/>
      <c r="CF33" s="418"/>
      <c r="CG33" s="418"/>
      <c r="CH33" s="418"/>
      <c r="CI33" s="418"/>
      <c r="CJ33" s="418"/>
      <c r="CK33" s="418"/>
      <c r="CL33" s="418"/>
      <c r="CM33" s="418"/>
      <c r="CN33" s="216"/>
      <c r="CO33" s="453" t="s">
        <v>197</v>
      </c>
      <c r="CP33" s="453"/>
      <c r="CQ33" s="418" t="s">
        <v>202</v>
      </c>
      <c r="CR33" s="418"/>
      <c r="CS33" s="418"/>
      <c r="CT33" s="418"/>
      <c r="CU33" s="418"/>
      <c r="CV33" s="418"/>
      <c r="CW33" s="418"/>
      <c r="CX33" s="418"/>
      <c r="CY33" s="418"/>
      <c r="CZ33" s="418"/>
      <c r="DA33" s="418"/>
      <c r="DB33" s="418"/>
      <c r="DC33" s="418"/>
      <c r="DD33" s="418"/>
      <c r="DE33" s="418"/>
      <c r="DF33" s="216"/>
      <c r="DG33" s="617" t="s">
        <v>203</v>
      </c>
      <c r="DH33" s="617"/>
      <c r="DI33" s="218"/>
      <c r="DJ33" s="186"/>
      <c r="DK33" s="186"/>
      <c r="DL33" s="186"/>
      <c r="DM33" s="186"/>
      <c r="DN33" s="186"/>
      <c r="DO33" s="186"/>
    </row>
    <row r="34" spans="1:119" ht="32.25" customHeight="1">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国民健康保険事業特別会計</v>
      </c>
      <c r="X34" s="619"/>
      <c r="Y34" s="619"/>
      <c r="Z34" s="619"/>
      <c r="AA34" s="619"/>
      <c r="AB34" s="619"/>
      <c r="AC34" s="619"/>
      <c r="AD34" s="619"/>
      <c r="AE34" s="619"/>
      <c r="AF34" s="619"/>
      <c r="AG34" s="619"/>
      <c r="AH34" s="619"/>
      <c r="AI34" s="619"/>
      <c r="AJ34" s="619"/>
      <c r="AK34" s="619"/>
      <c r="AL34" s="214"/>
      <c r="AM34" s="618">
        <f>IF(AO34="","",MAX(C34:D43,U34:V43)+1)</f>
        <v>7</v>
      </c>
      <c r="AN34" s="618"/>
      <c r="AO34" s="619" t="str">
        <f>IF('各会計、関係団体の財政状況及び健全化判断比率'!B33="","",'各会計、関係団体の財政状況及び健全化判断比率'!B33)</f>
        <v>水道事業会計</v>
      </c>
      <c r="AP34" s="619"/>
      <c r="AQ34" s="619"/>
      <c r="AR34" s="619"/>
      <c r="AS34" s="619"/>
      <c r="AT34" s="619"/>
      <c r="AU34" s="619"/>
      <c r="AV34" s="619"/>
      <c r="AW34" s="619"/>
      <c r="AX34" s="619"/>
      <c r="AY34" s="619"/>
      <c r="AZ34" s="619"/>
      <c r="BA34" s="619"/>
      <c r="BB34" s="619"/>
      <c r="BC34" s="619"/>
      <c r="BD34" s="214"/>
      <c r="BE34" s="618">
        <f>IF(BG34="","",MAX(C34:D43,U34:V43,AM34:AN43)+1)</f>
        <v>10</v>
      </c>
      <c r="BF34" s="618"/>
      <c r="BG34" s="619" t="str">
        <f>IF('各会計、関係団体の財政状況及び健全化判断比率'!B36="","",'各会計、関係団体の財政状況及び健全化判断比率'!B36)</f>
        <v>簡易水道事業特別会計</v>
      </c>
      <c r="BH34" s="619"/>
      <c r="BI34" s="619"/>
      <c r="BJ34" s="619"/>
      <c r="BK34" s="619"/>
      <c r="BL34" s="619"/>
      <c r="BM34" s="619"/>
      <c r="BN34" s="619"/>
      <c r="BO34" s="619"/>
      <c r="BP34" s="619"/>
      <c r="BQ34" s="619"/>
      <c r="BR34" s="619"/>
      <c r="BS34" s="619"/>
      <c r="BT34" s="619"/>
      <c r="BU34" s="619"/>
      <c r="BV34" s="214"/>
      <c r="BW34" s="618">
        <f>IF(BY34="","",MAX(C34:D43,U34:V43,AM34:AN43,BE34:BF43)+1)</f>
        <v>13</v>
      </c>
      <c r="BX34" s="618"/>
      <c r="BY34" s="619" t="str">
        <f>IF('各会計、関係団体の財政状況及び健全化判断比率'!B68="","",'各会計、関係団体の財政状況及び健全化判断比率'!B68)</f>
        <v>八幡浜地区施設事務組合（一般会計）</v>
      </c>
      <c r="BZ34" s="619"/>
      <c r="CA34" s="619"/>
      <c r="CB34" s="619"/>
      <c r="CC34" s="619"/>
      <c r="CD34" s="619"/>
      <c r="CE34" s="619"/>
      <c r="CF34" s="619"/>
      <c r="CG34" s="619"/>
      <c r="CH34" s="619"/>
      <c r="CI34" s="619"/>
      <c r="CJ34" s="619"/>
      <c r="CK34" s="619"/>
      <c r="CL34" s="619"/>
      <c r="CM34" s="619"/>
      <c r="CN34" s="214"/>
      <c r="CO34" s="618">
        <f>IF(CQ34="","",MAX(C34:D43,U34:V43,AM34:AN43,BE34:BF43,BW34:BX43)+1)</f>
        <v>23</v>
      </c>
      <c r="CP34" s="618"/>
      <c r="CQ34" s="619" t="str">
        <f>IF('各会計、関係団体の財政状況及び健全化判断比率'!BS7="","",'各会計、関係団体の財政状況及び健全化判断比率'!BS7)</f>
        <v>宇和海文化都市開発株式会社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f t="shared" ref="AM35:AM43" si="0">IF(AO35="","",AM34+1)</f>
        <v>8</v>
      </c>
      <c r="AN35" s="618"/>
      <c r="AO35" s="619" t="str">
        <f>IF('各会計、関係団体の財政状況及び健全化判断比率'!B34="","",'各会計、関係団体の財政状況及び健全化判断比率'!B34)</f>
        <v>市立八幡浜総合病院事業会計</v>
      </c>
      <c r="AP35" s="619"/>
      <c r="AQ35" s="619"/>
      <c r="AR35" s="619"/>
      <c r="AS35" s="619"/>
      <c r="AT35" s="619"/>
      <c r="AU35" s="619"/>
      <c r="AV35" s="619"/>
      <c r="AW35" s="619"/>
      <c r="AX35" s="619"/>
      <c r="AY35" s="619"/>
      <c r="AZ35" s="619"/>
      <c r="BA35" s="619"/>
      <c r="BB35" s="619"/>
      <c r="BC35" s="619"/>
      <c r="BD35" s="214"/>
      <c r="BE35" s="618">
        <f t="shared" ref="BE35:BE43" si="1">IF(BG35="","",BE34+1)</f>
        <v>11</v>
      </c>
      <c r="BF35" s="618"/>
      <c r="BG35" s="619" t="str">
        <f>IF('各会計、関係団体の財政状況及び健全化判断比率'!B37="","",'各会計、関係団体の財政状況及び健全化判断比率'!B37)</f>
        <v>港湾整備事業特別会計</v>
      </c>
      <c r="BH35" s="619"/>
      <c r="BI35" s="619"/>
      <c r="BJ35" s="619"/>
      <c r="BK35" s="619"/>
      <c r="BL35" s="619"/>
      <c r="BM35" s="619"/>
      <c r="BN35" s="619"/>
      <c r="BO35" s="619"/>
      <c r="BP35" s="619"/>
      <c r="BQ35" s="619"/>
      <c r="BR35" s="619"/>
      <c r="BS35" s="619"/>
      <c r="BT35" s="619"/>
      <c r="BU35" s="619"/>
      <c r="BV35" s="214"/>
      <c r="BW35" s="618">
        <f t="shared" ref="BW35:BW43" si="2">IF(BY35="","",BW34+1)</f>
        <v>14</v>
      </c>
      <c r="BX35" s="618"/>
      <c r="BY35" s="619" t="str">
        <f>IF('各会計、関係団体の財政状況及び健全化判断比率'!B69="","",'各会計、関係団体の財政状況及び健全化判断比率'!B69)</f>
        <v>八幡浜地区施設事務組合（消防事業特別会計）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f t="shared" si="0"/>
        <v>9</v>
      </c>
      <c r="AN36" s="618"/>
      <c r="AO36" s="619" t="str">
        <f>IF('各会計、関係団体の財政状況及び健全化判断比率'!B35="","",'各会計、関係団体の財政状況及び健全化判断比率'!B35)</f>
        <v>下水道事業会計</v>
      </c>
      <c r="AP36" s="619"/>
      <c r="AQ36" s="619"/>
      <c r="AR36" s="619"/>
      <c r="AS36" s="619"/>
      <c r="AT36" s="619"/>
      <c r="AU36" s="619"/>
      <c r="AV36" s="619"/>
      <c r="AW36" s="619"/>
      <c r="AX36" s="619"/>
      <c r="AY36" s="619"/>
      <c r="AZ36" s="619"/>
      <c r="BA36" s="619"/>
      <c r="BB36" s="619"/>
      <c r="BC36" s="619"/>
      <c r="BD36" s="214"/>
      <c r="BE36" s="618">
        <f t="shared" si="1"/>
        <v>12</v>
      </c>
      <c r="BF36" s="618"/>
      <c r="BG36" s="619" t="str">
        <f>IF('各会計、関係団体の財政状況及び健全化判断比率'!B38="","",'各会計、関係団体の財政状況及び健全化判断比率'!B38)</f>
        <v>水産物地方卸売市場事業特別会計</v>
      </c>
      <c r="BH36" s="619"/>
      <c r="BI36" s="619"/>
      <c r="BJ36" s="619"/>
      <c r="BK36" s="619"/>
      <c r="BL36" s="619"/>
      <c r="BM36" s="619"/>
      <c r="BN36" s="619"/>
      <c r="BO36" s="619"/>
      <c r="BP36" s="619"/>
      <c r="BQ36" s="619"/>
      <c r="BR36" s="619"/>
      <c r="BS36" s="619"/>
      <c r="BT36" s="619"/>
      <c r="BU36" s="619"/>
      <c r="BV36" s="214"/>
      <c r="BW36" s="618">
        <f t="shared" si="2"/>
        <v>15</v>
      </c>
      <c r="BX36" s="618"/>
      <c r="BY36" s="619" t="str">
        <f>IF('各会計、関係団体の財政状況及び健全化判断比率'!B70="","",'各会計、関係団体の財政状況及び健全化判断比率'!B70)</f>
        <v>八幡浜地区施設事務組合（休日夜間急患センター事業特別会計）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5</v>
      </c>
      <c r="V37" s="618"/>
      <c r="W37" s="619" t="str">
        <f>IF('各会計、関係団体の財政状況及び健全化判断比率'!B31="","",'各会計、関係団体の財政状況及び健全化判断比率'!B31)</f>
        <v>介護サービス事業特別会計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16</v>
      </c>
      <c r="BX37" s="618"/>
      <c r="BY37" s="619" t="str">
        <f>IF('各会計、関係団体の財政状況及び健全化判断比率'!B71="","",'各会計、関係団体の財政状況及び健全化判断比率'!B71)</f>
        <v>八幡浜地区施設事務組合（し尿処理事業特別会計）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f t="shared" si="4"/>
        <v>6</v>
      </c>
      <c r="V38" s="618"/>
      <c r="W38" s="619" t="str">
        <f>IF('各会計、関係団体の財政状況及び健全化判断比率'!B32="","",'各会計、関係団体の財政状況及び健全化判断比率'!B32)</f>
        <v>駐車場事業特別会計</v>
      </c>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17</v>
      </c>
      <c r="BX38" s="618"/>
      <c r="BY38" s="619" t="str">
        <f>IF('各会計、関係団体の財政状況及び健全化判断比率'!B72="","",'各会計、関係団体の財政状況及び健全化判断比率'!B72)</f>
        <v>八幡浜地区施設事務組合（特別養護老人ホーム事業特別会計）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18</v>
      </c>
      <c r="BX39" s="618"/>
      <c r="BY39" s="619" t="str">
        <f>IF('各会計、関係団体の財政状況及び健全化判断比率'!B73="","",'各会計、関係団体の財政状況及び健全化判断比率'!B73)</f>
        <v>八幡浜・大洲地区広域市町村圏組合（一般会計）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19</v>
      </c>
      <c r="BX40" s="618"/>
      <c r="BY40" s="619" t="str">
        <f>IF('各会計、関係団体の財政状況及び健全化判断比率'!B74="","",'各会計、関係団体の財政状況及び健全化判断比率'!B74)</f>
        <v>八幡浜・大洲地区広域市町村圏組合（八幡浜・大洲地方拠点対策室特別会計）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20</v>
      </c>
      <c r="BX41" s="618"/>
      <c r="BY41" s="619" t="str">
        <f>IF('各会計、関係団体の財政状況及び健全化判断比率'!B75="","",'各会計、関係団体の財政状況及び健全化判断比率'!B75)</f>
        <v>八幡浜・大洲地区広域市町村圏組合（八幡浜・大洲地区ふるさと市町村圏基金特別会計）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21</v>
      </c>
      <c r="BX42" s="618"/>
      <c r="BY42" s="619" t="str">
        <f>IF('各会計、関係団体の財政状況及び健全化判断比率'!B76="","",'各会計、関係団体の財政状況及び健全化判断比率'!B76)</f>
        <v>八幡浜・大洲地区広域市町村圏組合（運動公園特別会計）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22</v>
      </c>
      <c r="BX43" s="618"/>
      <c r="BY43" s="619" t="str">
        <f>IF('各会計、関係団体の財政状況及び健全化判断比率'!B77="","",'各会計、関係団体の財政状況及び健全化判断比率'!B77)</f>
        <v>愛媛地方税滞納整理機構</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208</v>
      </c>
    </row>
    <row r="50" spans="5:5">
      <c r="E50" s="188" t="s">
        <v>209</v>
      </c>
    </row>
    <row r="51" spans="5:5">
      <c r="E51" s="188" t="s">
        <v>210</v>
      </c>
    </row>
    <row r="52" spans="5:5">
      <c r="E52" s="188" t="s">
        <v>211</v>
      </c>
    </row>
    <row r="53" spans="5:5"/>
    <row r="54" spans="5:5"/>
    <row r="55" spans="5:5"/>
    <row r="56" spans="5:5"/>
  </sheetData>
  <sheetProtection algorithmName="SHA-512" hashValue="cBOLGlflpO9eCFePphyIx19FY6vo9mTSSmm+gF62gZNPyazGyY7IzeWVKIPNYcpi8uuoNl7FoP5fNsNy40QoZA==" saltValue="sOD1eLYGNuSfhcPsFBIMW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210" t="s">
        <v>569</v>
      </c>
      <c r="D34" s="1210"/>
      <c r="E34" s="1211"/>
      <c r="F34" s="32">
        <v>15.33</v>
      </c>
      <c r="G34" s="33">
        <v>18.84</v>
      </c>
      <c r="H34" s="33">
        <v>20.81</v>
      </c>
      <c r="I34" s="33">
        <v>23.08</v>
      </c>
      <c r="J34" s="34">
        <v>24.4</v>
      </c>
      <c r="K34" s="22"/>
      <c r="L34" s="22"/>
      <c r="M34" s="22"/>
      <c r="N34" s="22"/>
      <c r="O34" s="22"/>
      <c r="P34" s="22"/>
    </row>
    <row r="35" spans="1:16" ht="39" customHeight="1">
      <c r="A35" s="22"/>
      <c r="B35" s="35"/>
      <c r="C35" s="1204" t="s">
        <v>570</v>
      </c>
      <c r="D35" s="1205"/>
      <c r="E35" s="1206"/>
      <c r="F35" s="36">
        <v>6.42</v>
      </c>
      <c r="G35" s="37">
        <v>8.27</v>
      </c>
      <c r="H35" s="37">
        <v>9.1199999999999992</v>
      </c>
      <c r="I35" s="37">
        <v>10.029999999999999</v>
      </c>
      <c r="J35" s="38">
        <v>9.74</v>
      </c>
      <c r="K35" s="22"/>
      <c r="L35" s="22"/>
      <c r="M35" s="22"/>
      <c r="N35" s="22"/>
      <c r="O35" s="22"/>
      <c r="P35" s="22"/>
    </row>
    <row r="36" spans="1:16" ht="39" customHeight="1">
      <c r="A36" s="22"/>
      <c r="B36" s="35"/>
      <c r="C36" s="1204" t="s">
        <v>571</v>
      </c>
      <c r="D36" s="1205"/>
      <c r="E36" s="1206"/>
      <c r="F36" s="36">
        <v>0.63</v>
      </c>
      <c r="G36" s="37">
        <v>0.76</v>
      </c>
      <c r="H36" s="37">
        <v>1.91</v>
      </c>
      <c r="I36" s="37">
        <v>2.94</v>
      </c>
      <c r="J36" s="38">
        <v>2.4</v>
      </c>
      <c r="K36" s="22"/>
      <c r="L36" s="22"/>
      <c r="M36" s="22"/>
      <c r="N36" s="22"/>
      <c r="O36" s="22"/>
      <c r="P36" s="22"/>
    </row>
    <row r="37" spans="1:16" ht="39" customHeight="1">
      <c r="A37" s="22"/>
      <c r="B37" s="35"/>
      <c r="C37" s="1204" t="s">
        <v>572</v>
      </c>
      <c r="D37" s="1205"/>
      <c r="E37" s="1206"/>
      <c r="F37" s="36">
        <v>0</v>
      </c>
      <c r="G37" s="37">
        <v>0.27</v>
      </c>
      <c r="H37" s="37">
        <v>1.65</v>
      </c>
      <c r="I37" s="37">
        <v>1.63</v>
      </c>
      <c r="J37" s="38">
        <v>0.76</v>
      </c>
      <c r="K37" s="22"/>
      <c r="L37" s="22"/>
      <c r="M37" s="22"/>
      <c r="N37" s="22"/>
      <c r="O37" s="22"/>
      <c r="P37" s="22"/>
    </row>
    <row r="38" spans="1:16" ht="39" customHeight="1">
      <c r="A38" s="22"/>
      <c r="B38" s="35"/>
      <c r="C38" s="1204" t="s">
        <v>573</v>
      </c>
      <c r="D38" s="1205"/>
      <c r="E38" s="1206"/>
      <c r="F38" s="36" t="s">
        <v>521</v>
      </c>
      <c r="G38" s="37" t="s">
        <v>521</v>
      </c>
      <c r="H38" s="37" t="s">
        <v>521</v>
      </c>
      <c r="I38" s="37" t="s">
        <v>521</v>
      </c>
      <c r="J38" s="38">
        <v>0.51</v>
      </c>
      <c r="K38" s="22"/>
      <c r="L38" s="22"/>
      <c r="M38" s="22"/>
      <c r="N38" s="22"/>
      <c r="O38" s="22"/>
      <c r="P38" s="22"/>
    </row>
    <row r="39" spans="1:16" ht="39" customHeight="1">
      <c r="A39" s="22"/>
      <c r="B39" s="35"/>
      <c r="C39" s="1204" t="s">
        <v>574</v>
      </c>
      <c r="D39" s="1205"/>
      <c r="E39" s="1206"/>
      <c r="F39" s="36">
        <v>0.6</v>
      </c>
      <c r="G39" s="37">
        <v>0.67</v>
      </c>
      <c r="H39" s="37">
        <v>0.78</v>
      </c>
      <c r="I39" s="37">
        <v>0.62</v>
      </c>
      <c r="J39" s="38">
        <v>0.12</v>
      </c>
      <c r="K39" s="22"/>
      <c r="L39" s="22"/>
      <c r="M39" s="22"/>
      <c r="N39" s="22"/>
      <c r="O39" s="22"/>
      <c r="P39" s="22"/>
    </row>
    <row r="40" spans="1:16" ht="39" customHeight="1">
      <c r="A40" s="22"/>
      <c r="B40" s="35"/>
      <c r="C40" s="1204" t="s">
        <v>575</v>
      </c>
      <c r="D40" s="1205"/>
      <c r="E40" s="1206"/>
      <c r="F40" s="36">
        <v>0.08</v>
      </c>
      <c r="G40" s="37">
        <v>0.09</v>
      </c>
      <c r="H40" s="37">
        <v>0.08</v>
      </c>
      <c r="I40" s="37">
        <v>0.08</v>
      </c>
      <c r="J40" s="38">
        <v>0.09</v>
      </c>
      <c r="K40" s="22"/>
      <c r="L40" s="22"/>
      <c r="M40" s="22"/>
      <c r="N40" s="22"/>
      <c r="O40" s="22"/>
      <c r="P40" s="22"/>
    </row>
    <row r="41" spans="1:16" ht="39" customHeight="1">
      <c r="A41" s="22"/>
      <c r="B41" s="35"/>
      <c r="C41" s="1204" t="s">
        <v>576</v>
      </c>
      <c r="D41" s="1205"/>
      <c r="E41" s="1206"/>
      <c r="F41" s="36">
        <v>0.03</v>
      </c>
      <c r="G41" s="37">
        <v>0.02</v>
      </c>
      <c r="H41" s="37">
        <v>0</v>
      </c>
      <c r="I41" s="37">
        <v>0</v>
      </c>
      <c r="J41" s="38">
        <v>0.06</v>
      </c>
      <c r="K41" s="22"/>
      <c r="L41" s="22"/>
      <c r="M41" s="22"/>
      <c r="N41" s="22"/>
      <c r="O41" s="22"/>
      <c r="P41" s="22"/>
    </row>
    <row r="42" spans="1:16" ht="39" customHeight="1">
      <c r="A42" s="22"/>
      <c r="B42" s="39"/>
      <c r="C42" s="1204" t="s">
        <v>577</v>
      </c>
      <c r="D42" s="1205"/>
      <c r="E42" s="1206"/>
      <c r="F42" s="36" t="s">
        <v>521</v>
      </c>
      <c r="G42" s="37" t="s">
        <v>521</v>
      </c>
      <c r="H42" s="37" t="s">
        <v>521</v>
      </c>
      <c r="I42" s="37" t="s">
        <v>521</v>
      </c>
      <c r="J42" s="38" t="s">
        <v>521</v>
      </c>
      <c r="K42" s="22"/>
      <c r="L42" s="22"/>
      <c r="M42" s="22"/>
      <c r="N42" s="22"/>
      <c r="O42" s="22"/>
      <c r="P42" s="22"/>
    </row>
    <row r="43" spans="1:16" ht="39" customHeight="1" thickBot="1">
      <c r="A43" s="22"/>
      <c r="B43" s="40"/>
      <c r="C43" s="1207" t="s">
        <v>578</v>
      </c>
      <c r="D43" s="1208"/>
      <c r="E43" s="1209"/>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JZuDS81jwtlUHfrHr48OaPKK8okIa0Hh/wJUnBVN7p3oRvESErZYQ2Wtn3M6oSJeVwfmPSMyBhyftbhSdwA0ZA==" saltValue="W2rkmBJ6Icg8JWiJKFww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212" t="s">
        <v>11</v>
      </c>
      <c r="C45" s="1213"/>
      <c r="D45" s="58"/>
      <c r="E45" s="1218" t="s">
        <v>12</v>
      </c>
      <c r="F45" s="1218"/>
      <c r="G45" s="1218"/>
      <c r="H45" s="1218"/>
      <c r="I45" s="1218"/>
      <c r="J45" s="1219"/>
      <c r="K45" s="59">
        <v>2358</v>
      </c>
      <c r="L45" s="60">
        <v>2399</v>
      </c>
      <c r="M45" s="60">
        <v>2364</v>
      </c>
      <c r="N45" s="60">
        <v>2282</v>
      </c>
      <c r="O45" s="61">
        <v>2253</v>
      </c>
      <c r="P45" s="48"/>
      <c r="Q45" s="48"/>
      <c r="R45" s="48"/>
      <c r="S45" s="48"/>
      <c r="T45" s="48"/>
      <c r="U45" s="48"/>
    </row>
    <row r="46" spans="1:21" ht="30.75" customHeight="1">
      <c r="A46" s="48"/>
      <c r="B46" s="1214"/>
      <c r="C46" s="1215"/>
      <c r="D46" s="62"/>
      <c r="E46" s="1220" t="s">
        <v>13</v>
      </c>
      <c r="F46" s="1220"/>
      <c r="G46" s="1220"/>
      <c r="H46" s="1220"/>
      <c r="I46" s="1220"/>
      <c r="J46" s="1221"/>
      <c r="K46" s="63" t="s">
        <v>521</v>
      </c>
      <c r="L46" s="64" t="s">
        <v>521</v>
      </c>
      <c r="M46" s="64" t="s">
        <v>521</v>
      </c>
      <c r="N46" s="64" t="s">
        <v>521</v>
      </c>
      <c r="O46" s="65" t="s">
        <v>521</v>
      </c>
      <c r="P46" s="48"/>
      <c r="Q46" s="48"/>
      <c r="R46" s="48"/>
      <c r="S46" s="48"/>
      <c r="T46" s="48"/>
      <c r="U46" s="48"/>
    </row>
    <row r="47" spans="1:21" ht="30.75" customHeight="1">
      <c r="A47" s="48"/>
      <c r="B47" s="1214"/>
      <c r="C47" s="1215"/>
      <c r="D47" s="62"/>
      <c r="E47" s="1220" t="s">
        <v>14</v>
      </c>
      <c r="F47" s="1220"/>
      <c r="G47" s="1220"/>
      <c r="H47" s="1220"/>
      <c r="I47" s="1220"/>
      <c r="J47" s="1221"/>
      <c r="K47" s="63" t="s">
        <v>521</v>
      </c>
      <c r="L47" s="64" t="s">
        <v>521</v>
      </c>
      <c r="M47" s="64" t="s">
        <v>521</v>
      </c>
      <c r="N47" s="64" t="s">
        <v>521</v>
      </c>
      <c r="O47" s="65" t="s">
        <v>521</v>
      </c>
      <c r="P47" s="48"/>
      <c r="Q47" s="48"/>
      <c r="R47" s="48"/>
      <c r="S47" s="48"/>
      <c r="T47" s="48"/>
      <c r="U47" s="48"/>
    </row>
    <row r="48" spans="1:21" ht="30.75" customHeight="1">
      <c r="A48" s="48"/>
      <c r="B48" s="1214"/>
      <c r="C48" s="1215"/>
      <c r="D48" s="62"/>
      <c r="E48" s="1220" t="s">
        <v>15</v>
      </c>
      <c r="F48" s="1220"/>
      <c r="G48" s="1220"/>
      <c r="H48" s="1220"/>
      <c r="I48" s="1220"/>
      <c r="J48" s="1221"/>
      <c r="K48" s="63">
        <v>1025</v>
      </c>
      <c r="L48" s="64">
        <v>1072</v>
      </c>
      <c r="M48" s="64">
        <v>1062</v>
      </c>
      <c r="N48" s="64">
        <v>959</v>
      </c>
      <c r="O48" s="65">
        <v>1081</v>
      </c>
      <c r="P48" s="48"/>
      <c r="Q48" s="48"/>
      <c r="R48" s="48"/>
      <c r="S48" s="48"/>
      <c r="T48" s="48"/>
      <c r="U48" s="48"/>
    </row>
    <row r="49" spans="1:21" ht="30.75" customHeight="1">
      <c r="A49" s="48"/>
      <c r="B49" s="1214"/>
      <c r="C49" s="1215"/>
      <c r="D49" s="62"/>
      <c r="E49" s="1220" t="s">
        <v>16</v>
      </c>
      <c r="F49" s="1220"/>
      <c r="G49" s="1220"/>
      <c r="H49" s="1220"/>
      <c r="I49" s="1220"/>
      <c r="J49" s="1221"/>
      <c r="K49" s="63">
        <v>7</v>
      </c>
      <c r="L49" s="64">
        <v>7</v>
      </c>
      <c r="M49" s="64">
        <v>6</v>
      </c>
      <c r="N49" s="64">
        <v>6</v>
      </c>
      <c r="O49" s="65">
        <v>3</v>
      </c>
      <c r="P49" s="48"/>
      <c r="Q49" s="48"/>
      <c r="R49" s="48"/>
      <c r="S49" s="48"/>
      <c r="T49" s="48"/>
      <c r="U49" s="48"/>
    </row>
    <row r="50" spans="1:21" ht="30.75" customHeight="1">
      <c r="A50" s="48"/>
      <c r="B50" s="1214"/>
      <c r="C50" s="1215"/>
      <c r="D50" s="62"/>
      <c r="E50" s="1220" t="s">
        <v>17</v>
      </c>
      <c r="F50" s="1220"/>
      <c r="G50" s="1220"/>
      <c r="H50" s="1220"/>
      <c r="I50" s="1220"/>
      <c r="J50" s="1221"/>
      <c r="K50" s="63">
        <v>138</v>
      </c>
      <c r="L50" s="64">
        <v>112</v>
      </c>
      <c r="M50" s="64">
        <v>89</v>
      </c>
      <c r="N50" s="64">
        <v>78</v>
      </c>
      <c r="O50" s="65">
        <v>64</v>
      </c>
      <c r="P50" s="48"/>
      <c r="Q50" s="48"/>
      <c r="R50" s="48"/>
      <c r="S50" s="48"/>
      <c r="T50" s="48"/>
      <c r="U50" s="48"/>
    </row>
    <row r="51" spans="1:21" ht="30.75" customHeight="1">
      <c r="A51" s="48"/>
      <c r="B51" s="1216"/>
      <c r="C51" s="1217"/>
      <c r="D51" s="66"/>
      <c r="E51" s="1220" t="s">
        <v>18</v>
      </c>
      <c r="F51" s="1220"/>
      <c r="G51" s="1220"/>
      <c r="H51" s="1220"/>
      <c r="I51" s="1220"/>
      <c r="J51" s="1221"/>
      <c r="K51" s="63" t="s">
        <v>521</v>
      </c>
      <c r="L51" s="64" t="s">
        <v>521</v>
      </c>
      <c r="M51" s="64">
        <v>0</v>
      </c>
      <c r="N51" s="64">
        <v>0</v>
      </c>
      <c r="O51" s="65">
        <v>0</v>
      </c>
      <c r="P51" s="48"/>
      <c r="Q51" s="48"/>
      <c r="R51" s="48"/>
      <c r="S51" s="48"/>
      <c r="T51" s="48"/>
      <c r="U51" s="48"/>
    </row>
    <row r="52" spans="1:21" ht="30.75" customHeight="1">
      <c r="A52" s="48"/>
      <c r="B52" s="1222" t="s">
        <v>19</v>
      </c>
      <c r="C52" s="1223"/>
      <c r="D52" s="66"/>
      <c r="E52" s="1220" t="s">
        <v>20</v>
      </c>
      <c r="F52" s="1220"/>
      <c r="G52" s="1220"/>
      <c r="H52" s="1220"/>
      <c r="I52" s="1220"/>
      <c r="J52" s="1221"/>
      <c r="K52" s="63">
        <v>2428</v>
      </c>
      <c r="L52" s="64">
        <v>2560</v>
      </c>
      <c r="M52" s="64">
        <v>2551</v>
      </c>
      <c r="N52" s="64">
        <v>2569</v>
      </c>
      <c r="O52" s="65">
        <v>2524</v>
      </c>
      <c r="P52" s="48"/>
      <c r="Q52" s="48"/>
      <c r="R52" s="48"/>
      <c r="S52" s="48"/>
      <c r="T52" s="48"/>
      <c r="U52" s="48"/>
    </row>
    <row r="53" spans="1:21" ht="30.75" customHeight="1" thickBot="1">
      <c r="A53" s="48"/>
      <c r="B53" s="1224" t="s">
        <v>21</v>
      </c>
      <c r="C53" s="1225"/>
      <c r="D53" s="67"/>
      <c r="E53" s="1226" t="s">
        <v>22</v>
      </c>
      <c r="F53" s="1226"/>
      <c r="G53" s="1226"/>
      <c r="H53" s="1226"/>
      <c r="I53" s="1226"/>
      <c r="J53" s="1227"/>
      <c r="K53" s="68">
        <v>1100</v>
      </c>
      <c r="L53" s="69">
        <v>1030</v>
      </c>
      <c r="M53" s="69">
        <v>970</v>
      </c>
      <c r="N53" s="69">
        <v>756</v>
      </c>
      <c r="O53" s="70">
        <v>877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c r="B57" s="1228" t="s">
        <v>25</v>
      </c>
      <c r="C57" s="1229"/>
      <c r="D57" s="1232" t="s">
        <v>26</v>
      </c>
      <c r="E57" s="1233"/>
      <c r="F57" s="1233"/>
      <c r="G57" s="1233"/>
      <c r="H57" s="1233"/>
      <c r="I57" s="1233"/>
      <c r="J57" s="1234"/>
      <c r="K57" s="83" t="s">
        <v>600</v>
      </c>
      <c r="L57" s="84" t="s">
        <v>600</v>
      </c>
      <c r="M57" s="84" t="s">
        <v>600</v>
      </c>
      <c r="N57" s="84" t="s">
        <v>600</v>
      </c>
      <c r="O57" s="85" t="s">
        <v>600</v>
      </c>
    </row>
    <row r="58" spans="1:21" ht="31.5" customHeight="1" thickBot="1">
      <c r="B58" s="1230"/>
      <c r="C58" s="1231"/>
      <c r="D58" s="1235" t="s">
        <v>27</v>
      </c>
      <c r="E58" s="1236"/>
      <c r="F58" s="1236"/>
      <c r="G58" s="1236"/>
      <c r="H58" s="1236"/>
      <c r="I58" s="1236"/>
      <c r="J58" s="1237"/>
      <c r="K58" s="86" t="s">
        <v>600</v>
      </c>
      <c r="L58" s="87" t="s">
        <v>600</v>
      </c>
      <c r="M58" s="87" t="s">
        <v>600</v>
      </c>
      <c r="N58" s="87" t="s">
        <v>600</v>
      </c>
      <c r="O58" s="88" t="s">
        <v>600</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Ba8t7D4hKr4Ko+ZbdN2+MC3yzmGv2ZHDg4l4tvZ1WvRVRxMDWioxg49iITMqm4+Z5PALm/xVSYPMrdzEK4AdA==" saltValue="p3yMBxtj+wSktODyCKLEb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562</v>
      </c>
      <c r="J40" s="100" t="s">
        <v>563</v>
      </c>
      <c r="K40" s="100" t="s">
        <v>564</v>
      </c>
      <c r="L40" s="100" t="s">
        <v>565</v>
      </c>
      <c r="M40" s="101" t="s">
        <v>566</v>
      </c>
    </row>
    <row r="41" spans="2:13" ht="27.75" customHeight="1">
      <c r="B41" s="1238" t="s">
        <v>30</v>
      </c>
      <c r="C41" s="1239"/>
      <c r="D41" s="102"/>
      <c r="E41" s="1244" t="s">
        <v>31</v>
      </c>
      <c r="F41" s="1244"/>
      <c r="G41" s="1244"/>
      <c r="H41" s="1245"/>
      <c r="I41" s="103">
        <v>21727</v>
      </c>
      <c r="J41" s="104">
        <v>21611</v>
      </c>
      <c r="K41" s="104">
        <v>21723</v>
      </c>
      <c r="L41" s="104">
        <v>22396</v>
      </c>
      <c r="M41" s="105">
        <v>23859</v>
      </c>
    </row>
    <row r="42" spans="2:13" ht="27.75" customHeight="1">
      <c r="B42" s="1240"/>
      <c r="C42" s="1241"/>
      <c r="D42" s="106"/>
      <c r="E42" s="1246" t="s">
        <v>32</v>
      </c>
      <c r="F42" s="1246"/>
      <c r="G42" s="1246"/>
      <c r="H42" s="1247"/>
      <c r="I42" s="107">
        <v>445</v>
      </c>
      <c r="J42" s="108">
        <v>347</v>
      </c>
      <c r="K42" s="108">
        <v>268</v>
      </c>
      <c r="L42" s="108">
        <v>198</v>
      </c>
      <c r="M42" s="109">
        <v>139</v>
      </c>
    </row>
    <row r="43" spans="2:13" ht="27.75" customHeight="1">
      <c r="B43" s="1240"/>
      <c r="C43" s="1241"/>
      <c r="D43" s="106"/>
      <c r="E43" s="1246" t="s">
        <v>33</v>
      </c>
      <c r="F43" s="1246"/>
      <c r="G43" s="1246"/>
      <c r="H43" s="1247"/>
      <c r="I43" s="107">
        <v>14102</v>
      </c>
      <c r="J43" s="108">
        <v>14372</v>
      </c>
      <c r="K43" s="108">
        <v>13057</v>
      </c>
      <c r="L43" s="108">
        <v>12481</v>
      </c>
      <c r="M43" s="109">
        <v>11450</v>
      </c>
    </row>
    <row r="44" spans="2:13" ht="27.75" customHeight="1">
      <c r="B44" s="1240"/>
      <c r="C44" s="1241"/>
      <c r="D44" s="106"/>
      <c r="E44" s="1246" t="s">
        <v>34</v>
      </c>
      <c r="F44" s="1246"/>
      <c r="G44" s="1246"/>
      <c r="H44" s="1247"/>
      <c r="I44" s="107">
        <v>201</v>
      </c>
      <c r="J44" s="108">
        <v>166</v>
      </c>
      <c r="K44" s="108">
        <v>133</v>
      </c>
      <c r="L44" s="108">
        <v>142</v>
      </c>
      <c r="M44" s="109">
        <v>215</v>
      </c>
    </row>
    <row r="45" spans="2:13" ht="27.75" customHeight="1">
      <c r="B45" s="1240"/>
      <c r="C45" s="1241"/>
      <c r="D45" s="106"/>
      <c r="E45" s="1246" t="s">
        <v>35</v>
      </c>
      <c r="F45" s="1246"/>
      <c r="G45" s="1246"/>
      <c r="H45" s="1247"/>
      <c r="I45" s="107">
        <v>2538</v>
      </c>
      <c r="J45" s="108">
        <v>2292</v>
      </c>
      <c r="K45" s="108">
        <v>2236</v>
      </c>
      <c r="L45" s="108">
        <v>2212</v>
      </c>
      <c r="M45" s="109">
        <v>2254</v>
      </c>
    </row>
    <row r="46" spans="2:13" ht="27.75" customHeight="1">
      <c r="B46" s="1240"/>
      <c r="C46" s="1241"/>
      <c r="D46" s="110"/>
      <c r="E46" s="1246" t="s">
        <v>36</v>
      </c>
      <c r="F46" s="1246"/>
      <c r="G46" s="1246"/>
      <c r="H46" s="1247"/>
      <c r="I46" s="107">
        <v>24</v>
      </c>
      <c r="J46" s="108">
        <v>22</v>
      </c>
      <c r="K46" s="108">
        <v>26</v>
      </c>
      <c r="L46" s="108">
        <v>26</v>
      </c>
      <c r="M46" s="109">
        <v>25</v>
      </c>
    </row>
    <row r="47" spans="2:13" ht="27.75" customHeight="1">
      <c r="B47" s="1240"/>
      <c r="C47" s="1241"/>
      <c r="D47" s="111"/>
      <c r="E47" s="1248" t="s">
        <v>37</v>
      </c>
      <c r="F47" s="1249"/>
      <c r="G47" s="1249"/>
      <c r="H47" s="1250"/>
      <c r="I47" s="107" t="s">
        <v>521</v>
      </c>
      <c r="J47" s="108" t="s">
        <v>521</v>
      </c>
      <c r="K47" s="108" t="s">
        <v>521</v>
      </c>
      <c r="L47" s="108" t="s">
        <v>521</v>
      </c>
      <c r="M47" s="109" t="s">
        <v>521</v>
      </c>
    </row>
    <row r="48" spans="2:13" ht="27.75" customHeight="1">
      <c r="B48" s="1240"/>
      <c r="C48" s="1241"/>
      <c r="D48" s="106"/>
      <c r="E48" s="1246" t="s">
        <v>38</v>
      </c>
      <c r="F48" s="1246"/>
      <c r="G48" s="1246"/>
      <c r="H48" s="1247"/>
      <c r="I48" s="107" t="s">
        <v>521</v>
      </c>
      <c r="J48" s="108" t="s">
        <v>521</v>
      </c>
      <c r="K48" s="108" t="s">
        <v>521</v>
      </c>
      <c r="L48" s="108" t="s">
        <v>521</v>
      </c>
      <c r="M48" s="109" t="s">
        <v>521</v>
      </c>
    </row>
    <row r="49" spans="2:13" ht="27.75" customHeight="1">
      <c r="B49" s="1242"/>
      <c r="C49" s="1243"/>
      <c r="D49" s="106"/>
      <c r="E49" s="1246" t="s">
        <v>39</v>
      </c>
      <c r="F49" s="1246"/>
      <c r="G49" s="1246"/>
      <c r="H49" s="1247"/>
      <c r="I49" s="107" t="s">
        <v>521</v>
      </c>
      <c r="J49" s="108" t="s">
        <v>521</v>
      </c>
      <c r="K49" s="108" t="s">
        <v>521</v>
      </c>
      <c r="L49" s="108" t="s">
        <v>521</v>
      </c>
      <c r="M49" s="109" t="s">
        <v>521</v>
      </c>
    </row>
    <row r="50" spans="2:13" ht="27.75" customHeight="1">
      <c r="B50" s="1251" t="s">
        <v>40</v>
      </c>
      <c r="C50" s="1252"/>
      <c r="D50" s="112"/>
      <c r="E50" s="1246" t="s">
        <v>41</v>
      </c>
      <c r="F50" s="1246"/>
      <c r="G50" s="1246"/>
      <c r="H50" s="1247"/>
      <c r="I50" s="107">
        <v>4792</v>
      </c>
      <c r="J50" s="108">
        <v>4281</v>
      </c>
      <c r="K50" s="108">
        <v>4340</v>
      </c>
      <c r="L50" s="108">
        <v>4449</v>
      </c>
      <c r="M50" s="109">
        <v>4620</v>
      </c>
    </row>
    <row r="51" spans="2:13" ht="27.75" customHeight="1">
      <c r="B51" s="1240"/>
      <c r="C51" s="1241"/>
      <c r="D51" s="106"/>
      <c r="E51" s="1246" t="s">
        <v>42</v>
      </c>
      <c r="F51" s="1246"/>
      <c r="G51" s="1246"/>
      <c r="H51" s="1247"/>
      <c r="I51" s="107">
        <v>2052</v>
      </c>
      <c r="J51" s="108">
        <v>1749</v>
      </c>
      <c r="K51" s="108">
        <v>1526</v>
      </c>
      <c r="L51" s="108">
        <v>1237</v>
      </c>
      <c r="M51" s="109">
        <v>972</v>
      </c>
    </row>
    <row r="52" spans="2:13" ht="27.75" customHeight="1">
      <c r="B52" s="1242"/>
      <c r="C52" s="1243"/>
      <c r="D52" s="106"/>
      <c r="E52" s="1246" t="s">
        <v>43</v>
      </c>
      <c r="F52" s="1246"/>
      <c r="G52" s="1246"/>
      <c r="H52" s="1247"/>
      <c r="I52" s="107">
        <v>23874</v>
      </c>
      <c r="J52" s="108">
        <v>24723</v>
      </c>
      <c r="K52" s="108">
        <v>24507</v>
      </c>
      <c r="L52" s="108">
        <v>24519</v>
      </c>
      <c r="M52" s="109">
        <v>25459</v>
      </c>
    </row>
    <row r="53" spans="2:13" ht="27.75" customHeight="1" thickBot="1">
      <c r="B53" s="1253" t="s">
        <v>44</v>
      </c>
      <c r="C53" s="1254"/>
      <c r="D53" s="113"/>
      <c r="E53" s="1255" t="s">
        <v>45</v>
      </c>
      <c r="F53" s="1255"/>
      <c r="G53" s="1255"/>
      <c r="H53" s="1256"/>
      <c r="I53" s="114">
        <v>8319</v>
      </c>
      <c r="J53" s="115">
        <v>8059</v>
      </c>
      <c r="K53" s="115">
        <v>7069</v>
      </c>
      <c r="L53" s="115">
        <v>7251</v>
      </c>
      <c r="M53" s="116">
        <v>6892</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TTP95uhAMCtJUwob8tvp4C3kevBH6xeVHXqXmavUhE0q11P3i/YSkvTznNmyeoi84XFa6Yh4I1Lr9X2vogJA8w==" saltValue="CYz6DjAIyyHEwroUjlXc9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564</v>
      </c>
      <c r="G54" s="125" t="s">
        <v>565</v>
      </c>
      <c r="H54" s="126" t="s">
        <v>566</v>
      </c>
    </row>
    <row r="55" spans="2:8" ht="52.5" customHeight="1">
      <c r="B55" s="127"/>
      <c r="C55" s="1265" t="s">
        <v>48</v>
      </c>
      <c r="D55" s="1265"/>
      <c r="E55" s="1266"/>
      <c r="F55" s="128">
        <v>2663</v>
      </c>
      <c r="G55" s="128">
        <v>2771</v>
      </c>
      <c r="H55" s="129">
        <v>2936</v>
      </c>
    </row>
    <row r="56" spans="2:8" ht="52.5" customHeight="1">
      <c r="B56" s="130"/>
      <c r="C56" s="1267" t="s">
        <v>49</v>
      </c>
      <c r="D56" s="1267"/>
      <c r="E56" s="1268"/>
      <c r="F56" s="131">
        <v>736</v>
      </c>
      <c r="G56" s="131">
        <v>746</v>
      </c>
      <c r="H56" s="132">
        <v>759</v>
      </c>
    </row>
    <row r="57" spans="2:8" ht="53.25" customHeight="1">
      <c r="B57" s="130"/>
      <c r="C57" s="1269" t="s">
        <v>50</v>
      </c>
      <c r="D57" s="1269"/>
      <c r="E57" s="1270"/>
      <c r="F57" s="133">
        <v>2099</v>
      </c>
      <c r="G57" s="133">
        <v>2059</v>
      </c>
      <c r="H57" s="134">
        <v>2013</v>
      </c>
    </row>
    <row r="58" spans="2:8" ht="45.75" customHeight="1">
      <c r="B58" s="135"/>
      <c r="C58" s="1257" t="s">
        <v>601</v>
      </c>
      <c r="D58" s="1258"/>
      <c r="E58" s="1259"/>
      <c r="F58" s="136">
        <v>1344</v>
      </c>
      <c r="G58" s="136">
        <v>1315</v>
      </c>
      <c r="H58" s="137">
        <v>1267</v>
      </c>
    </row>
    <row r="59" spans="2:8" ht="45.75" customHeight="1">
      <c r="B59" s="135"/>
      <c r="C59" s="1257" t="s">
        <v>602</v>
      </c>
      <c r="D59" s="1258"/>
      <c r="E59" s="1259"/>
      <c r="F59" s="136">
        <v>426</v>
      </c>
      <c r="G59" s="136">
        <v>420</v>
      </c>
      <c r="H59" s="137">
        <v>414</v>
      </c>
    </row>
    <row r="60" spans="2:8" ht="45.75" customHeight="1">
      <c r="B60" s="135"/>
      <c r="C60" s="1257" t="s">
        <v>603</v>
      </c>
      <c r="D60" s="1258"/>
      <c r="E60" s="1259"/>
      <c r="F60" s="136">
        <v>79</v>
      </c>
      <c r="G60" s="136">
        <v>79</v>
      </c>
      <c r="H60" s="137">
        <v>79</v>
      </c>
    </row>
    <row r="61" spans="2:8" ht="45.75" customHeight="1">
      <c r="B61" s="135"/>
      <c r="C61" s="1257" t="s">
        <v>604</v>
      </c>
      <c r="D61" s="1258"/>
      <c r="E61" s="1259"/>
      <c r="F61" s="136">
        <v>65</v>
      </c>
      <c r="G61" s="136">
        <v>66</v>
      </c>
      <c r="H61" s="137">
        <v>71</v>
      </c>
    </row>
    <row r="62" spans="2:8" ht="45.75" customHeight="1" thickBot="1">
      <c r="B62" s="138"/>
      <c r="C62" s="1260" t="s">
        <v>605</v>
      </c>
      <c r="D62" s="1261"/>
      <c r="E62" s="1262"/>
      <c r="F62" s="139">
        <v>49</v>
      </c>
      <c r="G62" s="139">
        <v>46</v>
      </c>
      <c r="H62" s="140">
        <v>44</v>
      </c>
    </row>
    <row r="63" spans="2:8" ht="52.5" customHeight="1" thickBot="1">
      <c r="B63" s="141"/>
      <c r="C63" s="1263" t="s">
        <v>51</v>
      </c>
      <c r="D63" s="1263"/>
      <c r="E63" s="1264"/>
      <c r="F63" s="142">
        <v>5498</v>
      </c>
      <c r="G63" s="142">
        <v>5577</v>
      </c>
      <c r="H63" s="143">
        <v>5708</v>
      </c>
    </row>
    <row r="64" spans="2:8" ht="15" customHeight="1"/>
  </sheetData>
  <sheetProtection algorithmName="SHA-512" hashValue="m82olckjNJyu6ikkEsD1G4EE8AqDVGa0F8smLaY5WH1ipy7r0AHPKsLrr75PqdYKGU1ybiv+eo36InIo60AkXg==" saltValue="QJBcN1JA3Pzq7MFKmZz/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13" zoomScaleNormal="100" zoomScaleSheetLayoutView="55" workbookViewId="0">
      <selection activeCell="AI40" sqref="AI40"/>
    </sheetView>
  </sheetViews>
  <sheetFormatPr defaultColWidth="0" defaultRowHeight="0" customHeight="1" zeroHeight="1"/>
  <cols>
    <col min="1" max="1" width="6.375" style="1271" customWidth="1"/>
    <col min="2" max="107" width="2.5" style="1271" customWidth="1"/>
    <col min="108" max="108" width="6.125" style="1273" customWidth="1"/>
    <col min="109" max="109" width="5.875" style="1272" customWidth="1"/>
    <col min="110" max="110" width="19.125" style="1271" hidden="1"/>
    <col min="111" max="115" width="12.625" style="1271" hidden="1"/>
    <col min="116" max="349" width="8.625" style="1271" hidden="1"/>
    <col min="350" max="355" width="14.875" style="1271" hidden="1"/>
    <col min="356" max="357" width="15.875" style="1271" hidden="1"/>
    <col min="358" max="363" width="16.125" style="1271" hidden="1"/>
    <col min="364" max="364" width="6.125" style="1271" hidden="1"/>
    <col min="365" max="365" width="3" style="1271" hidden="1"/>
    <col min="366" max="605" width="8.625" style="1271" hidden="1"/>
    <col min="606" max="611" width="14.875" style="1271" hidden="1"/>
    <col min="612" max="613" width="15.875" style="1271" hidden="1"/>
    <col min="614" max="619" width="16.125" style="1271" hidden="1"/>
    <col min="620" max="620" width="6.125" style="1271" hidden="1"/>
    <col min="621" max="621" width="3" style="1271" hidden="1"/>
    <col min="622" max="861" width="8.625" style="1271" hidden="1"/>
    <col min="862" max="867" width="14.875" style="1271" hidden="1"/>
    <col min="868" max="869" width="15.875" style="1271" hidden="1"/>
    <col min="870" max="875" width="16.125" style="1271" hidden="1"/>
    <col min="876" max="876" width="6.125" style="1271" hidden="1"/>
    <col min="877" max="877" width="3" style="1271" hidden="1"/>
    <col min="878" max="1117" width="8.625" style="1271" hidden="1"/>
    <col min="1118" max="1123" width="14.875" style="1271" hidden="1"/>
    <col min="1124" max="1125" width="15.875" style="1271" hidden="1"/>
    <col min="1126" max="1131" width="16.125" style="1271" hidden="1"/>
    <col min="1132" max="1132" width="6.125" style="1271" hidden="1"/>
    <col min="1133" max="1133" width="3" style="1271" hidden="1"/>
    <col min="1134" max="1373" width="8.625" style="1271" hidden="1"/>
    <col min="1374" max="1379" width="14.875" style="1271" hidden="1"/>
    <col min="1380" max="1381" width="15.875" style="1271" hidden="1"/>
    <col min="1382" max="1387" width="16.125" style="1271" hidden="1"/>
    <col min="1388" max="1388" width="6.125" style="1271" hidden="1"/>
    <col min="1389" max="1389" width="3" style="1271" hidden="1"/>
    <col min="1390" max="1629" width="8.625" style="1271" hidden="1"/>
    <col min="1630" max="1635" width="14.875" style="1271" hidden="1"/>
    <col min="1636" max="1637" width="15.875" style="1271" hidden="1"/>
    <col min="1638" max="1643" width="16.125" style="1271" hidden="1"/>
    <col min="1644" max="1644" width="6.125" style="1271" hidden="1"/>
    <col min="1645" max="1645" width="3" style="1271" hidden="1"/>
    <col min="1646" max="1885" width="8.625" style="1271" hidden="1"/>
    <col min="1886" max="1891" width="14.875" style="1271" hidden="1"/>
    <col min="1892" max="1893" width="15.875" style="1271" hidden="1"/>
    <col min="1894" max="1899" width="16.125" style="1271" hidden="1"/>
    <col min="1900" max="1900" width="6.125" style="1271" hidden="1"/>
    <col min="1901" max="1901" width="3" style="1271" hidden="1"/>
    <col min="1902" max="2141" width="8.625" style="1271" hidden="1"/>
    <col min="2142" max="2147" width="14.875" style="1271" hidden="1"/>
    <col min="2148" max="2149" width="15.875" style="1271" hidden="1"/>
    <col min="2150" max="2155" width="16.125" style="1271" hidden="1"/>
    <col min="2156" max="2156" width="6.125" style="1271" hidden="1"/>
    <col min="2157" max="2157" width="3" style="1271" hidden="1"/>
    <col min="2158" max="2397" width="8.625" style="1271" hidden="1"/>
    <col min="2398" max="2403" width="14.875" style="1271" hidden="1"/>
    <col min="2404" max="2405" width="15.875" style="1271" hidden="1"/>
    <col min="2406" max="2411" width="16.125" style="1271" hidden="1"/>
    <col min="2412" max="2412" width="6.125" style="1271" hidden="1"/>
    <col min="2413" max="2413" width="3" style="1271" hidden="1"/>
    <col min="2414" max="2653" width="8.625" style="1271" hidden="1"/>
    <col min="2654" max="2659" width="14.875" style="1271" hidden="1"/>
    <col min="2660" max="2661" width="15.875" style="1271" hidden="1"/>
    <col min="2662" max="2667" width="16.125" style="1271" hidden="1"/>
    <col min="2668" max="2668" width="6.125" style="1271" hidden="1"/>
    <col min="2669" max="2669" width="3" style="1271" hidden="1"/>
    <col min="2670" max="2909" width="8.625" style="1271" hidden="1"/>
    <col min="2910" max="2915" width="14.875" style="1271" hidden="1"/>
    <col min="2916" max="2917" width="15.875" style="1271" hidden="1"/>
    <col min="2918" max="2923" width="16.125" style="1271" hidden="1"/>
    <col min="2924" max="2924" width="6.125" style="1271" hidden="1"/>
    <col min="2925" max="2925" width="3" style="1271" hidden="1"/>
    <col min="2926" max="3165" width="8.625" style="1271" hidden="1"/>
    <col min="3166" max="3171" width="14.875" style="1271" hidden="1"/>
    <col min="3172" max="3173" width="15.875" style="1271" hidden="1"/>
    <col min="3174" max="3179" width="16.125" style="1271" hidden="1"/>
    <col min="3180" max="3180" width="6.125" style="1271" hidden="1"/>
    <col min="3181" max="3181" width="3" style="1271" hidden="1"/>
    <col min="3182" max="3421" width="8.625" style="1271" hidden="1"/>
    <col min="3422" max="3427" width="14.875" style="1271" hidden="1"/>
    <col min="3428" max="3429" width="15.875" style="1271" hidden="1"/>
    <col min="3430" max="3435" width="16.125" style="1271" hidden="1"/>
    <col min="3436" max="3436" width="6.125" style="1271" hidden="1"/>
    <col min="3437" max="3437" width="3" style="1271" hidden="1"/>
    <col min="3438" max="3677" width="8.625" style="1271" hidden="1"/>
    <col min="3678" max="3683" width="14.875" style="1271" hidden="1"/>
    <col min="3684" max="3685" width="15.875" style="1271" hidden="1"/>
    <col min="3686" max="3691" width="16.125" style="1271" hidden="1"/>
    <col min="3692" max="3692" width="6.125" style="1271" hidden="1"/>
    <col min="3693" max="3693" width="3" style="1271" hidden="1"/>
    <col min="3694" max="3933" width="8.625" style="1271" hidden="1"/>
    <col min="3934" max="3939" width="14.875" style="1271" hidden="1"/>
    <col min="3940" max="3941" width="15.875" style="1271" hidden="1"/>
    <col min="3942" max="3947" width="16.125" style="1271" hidden="1"/>
    <col min="3948" max="3948" width="6.125" style="1271" hidden="1"/>
    <col min="3949" max="3949" width="3" style="1271" hidden="1"/>
    <col min="3950" max="4189" width="8.625" style="1271" hidden="1"/>
    <col min="4190" max="4195" width="14.875" style="1271" hidden="1"/>
    <col min="4196" max="4197" width="15.875" style="1271" hidden="1"/>
    <col min="4198" max="4203" width="16.125" style="1271" hidden="1"/>
    <col min="4204" max="4204" width="6.125" style="1271" hidden="1"/>
    <col min="4205" max="4205" width="3" style="1271" hidden="1"/>
    <col min="4206" max="4445" width="8.625" style="1271" hidden="1"/>
    <col min="4446" max="4451" width="14.875" style="1271" hidden="1"/>
    <col min="4452" max="4453" width="15.875" style="1271" hidden="1"/>
    <col min="4454" max="4459" width="16.125" style="1271" hidden="1"/>
    <col min="4460" max="4460" width="6.125" style="1271" hidden="1"/>
    <col min="4461" max="4461" width="3" style="1271" hidden="1"/>
    <col min="4462" max="4701" width="8.625" style="1271" hidden="1"/>
    <col min="4702" max="4707" width="14.875" style="1271" hidden="1"/>
    <col min="4708" max="4709" width="15.875" style="1271" hidden="1"/>
    <col min="4710" max="4715" width="16.125" style="1271" hidden="1"/>
    <col min="4716" max="4716" width="6.125" style="1271" hidden="1"/>
    <col min="4717" max="4717" width="3" style="1271" hidden="1"/>
    <col min="4718" max="4957" width="8.625" style="1271" hidden="1"/>
    <col min="4958" max="4963" width="14.875" style="1271" hidden="1"/>
    <col min="4964" max="4965" width="15.875" style="1271" hidden="1"/>
    <col min="4966" max="4971" width="16.125" style="1271" hidden="1"/>
    <col min="4972" max="4972" width="6.125" style="1271" hidden="1"/>
    <col min="4973" max="4973" width="3" style="1271" hidden="1"/>
    <col min="4974" max="5213" width="8.625" style="1271" hidden="1"/>
    <col min="5214" max="5219" width="14.875" style="1271" hidden="1"/>
    <col min="5220" max="5221" width="15.875" style="1271" hidden="1"/>
    <col min="5222" max="5227" width="16.125" style="1271" hidden="1"/>
    <col min="5228" max="5228" width="6.125" style="1271" hidden="1"/>
    <col min="5229" max="5229" width="3" style="1271" hidden="1"/>
    <col min="5230" max="5469" width="8.625" style="1271" hidden="1"/>
    <col min="5470" max="5475" width="14.875" style="1271" hidden="1"/>
    <col min="5476" max="5477" width="15.875" style="1271" hidden="1"/>
    <col min="5478" max="5483" width="16.125" style="1271" hidden="1"/>
    <col min="5484" max="5484" width="6.125" style="1271" hidden="1"/>
    <col min="5485" max="5485" width="3" style="1271" hidden="1"/>
    <col min="5486" max="5725" width="8.625" style="1271" hidden="1"/>
    <col min="5726" max="5731" width="14.875" style="1271" hidden="1"/>
    <col min="5732" max="5733" width="15.875" style="1271" hidden="1"/>
    <col min="5734" max="5739" width="16.125" style="1271" hidden="1"/>
    <col min="5740" max="5740" width="6.125" style="1271" hidden="1"/>
    <col min="5741" max="5741" width="3" style="1271" hidden="1"/>
    <col min="5742" max="5981" width="8.625" style="1271" hidden="1"/>
    <col min="5982" max="5987" width="14.875" style="1271" hidden="1"/>
    <col min="5988" max="5989" width="15.875" style="1271" hidden="1"/>
    <col min="5990" max="5995" width="16.125" style="1271" hidden="1"/>
    <col min="5996" max="5996" width="6.125" style="1271" hidden="1"/>
    <col min="5997" max="5997" width="3" style="1271" hidden="1"/>
    <col min="5998" max="6237" width="8.625" style="1271" hidden="1"/>
    <col min="6238" max="6243" width="14.875" style="1271" hidden="1"/>
    <col min="6244" max="6245" width="15.875" style="1271" hidden="1"/>
    <col min="6246" max="6251" width="16.125" style="1271" hidden="1"/>
    <col min="6252" max="6252" width="6.125" style="1271" hidden="1"/>
    <col min="6253" max="6253" width="3" style="1271" hidden="1"/>
    <col min="6254" max="6493" width="8.625" style="1271" hidden="1"/>
    <col min="6494" max="6499" width="14.875" style="1271" hidden="1"/>
    <col min="6500" max="6501" width="15.875" style="1271" hidden="1"/>
    <col min="6502" max="6507" width="16.125" style="1271" hidden="1"/>
    <col min="6508" max="6508" width="6.125" style="1271" hidden="1"/>
    <col min="6509" max="6509" width="3" style="1271" hidden="1"/>
    <col min="6510" max="6749" width="8.625" style="1271" hidden="1"/>
    <col min="6750" max="6755" width="14.875" style="1271" hidden="1"/>
    <col min="6756" max="6757" width="15.875" style="1271" hidden="1"/>
    <col min="6758" max="6763" width="16.125" style="1271" hidden="1"/>
    <col min="6764" max="6764" width="6.125" style="1271" hidden="1"/>
    <col min="6765" max="6765" width="3" style="1271" hidden="1"/>
    <col min="6766" max="7005" width="8.625" style="1271" hidden="1"/>
    <col min="7006" max="7011" width="14.875" style="1271" hidden="1"/>
    <col min="7012" max="7013" width="15.875" style="1271" hidden="1"/>
    <col min="7014" max="7019" width="16.125" style="1271" hidden="1"/>
    <col min="7020" max="7020" width="6.125" style="1271" hidden="1"/>
    <col min="7021" max="7021" width="3" style="1271" hidden="1"/>
    <col min="7022" max="7261" width="8.625" style="1271" hidden="1"/>
    <col min="7262" max="7267" width="14.875" style="1271" hidden="1"/>
    <col min="7268" max="7269" width="15.875" style="1271" hidden="1"/>
    <col min="7270" max="7275" width="16.125" style="1271" hidden="1"/>
    <col min="7276" max="7276" width="6.125" style="1271" hidden="1"/>
    <col min="7277" max="7277" width="3" style="1271" hidden="1"/>
    <col min="7278" max="7517" width="8.625" style="1271" hidden="1"/>
    <col min="7518" max="7523" width="14.875" style="1271" hidden="1"/>
    <col min="7524" max="7525" width="15.875" style="1271" hidden="1"/>
    <col min="7526" max="7531" width="16.125" style="1271" hidden="1"/>
    <col min="7532" max="7532" width="6.125" style="1271" hidden="1"/>
    <col min="7533" max="7533" width="3" style="1271" hidden="1"/>
    <col min="7534" max="7773" width="8.625" style="1271" hidden="1"/>
    <col min="7774" max="7779" width="14.875" style="1271" hidden="1"/>
    <col min="7780" max="7781" width="15.875" style="1271" hidden="1"/>
    <col min="7782" max="7787" width="16.125" style="1271" hidden="1"/>
    <col min="7788" max="7788" width="6.125" style="1271" hidden="1"/>
    <col min="7789" max="7789" width="3" style="1271" hidden="1"/>
    <col min="7790" max="8029" width="8.625" style="1271" hidden="1"/>
    <col min="8030" max="8035" width="14.875" style="1271" hidden="1"/>
    <col min="8036" max="8037" width="15.875" style="1271" hidden="1"/>
    <col min="8038" max="8043" width="16.125" style="1271" hidden="1"/>
    <col min="8044" max="8044" width="6.125" style="1271" hidden="1"/>
    <col min="8045" max="8045" width="3" style="1271" hidden="1"/>
    <col min="8046" max="8285" width="8.625" style="1271" hidden="1"/>
    <col min="8286" max="8291" width="14.875" style="1271" hidden="1"/>
    <col min="8292" max="8293" width="15.875" style="1271" hidden="1"/>
    <col min="8294" max="8299" width="16.125" style="1271" hidden="1"/>
    <col min="8300" max="8300" width="6.125" style="1271" hidden="1"/>
    <col min="8301" max="8301" width="3" style="1271" hidden="1"/>
    <col min="8302" max="8541" width="8.625" style="1271" hidden="1"/>
    <col min="8542" max="8547" width="14.875" style="1271" hidden="1"/>
    <col min="8548" max="8549" width="15.875" style="1271" hidden="1"/>
    <col min="8550" max="8555" width="16.125" style="1271" hidden="1"/>
    <col min="8556" max="8556" width="6.125" style="1271" hidden="1"/>
    <col min="8557" max="8557" width="3" style="1271" hidden="1"/>
    <col min="8558" max="8797" width="8.625" style="1271" hidden="1"/>
    <col min="8798" max="8803" width="14.875" style="1271" hidden="1"/>
    <col min="8804" max="8805" width="15.875" style="1271" hidden="1"/>
    <col min="8806" max="8811" width="16.125" style="1271" hidden="1"/>
    <col min="8812" max="8812" width="6.125" style="1271" hidden="1"/>
    <col min="8813" max="8813" width="3" style="1271" hidden="1"/>
    <col min="8814" max="9053" width="8.625" style="1271" hidden="1"/>
    <col min="9054" max="9059" width="14.875" style="1271" hidden="1"/>
    <col min="9060" max="9061" width="15.875" style="1271" hidden="1"/>
    <col min="9062" max="9067" width="16.125" style="1271" hidden="1"/>
    <col min="9068" max="9068" width="6.125" style="1271" hidden="1"/>
    <col min="9069" max="9069" width="3" style="1271" hidden="1"/>
    <col min="9070" max="9309" width="8.625" style="1271" hidden="1"/>
    <col min="9310" max="9315" width="14.875" style="1271" hidden="1"/>
    <col min="9316" max="9317" width="15.875" style="1271" hidden="1"/>
    <col min="9318" max="9323" width="16.125" style="1271" hidden="1"/>
    <col min="9324" max="9324" width="6.125" style="1271" hidden="1"/>
    <col min="9325" max="9325" width="3" style="1271" hidden="1"/>
    <col min="9326" max="9565" width="8.625" style="1271" hidden="1"/>
    <col min="9566" max="9571" width="14.875" style="1271" hidden="1"/>
    <col min="9572" max="9573" width="15.875" style="1271" hidden="1"/>
    <col min="9574" max="9579" width="16.125" style="1271" hidden="1"/>
    <col min="9580" max="9580" width="6.125" style="1271" hidden="1"/>
    <col min="9581" max="9581" width="3" style="1271" hidden="1"/>
    <col min="9582" max="9821" width="8.625" style="1271" hidden="1"/>
    <col min="9822" max="9827" width="14.875" style="1271" hidden="1"/>
    <col min="9828" max="9829" width="15.875" style="1271" hidden="1"/>
    <col min="9830" max="9835" width="16.125" style="1271" hidden="1"/>
    <col min="9836" max="9836" width="6.125" style="1271" hidden="1"/>
    <col min="9837" max="9837" width="3" style="1271" hidden="1"/>
    <col min="9838" max="10077" width="8.625" style="1271" hidden="1"/>
    <col min="10078" max="10083" width="14.875" style="1271" hidden="1"/>
    <col min="10084" max="10085" width="15.875" style="1271" hidden="1"/>
    <col min="10086" max="10091" width="16.125" style="1271" hidden="1"/>
    <col min="10092" max="10092" width="6.125" style="1271" hidden="1"/>
    <col min="10093" max="10093" width="3" style="1271" hidden="1"/>
    <col min="10094" max="10333" width="8.625" style="1271" hidden="1"/>
    <col min="10334" max="10339" width="14.875" style="1271" hidden="1"/>
    <col min="10340" max="10341" width="15.875" style="1271" hidden="1"/>
    <col min="10342" max="10347" width="16.125" style="1271" hidden="1"/>
    <col min="10348" max="10348" width="6.125" style="1271" hidden="1"/>
    <col min="10349" max="10349" width="3" style="1271" hidden="1"/>
    <col min="10350" max="10589" width="8.625" style="1271" hidden="1"/>
    <col min="10590" max="10595" width="14.875" style="1271" hidden="1"/>
    <col min="10596" max="10597" width="15.875" style="1271" hidden="1"/>
    <col min="10598" max="10603" width="16.125" style="1271" hidden="1"/>
    <col min="10604" max="10604" width="6.125" style="1271" hidden="1"/>
    <col min="10605" max="10605" width="3" style="1271" hidden="1"/>
    <col min="10606" max="10845" width="8.625" style="1271" hidden="1"/>
    <col min="10846" max="10851" width="14.875" style="1271" hidden="1"/>
    <col min="10852" max="10853" width="15.875" style="1271" hidden="1"/>
    <col min="10854" max="10859" width="16.125" style="1271" hidden="1"/>
    <col min="10860" max="10860" width="6.125" style="1271" hidden="1"/>
    <col min="10861" max="10861" width="3" style="1271" hidden="1"/>
    <col min="10862" max="11101" width="8.625" style="1271" hidden="1"/>
    <col min="11102" max="11107" width="14.875" style="1271" hidden="1"/>
    <col min="11108" max="11109" width="15.875" style="1271" hidden="1"/>
    <col min="11110" max="11115" width="16.125" style="1271" hidden="1"/>
    <col min="11116" max="11116" width="6.125" style="1271" hidden="1"/>
    <col min="11117" max="11117" width="3" style="1271" hidden="1"/>
    <col min="11118" max="11357" width="8.625" style="1271" hidden="1"/>
    <col min="11358" max="11363" width="14.875" style="1271" hidden="1"/>
    <col min="11364" max="11365" width="15.875" style="1271" hidden="1"/>
    <col min="11366" max="11371" width="16.125" style="1271" hidden="1"/>
    <col min="11372" max="11372" width="6.125" style="1271" hidden="1"/>
    <col min="11373" max="11373" width="3" style="1271" hidden="1"/>
    <col min="11374" max="11613" width="8.625" style="1271" hidden="1"/>
    <col min="11614" max="11619" width="14.875" style="1271" hidden="1"/>
    <col min="11620" max="11621" width="15.875" style="1271" hidden="1"/>
    <col min="11622" max="11627" width="16.125" style="1271" hidden="1"/>
    <col min="11628" max="11628" width="6.125" style="1271" hidden="1"/>
    <col min="11629" max="11629" width="3" style="1271" hidden="1"/>
    <col min="11630" max="11869" width="8.625" style="1271" hidden="1"/>
    <col min="11870" max="11875" width="14.875" style="1271" hidden="1"/>
    <col min="11876" max="11877" width="15.875" style="1271" hidden="1"/>
    <col min="11878" max="11883" width="16.125" style="1271" hidden="1"/>
    <col min="11884" max="11884" width="6.125" style="1271" hidden="1"/>
    <col min="11885" max="11885" width="3" style="1271" hidden="1"/>
    <col min="11886" max="12125" width="8.625" style="1271" hidden="1"/>
    <col min="12126" max="12131" width="14.875" style="1271" hidden="1"/>
    <col min="12132" max="12133" width="15.875" style="1271" hidden="1"/>
    <col min="12134" max="12139" width="16.125" style="1271" hidden="1"/>
    <col min="12140" max="12140" width="6.125" style="1271" hidden="1"/>
    <col min="12141" max="12141" width="3" style="1271" hidden="1"/>
    <col min="12142" max="12381" width="8.625" style="1271" hidden="1"/>
    <col min="12382" max="12387" width="14.875" style="1271" hidden="1"/>
    <col min="12388" max="12389" width="15.875" style="1271" hidden="1"/>
    <col min="12390" max="12395" width="16.125" style="1271" hidden="1"/>
    <col min="12396" max="12396" width="6.125" style="1271" hidden="1"/>
    <col min="12397" max="12397" width="3" style="1271" hidden="1"/>
    <col min="12398" max="12637" width="8.625" style="1271" hidden="1"/>
    <col min="12638" max="12643" width="14.875" style="1271" hidden="1"/>
    <col min="12644" max="12645" width="15.875" style="1271" hidden="1"/>
    <col min="12646" max="12651" width="16.125" style="1271" hidden="1"/>
    <col min="12652" max="12652" width="6.125" style="1271" hidden="1"/>
    <col min="12653" max="12653" width="3" style="1271" hidden="1"/>
    <col min="12654" max="12893" width="8.625" style="1271" hidden="1"/>
    <col min="12894" max="12899" width="14.875" style="1271" hidden="1"/>
    <col min="12900" max="12901" width="15.875" style="1271" hidden="1"/>
    <col min="12902" max="12907" width="16.125" style="1271" hidden="1"/>
    <col min="12908" max="12908" width="6.125" style="1271" hidden="1"/>
    <col min="12909" max="12909" width="3" style="1271" hidden="1"/>
    <col min="12910" max="13149" width="8.625" style="1271" hidden="1"/>
    <col min="13150" max="13155" width="14.875" style="1271" hidden="1"/>
    <col min="13156" max="13157" width="15.875" style="1271" hidden="1"/>
    <col min="13158" max="13163" width="16.125" style="1271" hidden="1"/>
    <col min="13164" max="13164" width="6.125" style="1271" hidden="1"/>
    <col min="13165" max="13165" width="3" style="1271" hidden="1"/>
    <col min="13166" max="13405" width="8.625" style="1271" hidden="1"/>
    <col min="13406" max="13411" width="14.875" style="1271" hidden="1"/>
    <col min="13412" max="13413" width="15.875" style="1271" hidden="1"/>
    <col min="13414" max="13419" width="16.125" style="1271" hidden="1"/>
    <col min="13420" max="13420" width="6.125" style="1271" hidden="1"/>
    <col min="13421" max="13421" width="3" style="1271" hidden="1"/>
    <col min="13422" max="13661" width="8.625" style="1271" hidden="1"/>
    <col min="13662" max="13667" width="14.875" style="1271" hidden="1"/>
    <col min="13668" max="13669" width="15.875" style="1271" hidden="1"/>
    <col min="13670" max="13675" width="16.125" style="1271" hidden="1"/>
    <col min="13676" max="13676" width="6.125" style="1271" hidden="1"/>
    <col min="13677" max="13677" width="3" style="1271" hidden="1"/>
    <col min="13678" max="13917" width="8.625" style="1271" hidden="1"/>
    <col min="13918" max="13923" width="14.875" style="1271" hidden="1"/>
    <col min="13924" max="13925" width="15.875" style="1271" hidden="1"/>
    <col min="13926" max="13931" width="16.125" style="1271" hidden="1"/>
    <col min="13932" max="13932" width="6.125" style="1271" hidden="1"/>
    <col min="13933" max="13933" width="3" style="1271" hidden="1"/>
    <col min="13934" max="14173" width="8.625" style="1271" hidden="1"/>
    <col min="14174" max="14179" width="14.875" style="1271" hidden="1"/>
    <col min="14180" max="14181" width="15.875" style="1271" hidden="1"/>
    <col min="14182" max="14187" width="16.125" style="1271" hidden="1"/>
    <col min="14188" max="14188" width="6.125" style="1271" hidden="1"/>
    <col min="14189" max="14189" width="3" style="1271" hidden="1"/>
    <col min="14190" max="14429" width="8.625" style="1271" hidden="1"/>
    <col min="14430" max="14435" width="14.875" style="1271" hidden="1"/>
    <col min="14436" max="14437" width="15.875" style="1271" hidden="1"/>
    <col min="14438" max="14443" width="16.125" style="1271" hidden="1"/>
    <col min="14444" max="14444" width="6.125" style="1271" hidden="1"/>
    <col min="14445" max="14445" width="3" style="1271" hidden="1"/>
    <col min="14446" max="14685" width="8.625" style="1271" hidden="1"/>
    <col min="14686" max="14691" width="14.875" style="1271" hidden="1"/>
    <col min="14692" max="14693" width="15.875" style="1271" hidden="1"/>
    <col min="14694" max="14699" width="16.125" style="1271" hidden="1"/>
    <col min="14700" max="14700" width="6.125" style="1271" hidden="1"/>
    <col min="14701" max="14701" width="3" style="1271" hidden="1"/>
    <col min="14702" max="14941" width="8.625" style="1271" hidden="1"/>
    <col min="14942" max="14947" width="14.875" style="1271" hidden="1"/>
    <col min="14948" max="14949" width="15.875" style="1271" hidden="1"/>
    <col min="14950" max="14955" width="16.125" style="1271" hidden="1"/>
    <col min="14956" max="14956" width="6.125" style="1271" hidden="1"/>
    <col min="14957" max="14957" width="3" style="1271" hidden="1"/>
    <col min="14958" max="15197" width="8.625" style="1271" hidden="1"/>
    <col min="15198" max="15203" width="14.875" style="1271" hidden="1"/>
    <col min="15204" max="15205" width="15.875" style="1271" hidden="1"/>
    <col min="15206" max="15211" width="16.125" style="1271" hidden="1"/>
    <col min="15212" max="15212" width="6.125" style="1271" hidden="1"/>
    <col min="15213" max="15213" width="3" style="1271" hidden="1"/>
    <col min="15214" max="15453" width="8.625" style="1271" hidden="1"/>
    <col min="15454" max="15459" width="14.875" style="1271" hidden="1"/>
    <col min="15460" max="15461" width="15.875" style="1271" hidden="1"/>
    <col min="15462" max="15467" width="16.125" style="1271" hidden="1"/>
    <col min="15468" max="15468" width="6.125" style="1271" hidden="1"/>
    <col min="15469" max="15469" width="3" style="1271" hidden="1"/>
    <col min="15470" max="15709" width="8.625" style="1271" hidden="1"/>
    <col min="15710" max="15715" width="14.875" style="1271" hidden="1"/>
    <col min="15716" max="15717" width="15.875" style="1271" hidden="1"/>
    <col min="15718" max="15723" width="16.125" style="1271" hidden="1"/>
    <col min="15724" max="15724" width="6.125" style="1271" hidden="1"/>
    <col min="15725" max="15725" width="3" style="1271" hidden="1"/>
    <col min="15726" max="15965" width="8.625" style="1271" hidden="1"/>
    <col min="15966" max="15971" width="14.875" style="1271" hidden="1"/>
    <col min="15972" max="15973" width="15.875" style="1271" hidden="1"/>
    <col min="15974" max="15979" width="16.125" style="1271" hidden="1"/>
    <col min="15980" max="15980" width="6.125" style="1271" hidden="1"/>
    <col min="15981" max="15981" width="3" style="1271" hidden="1"/>
    <col min="15982" max="16221" width="8.625" style="1271" hidden="1"/>
    <col min="16222" max="16227" width="14.875" style="1271" hidden="1"/>
    <col min="16228" max="16229" width="15.875" style="1271" hidden="1"/>
    <col min="16230" max="16235" width="16.125" style="1271" hidden="1"/>
    <col min="16236" max="16236" width="6.125" style="1271" hidden="1"/>
    <col min="16237" max="16237" width="3" style="1271" hidden="1"/>
    <col min="16238" max="16384" width="8.625" style="1271" hidden="1"/>
  </cols>
  <sheetData>
    <row r="1" spans="1:143" ht="42.75" customHeight="1">
      <c r="A1" s="1330"/>
      <c r="B1" s="1329"/>
      <c r="DD1" s="1271"/>
      <c r="DE1" s="1271"/>
    </row>
    <row r="2" spans="1:143" ht="25.5" customHeight="1">
      <c r="A2" s="1328"/>
      <c r="C2" s="1328"/>
      <c r="O2" s="1328"/>
      <c r="P2" s="1328"/>
      <c r="Q2" s="1328"/>
      <c r="R2" s="1328"/>
      <c r="S2" s="1328"/>
      <c r="T2" s="1328"/>
      <c r="U2" s="1328"/>
      <c r="V2" s="1328"/>
      <c r="W2" s="1328"/>
      <c r="X2" s="1328"/>
      <c r="Y2" s="1328"/>
      <c r="Z2" s="1328"/>
      <c r="AA2" s="1328"/>
      <c r="AB2" s="1328"/>
      <c r="AC2" s="1328"/>
      <c r="AD2" s="1328"/>
      <c r="AE2" s="1328"/>
      <c r="AF2" s="1328"/>
      <c r="AG2" s="1328"/>
      <c r="AH2" s="1328"/>
      <c r="AI2" s="1328"/>
      <c r="AU2" s="1328"/>
      <c r="BG2" s="1328"/>
      <c r="BS2" s="1328"/>
      <c r="CE2" s="1328"/>
      <c r="CQ2" s="1328"/>
      <c r="DD2" s="1271"/>
      <c r="DE2" s="1271"/>
    </row>
    <row r="3" spans="1:143" ht="25.5" customHeight="1">
      <c r="A3" s="1328"/>
      <c r="C3" s="1328"/>
      <c r="O3" s="1328"/>
      <c r="P3" s="1328"/>
      <c r="Q3" s="1328"/>
      <c r="R3" s="1328"/>
      <c r="S3" s="1328"/>
      <c r="T3" s="1328"/>
      <c r="U3" s="1328"/>
      <c r="V3" s="1328"/>
      <c r="W3" s="1328"/>
      <c r="X3" s="1328"/>
      <c r="Y3" s="1328"/>
      <c r="Z3" s="1328"/>
      <c r="AA3" s="1328"/>
      <c r="AB3" s="1328"/>
      <c r="AC3" s="1328"/>
      <c r="AD3" s="1328"/>
      <c r="AE3" s="1328"/>
      <c r="AF3" s="1328"/>
      <c r="AG3" s="1328"/>
      <c r="AH3" s="1328"/>
      <c r="AI3" s="1328"/>
      <c r="AU3" s="1328"/>
      <c r="BG3" s="1328"/>
      <c r="BS3" s="1328"/>
      <c r="CE3" s="1328"/>
      <c r="CQ3" s="1328"/>
      <c r="DD3" s="1271"/>
      <c r="DE3" s="1271"/>
    </row>
    <row r="4" spans="1:143" s="291" customFormat="1" ht="13.5">
      <c r="A4" s="1328"/>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c r="Z4" s="1328"/>
      <c r="AA4" s="1328"/>
      <c r="AB4" s="1328"/>
      <c r="AC4" s="1328"/>
      <c r="AD4" s="1328"/>
      <c r="AE4" s="1328"/>
      <c r="AF4" s="1328"/>
      <c r="AG4" s="1328"/>
      <c r="AH4" s="1328"/>
      <c r="AI4" s="1328"/>
      <c r="AJ4" s="1328"/>
      <c r="AK4" s="1328"/>
      <c r="AL4" s="1328"/>
      <c r="AM4" s="1328"/>
      <c r="AN4" s="1328"/>
      <c r="AO4" s="1328"/>
      <c r="AP4" s="1328"/>
      <c r="AQ4" s="1328"/>
      <c r="AR4" s="1328"/>
      <c r="AS4" s="1328"/>
      <c r="AT4" s="1328"/>
      <c r="AU4" s="1328"/>
      <c r="AV4" s="1328"/>
      <c r="AW4" s="1328"/>
      <c r="AX4" s="1328"/>
      <c r="AY4" s="1328"/>
      <c r="AZ4" s="1328"/>
      <c r="BA4" s="1328"/>
      <c r="BB4" s="1328"/>
      <c r="BC4" s="1328"/>
      <c r="BD4" s="1328"/>
      <c r="BE4" s="1328"/>
      <c r="BF4" s="1328"/>
      <c r="BG4" s="1328"/>
      <c r="BH4" s="1328"/>
      <c r="BI4" s="1328"/>
      <c r="BJ4" s="1328"/>
      <c r="BK4" s="1328"/>
      <c r="BL4" s="1328"/>
      <c r="BM4" s="1328"/>
      <c r="BN4" s="1328"/>
      <c r="BO4" s="1328"/>
      <c r="BP4" s="1328"/>
      <c r="BQ4" s="1328"/>
      <c r="BR4" s="1328"/>
      <c r="BS4" s="1328"/>
      <c r="BT4" s="1328"/>
      <c r="BU4" s="1328"/>
      <c r="BV4" s="1328"/>
      <c r="BW4" s="1328"/>
      <c r="BX4" s="1328"/>
      <c r="BY4" s="1328"/>
      <c r="BZ4" s="1328"/>
      <c r="CA4" s="1328"/>
      <c r="CB4" s="1328"/>
      <c r="CC4" s="1328"/>
      <c r="CD4" s="1328"/>
      <c r="CE4" s="1328"/>
      <c r="CF4" s="1328"/>
      <c r="CG4" s="1328"/>
      <c r="CH4" s="1328"/>
      <c r="CI4" s="1328"/>
      <c r="CJ4" s="1328"/>
      <c r="CK4" s="1328"/>
      <c r="CL4" s="1328"/>
      <c r="CM4" s="1328"/>
      <c r="CN4" s="1328"/>
      <c r="CO4" s="1328"/>
      <c r="CP4" s="1328"/>
      <c r="CQ4" s="1328"/>
      <c r="CR4" s="1328"/>
      <c r="CS4" s="1328"/>
      <c r="CT4" s="1328"/>
      <c r="CU4" s="1328"/>
      <c r="CV4" s="1328"/>
      <c r="CW4" s="1328"/>
      <c r="CX4" s="1328"/>
      <c r="CY4" s="1328"/>
      <c r="CZ4" s="1328"/>
      <c r="DA4" s="1328"/>
      <c r="DB4" s="1328"/>
      <c r="DC4" s="1328"/>
      <c r="DD4" s="1328"/>
      <c r="DE4" s="1328"/>
      <c r="DF4" s="292"/>
      <c r="DG4" s="292"/>
      <c r="DH4" s="292"/>
      <c r="DI4" s="292"/>
      <c r="DJ4" s="292"/>
      <c r="DK4" s="292"/>
      <c r="DL4" s="292"/>
      <c r="DM4" s="292"/>
      <c r="DN4" s="292"/>
      <c r="DO4" s="292"/>
      <c r="DP4" s="292"/>
      <c r="DQ4" s="292"/>
      <c r="DR4" s="292"/>
      <c r="DS4" s="292"/>
      <c r="DT4" s="292"/>
      <c r="DU4" s="292"/>
      <c r="DV4" s="292"/>
      <c r="DW4" s="292"/>
    </row>
    <row r="5" spans="1:143" s="291" customFormat="1" ht="13.5">
      <c r="A5" s="1328"/>
      <c r="B5" s="1328"/>
      <c r="C5" s="1328"/>
      <c r="D5" s="1328"/>
      <c r="E5" s="1328"/>
      <c r="F5" s="1328"/>
      <c r="G5" s="1328"/>
      <c r="H5" s="1328"/>
      <c r="I5" s="1328"/>
      <c r="J5" s="1328"/>
      <c r="K5" s="1328"/>
      <c r="L5" s="1328"/>
      <c r="M5" s="1328"/>
      <c r="N5" s="1328"/>
      <c r="O5" s="1328"/>
      <c r="P5" s="1328"/>
      <c r="Q5" s="1328"/>
      <c r="R5" s="1328"/>
      <c r="S5" s="1328"/>
      <c r="T5" s="1328"/>
      <c r="U5" s="1328"/>
      <c r="V5" s="1328"/>
      <c r="W5" s="1328"/>
      <c r="X5" s="1328"/>
      <c r="Y5" s="1328"/>
      <c r="Z5" s="1328"/>
      <c r="AA5" s="1328"/>
      <c r="AB5" s="1328"/>
      <c r="AC5" s="1328"/>
      <c r="AD5" s="1328"/>
      <c r="AE5" s="1328"/>
      <c r="AF5" s="1328"/>
      <c r="AG5" s="1328"/>
      <c r="AH5" s="1328"/>
      <c r="AI5" s="1328"/>
      <c r="AJ5" s="1328"/>
      <c r="AK5" s="1328"/>
      <c r="AL5" s="1328"/>
      <c r="AM5" s="1328"/>
      <c r="AN5" s="1328"/>
      <c r="AO5" s="1328"/>
      <c r="AP5" s="1328"/>
      <c r="AQ5" s="1328"/>
      <c r="AR5" s="1328"/>
      <c r="AS5" s="1328"/>
      <c r="AT5" s="1328"/>
      <c r="AU5" s="1328"/>
      <c r="AV5" s="1328"/>
      <c r="AW5" s="1328"/>
      <c r="AX5" s="1328"/>
      <c r="AY5" s="1328"/>
      <c r="AZ5" s="1328"/>
      <c r="BA5" s="1328"/>
      <c r="BB5" s="1328"/>
      <c r="BC5" s="1328"/>
      <c r="BD5" s="1328"/>
      <c r="BE5" s="1328"/>
      <c r="BF5" s="1328"/>
      <c r="BG5" s="1328"/>
      <c r="BH5" s="1328"/>
      <c r="BI5" s="1328"/>
      <c r="BJ5" s="1328"/>
      <c r="BK5" s="1328"/>
      <c r="BL5" s="1328"/>
      <c r="BM5" s="1328"/>
      <c r="BN5" s="1328"/>
      <c r="BO5" s="1328"/>
      <c r="BP5" s="1328"/>
      <c r="BQ5" s="1328"/>
      <c r="BR5" s="1328"/>
      <c r="BS5" s="1328"/>
      <c r="BT5" s="1328"/>
      <c r="BU5" s="1328"/>
      <c r="BV5" s="1328"/>
      <c r="BW5" s="1328"/>
      <c r="BX5" s="1328"/>
      <c r="BY5" s="1328"/>
      <c r="BZ5" s="1328"/>
      <c r="CA5" s="1328"/>
      <c r="CB5" s="1328"/>
      <c r="CC5" s="1328"/>
      <c r="CD5" s="1328"/>
      <c r="CE5" s="1328"/>
      <c r="CF5" s="1328"/>
      <c r="CG5" s="1328"/>
      <c r="CH5" s="1328"/>
      <c r="CI5" s="1328"/>
      <c r="CJ5" s="1328"/>
      <c r="CK5" s="1328"/>
      <c r="CL5" s="1328"/>
      <c r="CM5" s="1328"/>
      <c r="CN5" s="1328"/>
      <c r="CO5" s="1328"/>
      <c r="CP5" s="1328"/>
      <c r="CQ5" s="1328"/>
      <c r="CR5" s="1328"/>
      <c r="CS5" s="1328"/>
      <c r="CT5" s="1328"/>
      <c r="CU5" s="1328"/>
      <c r="CV5" s="1328"/>
      <c r="CW5" s="1328"/>
      <c r="CX5" s="1328"/>
      <c r="CY5" s="1328"/>
      <c r="CZ5" s="1328"/>
      <c r="DA5" s="1328"/>
      <c r="DB5" s="1328"/>
      <c r="DC5" s="1328"/>
      <c r="DD5" s="1328"/>
      <c r="DE5" s="1328"/>
      <c r="DF5" s="292"/>
      <c r="DG5" s="292"/>
      <c r="DH5" s="292"/>
      <c r="DI5" s="292"/>
      <c r="DJ5" s="292"/>
      <c r="DK5" s="292"/>
      <c r="DL5" s="292"/>
      <c r="DM5" s="292"/>
      <c r="DN5" s="292"/>
      <c r="DO5" s="292"/>
      <c r="DP5" s="292"/>
      <c r="DQ5" s="292"/>
      <c r="DR5" s="292"/>
      <c r="DS5" s="292"/>
      <c r="DT5" s="292"/>
      <c r="DU5" s="292"/>
      <c r="DV5" s="292"/>
      <c r="DW5" s="292"/>
    </row>
    <row r="6" spans="1:143" s="291" customFormat="1" ht="13.5">
      <c r="A6" s="1328"/>
      <c r="B6" s="1328"/>
      <c r="C6" s="1328"/>
      <c r="D6" s="1328"/>
      <c r="E6" s="1328"/>
      <c r="F6" s="1328"/>
      <c r="G6" s="1328"/>
      <c r="H6" s="1328"/>
      <c r="I6" s="1328"/>
      <c r="J6" s="1328"/>
      <c r="K6" s="1328"/>
      <c r="L6" s="1328"/>
      <c r="M6" s="1328"/>
      <c r="N6" s="1328"/>
      <c r="O6" s="1328"/>
      <c r="P6" s="1328"/>
      <c r="Q6" s="1328"/>
      <c r="R6" s="1328"/>
      <c r="S6" s="1328"/>
      <c r="T6" s="1328"/>
      <c r="U6" s="1328"/>
      <c r="V6" s="1328"/>
      <c r="W6" s="1328"/>
      <c r="X6" s="1328"/>
      <c r="Y6" s="1328"/>
      <c r="Z6" s="1328"/>
      <c r="AA6" s="1328"/>
      <c r="AB6" s="1328"/>
      <c r="AC6" s="1328"/>
      <c r="AD6" s="1328"/>
      <c r="AE6" s="1328"/>
      <c r="AF6" s="1328"/>
      <c r="AG6" s="1328"/>
      <c r="AH6" s="1328"/>
      <c r="AI6" s="1328"/>
      <c r="AJ6" s="1328"/>
      <c r="AK6" s="1328"/>
      <c r="AL6" s="1328"/>
      <c r="AM6" s="1328"/>
      <c r="AN6" s="1328"/>
      <c r="AO6" s="1328"/>
      <c r="AP6" s="1328"/>
      <c r="AQ6" s="1328"/>
      <c r="AR6" s="1328"/>
      <c r="AS6" s="1328"/>
      <c r="AT6" s="1328"/>
      <c r="AU6" s="1328"/>
      <c r="AV6" s="1328"/>
      <c r="AW6" s="1328"/>
      <c r="AX6" s="1328"/>
      <c r="AY6" s="1328"/>
      <c r="AZ6" s="1328"/>
      <c r="BA6" s="1328"/>
      <c r="BB6" s="1328"/>
      <c r="BC6" s="1328"/>
      <c r="BD6" s="1328"/>
      <c r="BE6" s="1328"/>
      <c r="BF6" s="1328"/>
      <c r="BG6" s="1328"/>
      <c r="BH6" s="1328"/>
      <c r="BI6" s="1328"/>
      <c r="BJ6" s="1328"/>
      <c r="BK6" s="1328"/>
      <c r="BL6" s="1328"/>
      <c r="BM6" s="1328"/>
      <c r="BN6" s="1328"/>
      <c r="BO6" s="1328"/>
      <c r="BP6" s="1328"/>
      <c r="BQ6" s="1328"/>
      <c r="BR6" s="1328"/>
      <c r="BS6" s="1328"/>
      <c r="BT6" s="1328"/>
      <c r="BU6" s="1328"/>
      <c r="BV6" s="1328"/>
      <c r="BW6" s="1328"/>
      <c r="BX6" s="1328"/>
      <c r="BY6" s="1328"/>
      <c r="BZ6" s="1328"/>
      <c r="CA6" s="1328"/>
      <c r="CB6" s="1328"/>
      <c r="CC6" s="1328"/>
      <c r="CD6" s="1328"/>
      <c r="CE6" s="1328"/>
      <c r="CF6" s="1328"/>
      <c r="CG6" s="1328"/>
      <c r="CH6" s="1328"/>
      <c r="CI6" s="1328"/>
      <c r="CJ6" s="1328"/>
      <c r="CK6" s="1328"/>
      <c r="CL6" s="1328"/>
      <c r="CM6" s="1328"/>
      <c r="CN6" s="1328"/>
      <c r="CO6" s="1328"/>
      <c r="CP6" s="1328"/>
      <c r="CQ6" s="1328"/>
      <c r="CR6" s="1328"/>
      <c r="CS6" s="1328"/>
      <c r="CT6" s="1328"/>
      <c r="CU6" s="1328"/>
      <c r="CV6" s="1328"/>
      <c r="CW6" s="1328"/>
      <c r="CX6" s="1328"/>
      <c r="CY6" s="1328"/>
      <c r="CZ6" s="1328"/>
      <c r="DA6" s="1328"/>
      <c r="DB6" s="1328"/>
      <c r="DC6" s="1328"/>
      <c r="DD6" s="1328"/>
      <c r="DE6" s="1328"/>
      <c r="DF6" s="292"/>
      <c r="DG6" s="292"/>
      <c r="DH6" s="292"/>
      <c r="DI6" s="292"/>
      <c r="DJ6" s="292"/>
      <c r="DK6" s="292"/>
      <c r="DL6" s="292"/>
      <c r="DM6" s="292"/>
      <c r="DN6" s="292"/>
      <c r="DO6" s="292"/>
      <c r="DP6" s="292"/>
      <c r="DQ6" s="292"/>
      <c r="DR6" s="292"/>
      <c r="DS6" s="292"/>
      <c r="DT6" s="292"/>
      <c r="DU6" s="292"/>
      <c r="DV6" s="292"/>
      <c r="DW6" s="292"/>
    </row>
    <row r="7" spans="1:143" s="291" customFormat="1" ht="13.5">
      <c r="A7" s="1328"/>
      <c r="B7" s="1328"/>
      <c r="C7" s="1328"/>
      <c r="D7" s="1328"/>
      <c r="E7" s="1328"/>
      <c r="F7" s="1328"/>
      <c r="G7" s="1328"/>
      <c r="H7" s="1328"/>
      <c r="I7" s="1328"/>
      <c r="J7" s="1328"/>
      <c r="K7" s="1328"/>
      <c r="L7" s="1328"/>
      <c r="M7" s="1328"/>
      <c r="N7" s="1328"/>
      <c r="O7" s="1328"/>
      <c r="P7" s="1328"/>
      <c r="Q7" s="1328"/>
      <c r="R7" s="1328"/>
      <c r="S7" s="1328"/>
      <c r="T7" s="1328"/>
      <c r="U7" s="1328"/>
      <c r="V7" s="1328"/>
      <c r="W7" s="1328"/>
      <c r="X7" s="1328"/>
      <c r="Y7" s="1328"/>
      <c r="Z7" s="1328"/>
      <c r="AA7" s="1328"/>
      <c r="AB7" s="1328"/>
      <c r="AC7" s="1328"/>
      <c r="AD7" s="1328"/>
      <c r="AE7" s="1328"/>
      <c r="AF7" s="1328"/>
      <c r="AG7" s="1328"/>
      <c r="AH7" s="1328"/>
      <c r="AI7" s="1328"/>
      <c r="AJ7" s="1328"/>
      <c r="AK7" s="1328"/>
      <c r="AL7" s="1328"/>
      <c r="AM7" s="1328"/>
      <c r="AN7" s="1328"/>
      <c r="AO7" s="1328"/>
      <c r="AP7" s="1328"/>
      <c r="AQ7" s="1328"/>
      <c r="AR7" s="1328"/>
      <c r="AS7" s="1328"/>
      <c r="AT7" s="1328"/>
      <c r="AU7" s="1328"/>
      <c r="AV7" s="1328"/>
      <c r="AW7" s="1328"/>
      <c r="AX7" s="1328"/>
      <c r="AY7" s="1328"/>
      <c r="AZ7" s="1328"/>
      <c r="BA7" s="1328"/>
      <c r="BB7" s="1328"/>
      <c r="BC7" s="1328"/>
      <c r="BD7" s="1328"/>
      <c r="BE7" s="1328"/>
      <c r="BF7" s="1328"/>
      <c r="BG7" s="1328"/>
      <c r="BH7" s="1328"/>
      <c r="BI7" s="1328"/>
      <c r="BJ7" s="1328"/>
      <c r="BK7" s="1328"/>
      <c r="BL7" s="1328"/>
      <c r="BM7" s="1328"/>
      <c r="BN7" s="1328"/>
      <c r="BO7" s="1328"/>
      <c r="BP7" s="1328"/>
      <c r="BQ7" s="1328"/>
      <c r="BR7" s="1328"/>
      <c r="BS7" s="1328"/>
      <c r="BT7" s="1328"/>
      <c r="BU7" s="1328"/>
      <c r="BV7" s="1328"/>
      <c r="BW7" s="1328"/>
      <c r="BX7" s="1328"/>
      <c r="BY7" s="1328"/>
      <c r="BZ7" s="1328"/>
      <c r="CA7" s="1328"/>
      <c r="CB7" s="1328"/>
      <c r="CC7" s="1328"/>
      <c r="CD7" s="1328"/>
      <c r="CE7" s="1328"/>
      <c r="CF7" s="1328"/>
      <c r="CG7" s="1328"/>
      <c r="CH7" s="1328"/>
      <c r="CI7" s="1328"/>
      <c r="CJ7" s="1328"/>
      <c r="CK7" s="1328"/>
      <c r="CL7" s="1328"/>
      <c r="CM7" s="1328"/>
      <c r="CN7" s="1328"/>
      <c r="CO7" s="1328"/>
      <c r="CP7" s="1328"/>
      <c r="CQ7" s="1328"/>
      <c r="CR7" s="1328"/>
      <c r="CS7" s="1328"/>
      <c r="CT7" s="1328"/>
      <c r="CU7" s="1328"/>
      <c r="CV7" s="1328"/>
      <c r="CW7" s="1328"/>
      <c r="CX7" s="1328"/>
      <c r="CY7" s="1328"/>
      <c r="CZ7" s="1328"/>
      <c r="DA7" s="1328"/>
      <c r="DB7" s="1328"/>
      <c r="DC7" s="1328"/>
      <c r="DD7" s="1328"/>
      <c r="DE7" s="1328"/>
      <c r="DF7" s="292"/>
      <c r="DG7" s="292"/>
      <c r="DH7" s="292"/>
      <c r="DI7" s="292"/>
      <c r="DJ7" s="292"/>
      <c r="DK7" s="292"/>
      <c r="DL7" s="292"/>
      <c r="DM7" s="292"/>
      <c r="DN7" s="292"/>
      <c r="DO7" s="292"/>
      <c r="DP7" s="292"/>
      <c r="DQ7" s="292"/>
      <c r="DR7" s="292"/>
      <c r="DS7" s="292"/>
      <c r="DT7" s="292"/>
      <c r="DU7" s="292"/>
      <c r="DV7" s="292"/>
      <c r="DW7" s="292"/>
    </row>
    <row r="8" spans="1:143" s="291" customFormat="1" ht="13.5">
      <c r="A8" s="1328"/>
      <c r="B8" s="1328"/>
      <c r="C8" s="1328"/>
      <c r="D8" s="1328"/>
      <c r="E8" s="1328"/>
      <c r="F8" s="1328"/>
      <c r="G8" s="1328"/>
      <c r="H8" s="1328"/>
      <c r="I8" s="1328"/>
      <c r="J8" s="1328"/>
      <c r="K8" s="1328"/>
      <c r="L8" s="1328"/>
      <c r="M8" s="1328"/>
      <c r="N8" s="1328"/>
      <c r="O8" s="1328"/>
      <c r="P8" s="1328"/>
      <c r="Q8" s="1328"/>
      <c r="R8" s="1328"/>
      <c r="S8" s="1328"/>
      <c r="T8" s="1328"/>
      <c r="U8" s="1328"/>
      <c r="V8" s="1328"/>
      <c r="W8" s="1328"/>
      <c r="X8" s="1328"/>
      <c r="Y8" s="1328"/>
      <c r="Z8" s="1328"/>
      <c r="AA8" s="1328"/>
      <c r="AB8" s="1328"/>
      <c r="AC8" s="1328"/>
      <c r="AD8" s="1328"/>
      <c r="AE8" s="1328"/>
      <c r="AF8" s="1328"/>
      <c r="AG8" s="1328"/>
      <c r="AH8" s="1328"/>
      <c r="AI8" s="1328"/>
      <c r="AJ8" s="1328"/>
      <c r="AK8" s="1328"/>
      <c r="AL8" s="1328"/>
      <c r="AM8" s="1328"/>
      <c r="AN8" s="1328"/>
      <c r="AO8" s="1328"/>
      <c r="AP8" s="1328"/>
      <c r="AQ8" s="1328"/>
      <c r="AR8" s="1328"/>
      <c r="AS8" s="1328"/>
      <c r="AT8" s="1328"/>
      <c r="AU8" s="1328"/>
      <c r="AV8" s="1328"/>
      <c r="AW8" s="1328"/>
      <c r="AX8" s="1328"/>
      <c r="AY8" s="1328"/>
      <c r="AZ8" s="1328"/>
      <c r="BA8" s="1328"/>
      <c r="BB8" s="1328"/>
      <c r="BC8" s="1328"/>
      <c r="BD8" s="1328"/>
      <c r="BE8" s="1328"/>
      <c r="BF8" s="1328"/>
      <c r="BG8" s="1328"/>
      <c r="BH8" s="1328"/>
      <c r="BI8" s="1328"/>
      <c r="BJ8" s="1328"/>
      <c r="BK8" s="1328"/>
      <c r="BL8" s="1328"/>
      <c r="BM8" s="1328"/>
      <c r="BN8" s="1328"/>
      <c r="BO8" s="1328"/>
      <c r="BP8" s="1328"/>
      <c r="BQ8" s="1328"/>
      <c r="BR8" s="1328"/>
      <c r="BS8" s="1328"/>
      <c r="BT8" s="1328"/>
      <c r="BU8" s="1328"/>
      <c r="BV8" s="1328"/>
      <c r="BW8" s="1328"/>
      <c r="BX8" s="1328"/>
      <c r="BY8" s="1328"/>
      <c r="BZ8" s="1328"/>
      <c r="CA8" s="1328"/>
      <c r="CB8" s="1328"/>
      <c r="CC8" s="1328"/>
      <c r="CD8" s="1328"/>
      <c r="CE8" s="1328"/>
      <c r="CF8" s="1328"/>
      <c r="CG8" s="1328"/>
      <c r="CH8" s="1328"/>
      <c r="CI8" s="1328"/>
      <c r="CJ8" s="1328"/>
      <c r="CK8" s="1328"/>
      <c r="CL8" s="1328"/>
      <c r="CM8" s="1328"/>
      <c r="CN8" s="1328"/>
      <c r="CO8" s="1328"/>
      <c r="CP8" s="1328"/>
      <c r="CQ8" s="1328"/>
      <c r="CR8" s="1328"/>
      <c r="CS8" s="1328"/>
      <c r="CT8" s="1328"/>
      <c r="CU8" s="1328"/>
      <c r="CV8" s="1328"/>
      <c r="CW8" s="1328"/>
      <c r="CX8" s="1328"/>
      <c r="CY8" s="1328"/>
      <c r="CZ8" s="1328"/>
      <c r="DA8" s="1328"/>
      <c r="DB8" s="1328"/>
      <c r="DC8" s="1328"/>
      <c r="DD8" s="1328"/>
      <c r="DE8" s="1328"/>
      <c r="DF8" s="292"/>
      <c r="DG8" s="292"/>
      <c r="DH8" s="292"/>
      <c r="DI8" s="292"/>
      <c r="DJ8" s="292"/>
      <c r="DK8" s="292"/>
      <c r="DL8" s="292"/>
      <c r="DM8" s="292"/>
      <c r="DN8" s="292"/>
      <c r="DO8" s="292"/>
      <c r="DP8" s="292"/>
      <c r="DQ8" s="292"/>
      <c r="DR8" s="292"/>
      <c r="DS8" s="292"/>
      <c r="DT8" s="292"/>
      <c r="DU8" s="292"/>
      <c r="DV8" s="292"/>
      <c r="DW8" s="292"/>
    </row>
    <row r="9" spans="1:143" s="291" customFormat="1" ht="13.5">
      <c r="A9" s="1328"/>
      <c r="B9" s="1328"/>
      <c r="C9" s="1328"/>
      <c r="D9" s="1328"/>
      <c r="E9" s="1328"/>
      <c r="F9" s="1328"/>
      <c r="G9" s="1328"/>
      <c r="H9" s="1328"/>
      <c r="I9" s="1328"/>
      <c r="J9" s="1328"/>
      <c r="K9" s="1328"/>
      <c r="L9" s="1328"/>
      <c r="M9" s="1328"/>
      <c r="N9" s="1328"/>
      <c r="O9" s="1328"/>
      <c r="P9" s="1328"/>
      <c r="Q9" s="1328"/>
      <c r="R9" s="1328"/>
      <c r="S9" s="1328"/>
      <c r="T9" s="1328"/>
      <c r="U9" s="1328"/>
      <c r="V9" s="1328"/>
      <c r="W9" s="1328"/>
      <c r="X9" s="1328"/>
      <c r="Y9" s="1328"/>
      <c r="Z9" s="1328"/>
      <c r="AA9" s="1328"/>
      <c r="AB9" s="1328"/>
      <c r="AC9" s="1328"/>
      <c r="AD9" s="1328"/>
      <c r="AE9" s="1328"/>
      <c r="AF9" s="1328"/>
      <c r="AG9" s="1328"/>
      <c r="AH9" s="1328"/>
      <c r="AI9" s="1328"/>
      <c r="AJ9" s="1328"/>
      <c r="AK9" s="1328"/>
      <c r="AL9" s="1328"/>
      <c r="AM9" s="1328"/>
      <c r="AN9" s="1328"/>
      <c r="AO9" s="1328"/>
      <c r="AP9" s="1328"/>
      <c r="AQ9" s="1328"/>
      <c r="AR9" s="1328"/>
      <c r="AS9" s="1328"/>
      <c r="AT9" s="1328"/>
      <c r="AU9" s="1328"/>
      <c r="AV9" s="1328"/>
      <c r="AW9" s="1328"/>
      <c r="AX9" s="1328"/>
      <c r="AY9" s="1328"/>
      <c r="AZ9" s="1328"/>
      <c r="BA9" s="1328"/>
      <c r="BB9" s="1328"/>
      <c r="BC9" s="1328"/>
      <c r="BD9" s="1328"/>
      <c r="BE9" s="1328"/>
      <c r="BF9" s="1328"/>
      <c r="BG9" s="1328"/>
      <c r="BH9" s="1328"/>
      <c r="BI9" s="1328"/>
      <c r="BJ9" s="1328"/>
      <c r="BK9" s="1328"/>
      <c r="BL9" s="1328"/>
      <c r="BM9" s="1328"/>
      <c r="BN9" s="1328"/>
      <c r="BO9" s="1328"/>
      <c r="BP9" s="1328"/>
      <c r="BQ9" s="1328"/>
      <c r="BR9" s="1328"/>
      <c r="BS9" s="1328"/>
      <c r="BT9" s="1328"/>
      <c r="BU9" s="1328"/>
      <c r="BV9" s="1328"/>
      <c r="BW9" s="1328"/>
      <c r="BX9" s="1328"/>
      <c r="BY9" s="1328"/>
      <c r="BZ9" s="1328"/>
      <c r="CA9" s="1328"/>
      <c r="CB9" s="1328"/>
      <c r="CC9" s="1328"/>
      <c r="CD9" s="1328"/>
      <c r="CE9" s="1328"/>
      <c r="CF9" s="1328"/>
      <c r="CG9" s="1328"/>
      <c r="CH9" s="1328"/>
      <c r="CI9" s="1328"/>
      <c r="CJ9" s="1328"/>
      <c r="CK9" s="1328"/>
      <c r="CL9" s="1328"/>
      <c r="CM9" s="1328"/>
      <c r="CN9" s="1328"/>
      <c r="CO9" s="1328"/>
      <c r="CP9" s="1328"/>
      <c r="CQ9" s="1328"/>
      <c r="CR9" s="1328"/>
      <c r="CS9" s="1328"/>
      <c r="CT9" s="1328"/>
      <c r="CU9" s="1328"/>
      <c r="CV9" s="1328"/>
      <c r="CW9" s="1328"/>
      <c r="CX9" s="1328"/>
      <c r="CY9" s="1328"/>
      <c r="CZ9" s="1328"/>
      <c r="DA9" s="1328"/>
      <c r="DB9" s="1328"/>
      <c r="DC9" s="1328"/>
      <c r="DD9" s="1328"/>
      <c r="DE9" s="1328"/>
      <c r="DF9" s="292"/>
      <c r="DG9" s="292"/>
      <c r="DH9" s="292"/>
      <c r="DI9" s="292"/>
      <c r="DJ9" s="292"/>
      <c r="DK9" s="292"/>
      <c r="DL9" s="292"/>
      <c r="DM9" s="292"/>
      <c r="DN9" s="292"/>
      <c r="DO9" s="292"/>
      <c r="DP9" s="292"/>
      <c r="DQ9" s="292"/>
      <c r="DR9" s="292"/>
      <c r="DS9" s="292"/>
      <c r="DT9" s="292"/>
      <c r="DU9" s="292"/>
      <c r="DV9" s="292"/>
      <c r="DW9" s="292"/>
    </row>
    <row r="10" spans="1:143" s="291" customFormat="1" ht="13.5">
      <c r="A10" s="1328"/>
      <c r="B10" s="1328"/>
      <c r="C10" s="1328"/>
      <c r="D10" s="1328"/>
      <c r="E10" s="1328"/>
      <c r="F10" s="1328"/>
      <c r="G10" s="1328"/>
      <c r="H10" s="1328"/>
      <c r="I10" s="1328"/>
      <c r="J10" s="1328"/>
      <c r="K10" s="1328"/>
      <c r="L10" s="1328"/>
      <c r="M10" s="1328"/>
      <c r="N10" s="1328"/>
      <c r="O10" s="1328"/>
      <c r="P10" s="1328"/>
      <c r="Q10" s="1328"/>
      <c r="R10" s="1328"/>
      <c r="S10" s="1328"/>
      <c r="T10" s="1328"/>
      <c r="U10" s="1328"/>
      <c r="V10" s="1328"/>
      <c r="W10" s="1328"/>
      <c r="X10" s="1328"/>
      <c r="Y10" s="1328"/>
      <c r="Z10" s="1328"/>
      <c r="AA10" s="1328"/>
      <c r="AB10" s="1328"/>
      <c r="AC10" s="1328"/>
      <c r="AD10" s="1328"/>
      <c r="AE10" s="1328"/>
      <c r="AF10" s="1328"/>
      <c r="AG10" s="1328"/>
      <c r="AH10" s="1328"/>
      <c r="AI10" s="1328"/>
      <c r="AJ10" s="1328"/>
      <c r="AK10" s="1328"/>
      <c r="AL10" s="1328"/>
      <c r="AM10" s="1328"/>
      <c r="AN10" s="1328"/>
      <c r="AO10" s="1328"/>
      <c r="AP10" s="1328"/>
      <c r="AQ10" s="1328"/>
      <c r="AR10" s="1328"/>
      <c r="AS10" s="1328"/>
      <c r="AT10" s="1328"/>
      <c r="AU10" s="1328"/>
      <c r="AV10" s="1328"/>
      <c r="AW10" s="1328"/>
      <c r="AX10" s="1328"/>
      <c r="AY10" s="1328"/>
      <c r="AZ10" s="1328"/>
      <c r="BA10" s="1328"/>
      <c r="BB10" s="1328"/>
      <c r="BC10" s="1328"/>
      <c r="BD10" s="1328"/>
      <c r="BE10" s="1328"/>
      <c r="BF10" s="1328"/>
      <c r="BG10" s="1328"/>
      <c r="BH10" s="1328"/>
      <c r="BI10" s="1328"/>
      <c r="BJ10" s="1328"/>
      <c r="BK10" s="1328"/>
      <c r="BL10" s="1328"/>
      <c r="BM10" s="1328"/>
      <c r="BN10" s="1328"/>
      <c r="BO10" s="1328"/>
      <c r="BP10" s="1328"/>
      <c r="BQ10" s="1328"/>
      <c r="BR10" s="1328"/>
      <c r="BS10" s="1328"/>
      <c r="BT10" s="1328"/>
      <c r="BU10" s="1328"/>
      <c r="BV10" s="1328"/>
      <c r="BW10" s="1328"/>
      <c r="BX10" s="1328"/>
      <c r="BY10" s="1328"/>
      <c r="BZ10" s="1328"/>
      <c r="CA10" s="1328"/>
      <c r="CB10" s="1328"/>
      <c r="CC10" s="1328"/>
      <c r="CD10" s="1328"/>
      <c r="CE10" s="1328"/>
      <c r="CF10" s="1328"/>
      <c r="CG10" s="1328"/>
      <c r="CH10" s="1328"/>
      <c r="CI10" s="1328"/>
      <c r="CJ10" s="1328"/>
      <c r="CK10" s="1328"/>
      <c r="CL10" s="1328"/>
      <c r="CM10" s="1328"/>
      <c r="CN10" s="1328"/>
      <c r="CO10" s="1328"/>
      <c r="CP10" s="1328"/>
      <c r="CQ10" s="1328"/>
      <c r="CR10" s="1328"/>
      <c r="CS10" s="1328"/>
      <c r="CT10" s="1328"/>
      <c r="CU10" s="1328"/>
      <c r="CV10" s="1328"/>
      <c r="CW10" s="1328"/>
      <c r="CX10" s="1328"/>
      <c r="CY10" s="1328"/>
      <c r="CZ10" s="1328"/>
      <c r="DA10" s="1328"/>
      <c r="DB10" s="1328"/>
      <c r="DC10" s="1328"/>
      <c r="DD10" s="1328"/>
      <c r="DE10" s="1328"/>
      <c r="DF10" s="292"/>
      <c r="DG10" s="292"/>
      <c r="DH10" s="292"/>
      <c r="DI10" s="292"/>
      <c r="DJ10" s="292"/>
      <c r="DK10" s="292"/>
      <c r="DL10" s="292"/>
      <c r="DM10" s="292"/>
      <c r="DN10" s="292"/>
      <c r="DO10" s="292"/>
      <c r="DP10" s="292"/>
      <c r="DQ10" s="292"/>
      <c r="DR10" s="292"/>
      <c r="DS10" s="292"/>
      <c r="DT10" s="292"/>
      <c r="DU10" s="292"/>
      <c r="DV10" s="292"/>
      <c r="DW10" s="292"/>
      <c r="EM10" s="291" t="s">
        <v>617</v>
      </c>
    </row>
    <row r="11" spans="1:143" s="291" customFormat="1" ht="13.5">
      <c r="A11" s="1328"/>
      <c r="B11" s="1328"/>
      <c r="C11" s="1328"/>
      <c r="D11" s="1328"/>
      <c r="E11" s="1328"/>
      <c r="F11" s="1328"/>
      <c r="G11" s="1328"/>
      <c r="H11" s="1328"/>
      <c r="I11" s="1328"/>
      <c r="J11" s="1328"/>
      <c r="K11" s="1328"/>
      <c r="L11" s="1328"/>
      <c r="M11" s="1328"/>
      <c r="N11" s="1328"/>
      <c r="O11" s="1328"/>
      <c r="P11" s="1328"/>
      <c r="Q11" s="1328"/>
      <c r="R11" s="1328"/>
      <c r="S11" s="1328"/>
      <c r="T11" s="1328"/>
      <c r="U11" s="1328"/>
      <c r="V11" s="1328"/>
      <c r="W11" s="1328"/>
      <c r="X11" s="1328"/>
      <c r="Y11" s="1328"/>
      <c r="Z11" s="1328"/>
      <c r="AA11" s="1328"/>
      <c r="AB11" s="1328"/>
      <c r="AC11" s="1328"/>
      <c r="AD11" s="1328"/>
      <c r="AE11" s="1328"/>
      <c r="AF11" s="1328"/>
      <c r="AG11" s="1328"/>
      <c r="AH11" s="1328"/>
      <c r="AI11" s="1328"/>
      <c r="AJ11" s="1328"/>
      <c r="AK11" s="1328"/>
      <c r="AL11" s="1328"/>
      <c r="AM11" s="1328"/>
      <c r="AN11" s="1328"/>
      <c r="AO11" s="1328"/>
      <c r="AP11" s="1328"/>
      <c r="AQ11" s="1328"/>
      <c r="AR11" s="1328"/>
      <c r="AS11" s="1328"/>
      <c r="AT11" s="1328"/>
      <c r="AU11" s="1328"/>
      <c r="AV11" s="1328"/>
      <c r="AW11" s="1328"/>
      <c r="AX11" s="1328"/>
      <c r="AY11" s="1328"/>
      <c r="AZ11" s="1328"/>
      <c r="BA11" s="1328"/>
      <c r="BB11" s="1328"/>
      <c r="BC11" s="1328"/>
      <c r="BD11" s="1328"/>
      <c r="BE11" s="1328"/>
      <c r="BF11" s="1328"/>
      <c r="BG11" s="1328"/>
      <c r="BH11" s="1328"/>
      <c r="BI11" s="1328"/>
      <c r="BJ11" s="1328"/>
      <c r="BK11" s="1328"/>
      <c r="BL11" s="1328"/>
      <c r="BM11" s="1328"/>
      <c r="BN11" s="1328"/>
      <c r="BO11" s="1328"/>
      <c r="BP11" s="1328"/>
      <c r="BQ11" s="1328"/>
      <c r="BR11" s="1328"/>
      <c r="BS11" s="1328"/>
      <c r="BT11" s="1328"/>
      <c r="BU11" s="1328"/>
      <c r="BV11" s="1328"/>
      <c r="BW11" s="1328"/>
      <c r="BX11" s="1328"/>
      <c r="BY11" s="1328"/>
      <c r="BZ11" s="1328"/>
      <c r="CA11" s="1328"/>
      <c r="CB11" s="1328"/>
      <c r="CC11" s="1328"/>
      <c r="CD11" s="1328"/>
      <c r="CE11" s="1328"/>
      <c r="CF11" s="1328"/>
      <c r="CG11" s="1328"/>
      <c r="CH11" s="1328"/>
      <c r="CI11" s="1328"/>
      <c r="CJ11" s="1328"/>
      <c r="CK11" s="1328"/>
      <c r="CL11" s="1328"/>
      <c r="CM11" s="1328"/>
      <c r="CN11" s="1328"/>
      <c r="CO11" s="1328"/>
      <c r="CP11" s="1328"/>
      <c r="CQ11" s="1328"/>
      <c r="CR11" s="1328"/>
      <c r="CS11" s="1328"/>
      <c r="CT11" s="1328"/>
      <c r="CU11" s="1328"/>
      <c r="CV11" s="1328"/>
      <c r="CW11" s="1328"/>
      <c r="CX11" s="1328"/>
      <c r="CY11" s="1328"/>
      <c r="CZ11" s="1328"/>
      <c r="DA11" s="1328"/>
      <c r="DB11" s="1328"/>
      <c r="DC11" s="1328"/>
      <c r="DD11" s="1328"/>
      <c r="DE11" s="1328"/>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c r="A12" s="1328"/>
      <c r="B12" s="1328"/>
      <c r="C12" s="1328"/>
      <c r="D12" s="1328"/>
      <c r="E12" s="1328"/>
      <c r="F12" s="1328"/>
      <c r="G12" s="1328"/>
      <c r="H12" s="1328"/>
      <c r="I12" s="1328"/>
      <c r="J12" s="1328"/>
      <c r="K12" s="1328"/>
      <c r="L12" s="1328"/>
      <c r="M12" s="1328"/>
      <c r="N12" s="1328"/>
      <c r="O12" s="1328"/>
      <c r="P12" s="1328"/>
      <c r="Q12" s="1328"/>
      <c r="R12" s="1328"/>
      <c r="S12" s="1328"/>
      <c r="T12" s="1328"/>
      <c r="U12" s="1328"/>
      <c r="V12" s="1328"/>
      <c r="W12" s="1328"/>
      <c r="X12" s="1328"/>
      <c r="Y12" s="1328"/>
      <c r="Z12" s="1328"/>
      <c r="AA12" s="1328"/>
      <c r="AB12" s="1328"/>
      <c r="AC12" s="1328"/>
      <c r="AD12" s="1328"/>
      <c r="AE12" s="1328"/>
      <c r="AF12" s="1328"/>
      <c r="AG12" s="1328"/>
      <c r="AH12" s="1328"/>
      <c r="AI12" s="1328"/>
      <c r="AJ12" s="1328"/>
      <c r="AK12" s="1328"/>
      <c r="AL12" s="1328"/>
      <c r="AM12" s="1328"/>
      <c r="AN12" s="1328"/>
      <c r="AO12" s="1328"/>
      <c r="AP12" s="1328"/>
      <c r="AQ12" s="1328"/>
      <c r="AR12" s="1328"/>
      <c r="AS12" s="1328"/>
      <c r="AT12" s="1328"/>
      <c r="AU12" s="1328"/>
      <c r="AV12" s="1328"/>
      <c r="AW12" s="1328"/>
      <c r="AX12" s="1328"/>
      <c r="AY12" s="1328"/>
      <c r="AZ12" s="1328"/>
      <c r="BA12" s="1328"/>
      <c r="BB12" s="1328"/>
      <c r="BC12" s="1328"/>
      <c r="BD12" s="1328"/>
      <c r="BE12" s="1328"/>
      <c r="BF12" s="1328"/>
      <c r="BG12" s="1328"/>
      <c r="BH12" s="1328"/>
      <c r="BI12" s="1328"/>
      <c r="BJ12" s="1328"/>
      <c r="BK12" s="1328"/>
      <c r="BL12" s="1328"/>
      <c r="BM12" s="1328"/>
      <c r="BN12" s="1328"/>
      <c r="BO12" s="1328"/>
      <c r="BP12" s="1328"/>
      <c r="BQ12" s="1328"/>
      <c r="BR12" s="1328"/>
      <c r="BS12" s="1328"/>
      <c r="BT12" s="1328"/>
      <c r="BU12" s="1328"/>
      <c r="BV12" s="1328"/>
      <c r="BW12" s="1328"/>
      <c r="BX12" s="1328"/>
      <c r="BY12" s="1328"/>
      <c r="BZ12" s="1328"/>
      <c r="CA12" s="1328"/>
      <c r="CB12" s="1328"/>
      <c r="CC12" s="1328"/>
      <c r="CD12" s="1328"/>
      <c r="CE12" s="1328"/>
      <c r="CF12" s="1328"/>
      <c r="CG12" s="1328"/>
      <c r="CH12" s="1328"/>
      <c r="CI12" s="1328"/>
      <c r="CJ12" s="1328"/>
      <c r="CK12" s="1328"/>
      <c r="CL12" s="1328"/>
      <c r="CM12" s="1328"/>
      <c r="CN12" s="1328"/>
      <c r="CO12" s="1328"/>
      <c r="CP12" s="1328"/>
      <c r="CQ12" s="1328"/>
      <c r="CR12" s="1328"/>
      <c r="CS12" s="1328"/>
      <c r="CT12" s="1328"/>
      <c r="CU12" s="1328"/>
      <c r="CV12" s="1328"/>
      <c r="CW12" s="1328"/>
      <c r="CX12" s="1328"/>
      <c r="CY12" s="1328"/>
      <c r="CZ12" s="1328"/>
      <c r="DA12" s="1328"/>
      <c r="DB12" s="1328"/>
      <c r="DC12" s="1328"/>
      <c r="DD12" s="1328"/>
      <c r="DE12" s="1328"/>
      <c r="DF12" s="292"/>
      <c r="DG12" s="292"/>
      <c r="DH12" s="292"/>
      <c r="DI12" s="292"/>
      <c r="DJ12" s="292"/>
      <c r="DK12" s="292"/>
      <c r="DL12" s="292"/>
      <c r="DM12" s="292"/>
      <c r="DN12" s="292"/>
      <c r="DO12" s="292"/>
      <c r="DP12" s="292"/>
      <c r="DQ12" s="292"/>
      <c r="DR12" s="292"/>
      <c r="DS12" s="292"/>
      <c r="DT12" s="292"/>
      <c r="DU12" s="292"/>
      <c r="DV12" s="292"/>
      <c r="DW12" s="292"/>
      <c r="EM12" s="291" t="s">
        <v>617</v>
      </c>
    </row>
    <row r="13" spans="1:143" s="291" customFormat="1" ht="13.5">
      <c r="A13" s="1328"/>
      <c r="B13" s="1328"/>
      <c r="C13" s="1328"/>
      <c r="D13" s="1328"/>
      <c r="E13" s="1328"/>
      <c r="F13" s="1328"/>
      <c r="G13" s="1328"/>
      <c r="H13" s="1328"/>
      <c r="I13" s="1328"/>
      <c r="J13" s="1328"/>
      <c r="K13" s="1328"/>
      <c r="L13" s="1328"/>
      <c r="M13" s="1328"/>
      <c r="N13" s="1328"/>
      <c r="O13" s="1328"/>
      <c r="P13" s="1328"/>
      <c r="Q13" s="1328"/>
      <c r="R13" s="1328"/>
      <c r="S13" s="1328"/>
      <c r="T13" s="1328"/>
      <c r="U13" s="1328"/>
      <c r="V13" s="1328"/>
      <c r="W13" s="1328"/>
      <c r="X13" s="1328"/>
      <c r="Y13" s="1328"/>
      <c r="Z13" s="1328"/>
      <c r="AA13" s="1328"/>
      <c r="AB13" s="1328"/>
      <c r="AC13" s="1328"/>
      <c r="AD13" s="1328"/>
      <c r="AE13" s="1328"/>
      <c r="AF13" s="1328"/>
      <c r="AG13" s="1328"/>
      <c r="AH13" s="1328"/>
      <c r="AI13" s="1328"/>
      <c r="AJ13" s="1328"/>
      <c r="AK13" s="1328"/>
      <c r="AL13" s="1328"/>
      <c r="AM13" s="1328"/>
      <c r="AN13" s="1328"/>
      <c r="AO13" s="1328"/>
      <c r="AP13" s="1328"/>
      <c r="AQ13" s="1328"/>
      <c r="AR13" s="1328"/>
      <c r="AS13" s="1328"/>
      <c r="AT13" s="1328"/>
      <c r="AU13" s="1328"/>
      <c r="AV13" s="1328"/>
      <c r="AW13" s="1328"/>
      <c r="AX13" s="1328"/>
      <c r="AY13" s="1328"/>
      <c r="AZ13" s="1328"/>
      <c r="BA13" s="1328"/>
      <c r="BB13" s="1328"/>
      <c r="BC13" s="1328"/>
      <c r="BD13" s="1328"/>
      <c r="BE13" s="1328"/>
      <c r="BF13" s="1328"/>
      <c r="BG13" s="1328"/>
      <c r="BH13" s="1328"/>
      <c r="BI13" s="1328"/>
      <c r="BJ13" s="1328"/>
      <c r="BK13" s="1328"/>
      <c r="BL13" s="1328"/>
      <c r="BM13" s="1328"/>
      <c r="BN13" s="1328"/>
      <c r="BO13" s="1328"/>
      <c r="BP13" s="1328"/>
      <c r="BQ13" s="1328"/>
      <c r="BR13" s="1328"/>
      <c r="BS13" s="1328"/>
      <c r="BT13" s="1328"/>
      <c r="BU13" s="1328"/>
      <c r="BV13" s="1328"/>
      <c r="BW13" s="1328"/>
      <c r="BX13" s="1328"/>
      <c r="BY13" s="1328"/>
      <c r="BZ13" s="1328"/>
      <c r="CA13" s="1328"/>
      <c r="CB13" s="1328"/>
      <c r="CC13" s="1328"/>
      <c r="CD13" s="1328"/>
      <c r="CE13" s="1328"/>
      <c r="CF13" s="1328"/>
      <c r="CG13" s="1328"/>
      <c r="CH13" s="1328"/>
      <c r="CI13" s="1328"/>
      <c r="CJ13" s="1328"/>
      <c r="CK13" s="1328"/>
      <c r="CL13" s="1328"/>
      <c r="CM13" s="1328"/>
      <c r="CN13" s="1328"/>
      <c r="CO13" s="1328"/>
      <c r="CP13" s="1328"/>
      <c r="CQ13" s="1328"/>
      <c r="CR13" s="1328"/>
      <c r="CS13" s="1328"/>
      <c r="CT13" s="1328"/>
      <c r="CU13" s="1328"/>
      <c r="CV13" s="1328"/>
      <c r="CW13" s="1328"/>
      <c r="CX13" s="1328"/>
      <c r="CY13" s="1328"/>
      <c r="CZ13" s="1328"/>
      <c r="DA13" s="1328"/>
      <c r="DB13" s="1328"/>
      <c r="DC13" s="1328"/>
      <c r="DD13" s="1328"/>
      <c r="DE13" s="1328"/>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c r="A14" s="1328"/>
      <c r="B14" s="1328"/>
      <c r="C14" s="1328"/>
      <c r="D14" s="1328"/>
      <c r="E14" s="1328"/>
      <c r="F14" s="1328"/>
      <c r="G14" s="1328"/>
      <c r="H14" s="1328"/>
      <c r="I14" s="1328"/>
      <c r="J14" s="1328"/>
      <c r="K14" s="1328"/>
      <c r="L14" s="1328"/>
      <c r="M14" s="1328"/>
      <c r="N14" s="1328"/>
      <c r="O14" s="1328"/>
      <c r="P14" s="1328"/>
      <c r="Q14" s="1328"/>
      <c r="R14" s="1328"/>
      <c r="S14" s="1328"/>
      <c r="T14" s="1328"/>
      <c r="U14" s="1328"/>
      <c r="V14" s="1328"/>
      <c r="W14" s="1328"/>
      <c r="X14" s="1328"/>
      <c r="Y14" s="1328"/>
      <c r="Z14" s="1328"/>
      <c r="AA14" s="1328"/>
      <c r="AB14" s="1328"/>
      <c r="AC14" s="1328"/>
      <c r="AD14" s="1328"/>
      <c r="AE14" s="1328"/>
      <c r="AF14" s="1328"/>
      <c r="AG14" s="1328"/>
      <c r="AH14" s="1328"/>
      <c r="AI14" s="1328"/>
      <c r="AJ14" s="1328"/>
      <c r="AK14" s="1328"/>
      <c r="AL14" s="1328"/>
      <c r="AM14" s="1328"/>
      <c r="AN14" s="1328"/>
      <c r="AO14" s="1328"/>
      <c r="AP14" s="1328"/>
      <c r="AQ14" s="1328"/>
      <c r="AR14" s="1328"/>
      <c r="AS14" s="1328"/>
      <c r="AT14" s="1328"/>
      <c r="AU14" s="1328"/>
      <c r="AV14" s="1328"/>
      <c r="AW14" s="1328"/>
      <c r="AX14" s="1328"/>
      <c r="AY14" s="1328"/>
      <c r="AZ14" s="1328"/>
      <c r="BA14" s="1328"/>
      <c r="BB14" s="1328"/>
      <c r="BC14" s="1328"/>
      <c r="BD14" s="1328"/>
      <c r="BE14" s="1328"/>
      <c r="BF14" s="1328"/>
      <c r="BG14" s="1328"/>
      <c r="BH14" s="1328"/>
      <c r="BI14" s="1328"/>
      <c r="BJ14" s="1328"/>
      <c r="BK14" s="1328"/>
      <c r="BL14" s="1328"/>
      <c r="BM14" s="1328"/>
      <c r="BN14" s="1328"/>
      <c r="BO14" s="1328"/>
      <c r="BP14" s="1328"/>
      <c r="BQ14" s="1328"/>
      <c r="BR14" s="1328"/>
      <c r="BS14" s="1328"/>
      <c r="BT14" s="1328"/>
      <c r="BU14" s="1328"/>
      <c r="BV14" s="1328"/>
      <c r="BW14" s="1328"/>
      <c r="BX14" s="1328"/>
      <c r="BY14" s="1328"/>
      <c r="BZ14" s="1328"/>
      <c r="CA14" s="1328"/>
      <c r="CB14" s="1328"/>
      <c r="CC14" s="1328"/>
      <c r="CD14" s="1328"/>
      <c r="CE14" s="1328"/>
      <c r="CF14" s="1328"/>
      <c r="CG14" s="1328"/>
      <c r="CH14" s="1328"/>
      <c r="CI14" s="1328"/>
      <c r="CJ14" s="1328"/>
      <c r="CK14" s="1328"/>
      <c r="CL14" s="1328"/>
      <c r="CM14" s="1328"/>
      <c r="CN14" s="1328"/>
      <c r="CO14" s="1328"/>
      <c r="CP14" s="1328"/>
      <c r="CQ14" s="1328"/>
      <c r="CR14" s="1328"/>
      <c r="CS14" s="1328"/>
      <c r="CT14" s="1328"/>
      <c r="CU14" s="1328"/>
      <c r="CV14" s="1328"/>
      <c r="CW14" s="1328"/>
      <c r="CX14" s="1328"/>
      <c r="CY14" s="1328"/>
      <c r="CZ14" s="1328"/>
      <c r="DA14" s="1328"/>
      <c r="DB14" s="1328"/>
      <c r="DC14" s="1328"/>
      <c r="DD14" s="1328"/>
      <c r="DE14" s="1328"/>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c r="A15" s="1271"/>
      <c r="B15" s="1328"/>
      <c r="C15" s="1328"/>
      <c r="D15" s="1328"/>
      <c r="E15" s="1328"/>
      <c r="F15" s="1328"/>
      <c r="G15" s="1328"/>
      <c r="H15" s="1328"/>
      <c r="I15" s="1328"/>
      <c r="J15" s="1328"/>
      <c r="K15" s="1328"/>
      <c r="L15" s="1328"/>
      <c r="M15" s="1328"/>
      <c r="N15" s="1328"/>
      <c r="O15" s="1328"/>
      <c r="P15" s="1328"/>
      <c r="Q15" s="1328"/>
      <c r="R15" s="1328"/>
      <c r="S15" s="1328"/>
      <c r="T15" s="1328"/>
      <c r="U15" s="1328"/>
      <c r="V15" s="1328"/>
      <c r="W15" s="1328"/>
      <c r="X15" s="1328"/>
      <c r="Y15" s="1328"/>
      <c r="Z15" s="1328"/>
      <c r="AA15" s="1328"/>
      <c r="AB15" s="1328"/>
      <c r="AC15" s="1328"/>
      <c r="AD15" s="1328"/>
      <c r="AE15" s="1328"/>
      <c r="AF15" s="1328"/>
      <c r="AG15" s="1328"/>
      <c r="AH15" s="1328"/>
      <c r="AI15" s="1328"/>
      <c r="AJ15" s="1328"/>
      <c r="AK15" s="1328"/>
      <c r="AL15" s="1328"/>
      <c r="AM15" s="1328"/>
      <c r="AN15" s="1328"/>
      <c r="AO15" s="1328"/>
      <c r="AP15" s="1328"/>
      <c r="AQ15" s="1328"/>
      <c r="AR15" s="1328"/>
      <c r="AS15" s="1328"/>
      <c r="AT15" s="1328"/>
      <c r="AU15" s="1328"/>
      <c r="AV15" s="1328"/>
      <c r="AW15" s="1328"/>
      <c r="AX15" s="1328"/>
      <c r="AY15" s="1328"/>
      <c r="AZ15" s="1328"/>
      <c r="BA15" s="1328"/>
      <c r="BB15" s="1328"/>
      <c r="BC15" s="1328"/>
      <c r="BD15" s="1328"/>
      <c r="BE15" s="1328"/>
      <c r="BF15" s="1328"/>
      <c r="BG15" s="1328"/>
      <c r="BH15" s="1328"/>
      <c r="BI15" s="1328"/>
      <c r="BJ15" s="1328"/>
      <c r="BK15" s="1328"/>
      <c r="BL15" s="1328"/>
      <c r="BM15" s="1328"/>
      <c r="BN15" s="1328"/>
      <c r="BO15" s="1328"/>
      <c r="BP15" s="1328"/>
      <c r="BQ15" s="1328"/>
      <c r="BR15" s="1328"/>
      <c r="BS15" s="1328"/>
      <c r="BT15" s="1328"/>
      <c r="BU15" s="1328"/>
      <c r="BV15" s="1328"/>
      <c r="BW15" s="1328"/>
      <c r="BX15" s="1328"/>
      <c r="BY15" s="1328"/>
      <c r="BZ15" s="1328"/>
      <c r="CA15" s="1328"/>
      <c r="CB15" s="1328"/>
      <c r="CC15" s="1328"/>
      <c r="CD15" s="1328"/>
      <c r="CE15" s="1328"/>
      <c r="CF15" s="1328"/>
      <c r="CG15" s="1328"/>
      <c r="CH15" s="1328"/>
      <c r="CI15" s="1328"/>
      <c r="CJ15" s="1328"/>
      <c r="CK15" s="1328"/>
      <c r="CL15" s="1328"/>
      <c r="CM15" s="1328"/>
      <c r="CN15" s="1328"/>
      <c r="CO15" s="1328"/>
      <c r="CP15" s="1328"/>
      <c r="CQ15" s="1328"/>
      <c r="CR15" s="1328"/>
      <c r="CS15" s="1328"/>
      <c r="CT15" s="1328"/>
      <c r="CU15" s="1328"/>
      <c r="CV15" s="1328"/>
      <c r="CW15" s="1328"/>
      <c r="CX15" s="1328"/>
      <c r="CY15" s="1328"/>
      <c r="CZ15" s="1328"/>
      <c r="DA15" s="1328"/>
      <c r="DB15" s="1328"/>
      <c r="DC15" s="1328"/>
      <c r="DD15" s="1328"/>
      <c r="DE15" s="1328"/>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c r="A16" s="1271"/>
      <c r="B16" s="1328"/>
      <c r="C16" s="1328"/>
      <c r="D16" s="1328"/>
      <c r="E16" s="1328"/>
      <c r="F16" s="1328"/>
      <c r="G16" s="1328"/>
      <c r="H16" s="1328"/>
      <c r="I16" s="1328"/>
      <c r="J16" s="1328"/>
      <c r="K16" s="1328"/>
      <c r="L16" s="1328"/>
      <c r="M16" s="1328"/>
      <c r="N16" s="1328"/>
      <c r="O16" s="1328"/>
      <c r="P16" s="1328"/>
      <c r="Q16" s="1328"/>
      <c r="R16" s="1328"/>
      <c r="S16" s="1328"/>
      <c r="T16" s="1328"/>
      <c r="U16" s="1328"/>
      <c r="V16" s="1328"/>
      <c r="W16" s="1328"/>
      <c r="X16" s="1328"/>
      <c r="Y16" s="1328"/>
      <c r="Z16" s="1328"/>
      <c r="AA16" s="1328"/>
      <c r="AB16" s="1328"/>
      <c r="AC16" s="1328"/>
      <c r="AD16" s="1328"/>
      <c r="AE16" s="1328"/>
      <c r="AF16" s="1328"/>
      <c r="AG16" s="1328"/>
      <c r="AH16" s="1328"/>
      <c r="AI16" s="1328"/>
      <c r="AJ16" s="1328"/>
      <c r="AK16" s="1328"/>
      <c r="AL16" s="1328"/>
      <c r="AM16" s="1328"/>
      <c r="AN16" s="1328"/>
      <c r="AO16" s="1328"/>
      <c r="AP16" s="1328"/>
      <c r="AQ16" s="1328"/>
      <c r="AR16" s="1328"/>
      <c r="AS16" s="1328"/>
      <c r="AT16" s="1328"/>
      <c r="AU16" s="1328"/>
      <c r="AV16" s="1328"/>
      <c r="AW16" s="1328"/>
      <c r="AX16" s="1328"/>
      <c r="AY16" s="1328"/>
      <c r="AZ16" s="1328"/>
      <c r="BA16" s="1328"/>
      <c r="BB16" s="1328"/>
      <c r="BC16" s="1328"/>
      <c r="BD16" s="1328"/>
      <c r="BE16" s="1328"/>
      <c r="BF16" s="1328"/>
      <c r="BG16" s="1328"/>
      <c r="BH16" s="1328"/>
      <c r="BI16" s="1328"/>
      <c r="BJ16" s="1328"/>
      <c r="BK16" s="1328"/>
      <c r="BL16" s="1328"/>
      <c r="BM16" s="1328"/>
      <c r="BN16" s="1328"/>
      <c r="BO16" s="1328"/>
      <c r="BP16" s="1328"/>
      <c r="BQ16" s="1328"/>
      <c r="BR16" s="1328"/>
      <c r="BS16" s="1328"/>
      <c r="BT16" s="1328"/>
      <c r="BU16" s="1328"/>
      <c r="BV16" s="1328"/>
      <c r="BW16" s="1328"/>
      <c r="BX16" s="1328"/>
      <c r="BY16" s="1328"/>
      <c r="BZ16" s="1328"/>
      <c r="CA16" s="1328"/>
      <c r="CB16" s="1328"/>
      <c r="CC16" s="1328"/>
      <c r="CD16" s="1328"/>
      <c r="CE16" s="1328"/>
      <c r="CF16" s="1328"/>
      <c r="CG16" s="1328"/>
      <c r="CH16" s="1328"/>
      <c r="CI16" s="1328"/>
      <c r="CJ16" s="1328"/>
      <c r="CK16" s="1328"/>
      <c r="CL16" s="1328"/>
      <c r="CM16" s="1328"/>
      <c r="CN16" s="1328"/>
      <c r="CO16" s="1328"/>
      <c r="CP16" s="1328"/>
      <c r="CQ16" s="1328"/>
      <c r="CR16" s="1328"/>
      <c r="CS16" s="1328"/>
      <c r="CT16" s="1328"/>
      <c r="CU16" s="1328"/>
      <c r="CV16" s="1328"/>
      <c r="CW16" s="1328"/>
      <c r="CX16" s="1328"/>
      <c r="CY16" s="1328"/>
      <c r="CZ16" s="1328"/>
      <c r="DA16" s="1328"/>
      <c r="DB16" s="1328"/>
      <c r="DC16" s="1328"/>
      <c r="DD16" s="1328"/>
      <c r="DE16" s="1328"/>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c r="A17" s="1271"/>
      <c r="B17" s="1328"/>
      <c r="C17" s="1328"/>
      <c r="D17" s="1328"/>
      <c r="E17" s="1328"/>
      <c r="F17" s="1328"/>
      <c r="G17" s="1328"/>
      <c r="H17" s="1328"/>
      <c r="I17" s="1328"/>
      <c r="J17" s="1328"/>
      <c r="K17" s="1328"/>
      <c r="L17" s="1328"/>
      <c r="M17" s="1328"/>
      <c r="N17" s="1328"/>
      <c r="O17" s="1328"/>
      <c r="P17" s="1328"/>
      <c r="Q17" s="1328"/>
      <c r="R17" s="1328"/>
      <c r="S17" s="1328"/>
      <c r="T17" s="1328"/>
      <c r="U17" s="1328"/>
      <c r="V17" s="1328"/>
      <c r="W17" s="1328"/>
      <c r="X17" s="1328"/>
      <c r="Y17" s="1328"/>
      <c r="Z17" s="1328"/>
      <c r="AA17" s="1328"/>
      <c r="AB17" s="1328"/>
      <c r="AC17" s="1328"/>
      <c r="AD17" s="1328"/>
      <c r="AE17" s="1328"/>
      <c r="AF17" s="1328"/>
      <c r="AG17" s="1328"/>
      <c r="AH17" s="1328"/>
      <c r="AI17" s="1328"/>
      <c r="AJ17" s="1328"/>
      <c r="AK17" s="1328"/>
      <c r="AL17" s="1328"/>
      <c r="AM17" s="1328"/>
      <c r="AN17" s="1328"/>
      <c r="AO17" s="1328"/>
      <c r="AP17" s="1328"/>
      <c r="AQ17" s="1328"/>
      <c r="AR17" s="1328"/>
      <c r="AS17" s="1328"/>
      <c r="AT17" s="1328"/>
      <c r="AU17" s="1328"/>
      <c r="AV17" s="1328"/>
      <c r="AW17" s="1328"/>
      <c r="AX17" s="1328"/>
      <c r="AY17" s="1328"/>
      <c r="AZ17" s="1328"/>
      <c r="BA17" s="1328"/>
      <c r="BB17" s="1328"/>
      <c r="BC17" s="1328"/>
      <c r="BD17" s="1328"/>
      <c r="BE17" s="1328"/>
      <c r="BF17" s="1328"/>
      <c r="BG17" s="1328"/>
      <c r="BH17" s="1328"/>
      <c r="BI17" s="1328"/>
      <c r="BJ17" s="1328"/>
      <c r="BK17" s="1328"/>
      <c r="BL17" s="1328"/>
      <c r="BM17" s="1328"/>
      <c r="BN17" s="1328"/>
      <c r="BO17" s="1328"/>
      <c r="BP17" s="1328"/>
      <c r="BQ17" s="1328"/>
      <c r="BR17" s="1328"/>
      <c r="BS17" s="1328"/>
      <c r="BT17" s="1328"/>
      <c r="BU17" s="1328"/>
      <c r="BV17" s="1328"/>
      <c r="BW17" s="1328"/>
      <c r="BX17" s="1328"/>
      <c r="BY17" s="1328"/>
      <c r="BZ17" s="1328"/>
      <c r="CA17" s="1328"/>
      <c r="CB17" s="1328"/>
      <c r="CC17" s="1328"/>
      <c r="CD17" s="1328"/>
      <c r="CE17" s="1328"/>
      <c r="CF17" s="1328"/>
      <c r="CG17" s="1328"/>
      <c r="CH17" s="1328"/>
      <c r="CI17" s="1328"/>
      <c r="CJ17" s="1328"/>
      <c r="CK17" s="1328"/>
      <c r="CL17" s="1328"/>
      <c r="CM17" s="1328"/>
      <c r="CN17" s="1328"/>
      <c r="CO17" s="1328"/>
      <c r="CP17" s="1328"/>
      <c r="CQ17" s="1328"/>
      <c r="CR17" s="1328"/>
      <c r="CS17" s="1328"/>
      <c r="CT17" s="1328"/>
      <c r="CU17" s="1328"/>
      <c r="CV17" s="1328"/>
      <c r="CW17" s="1328"/>
      <c r="CX17" s="1328"/>
      <c r="CY17" s="1328"/>
      <c r="CZ17" s="1328"/>
      <c r="DA17" s="1328"/>
      <c r="DB17" s="1328"/>
      <c r="DC17" s="1328"/>
      <c r="DD17" s="1328"/>
      <c r="DE17" s="1328"/>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c r="A18" s="1271"/>
      <c r="B18" s="1328"/>
      <c r="C18" s="1328"/>
      <c r="D18" s="1328"/>
      <c r="E18" s="1328"/>
      <c r="F18" s="1328"/>
      <c r="G18" s="1328"/>
      <c r="H18" s="1328"/>
      <c r="I18" s="1328"/>
      <c r="J18" s="1328"/>
      <c r="K18" s="1328"/>
      <c r="L18" s="1328"/>
      <c r="M18" s="1328"/>
      <c r="N18" s="1328"/>
      <c r="O18" s="1328"/>
      <c r="P18" s="1328"/>
      <c r="Q18" s="1328"/>
      <c r="R18" s="1328"/>
      <c r="S18" s="1328"/>
      <c r="T18" s="1328"/>
      <c r="U18" s="1328"/>
      <c r="V18" s="1328"/>
      <c r="W18" s="1328"/>
      <c r="X18" s="1328"/>
      <c r="Y18" s="1328"/>
      <c r="Z18" s="1328"/>
      <c r="AA18" s="1328"/>
      <c r="AB18" s="1328"/>
      <c r="AC18" s="1328"/>
      <c r="AD18" s="1328"/>
      <c r="AE18" s="1328"/>
      <c r="AF18" s="1328"/>
      <c r="AG18" s="1328"/>
      <c r="AH18" s="1328"/>
      <c r="AI18" s="1328"/>
      <c r="AJ18" s="1328"/>
      <c r="AK18" s="1328"/>
      <c r="AL18" s="1328"/>
      <c r="AM18" s="1328"/>
      <c r="AN18" s="1328"/>
      <c r="AO18" s="1328"/>
      <c r="AP18" s="1328"/>
      <c r="AQ18" s="1328"/>
      <c r="AR18" s="1328"/>
      <c r="AS18" s="1328"/>
      <c r="AT18" s="1328"/>
      <c r="AU18" s="1328"/>
      <c r="AV18" s="1328"/>
      <c r="AW18" s="1328"/>
      <c r="AX18" s="1328"/>
      <c r="AY18" s="1328"/>
      <c r="AZ18" s="1328"/>
      <c r="BA18" s="1328"/>
      <c r="BB18" s="1328"/>
      <c r="BC18" s="1328"/>
      <c r="BD18" s="1328"/>
      <c r="BE18" s="1328"/>
      <c r="BF18" s="1328"/>
      <c r="BG18" s="1328"/>
      <c r="BH18" s="1328"/>
      <c r="BI18" s="1328"/>
      <c r="BJ18" s="1328"/>
      <c r="BK18" s="1328"/>
      <c r="BL18" s="1328"/>
      <c r="BM18" s="1328"/>
      <c r="BN18" s="1328"/>
      <c r="BO18" s="1328"/>
      <c r="BP18" s="1328"/>
      <c r="BQ18" s="1328"/>
      <c r="BR18" s="1328"/>
      <c r="BS18" s="1328"/>
      <c r="BT18" s="1328"/>
      <c r="BU18" s="1328"/>
      <c r="BV18" s="1328"/>
      <c r="BW18" s="1328"/>
      <c r="BX18" s="1328"/>
      <c r="BY18" s="1328"/>
      <c r="BZ18" s="1328"/>
      <c r="CA18" s="1328"/>
      <c r="CB18" s="1328"/>
      <c r="CC18" s="1328"/>
      <c r="CD18" s="1328"/>
      <c r="CE18" s="1328"/>
      <c r="CF18" s="1328"/>
      <c r="CG18" s="1328"/>
      <c r="CH18" s="1328"/>
      <c r="CI18" s="1328"/>
      <c r="CJ18" s="1328"/>
      <c r="CK18" s="1328"/>
      <c r="CL18" s="1328"/>
      <c r="CM18" s="1328"/>
      <c r="CN18" s="1328"/>
      <c r="CO18" s="1328"/>
      <c r="CP18" s="1328"/>
      <c r="CQ18" s="1328"/>
      <c r="CR18" s="1328"/>
      <c r="CS18" s="1328"/>
      <c r="CT18" s="1328"/>
      <c r="CU18" s="1328"/>
      <c r="CV18" s="1328"/>
      <c r="CW18" s="1328"/>
      <c r="CX18" s="1328"/>
      <c r="CY18" s="1328"/>
      <c r="CZ18" s="1328"/>
      <c r="DA18" s="1328"/>
      <c r="DB18" s="1328"/>
      <c r="DC18" s="1328"/>
      <c r="DD18" s="1328"/>
      <c r="DE18" s="1328"/>
      <c r="DF18" s="292"/>
      <c r="DG18" s="292"/>
      <c r="DH18" s="292"/>
      <c r="DI18" s="292"/>
      <c r="DJ18" s="292"/>
      <c r="DK18" s="292"/>
      <c r="DL18" s="292"/>
      <c r="DM18" s="292"/>
      <c r="DN18" s="292"/>
      <c r="DO18" s="292"/>
      <c r="DP18" s="292"/>
      <c r="DQ18" s="292"/>
      <c r="DR18" s="292"/>
      <c r="DS18" s="292"/>
      <c r="DT18" s="292"/>
      <c r="DU18" s="292"/>
      <c r="DV18" s="292"/>
      <c r="DW18" s="292"/>
    </row>
    <row r="19" spans="1:351" ht="13.5">
      <c r="DD19" s="1271"/>
      <c r="DE19" s="1271"/>
    </row>
    <row r="20" spans="1:351" ht="13.5">
      <c r="DD20" s="1271"/>
      <c r="DE20" s="1271"/>
    </row>
    <row r="21" spans="1:351" ht="17.25">
      <c r="B21" s="1327"/>
      <c r="C21" s="1323"/>
      <c r="D21" s="1323"/>
      <c r="E21" s="1323"/>
      <c r="F21" s="1323"/>
      <c r="G21" s="1323"/>
      <c r="H21" s="1323"/>
      <c r="I21" s="1323"/>
      <c r="J21" s="1323"/>
      <c r="K21" s="1323"/>
      <c r="L21" s="1323"/>
      <c r="M21" s="1323"/>
      <c r="N21" s="1326"/>
      <c r="O21" s="1323"/>
      <c r="P21" s="1323"/>
      <c r="Q21" s="1323"/>
      <c r="R21" s="1323"/>
      <c r="S21" s="1323"/>
      <c r="T21" s="1323"/>
      <c r="U21" s="1323"/>
      <c r="V21" s="1323"/>
      <c r="W21" s="1323"/>
      <c r="X21" s="1323"/>
      <c r="Y21" s="1323"/>
      <c r="Z21" s="1323"/>
      <c r="AA21" s="1323"/>
      <c r="AB21" s="1323"/>
      <c r="AC21" s="1323"/>
      <c r="AD21" s="1323"/>
      <c r="AE21" s="1323"/>
      <c r="AF21" s="1323"/>
      <c r="AG21" s="1323"/>
      <c r="AH21" s="1323"/>
      <c r="AI21" s="1323"/>
      <c r="AJ21" s="1323"/>
      <c r="AK21" s="1323"/>
      <c r="AL21" s="1323"/>
      <c r="AM21" s="1323"/>
      <c r="AN21" s="1323"/>
      <c r="AO21" s="1323"/>
      <c r="AP21" s="1323"/>
      <c r="AQ21" s="1323"/>
      <c r="AR21" s="1323"/>
      <c r="AS21" s="1323"/>
      <c r="AT21" s="1326"/>
      <c r="AU21" s="1323"/>
      <c r="AV21" s="1323"/>
      <c r="AW21" s="1323"/>
      <c r="AX21" s="1323"/>
      <c r="AY21" s="1323"/>
      <c r="AZ21" s="1323"/>
      <c r="BA21" s="1323"/>
      <c r="BB21" s="1323"/>
      <c r="BC21" s="1323"/>
      <c r="BD21" s="1323"/>
      <c r="BE21" s="1323"/>
      <c r="BF21" s="1326"/>
      <c r="BG21" s="1323"/>
      <c r="BH21" s="1323"/>
      <c r="BI21" s="1323"/>
      <c r="BJ21" s="1323"/>
      <c r="BK21" s="1323"/>
      <c r="BL21" s="1323"/>
      <c r="BM21" s="1323"/>
      <c r="BN21" s="1323"/>
      <c r="BO21" s="1323"/>
      <c r="BP21" s="1323"/>
      <c r="BQ21" s="1323"/>
      <c r="BR21" s="1326"/>
      <c r="BS21" s="1323"/>
      <c r="BT21" s="1323"/>
      <c r="BU21" s="1323"/>
      <c r="BV21" s="1323"/>
      <c r="BW21" s="1323"/>
      <c r="BX21" s="1323"/>
      <c r="BY21" s="1323"/>
      <c r="BZ21" s="1323"/>
      <c r="CA21" s="1323"/>
      <c r="CB21" s="1323"/>
      <c r="CC21" s="1323"/>
      <c r="CD21" s="1326"/>
      <c r="CE21" s="1323"/>
      <c r="CF21" s="1323"/>
      <c r="CG21" s="1323"/>
      <c r="CH21" s="1323"/>
      <c r="CI21" s="1323"/>
      <c r="CJ21" s="1323"/>
      <c r="CK21" s="1323"/>
      <c r="CL21" s="1323"/>
      <c r="CM21" s="1323"/>
      <c r="CN21" s="1323"/>
      <c r="CO21" s="1323"/>
      <c r="CP21" s="1326"/>
      <c r="CQ21" s="1323"/>
      <c r="CR21" s="1323"/>
      <c r="CS21" s="1323"/>
      <c r="CT21" s="1323"/>
      <c r="CU21" s="1323"/>
      <c r="CV21" s="1323"/>
      <c r="CW21" s="1323"/>
      <c r="CX21" s="1323"/>
      <c r="CY21" s="1323"/>
      <c r="CZ21" s="1323"/>
      <c r="DA21" s="1323"/>
      <c r="DB21" s="1326"/>
      <c r="DC21" s="1323"/>
      <c r="DD21" s="1322"/>
      <c r="DE21" s="1271"/>
      <c r="MM21" s="1325"/>
    </row>
    <row r="22" spans="1:351" ht="17.25">
      <c r="B22" s="1272"/>
      <c r="MM22" s="1325"/>
    </row>
    <row r="23" spans="1:351" ht="13.5">
      <c r="B23" s="1272"/>
    </row>
    <row r="24" spans="1:351" ht="13.5">
      <c r="B24" s="1272"/>
    </row>
    <row r="25" spans="1:351" ht="13.5">
      <c r="B25" s="1272"/>
    </row>
    <row r="26" spans="1:351" ht="13.5">
      <c r="B26" s="1272"/>
    </row>
    <row r="27" spans="1:351" ht="13.5">
      <c r="B27" s="1272"/>
    </row>
    <row r="28" spans="1:351" ht="13.5">
      <c r="B28" s="1272"/>
    </row>
    <row r="29" spans="1:351" ht="13.5">
      <c r="B29" s="1272"/>
    </row>
    <row r="30" spans="1:351" ht="13.5">
      <c r="B30" s="1272"/>
    </row>
    <row r="31" spans="1:351" ht="13.5">
      <c r="B31" s="1272"/>
    </row>
    <row r="32" spans="1:351" ht="13.5">
      <c r="B32" s="1272"/>
    </row>
    <row r="33" spans="2:109" ht="13.5">
      <c r="B33" s="1272"/>
    </row>
    <row r="34" spans="2:109" ht="13.5">
      <c r="B34" s="1272"/>
    </row>
    <row r="35" spans="2:109" ht="13.5">
      <c r="B35" s="1272"/>
    </row>
    <row r="36" spans="2:109" ht="13.5">
      <c r="B36" s="1272"/>
    </row>
    <row r="37" spans="2:109" ht="13.5">
      <c r="B37" s="1272"/>
    </row>
    <row r="38" spans="2:109" ht="13.5">
      <c r="B38" s="1272"/>
    </row>
    <row r="39" spans="2:109" ht="13.5">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5">
      <c r="B40" s="1313"/>
      <c r="DD40" s="1313"/>
      <c r="DE40" s="1271"/>
    </row>
    <row r="41" spans="2:109" ht="17.25">
      <c r="B41" s="1324" t="s">
        <v>616</v>
      </c>
      <c r="C41" s="1323"/>
      <c r="D41" s="1323"/>
      <c r="E41" s="1323"/>
      <c r="F41" s="1323"/>
      <c r="G41" s="1323"/>
      <c r="H41" s="1323"/>
      <c r="I41" s="1323"/>
      <c r="J41" s="1323"/>
      <c r="K41" s="1323"/>
      <c r="L41" s="1323"/>
      <c r="M41" s="1323"/>
      <c r="N41" s="1323"/>
      <c r="O41" s="1323"/>
      <c r="P41" s="1323"/>
      <c r="Q41" s="1323"/>
      <c r="R41" s="1323"/>
      <c r="S41" s="1323"/>
      <c r="T41" s="1323"/>
      <c r="U41" s="1323"/>
      <c r="V41" s="1323"/>
      <c r="W41" s="1323"/>
      <c r="X41" s="1323"/>
      <c r="Y41" s="1323"/>
      <c r="Z41" s="1323"/>
      <c r="AA41" s="1323"/>
      <c r="AB41" s="1323"/>
      <c r="AC41" s="1323"/>
      <c r="AD41" s="1323"/>
      <c r="AE41" s="1323"/>
      <c r="AF41" s="1323"/>
      <c r="AG41" s="1323"/>
      <c r="AH41" s="1323"/>
      <c r="AI41" s="1323"/>
      <c r="AJ41" s="1323"/>
      <c r="AK41" s="1323"/>
      <c r="AL41" s="1323"/>
      <c r="AM41" s="1323"/>
      <c r="AN41" s="1323"/>
      <c r="AO41" s="1323"/>
      <c r="AP41" s="1323"/>
      <c r="AQ41" s="1323"/>
      <c r="AR41" s="1323"/>
      <c r="AS41" s="1323"/>
      <c r="AT41" s="1323"/>
      <c r="AU41" s="1323"/>
      <c r="AV41" s="1323"/>
      <c r="AW41" s="1323"/>
      <c r="AX41" s="1323"/>
      <c r="AY41" s="1323"/>
      <c r="AZ41" s="1323"/>
      <c r="BA41" s="1323"/>
      <c r="BB41" s="1323"/>
      <c r="BC41" s="1323"/>
      <c r="BD41" s="1323"/>
      <c r="BE41" s="1323"/>
      <c r="BF41" s="1323"/>
      <c r="BG41" s="1323"/>
      <c r="BH41" s="1323"/>
      <c r="BI41" s="1323"/>
      <c r="BJ41" s="1323"/>
      <c r="BK41" s="1323"/>
      <c r="BL41" s="1323"/>
      <c r="BM41" s="1323"/>
      <c r="BN41" s="1323"/>
      <c r="BO41" s="1323"/>
      <c r="BP41" s="1323"/>
      <c r="BQ41" s="1323"/>
      <c r="BR41" s="1323"/>
      <c r="BS41" s="1323"/>
      <c r="BT41" s="1323"/>
      <c r="BU41" s="1323"/>
      <c r="BV41" s="1323"/>
      <c r="BW41" s="1323"/>
      <c r="BX41" s="1323"/>
      <c r="BY41" s="1323"/>
      <c r="BZ41" s="1323"/>
      <c r="CA41" s="1323"/>
      <c r="CB41" s="1323"/>
      <c r="CC41" s="1323"/>
      <c r="CD41" s="1323"/>
      <c r="CE41" s="1323"/>
      <c r="CF41" s="1323"/>
      <c r="CG41" s="1323"/>
      <c r="CH41" s="1323"/>
      <c r="CI41" s="1323"/>
      <c r="CJ41" s="1323"/>
      <c r="CK41" s="1323"/>
      <c r="CL41" s="1323"/>
      <c r="CM41" s="1323"/>
      <c r="CN41" s="1323"/>
      <c r="CO41" s="1323"/>
      <c r="CP41" s="1323"/>
      <c r="CQ41" s="1323"/>
      <c r="CR41" s="1323"/>
      <c r="CS41" s="1323"/>
      <c r="CT41" s="1323"/>
      <c r="CU41" s="1323"/>
      <c r="CV41" s="1323"/>
      <c r="CW41" s="1323"/>
      <c r="CX41" s="1323"/>
      <c r="CY41" s="1323"/>
      <c r="CZ41" s="1323"/>
      <c r="DA41" s="1323"/>
      <c r="DB41" s="1323"/>
      <c r="DC41" s="1323"/>
      <c r="DD41" s="1322"/>
    </row>
    <row r="42" spans="2:109" ht="13.5">
      <c r="B42" s="1272"/>
      <c r="G42" s="1309"/>
      <c r="I42" s="1308"/>
      <c r="J42" s="1308"/>
      <c r="K42" s="1308"/>
      <c r="AM42" s="1309"/>
      <c r="AN42" s="1309" t="s">
        <v>612</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c r="B43" s="1272"/>
      <c r="AN43" s="1307" t="s">
        <v>615</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5"/>
    </row>
    <row r="44" spans="2:109" ht="13.5">
      <c r="B44" s="1272"/>
      <c r="AN44" s="1304"/>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2"/>
    </row>
    <row r="45" spans="2:109" ht="13.5">
      <c r="B45" s="1272"/>
      <c r="AN45" s="1304"/>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2"/>
    </row>
    <row r="46" spans="2:109" ht="13.5">
      <c r="B46" s="1272"/>
      <c r="AN46" s="1304"/>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2"/>
    </row>
    <row r="47" spans="2:109" ht="13.5">
      <c r="B47" s="1272"/>
      <c r="AN47" s="1301"/>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299"/>
    </row>
    <row r="48" spans="2:109" ht="13.5">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5">
      <c r="B49" s="1272"/>
      <c r="AN49" s="1271" t="s">
        <v>610</v>
      </c>
    </row>
    <row r="50" spans="1:109" ht="13.5">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562</v>
      </c>
      <c r="BQ50" s="1281"/>
      <c r="BR50" s="1281"/>
      <c r="BS50" s="1281"/>
      <c r="BT50" s="1281"/>
      <c r="BU50" s="1281"/>
      <c r="BV50" s="1281"/>
      <c r="BW50" s="1281"/>
      <c r="BX50" s="1281" t="s">
        <v>563</v>
      </c>
      <c r="BY50" s="1281"/>
      <c r="BZ50" s="1281"/>
      <c r="CA50" s="1281"/>
      <c r="CB50" s="1281"/>
      <c r="CC50" s="1281"/>
      <c r="CD50" s="1281"/>
      <c r="CE50" s="1281"/>
      <c r="CF50" s="1281" t="s">
        <v>564</v>
      </c>
      <c r="CG50" s="1281"/>
      <c r="CH50" s="1281"/>
      <c r="CI50" s="1281"/>
      <c r="CJ50" s="1281"/>
      <c r="CK50" s="1281"/>
      <c r="CL50" s="1281"/>
      <c r="CM50" s="1281"/>
      <c r="CN50" s="1281" t="s">
        <v>565</v>
      </c>
      <c r="CO50" s="1281"/>
      <c r="CP50" s="1281"/>
      <c r="CQ50" s="1281"/>
      <c r="CR50" s="1281"/>
      <c r="CS50" s="1281"/>
      <c r="CT50" s="1281"/>
      <c r="CU50" s="1281"/>
      <c r="CV50" s="1281" t="s">
        <v>566</v>
      </c>
      <c r="CW50" s="1281"/>
      <c r="CX50" s="1281"/>
      <c r="CY50" s="1281"/>
      <c r="CZ50" s="1281"/>
      <c r="DA50" s="1281"/>
      <c r="DB50" s="1281"/>
      <c r="DC50" s="1281"/>
    </row>
    <row r="51" spans="1:109" ht="13.5" customHeight="1">
      <c r="B51" s="1272"/>
      <c r="G51" s="1288"/>
      <c r="H51" s="1288"/>
      <c r="I51" s="1321"/>
      <c r="J51" s="1321"/>
      <c r="K51" s="1287"/>
      <c r="L51" s="1287"/>
      <c r="M51" s="1287"/>
      <c r="N51" s="1287"/>
      <c r="AM51" s="1286"/>
      <c r="AN51" s="1280" t="s">
        <v>609</v>
      </c>
      <c r="AO51" s="1280"/>
      <c r="AP51" s="1280"/>
      <c r="AQ51" s="1280"/>
      <c r="AR51" s="1280"/>
      <c r="AS51" s="1280"/>
      <c r="AT51" s="1280"/>
      <c r="AU51" s="1280"/>
      <c r="AV51" s="1280"/>
      <c r="AW51" s="1280"/>
      <c r="AX51" s="1280"/>
      <c r="AY51" s="1280"/>
      <c r="AZ51" s="1280"/>
      <c r="BA51" s="1280"/>
      <c r="BB51" s="1280" t="s">
        <v>607</v>
      </c>
      <c r="BC51" s="1280"/>
      <c r="BD51" s="1280"/>
      <c r="BE51" s="1280"/>
      <c r="BF51" s="1280"/>
      <c r="BG51" s="1280"/>
      <c r="BH51" s="1280"/>
      <c r="BI51" s="1280"/>
      <c r="BJ51" s="1280"/>
      <c r="BK51" s="1280"/>
      <c r="BL51" s="1280"/>
      <c r="BM51" s="1280"/>
      <c r="BN51" s="1280"/>
      <c r="BO51" s="1280"/>
      <c r="BP51" s="1279">
        <v>87.9</v>
      </c>
      <c r="BQ51" s="1279"/>
      <c r="BR51" s="1279"/>
      <c r="BS51" s="1279"/>
      <c r="BT51" s="1279"/>
      <c r="BU51" s="1279"/>
      <c r="BV51" s="1279"/>
      <c r="BW51" s="1279"/>
      <c r="BX51" s="1279">
        <v>87.4</v>
      </c>
      <c r="BY51" s="1279"/>
      <c r="BZ51" s="1279"/>
      <c r="CA51" s="1279"/>
      <c r="CB51" s="1279"/>
      <c r="CC51" s="1279"/>
      <c r="CD51" s="1279"/>
      <c r="CE51" s="1279"/>
      <c r="CF51" s="1279">
        <v>77.900000000000006</v>
      </c>
      <c r="CG51" s="1279"/>
      <c r="CH51" s="1279"/>
      <c r="CI51" s="1279"/>
      <c r="CJ51" s="1279"/>
      <c r="CK51" s="1279"/>
      <c r="CL51" s="1279"/>
      <c r="CM51" s="1279"/>
      <c r="CN51" s="1279">
        <v>80.900000000000006</v>
      </c>
      <c r="CO51" s="1279"/>
      <c r="CP51" s="1279"/>
      <c r="CQ51" s="1279"/>
      <c r="CR51" s="1279"/>
      <c r="CS51" s="1279"/>
      <c r="CT51" s="1279"/>
      <c r="CU51" s="1279"/>
      <c r="CV51" s="1279">
        <v>77.8</v>
      </c>
      <c r="CW51" s="1279"/>
      <c r="CX51" s="1279"/>
      <c r="CY51" s="1279"/>
      <c r="CZ51" s="1279"/>
      <c r="DA51" s="1279"/>
      <c r="DB51" s="1279"/>
      <c r="DC51" s="1279"/>
    </row>
    <row r="52" spans="1:109" ht="13.5">
      <c r="B52" s="1272"/>
      <c r="G52" s="1288"/>
      <c r="H52" s="1288"/>
      <c r="I52" s="1321"/>
      <c r="J52" s="1321"/>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5">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614</v>
      </c>
      <c r="BC53" s="1280"/>
      <c r="BD53" s="1280"/>
      <c r="BE53" s="1280"/>
      <c r="BF53" s="1280"/>
      <c r="BG53" s="1280"/>
      <c r="BH53" s="1280"/>
      <c r="BI53" s="1280"/>
      <c r="BJ53" s="1280"/>
      <c r="BK53" s="1280"/>
      <c r="BL53" s="1280"/>
      <c r="BM53" s="1280"/>
      <c r="BN53" s="1280"/>
      <c r="BO53" s="1280"/>
      <c r="BP53" s="1279">
        <v>62.9</v>
      </c>
      <c r="BQ53" s="1279"/>
      <c r="BR53" s="1279"/>
      <c r="BS53" s="1279"/>
      <c r="BT53" s="1279"/>
      <c r="BU53" s="1279"/>
      <c r="BV53" s="1279"/>
      <c r="BW53" s="1279"/>
      <c r="BX53" s="1279">
        <v>61.6</v>
      </c>
      <c r="BY53" s="1279"/>
      <c r="BZ53" s="1279"/>
      <c r="CA53" s="1279"/>
      <c r="CB53" s="1279"/>
      <c r="CC53" s="1279"/>
      <c r="CD53" s="1279"/>
      <c r="CE53" s="1279"/>
      <c r="CF53" s="1279">
        <v>62.6</v>
      </c>
      <c r="CG53" s="1279"/>
      <c r="CH53" s="1279"/>
      <c r="CI53" s="1279"/>
      <c r="CJ53" s="1279"/>
      <c r="CK53" s="1279"/>
      <c r="CL53" s="1279"/>
      <c r="CM53" s="1279"/>
      <c r="CN53" s="1279">
        <v>62.6</v>
      </c>
      <c r="CO53" s="1279"/>
      <c r="CP53" s="1279"/>
      <c r="CQ53" s="1279"/>
      <c r="CR53" s="1279"/>
      <c r="CS53" s="1279"/>
      <c r="CT53" s="1279"/>
      <c r="CU53" s="1279"/>
      <c r="CV53" s="1279">
        <v>61.6</v>
      </c>
      <c r="CW53" s="1279"/>
      <c r="CX53" s="1279"/>
      <c r="CY53" s="1279"/>
      <c r="CZ53" s="1279"/>
      <c r="DA53" s="1279"/>
      <c r="DB53" s="1279"/>
      <c r="DC53" s="1279"/>
    </row>
    <row r="54" spans="1:109" ht="13.5">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5">
      <c r="A55" s="1308"/>
      <c r="B55" s="1272"/>
      <c r="G55" s="1284"/>
      <c r="H55" s="1284"/>
      <c r="I55" s="1284"/>
      <c r="J55" s="1284"/>
      <c r="K55" s="1287"/>
      <c r="L55" s="1287"/>
      <c r="M55" s="1287"/>
      <c r="N55" s="1287"/>
      <c r="AN55" s="1281" t="s">
        <v>608</v>
      </c>
      <c r="AO55" s="1281"/>
      <c r="AP55" s="1281"/>
      <c r="AQ55" s="1281"/>
      <c r="AR55" s="1281"/>
      <c r="AS55" s="1281"/>
      <c r="AT55" s="1281"/>
      <c r="AU55" s="1281"/>
      <c r="AV55" s="1281"/>
      <c r="AW55" s="1281"/>
      <c r="AX55" s="1281"/>
      <c r="AY55" s="1281"/>
      <c r="AZ55" s="1281"/>
      <c r="BA55" s="1281"/>
      <c r="BB55" s="1280" t="s">
        <v>607</v>
      </c>
      <c r="BC55" s="1280"/>
      <c r="BD55" s="1280"/>
      <c r="BE55" s="1280"/>
      <c r="BF55" s="1280"/>
      <c r="BG55" s="1280"/>
      <c r="BH55" s="1280"/>
      <c r="BI55" s="1280"/>
      <c r="BJ55" s="1280"/>
      <c r="BK55" s="1280"/>
      <c r="BL55" s="1280"/>
      <c r="BM55" s="1280"/>
      <c r="BN55" s="1280"/>
      <c r="BO55" s="1280"/>
      <c r="BP55" s="1279">
        <v>58.5</v>
      </c>
      <c r="BQ55" s="1279"/>
      <c r="BR55" s="1279"/>
      <c r="BS55" s="1279"/>
      <c r="BT55" s="1279"/>
      <c r="BU55" s="1279"/>
      <c r="BV55" s="1279"/>
      <c r="BW55" s="1279"/>
      <c r="BX55" s="1279">
        <v>54.6</v>
      </c>
      <c r="BY55" s="1279"/>
      <c r="BZ55" s="1279"/>
      <c r="CA55" s="1279"/>
      <c r="CB55" s="1279"/>
      <c r="CC55" s="1279"/>
      <c r="CD55" s="1279"/>
      <c r="CE55" s="1279"/>
      <c r="CF55" s="1279">
        <v>53.2</v>
      </c>
      <c r="CG55" s="1279"/>
      <c r="CH55" s="1279"/>
      <c r="CI55" s="1279"/>
      <c r="CJ55" s="1279"/>
      <c r="CK55" s="1279"/>
      <c r="CL55" s="1279"/>
      <c r="CM55" s="1279"/>
      <c r="CN55" s="1279">
        <v>47.9</v>
      </c>
      <c r="CO55" s="1279"/>
      <c r="CP55" s="1279"/>
      <c r="CQ55" s="1279"/>
      <c r="CR55" s="1279"/>
      <c r="CS55" s="1279"/>
      <c r="CT55" s="1279"/>
      <c r="CU55" s="1279"/>
      <c r="CV55" s="1279">
        <v>49</v>
      </c>
      <c r="CW55" s="1279"/>
      <c r="CX55" s="1279"/>
      <c r="CY55" s="1279"/>
      <c r="CZ55" s="1279"/>
      <c r="DA55" s="1279"/>
      <c r="DB55" s="1279"/>
      <c r="DC55" s="1279"/>
    </row>
    <row r="56" spans="1:109" ht="13.5">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5">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614</v>
      </c>
      <c r="BC57" s="1280"/>
      <c r="BD57" s="1280"/>
      <c r="BE57" s="1280"/>
      <c r="BF57" s="1280"/>
      <c r="BG57" s="1280"/>
      <c r="BH57" s="1280"/>
      <c r="BI57" s="1280"/>
      <c r="BJ57" s="1280"/>
      <c r="BK57" s="1280"/>
      <c r="BL57" s="1280"/>
      <c r="BM57" s="1280"/>
      <c r="BN57" s="1280"/>
      <c r="BO57" s="1280"/>
      <c r="BP57" s="1279">
        <v>52.9</v>
      </c>
      <c r="BQ57" s="1279"/>
      <c r="BR57" s="1279"/>
      <c r="BS57" s="1279"/>
      <c r="BT57" s="1279"/>
      <c r="BU57" s="1279"/>
      <c r="BV57" s="1279"/>
      <c r="BW57" s="1279"/>
      <c r="BX57" s="1279">
        <v>58.3</v>
      </c>
      <c r="BY57" s="1279"/>
      <c r="BZ57" s="1279"/>
      <c r="CA57" s="1279"/>
      <c r="CB57" s="1279"/>
      <c r="CC57" s="1279"/>
      <c r="CD57" s="1279"/>
      <c r="CE57" s="1279"/>
      <c r="CF57" s="1279">
        <v>59.6</v>
      </c>
      <c r="CG57" s="1279"/>
      <c r="CH57" s="1279"/>
      <c r="CI57" s="1279"/>
      <c r="CJ57" s="1279"/>
      <c r="CK57" s="1279"/>
      <c r="CL57" s="1279"/>
      <c r="CM57" s="1279"/>
      <c r="CN57" s="1279">
        <v>60.7</v>
      </c>
      <c r="CO57" s="1279"/>
      <c r="CP57" s="1279"/>
      <c r="CQ57" s="1279"/>
      <c r="CR57" s="1279"/>
      <c r="CS57" s="1279"/>
      <c r="CT57" s="1279"/>
      <c r="CU57" s="1279"/>
      <c r="CV57" s="1279">
        <v>62</v>
      </c>
      <c r="CW57" s="1279"/>
      <c r="CX57" s="1279"/>
      <c r="CY57" s="1279"/>
      <c r="CZ57" s="1279"/>
      <c r="DA57" s="1279"/>
      <c r="DB57" s="1279"/>
      <c r="DC57" s="1279"/>
      <c r="DD57" s="1319"/>
      <c r="DE57" s="1314"/>
    </row>
    <row r="58" spans="1:109" s="1308" customFormat="1" ht="13.5">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5">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5">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5">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5">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7.25">
      <c r="B63" s="1312" t="s">
        <v>613</v>
      </c>
    </row>
    <row r="64" spans="1:109" ht="13.5">
      <c r="B64" s="1272"/>
      <c r="G64" s="1309"/>
      <c r="I64" s="1311"/>
      <c r="J64" s="1311"/>
      <c r="K64" s="1311"/>
      <c r="L64" s="1311"/>
      <c r="M64" s="1311"/>
      <c r="N64" s="1310"/>
      <c r="AM64" s="1309"/>
      <c r="AN64" s="1309" t="s">
        <v>612</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7" ht="13.5">
      <c r="B65" s="1272"/>
      <c r="AN65" s="1307" t="s">
        <v>611</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row>
    <row r="66" spans="2:107" ht="13.5">
      <c r="B66" s="1272"/>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row>
    <row r="67" spans="2:107" ht="13.5">
      <c r="B67" s="1272"/>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row>
    <row r="68" spans="2:107" ht="13.5">
      <c r="B68" s="1272"/>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row>
    <row r="69" spans="2:107" ht="13.5">
      <c r="B69" s="1272"/>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row>
    <row r="70" spans="2:107" ht="13.5">
      <c r="B70" s="1272"/>
      <c r="H70" s="1298"/>
      <c r="I70" s="1298"/>
      <c r="J70" s="1296"/>
      <c r="K70" s="1296"/>
      <c r="L70" s="1295"/>
      <c r="M70" s="1296"/>
      <c r="N70" s="1295"/>
      <c r="AN70" s="1286"/>
      <c r="AO70" s="1286"/>
      <c r="AP70" s="1286"/>
      <c r="AZ70" s="1286"/>
      <c r="BA70" s="1286"/>
      <c r="BB70" s="1286"/>
      <c r="BL70" s="1286"/>
      <c r="BM70" s="1286"/>
      <c r="BN70" s="1286"/>
      <c r="BX70" s="1286"/>
      <c r="BY70" s="1286"/>
      <c r="BZ70" s="1286"/>
      <c r="CJ70" s="1286"/>
      <c r="CK70" s="1286"/>
      <c r="CL70" s="1286"/>
      <c r="CV70" s="1286"/>
      <c r="CW70" s="1286"/>
      <c r="CX70" s="1286"/>
    </row>
    <row r="71" spans="2:107" ht="13.5">
      <c r="B71" s="1272"/>
      <c r="G71" s="1294"/>
      <c r="I71" s="1297"/>
      <c r="J71" s="1296"/>
      <c r="K71" s="1296"/>
      <c r="L71" s="1295"/>
      <c r="M71" s="1296"/>
      <c r="N71" s="1295"/>
      <c r="AM71" s="1294"/>
      <c r="AN71" s="1271" t="s">
        <v>610</v>
      </c>
    </row>
    <row r="72" spans="2:107" ht="13.5">
      <c r="B72" s="1272"/>
      <c r="G72" s="1284"/>
      <c r="H72" s="1284"/>
      <c r="I72" s="1284"/>
      <c r="J72" s="1284"/>
      <c r="K72" s="1293"/>
      <c r="L72" s="1293"/>
      <c r="M72" s="1292"/>
      <c r="N72" s="1292"/>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562</v>
      </c>
      <c r="BQ72" s="1281"/>
      <c r="BR72" s="1281"/>
      <c r="BS72" s="1281"/>
      <c r="BT72" s="1281"/>
      <c r="BU72" s="1281"/>
      <c r="BV72" s="1281"/>
      <c r="BW72" s="1281"/>
      <c r="BX72" s="1281" t="s">
        <v>563</v>
      </c>
      <c r="BY72" s="1281"/>
      <c r="BZ72" s="1281"/>
      <c r="CA72" s="1281"/>
      <c r="CB72" s="1281"/>
      <c r="CC72" s="1281"/>
      <c r="CD72" s="1281"/>
      <c r="CE72" s="1281"/>
      <c r="CF72" s="1281" t="s">
        <v>564</v>
      </c>
      <c r="CG72" s="1281"/>
      <c r="CH72" s="1281"/>
      <c r="CI72" s="1281"/>
      <c r="CJ72" s="1281"/>
      <c r="CK72" s="1281"/>
      <c r="CL72" s="1281"/>
      <c r="CM72" s="1281"/>
      <c r="CN72" s="1281" t="s">
        <v>565</v>
      </c>
      <c r="CO72" s="1281"/>
      <c r="CP72" s="1281"/>
      <c r="CQ72" s="1281"/>
      <c r="CR72" s="1281"/>
      <c r="CS72" s="1281"/>
      <c r="CT72" s="1281"/>
      <c r="CU72" s="1281"/>
      <c r="CV72" s="1281" t="s">
        <v>566</v>
      </c>
      <c r="CW72" s="1281"/>
      <c r="CX72" s="1281"/>
      <c r="CY72" s="1281"/>
      <c r="CZ72" s="1281"/>
      <c r="DA72" s="1281"/>
      <c r="DB72" s="1281"/>
      <c r="DC72" s="1281"/>
    </row>
    <row r="73" spans="2:107" ht="13.5">
      <c r="B73" s="1272"/>
      <c r="G73" s="1288"/>
      <c r="H73" s="1288"/>
      <c r="I73" s="1288"/>
      <c r="J73" s="1288"/>
      <c r="K73" s="1285"/>
      <c r="L73" s="1285"/>
      <c r="M73" s="1285"/>
      <c r="N73" s="1285"/>
      <c r="AM73" s="1286"/>
      <c r="AN73" s="1280" t="s">
        <v>609</v>
      </c>
      <c r="AO73" s="1280"/>
      <c r="AP73" s="1280"/>
      <c r="AQ73" s="1280"/>
      <c r="AR73" s="1280"/>
      <c r="AS73" s="1280"/>
      <c r="AT73" s="1280"/>
      <c r="AU73" s="1280"/>
      <c r="AV73" s="1280"/>
      <c r="AW73" s="1280"/>
      <c r="AX73" s="1280"/>
      <c r="AY73" s="1280"/>
      <c r="AZ73" s="1280"/>
      <c r="BA73" s="1280"/>
      <c r="BB73" s="1280" t="s">
        <v>607</v>
      </c>
      <c r="BC73" s="1280"/>
      <c r="BD73" s="1280"/>
      <c r="BE73" s="1280"/>
      <c r="BF73" s="1280"/>
      <c r="BG73" s="1280"/>
      <c r="BH73" s="1280"/>
      <c r="BI73" s="1280"/>
      <c r="BJ73" s="1280"/>
      <c r="BK73" s="1280"/>
      <c r="BL73" s="1280"/>
      <c r="BM73" s="1280"/>
      <c r="BN73" s="1280"/>
      <c r="BO73" s="1280"/>
      <c r="BP73" s="1279">
        <v>87.9</v>
      </c>
      <c r="BQ73" s="1279"/>
      <c r="BR73" s="1279"/>
      <c r="BS73" s="1279"/>
      <c r="BT73" s="1279"/>
      <c r="BU73" s="1279"/>
      <c r="BV73" s="1279"/>
      <c r="BW73" s="1279"/>
      <c r="BX73" s="1279">
        <v>87.4</v>
      </c>
      <c r="BY73" s="1279"/>
      <c r="BZ73" s="1279"/>
      <c r="CA73" s="1279"/>
      <c r="CB73" s="1279"/>
      <c r="CC73" s="1279"/>
      <c r="CD73" s="1279"/>
      <c r="CE73" s="1279"/>
      <c r="CF73" s="1279">
        <v>77.900000000000006</v>
      </c>
      <c r="CG73" s="1279"/>
      <c r="CH73" s="1279"/>
      <c r="CI73" s="1279"/>
      <c r="CJ73" s="1279"/>
      <c r="CK73" s="1279"/>
      <c r="CL73" s="1279"/>
      <c r="CM73" s="1279"/>
      <c r="CN73" s="1279">
        <v>80.900000000000006</v>
      </c>
      <c r="CO73" s="1279"/>
      <c r="CP73" s="1279"/>
      <c r="CQ73" s="1279"/>
      <c r="CR73" s="1279"/>
      <c r="CS73" s="1279"/>
      <c r="CT73" s="1279"/>
      <c r="CU73" s="1279"/>
      <c r="CV73" s="1279">
        <v>77.8</v>
      </c>
      <c r="CW73" s="1279"/>
      <c r="CX73" s="1279"/>
      <c r="CY73" s="1279"/>
      <c r="CZ73" s="1279"/>
      <c r="DA73" s="1279"/>
      <c r="DB73" s="1279"/>
      <c r="DC73" s="1279"/>
    </row>
    <row r="74" spans="2:107" ht="13.5">
      <c r="B74" s="1272"/>
      <c r="G74" s="1288"/>
      <c r="H74" s="1288"/>
      <c r="I74" s="1288"/>
      <c r="J74" s="1288"/>
      <c r="K74" s="1285"/>
      <c r="L74" s="1285"/>
      <c r="M74" s="1285"/>
      <c r="N74" s="1285"/>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5">
      <c r="B75" s="1272"/>
      <c r="G75" s="1288"/>
      <c r="H75" s="1288"/>
      <c r="I75" s="1284"/>
      <c r="J75" s="1284"/>
      <c r="K75" s="1287"/>
      <c r="L75" s="1287"/>
      <c r="M75" s="1287"/>
      <c r="N75" s="1287"/>
      <c r="AM75" s="1286"/>
      <c r="AN75" s="1280"/>
      <c r="AO75" s="1280"/>
      <c r="AP75" s="1280"/>
      <c r="AQ75" s="1280"/>
      <c r="AR75" s="1280"/>
      <c r="AS75" s="1280"/>
      <c r="AT75" s="1280"/>
      <c r="AU75" s="1280"/>
      <c r="AV75" s="1280"/>
      <c r="AW75" s="1280"/>
      <c r="AX75" s="1280"/>
      <c r="AY75" s="1280"/>
      <c r="AZ75" s="1280"/>
      <c r="BA75" s="1280"/>
      <c r="BB75" s="1280" t="s">
        <v>606</v>
      </c>
      <c r="BC75" s="1280"/>
      <c r="BD75" s="1280"/>
      <c r="BE75" s="1280"/>
      <c r="BF75" s="1280"/>
      <c r="BG75" s="1280"/>
      <c r="BH75" s="1280"/>
      <c r="BI75" s="1280"/>
      <c r="BJ75" s="1280"/>
      <c r="BK75" s="1280"/>
      <c r="BL75" s="1280"/>
      <c r="BM75" s="1280"/>
      <c r="BN75" s="1280"/>
      <c r="BO75" s="1280"/>
      <c r="BP75" s="1279">
        <v>12.6</v>
      </c>
      <c r="BQ75" s="1279"/>
      <c r="BR75" s="1279"/>
      <c r="BS75" s="1279"/>
      <c r="BT75" s="1279"/>
      <c r="BU75" s="1279"/>
      <c r="BV75" s="1279"/>
      <c r="BW75" s="1279"/>
      <c r="BX75" s="1279">
        <v>11.8</v>
      </c>
      <c r="BY75" s="1279"/>
      <c r="BZ75" s="1279"/>
      <c r="CA75" s="1279"/>
      <c r="CB75" s="1279"/>
      <c r="CC75" s="1279"/>
      <c r="CD75" s="1279"/>
      <c r="CE75" s="1279"/>
      <c r="CF75" s="1279">
        <v>11.1</v>
      </c>
      <c r="CG75" s="1279"/>
      <c r="CH75" s="1279"/>
      <c r="CI75" s="1279"/>
      <c r="CJ75" s="1279"/>
      <c r="CK75" s="1279"/>
      <c r="CL75" s="1279"/>
      <c r="CM75" s="1279"/>
      <c r="CN75" s="1279">
        <v>10.1</v>
      </c>
      <c r="CO75" s="1279"/>
      <c r="CP75" s="1279"/>
      <c r="CQ75" s="1279"/>
      <c r="CR75" s="1279"/>
      <c r="CS75" s="1279"/>
      <c r="CT75" s="1279"/>
      <c r="CU75" s="1279"/>
      <c r="CV75" s="1279">
        <v>9.6</v>
      </c>
      <c r="CW75" s="1279"/>
      <c r="CX75" s="1279"/>
      <c r="CY75" s="1279"/>
      <c r="CZ75" s="1279"/>
      <c r="DA75" s="1279"/>
      <c r="DB75" s="1279"/>
      <c r="DC75" s="1279"/>
    </row>
    <row r="76" spans="2:107" ht="13.5">
      <c r="B76" s="1272"/>
      <c r="G76" s="1288"/>
      <c r="H76" s="1288"/>
      <c r="I76" s="1284"/>
      <c r="J76" s="1284"/>
      <c r="K76" s="1287"/>
      <c r="L76" s="1287"/>
      <c r="M76" s="1287"/>
      <c r="N76" s="1287"/>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5">
      <c r="B77" s="1272"/>
      <c r="G77" s="1284"/>
      <c r="H77" s="1284"/>
      <c r="I77" s="1284"/>
      <c r="J77" s="1284"/>
      <c r="K77" s="1285"/>
      <c r="L77" s="1285"/>
      <c r="M77" s="1285"/>
      <c r="N77" s="1285"/>
      <c r="AN77" s="1281" t="s">
        <v>608</v>
      </c>
      <c r="AO77" s="1281"/>
      <c r="AP77" s="1281"/>
      <c r="AQ77" s="1281"/>
      <c r="AR77" s="1281"/>
      <c r="AS77" s="1281"/>
      <c r="AT77" s="1281"/>
      <c r="AU77" s="1281"/>
      <c r="AV77" s="1281"/>
      <c r="AW77" s="1281"/>
      <c r="AX77" s="1281"/>
      <c r="AY77" s="1281"/>
      <c r="AZ77" s="1281"/>
      <c r="BA77" s="1281"/>
      <c r="BB77" s="1280" t="s">
        <v>607</v>
      </c>
      <c r="BC77" s="1280"/>
      <c r="BD77" s="1280"/>
      <c r="BE77" s="1280"/>
      <c r="BF77" s="1280"/>
      <c r="BG77" s="1280"/>
      <c r="BH77" s="1280"/>
      <c r="BI77" s="1280"/>
      <c r="BJ77" s="1280"/>
      <c r="BK77" s="1280"/>
      <c r="BL77" s="1280"/>
      <c r="BM77" s="1280"/>
      <c r="BN77" s="1280"/>
      <c r="BO77" s="1280"/>
      <c r="BP77" s="1279">
        <v>58.5</v>
      </c>
      <c r="BQ77" s="1279"/>
      <c r="BR77" s="1279"/>
      <c r="BS77" s="1279"/>
      <c r="BT77" s="1279"/>
      <c r="BU77" s="1279"/>
      <c r="BV77" s="1279"/>
      <c r="BW77" s="1279"/>
      <c r="BX77" s="1279">
        <v>54.6</v>
      </c>
      <c r="BY77" s="1279"/>
      <c r="BZ77" s="1279"/>
      <c r="CA77" s="1279"/>
      <c r="CB77" s="1279"/>
      <c r="CC77" s="1279"/>
      <c r="CD77" s="1279"/>
      <c r="CE77" s="1279"/>
      <c r="CF77" s="1279">
        <v>53.2</v>
      </c>
      <c r="CG77" s="1279"/>
      <c r="CH77" s="1279"/>
      <c r="CI77" s="1279"/>
      <c r="CJ77" s="1279"/>
      <c r="CK77" s="1279"/>
      <c r="CL77" s="1279"/>
      <c r="CM77" s="1279"/>
      <c r="CN77" s="1279">
        <v>47.9</v>
      </c>
      <c r="CO77" s="1279"/>
      <c r="CP77" s="1279"/>
      <c r="CQ77" s="1279"/>
      <c r="CR77" s="1279"/>
      <c r="CS77" s="1279"/>
      <c r="CT77" s="1279"/>
      <c r="CU77" s="1279"/>
      <c r="CV77" s="1279">
        <v>49</v>
      </c>
      <c r="CW77" s="1279"/>
      <c r="CX77" s="1279"/>
      <c r="CY77" s="1279"/>
      <c r="CZ77" s="1279"/>
      <c r="DA77" s="1279"/>
      <c r="DB77" s="1279"/>
      <c r="DC77" s="1279"/>
    </row>
    <row r="78" spans="2:107" ht="13.5">
      <c r="B78" s="1272"/>
      <c r="G78" s="1284"/>
      <c r="H78" s="1284"/>
      <c r="I78" s="1284"/>
      <c r="J78" s="1284"/>
      <c r="K78" s="1285"/>
      <c r="L78" s="1285"/>
      <c r="M78" s="1285"/>
      <c r="N78" s="1285"/>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5">
      <c r="B79" s="1272"/>
      <c r="G79" s="1284"/>
      <c r="H79" s="1284"/>
      <c r="I79" s="1283"/>
      <c r="J79" s="1283"/>
      <c r="K79" s="1282"/>
      <c r="L79" s="1282"/>
      <c r="M79" s="1282"/>
      <c r="N79" s="1282"/>
      <c r="AN79" s="1281"/>
      <c r="AO79" s="1281"/>
      <c r="AP79" s="1281"/>
      <c r="AQ79" s="1281"/>
      <c r="AR79" s="1281"/>
      <c r="AS79" s="1281"/>
      <c r="AT79" s="1281"/>
      <c r="AU79" s="1281"/>
      <c r="AV79" s="1281"/>
      <c r="AW79" s="1281"/>
      <c r="AX79" s="1281"/>
      <c r="AY79" s="1281"/>
      <c r="AZ79" s="1281"/>
      <c r="BA79" s="1281"/>
      <c r="BB79" s="1280" t="s">
        <v>606</v>
      </c>
      <c r="BC79" s="1280"/>
      <c r="BD79" s="1280"/>
      <c r="BE79" s="1280"/>
      <c r="BF79" s="1280"/>
      <c r="BG79" s="1280"/>
      <c r="BH79" s="1280"/>
      <c r="BI79" s="1280"/>
      <c r="BJ79" s="1280"/>
      <c r="BK79" s="1280"/>
      <c r="BL79" s="1280"/>
      <c r="BM79" s="1280"/>
      <c r="BN79" s="1280"/>
      <c r="BO79" s="1280"/>
      <c r="BP79" s="1279">
        <v>10.7</v>
      </c>
      <c r="BQ79" s="1279"/>
      <c r="BR79" s="1279"/>
      <c r="BS79" s="1279"/>
      <c r="BT79" s="1279"/>
      <c r="BU79" s="1279"/>
      <c r="BV79" s="1279"/>
      <c r="BW79" s="1279"/>
      <c r="BX79" s="1279">
        <v>10</v>
      </c>
      <c r="BY79" s="1279"/>
      <c r="BZ79" s="1279"/>
      <c r="CA79" s="1279"/>
      <c r="CB79" s="1279"/>
      <c r="CC79" s="1279"/>
      <c r="CD79" s="1279"/>
      <c r="CE79" s="1279"/>
      <c r="CF79" s="1279">
        <v>9.8000000000000007</v>
      </c>
      <c r="CG79" s="1279"/>
      <c r="CH79" s="1279"/>
      <c r="CI79" s="1279"/>
      <c r="CJ79" s="1279"/>
      <c r="CK79" s="1279"/>
      <c r="CL79" s="1279"/>
      <c r="CM79" s="1279"/>
      <c r="CN79" s="1279">
        <v>9.6</v>
      </c>
      <c r="CO79" s="1279"/>
      <c r="CP79" s="1279"/>
      <c r="CQ79" s="1279"/>
      <c r="CR79" s="1279"/>
      <c r="CS79" s="1279"/>
      <c r="CT79" s="1279"/>
      <c r="CU79" s="1279"/>
      <c r="CV79" s="1279">
        <v>9.5</v>
      </c>
      <c r="CW79" s="1279"/>
      <c r="CX79" s="1279"/>
      <c r="CY79" s="1279"/>
      <c r="CZ79" s="1279"/>
      <c r="DA79" s="1279"/>
      <c r="DB79" s="1279"/>
      <c r="DC79" s="1279"/>
    </row>
    <row r="80" spans="2:107" ht="13.5">
      <c r="B80" s="1272"/>
      <c r="G80" s="1284"/>
      <c r="H80" s="1284"/>
      <c r="I80" s="1283"/>
      <c r="J80" s="1283"/>
      <c r="K80" s="1282"/>
      <c r="L80" s="1282"/>
      <c r="M80" s="1282"/>
      <c r="N80" s="1282"/>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5">
      <c r="B81" s="1272"/>
    </row>
    <row r="82" spans="2:109" ht="17.25">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5">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5">
      <c r="DD84" s="1271"/>
      <c r="DE84" s="1271"/>
    </row>
    <row r="85" spans="2:109" ht="13.5">
      <c r="DD85" s="1271"/>
      <c r="DE85" s="1271"/>
    </row>
    <row r="86" spans="2:109" ht="13.5" hidden="1">
      <c r="DD86" s="1271"/>
      <c r="DE86" s="1271"/>
    </row>
    <row r="87" spans="2:109" ht="13.5" hidden="1">
      <c r="K87" s="1274"/>
      <c r="AQ87" s="1274"/>
      <c r="BC87" s="1274"/>
      <c r="BO87" s="1274"/>
      <c r="CA87" s="1274"/>
      <c r="CM87" s="1274"/>
      <c r="CY87" s="1274"/>
      <c r="DD87" s="1271"/>
      <c r="DE87" s="1271"/>
    </row>
    <row r="88" spans="2:109" ht="13.5" hidden="1">
      <c r="DD88" s="1271"/>
      <c r="DE88" s="1271"/>
    </row>
    <row r="89" spans="2:109" ht="13.5" hidden="1">
      <c r="DD89" s="1271"/>
      <c r="DE89" s="1271"/>
    </row>
    <row r="90" spans="2:109" ht="13.5" hidden="1">
      <c r="DD90" s="1271"/>
      <c r="DE90" s="1271"/>
    </row>
    <row r="91" spans="2:109" ht="13.5" hidden="1">
      <c r="DD91" s="1271"/>
      <c r="DE91" s="1271"/>
    </row>
    <row r="92" spans="2:109" ht="13.5" hidden="1" customHeight="1">
      <c r="DD92" s="1271"/>
      <c r="DE92" s="1271"/>
    </row>
    <row r="93" spans="2:109" ht="13.5" hidden="1" customHeight="1">
      <c r="DD93" s="1271"/>
      <c r="DE93" s="1271"/>
    </row>
    <row r="94" spans="2:109" ht="13.5" hidden="1" customHeight="1">
      <c r="DD94" s="1271"/>
      <c r="DE94" s="1271"/>
    </row>
    <row r="95" spans="2:109" ht="13.5" hidden="1" customHeight="1">
      <c r="DD95" s="1271"/>
      <c r="DE95" s="1271"/>
    </row>
    <row r="96" spans="2:109" ht="13.5" hidden="1" customHeight="1">
      <c r="DD96" s="1271"/>
      <c r="DE96" s="1271"/>
    </row>
    <row r="97" s="1271" customFormat="1" ht="13.5" hidden="1" customHeight="1"/>
    <row r="98" s="1271" customFormat="1" ht="13.5" hidden="1" customHeight="1"/>
    <row r="99" s="1271" customFormat="1" ht="13.5" hidden="1" customHeight="1"/>
    <row r="100" s="1271" customFormat="1" ht="13.5" hidden="1" customHeight="1"/>
    <row r="101" s="1271" customFormat="1" ht="13.5" hidden="1" customHeight="1"/>
    <row r="102" s="1271" customFormat="1" ht="13.5" hidden="1" customHeight="1"/>
    <row r="103" s="1271" customFormat="1" ht="13.5" hidden="1" customHeight="1"/>
    <row r="104" s="1271" customFormat="1" ht="13.5" hidden="1" customHeight="1"/>
    <row r="105" s="1271" customFormat="1" ht="13.5" hidden="1" customHeight="1"/>
    <row r="106" s="1271" customFormat="1" ht="13.5" hidden="1" customHeight="1"/>
    <row r="107" s="1271" customFormat="1" ht="13.5" hidden="1" customHeight="1"/>
    <row r="108" s="1271" customFormat="1" ht="13.5" hidden="1" customHeight="1"/>
    <row r="109" s="1271" customFormat="1" ht="13.5" hidden="1" customHeight="1"/>
    <row r="110" s="1271" customFormat="1" ht="13.5" hidden="1" customHeight="1"/>
    <row r="111" s="1271" customFormat="1" ht="13.5" hidden="1" customHeight="1"/>
    <row r="112" s="1271" customFormat="1" ht="13.5" hidden="1" customHeight="1"/>
    <row r="113" s="1271" customFormat="1" ht="13.5" hidden="1" customHeight="1"/>
    <row r="114" s="1271" customFormat="1" ht="13.5" hidden="1" customHeight="1"/>
    <row r="115" s="1271" customFormat="1" ht="13.5" hidden="1" customHeight="1"/>
    <row r="116" s="1271" customFormat="1" ht="13.5" hidden="1" customHeight="1"/>
    <row r="117" s="1271" customFormat="1" ht="13.5" hidden="1" customHeight="1"/>
    <row r="118" s="1271" customFormat="1" ht="13.5" hidden="1" customHeight="1"/>
    <row r="119" s="1271" customFormat="1" ht="13.5" hidden="1" customHeight="1"/>
    <row r="120" s="1271" customFormat="1" ht="13.5" hidden="1" customHeight="1"/>
    <row r="121" s="1271" customFormat="1" ht="13.5" hidden="1" customHeight="1"/>
    <row r="122" s="1271" customFormat="1" ht="13.5" hidden="1" customHeight="1"/>
    <row r="123" s="1271" customFormat="1" ht="13.5" hidden="1" customHeight="1"/>
    <row r="124" s="1271" customFormat="1" ht="13.5" hidden="1" customHeight="1"/>
    <row r="125" s="1271" customFormat="1" ht="13.5" hidden="1" customHeight="1"/>
    <row r="126" s="1271" customFormat="1" ht="13.5" hidden="1" customHeight="1"/>
    <row r="127" s="1271" customFormat="1" ht="13.5" hidden="1" customHeight="1"/>
    <row r="128" s="1271" customFormat="1" ht="13.5" hidden="1" customHeight="1"/>
    <row r="129" s="1271" customFormat="1" ht="13.5" hidden="1" customHeight="1"/>
    <row r="130" s="1271" customFormat="1" ht="13.5" hidden="1" customHeight="1"/>
    <row r="131" s="1271" customFormat="1" ht="13.5" hidden="1" customHeight="1"/>
    <row r="132" s="1271" customFormat="1" ht="13.5" hidden="1" customHeight="1"/>
    <row r="133" s="1271" customFormat="1" ht="13.5" hidden="1" customHeight="1"/>
    <row r="134" s="1271" customFormat="1" ht="13.5" hidden="1" customHeight="1"/>
    <row r="135" s="1271" customFormat="1" ht="13.5" hidden="1" customHeight="1"/>
    <row r="136" s="1271" customFormat="1" ht="13.5" hidden="1" customHeight="1"/>
    <row r="137" s="1271" customFormat="1" ht="13.5" hidden="1" customHeight="1"/>
    <row r="138" s="1271" customFormat="1" ht="13.5" hidden="1" customHeight="1"/>
    <row r="139" s="1271" customFormat="1" ht="13.5" hidden="1" customHeight="1"/>
    <row r="140" s="1271" customFormat="1" ht="13.5" hidden="1" customHeight="1"/>
    <row r="141" s="1271" customFormat="1" ht="13.5" hidden="1" customHeight="1"/>
    <row r="142" s="1271" customFormat="1" ht="13.5" hidden="1" customHeight="1"/>
    <row r="143" s="1271" customFormat="1" ht="13.5" hidden="1" customHeight="1"/>
    <row r="144" s="1271" customFormat="1" ht="13.5" hidden="1" customHeight="1"/>
    <row r="145" s="1271" customFormat="1" ht="13.5" hidden="1" customHeight="1"/>
    <row r="146" s="1271" customFormat="1" ht="13.5" hidden="1" customHeight="1"/>
    <row r="147" s="1271" customFormat="1" ht="13.5" hidden="1" customHeight="1"/>
    <row r="148" s="1271" customFormat="1" ht="13.5" hidden="1" customHeight="1"/>
    <row r="149" s="1271" customFormat="1" ht="13.5" hidden="1" customHeight="1"/>
    <row r="150" s="1271" customFormat="1" ht="13.5" hidden="1" customHeight="1"/>
    <row r="151" s="1271" customFormat="1" ht="13.5" hidden="1" customHeight="1"/>
    <row r="152" s="1271" customFormat="1" ht="13.5" hidden="1" customHeight="1"/>
    <row r="153" s="1271" customFormat="1" ht="13.5" hidden="1" customHeight="1"/>
    <row r="154" s="1271" customFormat="1" ht="13.5" hidden="1" customHeight="1"/>
    <row r="155" s="1271" customFormat="1" ht="13.5" hidden="1" customHeight="1"/>
    <row r="156" s="1271" customFormat="1" ht="13.5" hidden="1" customHeight="1"/>
    <row r="157" s="1271" customFormat="1" ht="13.5" hidden="1" customHeight="1"/>
    <row r="158" s="1271" customFormat="1" ht="13.5" hidden="1" customHeight="1"/>
    <row r="159" s="1271" customFormat="1" ht="13.5" hidden="1" customHeight="1"/>
    <row r="160" s="1271" customFormat="1" ht="13.5" hidden="1" customHeight="1"/>
  </sheetData>
  <sheetProtection algorithmName="SHA-512" hashValue="iHIS1XW+PQBPMHMB8Srd4teh07i7zaaGz1CAjFCyBObIGNdDvNgm9Fn5n8XpSguR1GebaNcbv8ENvZ6Mi8KecA==" saltValue="Ve+jc9r4XdGGIPaiqKabr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0" zoomScale="70" zoomScaleNormal="70" zoomScaleSheetLayoutView="70" workbookViewId="0">
      <selection activeCell="AN43" sqref="AN43:DC47"/>
    </sheetView>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508</v>
      </c>
    </row>
  </sheetData>
  <sheetProtection algorithmName="SHA-512" hashValue="of6GeoHtELjkWbYaRgmWOrcFqUN6ShtF/Aai5Ws1s2E6RF76eai7xkXQPj/49v4vUvGsrIiMAGAC8STNFUPXBA==" saltValue="VhHnPry8FFqatJpyY0gGq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Normal="100" zoomScaleSheetLayoutView="55" workbookViewId="0">
      <selection activeCell="AN43" sqref="AN43:DC47"/>
    </sheetView>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508</v>
      </c>
    </row>
  </sheetData>
  <sheetProtection algorithmName="SHA-512" hashValue="UiyYHhhuC3LRpbIGweARt6udnHFGpwB/BHuMM5XECgc58byC2NEnV2LCc1/ygaOa25TiXJNJW0npiRxrSzh90Q==" saltValue="UdABFnTAvqc2dEbmGx5ND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559</v>
      </c>
      <c r="G2" s="157"/>
      <c r="H2" s="158"/>
    </row>
    <row r="3" spans="1:8">
      <c r="A3" s="154" t="s">
        <v>552</v>
      </c>
      <c r="B3" s="159"/>
      <c r="C3" s="160"/>
      <c r="D3" s="161">
        <v>78249</v>
      </c>
      <c r="E3" s="162"/>
      <c r="F3" s="163">
        <v>85459</v>
      </c>
      <c r="G3" s="164"/>
      <c r="H3" s="165"/>
    </row>
    <row r="4" spans="1:8">
      <c r="A4" s="166"/>
      <c r="B4" s="167"/>
      <c r="C4" s="168"/>
      <c r="D4" s="169">
        <v>38293</v>
      </c>
      <c r="E4" s="170"/>
      <c r="F4" s="171">
        <v>44378</v>
      </c>
      <c r="G4" s="172"/>
      <c r="H4" s="173"/>
    </row>
    <row r="5" spans="1:8">
      <c r="A5" s="154" t="s">
        <v>554</v>
      </c>
      <c r="B5" s="159"/>
      <c r="C5" s="160"/>
      <c r="D5" s="161">
        <v>71645</v>
      </c>
      <c r="E5" s="162"/>
      <c r="F5" s="163">
        <v>83280</v>
      </c>
      <c r="G5" s="164"/>
      <c r="H5" s="165"/>
    </row>
    <row r="6" spans="1:8">
      <c r="A6" s="166"/>
      <c r="B6" s="167"/>
      <c r="C6" s="168"/>
      <c r="D6" s="169">
        <v>40289</v>
      </c>
      <c r="E6" s="170"/>
      <c r="F6" s="171">
        <v>43123</v>
      </c>
      <c r="G6" s="172"/>
      <c r="H6" s="173"/>
    </row>
    <row r="7" spans="1:8">
      <c r="A7" s="154" t="s">
        <v>555</v>
      </c>
      <c r="B7" s="159"/>
      <c r="C7" s="160"/>
      <c r="D7" s="161">
        <v>95620</v>
      </c>
      <c r="E7" s="162"/>
      <c r="F7" s="163">
        <v>88968</v>
      </c>
      <c r="G7" s="164"/>
      <c r="H7" s="165"/>
    </row>
    <row r="8" spans="1:8">
      <c r="A8" s="166"/>
      <c r="B8" s="167"/>
      <c r="C8" s="168"/>
      <c r="D8" s="169">
        <v>35294</v>
      </c>
      <c r="E8" s="170"/>
      <c r="F8" s="171">
        <v>45482</v>
      </c>
      <c r="G8" s="172"/>
      <c r="H8" s="173"/>
    </row>
    <row r="9" spans="1:8">
      <c r="A9" s="154" t="s">
        <v>556</v>
      </c>
      <c r="B9" s="159"/>
      <c r="C9" s="160"/>
      <c r="D9" s="161">
        <v>97184</v>
      </c>
      <c r="E9" s="162"/>
      <c r="F9" s="163">
        <v>85173</v>
      </c>
      <c r="G9" s="164"/>
      <c r="H9" s="165"/>
    </row>
    <row r="10" spans="1:8">
      <c r="A10" s="166"/>
      <c r="B10" s="167"/>
      <c r="C10" s="168"/>
      <c r="D10" s="169">
        <v>56347</v>
      </c>
      <c r="E10" s="170"/>
      <c r="F10" s="171">
        <v>43913</v>
      </c>
      <c r="G10" s="172"/>
      <c r="H10" s="173"/>
    </row>
    <row r="11" spans="1:8">
      <c r="A11" s="154" t="s">
        <v>557</v>
      </c>
      <c r="B11" s="159"/>
      <c r="C11" s="160"/>
      <c r="D11" s="161">
        <v>157978</v>
      </c>
      <c r="E11" s="162"/>
      <c r="F11" s="163">
        <v>94081</v>
      </c>
      <c r="G11" s="164"/>
      <c r="H11" s="165"/>
    </row>
    <row r="12" spans="1:8">
      <c r="A12" s="166"/>
      <c r="B12" s="167"/>
      <c r="C12" s="174"/>
      <c r="D12" s="169">
        <v>62547</v>
      </c>
      <c r="E12" s="170"/>
      <c r="F12" s="171">
        <v>48949</v>
      </c>
      <c r="G12" s="172"/>
      <c r="H12" s="173"/>
    </row>
    <row r="13" spans="1:8">
      <c r="A13" s="154"/>
      <c r="B13" s="159"/>
      <c r="C13" s="175"/>
      <c r="D13" s="176">
        <v>100135</v>
      </c>
      <c r="E13" s="177"/>
      <c r="F13" s="178">
        <v>87392</v>
      </c>
      <c r="G13" s="179"/>
      <c r="H13" s="165"/>
    </row>
    <row r="14" spans="1:8">
      <c r="A14" s="166"/>
      <c r="B14" s="167"/>
      <c r="C14" s="168"/>
      <c r="D14" s="169">
        <v>46554</v>
      </c>
      <c r="E14" s="170"/>
      <c r="F14" s="171">
        <v>45169</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0.64</v>
      </c>
      <c r="C19" s="180">
        <f>ROUND(VALUE(SUBSTITUTE(実質収支比率等に係る経年分析!G$48,"▲","-")),2)</f>
        <v>0.77</v>
      </c>
      <c r="D19" s="180">
        <f>ROUND(VALUE(SUBSTITUTE(実質収支比率等に係る経年分析!H$48,"▲","-")),2)</f>
        <v>1.92</v>
      </c>
      <c r="E19" s="180">
        <f>ROUND(VALUE(SUBSTITUTE(実質収支比率等に係る経年分析!I$48,"▲","-")),2)</f>
        <v>2.94</v>
      </c>
      <c r="F19" s="180">
        <f>ROUND(VALUE(SUBSTITUTE(実質収支比率等に係る経年分析!J$48,"▲","-")),2)</f>
        <v>2.41</v>
      </c>
    </row>
    <row r="20" spans="1:11">
      <c r="A20" s="180" t="s">
        <v>55</v>
      </c>
      <c r="B20" s="180">
        <f>ROUND(VALUE(SUBSTITUTE(実質収支比率等に係る経年分析!F$47,"▲","-")),2)</f>
        <v>25.99</v>
      </c>
      <c r="C20" s="180">
        <f>ROUND(VALUE(SUBSTITUTE(実質収支比率等に係る経年分析!G$47,"▲","-")),2)</f>
        <v>23.12</v>
      </c>
      <c r="D20" s="180">
        <f>ROUND(VALUE(SUBSTITUTE(実質収支比率等に係る経年分析!H$47,"▲","-")),2)</f>
        <v>23.69</v>
      </c>
      <c r="E20" s="180">
        <f>ROUND(VALUE(SUBSTITUTE(実質収支比率等に係る経年分析!I$47,"▲","-")),2)</f>
        <v>24.87</v>
      </c>
      <c r="F20" s="180">
        <f>ROUND(VALUE(SUBSTITUTE(実質収支比率等に係る経年分析!J$47,"▲","-")),2)</f>
        <v>26.58</v>
      </c>
    </row>
    <row r="21" spans="1:11">
      <c r="A21" s="180" t="s">
        <v>56</v>
      </c>
      <c r="B21" s="180">
        <f>IF(ISNUMBER(VALUE(SUBSTITUTE(実質収支比率等に係る経年分析!F$49,"▲","-"))),ROUND(VALUE(SUBSTITUTE(実質収支比率等に係る経年分析!F$49,"▲","-")),2),NA())</f>
        <v>-0.13</v>
      </c>
      <c r="C21" s="180">
        <f>IF(ISNUMBER(VALUE(SUBSTITUTE(実質収支比率等に係る経年分析!G$49,"▲","-"))),ROUND(VALUE(SUBSTITUTE(実質収支比率等に係る経年分析!G$49,"▲","-")),2),NA())</f>
        <v>-3.07</v>
      </c>
      <c r="D21" s="180">
        <f>IF(ISNUMBER(VALUE(SUBSTITUTE(実質収支比率等に係る経年分析!H$49,"▲","-"))),ROUND(VALUE(SUBSTITUTE(実質収支比率等に係る経年分析!H$49,"▲","-")),2),NA())</f>
        <v>1.54</v>
      </c>
      <c r="E21" s="180">
        <f>IF(ISNUMBER(VALUE(SUBSTITUTE(実質収支比率等に係る経年分析!I$49,"▲","-"))),ROUND(VALUE(SUBSTITUTE(実質収支比率等に係る経年分析!I$49,"▲","-")),2),NA())</f>
        <v>1.98</v>
      </c>
      <c r="F21" s="180">
        <f>IF(ISNUMBER(VALUE(SUBSTITUTE(実質収支比率等に係る経年分析!J$49,"▲","-"))),ROUND(VALUE(SUBSTITUTE(実質収支比率等に係る経年分析!J$49,"▲","-")),2),NA())</f>
        <v>0.93</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駐車場事業特別会計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0.06</v>
      </c>
    </row>
    <row r="30" spans="1:11">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0.09</v>
      </c>
    </row>
    <row r="31" spans="1:11">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0.78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0.62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0.12</v>
      </c>
    </row>
    <row r="32" spans="1:11">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0.51</v>
      </c>
    </row>
    <row r="33" spans="1:16">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1.65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1.63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0.76</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1.91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2.94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2.4</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6.42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8.27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9.1199999999999992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10.029999999999999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9.74</v>
      </c>
    </row>
    <row r="36" spans="1:16">
      <c r="A36" s="181" t="str">
        <f>IF(連結実質赤字比率に係る赤字・黒字の構成分析!C$34="",NA(),連結実質赤字比率に係る赤字・黒字の構成分析!C$34)</f>
        <v>市立八幡浜総合病院事業会計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15.33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18.84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20.81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23.08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24.4</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2428</v>
      </c>
      <c r="E42" s="182"/>
      <c r="F42" s="182"/>
      <c r="G42" s="182">
        <f>'実質公債費比率（分子）の構造'!L$52</f>
        <v>2560</v>
      </c>
      <c r="H42" s="182"/>
      <c r="I42" s="182"/>
      <c r="J42" s="182">
        <f>'実質公債費比率（分子）の構造'!M$52</f>
        <v>2551</v>
      </c>
      <c r="K42" s="182"/>
      <c r="L42" s="182"/>
      <c r="M42" s="182">
        <f>'実質公債費比率（分子）の構造'!N$52</f>
        <v>2569</v>
      </c>
      <c r="N42" s="182"/>
      <c r="O42" s="182"/>
      <c r="P42" s="182">
        <f>'実質公債費比率（分子）の構造'!O$52</f>
        <v>2524</v>
      </c>
    </row>
    <row r="43" spans="1:16">
      <c r="A43" s="182" t="s">
        <v>64</v>
      </c>
      <c r="B43" s="182" t="str">
        <f>'実質公債費比率（分子）の構造'!K$51</f>
        <v>-</v>
      </c>
      <c r="C43" s="182"/>
      <c r="D43" s="182"/>
      <c r="E43" s="182" t="str">
        <f>'実質公債費比率（分子）の構造'!L$51</f>
        <v>-</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f>'実質公債費比率（分子）の構造'!K$50</f>
        <v>138</v>
      </c>
      <c r="C44" s="182"/>
      <c r="D44" s="182"/>
      <c r="E44" s="182">
        <f>'実質公債費比率（分子）の構造'!L$50</f>
        <v>112</v>
      </c>
      <c r="F44" s="182"/>
      <c r="G44" s="182"/>
      <c r="H44" s="182">
        <f>'実質公債費比率（分子）の構造'!M$50</f>
        <v>89</v>
      </c>
      <c r="I44" s="182"/>
      <c r="J44" s="182"/>
      <c r="K44" s="182">
        <f>'実質公債費比率（分子）の構造'!N$50</f>
        <v>78</v>
      </c>
      <c r="L44" s="182"/>
      <c r="M44" s="182"/>
      <c r="N44" s="182">
        <f>'実質公債費比率（分子）の構造'!O$50</f>
        <v>64</v>
      </c>
      <c r="O44" s="182"/>
      <c r="P44" s="182"/>
    </row>
    <row r="45" spans="1:16">
      <c r="A45" s="182" t="s">
        <v>66</v>
      </c>
      <c r="B45" s="182">
        <f>'実質公債費比率（分子）の構造'!K$49</f>
        <v>7</v>
      </c>
      <c r="C45" s="182"/>
      <c r="D45" s="182"/>
      <c r="E45" s="182">
        <f>'実質公債費比率（分子）の構造'!L$49</f>
        <v>7</v>
      </c>
      <c r="F45" s="182"/>
      <c r="G45" s="182"/>
      <c r="H45" s="182">
        <f>'実質公債費比率（分子）の構造'!M$49</f>
        <v>6</v>
      </c>
      <c r="I45" s="182"/>
      <c r="J45" s="182"/>
      <c r="K45" s="182">
        <f>'実質公債費比率（分子）の構造'!N$49</f>
        <v>6</v>
      </c>
      <c r="L45" s="182"/>
      <c r="M45" s="182"/>
      <c r="N45" s="182">
        <f>'実質公債費比率（分子）の構造'!O$49</f>
        <v>3</v>
      </c>
      <c r="O45" s="182"/>
      <c r="P45" s="182"/>
    </row>
    <row r="46" spans="1:16">
      <c r="A46" s="182" t="s">
        <v>67</v>
      </c>
      <c r="B46" s="182">
        <f>'実質公債費比率（分子）の構造'!K$48</f>
        <v>1025</v>
      </c>
      <c r="C46" s="182"/>
      <c r="D46" s="182"/>
      <c r="E46" s="182">
        <f>'実質公債費比率（分子）の構造'!L$48</f>
        <v>1072</v>
      </c>
      <c r="F46" s="182"/>
      <c r="G46" s="182"/>
      <c r="H46" s="182">
        <f>'実質公債費比率（分子）の構造'!M$48</f>
        <v>1062</v>
      </c>
      <c r="I46" s="182"/>
      <c r="J46" s="182"/>
      <c r="K46" s="182">
        <f>'実質公債費比率（分子）の構造'!N$48</f>
        <v>959</v>
      </c>
      <c r="L46" s="182"/>
      <c r="M46" s="182"/>
      <c r="N46" s="182">
        <f>'実質公債費比率（分子）の構造'!O$48</f>
        <v>1081</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2358</v>
      </c>
      <c r="C49" s="182"/>
      <c r="D49" s="182"/>
      <c r="E49" s="182">
        <f>'実質公債費比率（分子）の構造'!L$45</f>
        <v>2399</v>
      </c>
      <c r="F49" s="182"/>
      <c r="G49" s="182"/>
      <c r="H49" s="182">
        <f>'実質公債費比率（分子）の構造'!M$45</f>
        <v>2364</v>
      </c>
      <c r="I49" s="182"/>
      <c r="J49" s="182"/>
      <c r="K49" s="182">
        <f>'実質公債費比率（分子）の構造'!N$45</f>
        <v>2282</v>
      </c>
      <c r="L49" s="182"/>
      <c r="M49" s="182"/>
      <c r="N49" s="182">
        <f>'実質公債費比率（分子）の構造'!O$45</f>
        <v>2253</v>
      </c>
      <c r="O49" s="182"/>
      <c r="P49" s="182"/>
    </row>
    <row r="50" spans="1:16">
      <c r="A50" s="182" t="s">
        <v>71</v>
      </c>
      <c r="B50" s="182" t="e">
        <f>NA()</f>
        <v>#N/A</v>
      </c>
      <c r="C50" s="182">
        <f>IF(ISNUMBER('実質公債費比率（分子）の構造'!K$53),'実質公債費比率（分子）の構造'!K$53,NA())</f>
        <v>1100</v>
      </c>
      <c r="D50" s="182" t="e">
        <f>NA()</f>
        <v>#N/A</v>
      </c>
      <c r="E50" s="182" t="e">
        <f>NA()</f>
        <v>#N/A</v>
      </c>
      <c r="F50" s="182">
        <f>IF(ISNUMBER('実質公債費比率（分子）の構造'!L$53),'実質公債費比率（分子）の構造'!L$53,NA())</f>
        <v>1030</v>
      </c>
      <c r="G50" s="182" t="e">
        <f>NA()</f>
        <v>#N/A</v>
      </c>
      <c r="H50" s="182" t="e">
        <f>NA()</f>
        <v>#N/A</v>
      </c>
      <c r="I50" s="182">
        <f>IF(ISNUMBER('実質公債費比率（分子）の構造'!M$53),'実質公債費比率（分子）の構造'!M$53,NA())</f>
        <v>970</v>
      </c>
      <c r="J50" s="182" t="e">
        <f>NA()</f>
        <v>#N/A</v>
      </c>
      <c r="K50" s="182" t="e">
        <f>NA()</f>
        <v>#N/A</v>
      </c>
      <c r="L50" s="182">
        <f>IF(ISNUMBER('実質公債費比率（分子）の構造'!N$53),'実質公債費比率（分子）の構造'!N$53,NA())</f>
        <v>756</v>
      </c>
      <c r="M50" s="182" t="e">
        <f>NA()</f>
        <v>#N/A</v>
      </c>
      <c r="N50" s="182" t="e">
        <f>NA()</f>
        <v>#N/A</v>
      </c>
      <c r="O50" s="182">
        <f>IF(ISNUMBER('実質公債費比率（分子）の構造'!O$53),'実質公債費比率（分子）の構造'!O$53,NA())</f>
        <v>877</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23874</v>
      </c>
      <c r="E56" s="181"/>
      <c r="F56" s="181"/>
      <c r="G56" s="181">
        <f>'将来負担比率（分子）の構造'!J$52</f>
        <v>24723</v>
      </c>
      <c r="H56" s="181"/>
      <c r="I56" s="181"/>
      <c r="J56" s="181">
        <f>'将来負担比率（分子）の構造'!K$52</f>
        <v>24507</v>
      </c>
      <c r="K56" s="181"/>
      <c r="L56" s="181"/>
      <c r="M56" s="181">
        <f>'将来負担比率（分子）の構造'!L$52</f>
        <v>24519</v>
      </c>
      <c r="N56" s="181"/>
      <c r="O56" s="181"/>
      <c r="P56" s="181">
        <f>'将来負担比率（分子）の構造'!M$52</f>
        <v>25459</v>
      </c>
    </row>
    <row r="57" spans="1:16">
      <c r="A57" s="181" t="s">
        <v>42</v>
      </c>
      <c r="B57" s="181"/>
      <c r="C57" s="181"/>
      <c r="D57" s="181">
        <f>'将来負担比率（分子）の構造'!I$51</f>
        <v>2052</v>
      </c>
      <c r="E57" s="181"/>
      <c r="F57" s="181"/>
      <c r="G57" s="181">
        <f>'将来負担比率（分子）の構造'!J$51</f>
        <v>1749</v>
      </c>
      <c r="H57" s="181"/>
      <c r="I57" s="181"/>
      <c r="J57" s="181">
        <f>'将来負担比率（分子）の構造'!K$51</f>
        <v>1526</v>
      </c>
      <c r="K57" s="181"/>
      <c r="L57" s="181"/>
      <c r="M57" s="181">
        <f>'将来負担比率（分子）の構造'!L$51</f>
        <v>1237</v>
      </c>
      <c r="N57" s="181"/>
      <c r="O57" s="181"/>
      <c r="P57" s="181">
        <f>'将来負担比率（分子）の構造'!M$51</f>
        <v>972</v>
      </c>
    </row>
    <row r="58" spans="1:16">
      <c r="A58" s="181" t="s">
        <v>41</v>
      </c>
      <c r="B58" s="181"/>
      <c r="C58" s="181"/>
      <c r="D58" s="181">
        <f>'将来負担比率（分子）の構造'!I$50</f>
        <v>4792</v>
      </c>
      <c r="E58" s="181"/>
      <c r="F58" s="181"/>
      <c r="G58" s="181">
        <f>'将来負担比率（分子）の構造'!J$50</f>
        <v>4281</v>
      </c>
      <c r="H58" s="181"/>
      <c r="I58" s="181"/>
      <c r="J58" s="181">
        <f>'将来負担比率（分子）の構造'!K$50</f>
        <v>4340</v>
      </c>
      <c r="K58" s="181"/>
      <c r="L58" s="181"/>
      <c r="M58" s="181">
        <f>'将来負担比率（分子）の構造'!L$50</f>
        <v>4449</v>
      </c>
      <c r="N58" s="181"/>
      <c r="O58" s="181"/>
      <c r="P58" s="181">
        <f>'将来負担比率（分子）の構造'!M$50</f>
        <v>4620</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24</v>
      </c>
      <c r="C61" s="181"/>
      <c r="D61" s="181"/>
      <c r="E61" s="181">
        <f>'将来負担比率（分子）の構造'!J$46</f>
        <v>22</v>
      </c>
      <c r="F61" s="181"/>
      <c r="G61" s="181"/>
      <c r="H61" s="181">
        <f>'将来負担比率（分子）の構造'!K$46</f>
        <v>26</v>
      </c>
      <c r="I61" s="181"/>
      <c r="J61" s="181"/>
      <c r="K61" s="181">
        <f>'将来負担比率（分子）の構造'!L$46</f>
        <v>26</v>
      </c>
      <c r="L61" s="181"/>
      <c r="M61" s="181"/>
      <c r="N61" s="181">
        <f>'将来負担比率（分子）の構造'!M$46</f>
        <v>25</v>
      </c>
      <c r="O61" s="181"/>
      <c r="P61" s="181"/>
    </row>
    <row r="62" spans="1:16">
      <c r="A62" s="181" t="s">
        <v>35</v>
      </c>
      <c r="B62" s="181">
        <f>'将来負担比率（分子）の構造'!I$45</f>
        <v>2538</v>
      </c>
      <c r="C62" s="181"/>
      <c r="D62" s="181"/>
      <c r="E62" s="181">
        <f>'将来負担比率（分子）の構造'!J$45</f>
        <v>2292</v>
      </c>
      <c r="F62" s="181"/>
      <c r="G62" s="181"/>
      <c r="H62" s="181">
        <f>'将来負担比率（分子）の構造'!K$45</f>
        <v>2236</v>
      </c>
      <c r="I62" s="181"/>
      <c r="J62" s="181"/>
      <c r="K62" s="181">
        <f>'将来負担比率（分子）の構造'!L$45</f>
        <v>2212</v>
      </c>
      <c r="L62" s="181"/>
      <c r="M62" s="181"/>
      <c r="N62" s="181">
        <f>'将来負担比率（分子）の構造'!M$45</f>
        <v>2254</v>
      </c>
      <c r="O62" s="181"/>
      <c r="P62" s="181"/>
    </row>
    <row r="63" spans="1:16">
      <c r="A63" s="181" t="s">
        <v>34</v>
      </c>
      <c r="B63" s="181">
        <f>'将来負担比率（分子）の構造'!I$44</f>
        <v>201</v>
      </c>
      <c r="C63" s="181"/>
      <c r="D63" s="181"/>
      <c r="E63" s="181">
        <f>'将来負担比率（分子）の構造'!J$44</f>
        <v>166</v>
      </c>
      <c r="F63" s="181"/>
      <c r="G63" s="181"/>
      <c r="H63" s="181">
        <f>'将来負担比率（分子）の構造'!K$44</f>
        <v>133</v>
      </c>
      <c r="I63" s="181"/>
      <c r="J63" s="181"/>
      <c r="K63" s="181">
        <f>'将来負担比率（分子）の構造'!L$44</f>
        <v>142</v>
      </c>
      <c r="L63" s="181"/>
      <c r="M63" s="181"/>
      <c r="N63" s="181">
        <f>'将来負担比率（分子）の構造'!M$44</f>
        <v>215</v>
      </c>
      <c r="O63" s="181"/>
      <c r="P63" s="181"/>
    </row>
    <row r="64" spans="1:16">
      <c r="A64" s="181" t="s">
        <v>33</v>
      </c>
      <c r="B64" s="181">
        <f>'将来負担比率（分子）の構造'!I$43</f>
        <v>14102</v>
      </c>
      <c r="C64" s="181"/>
      <c r="D64" s="181"/>
      <c r="E64" s="181">
        <f>'将来負担比率（分子）の構造'!J$43</f>
        <v>14372</v>
      </c>
      <c r="F64" s="181"/>
      <c r="G64" s="181"/>
      <c r="H64" s="181">
        <f>'将来負担比率（分子）の構造'!K$43</f>
        <v>13057</v>
      </c>
      <c r="I64" s="181"/>
      <c r="J64" s="181"/>
      <c r="K64" s="181">
        <f>'将来負担比率（分子）の構造'!L$43</f>
        <v>12481</v>
      </c>
      <c r="L64" s="181"/>
      <c r="M64" s="181"/>
      <c r="N64" s="181">
        <f>'将来負担比率（分子）の構造'!M$43</f>
        <v>11450</v>
      </c>
      <c r="O64" s="181"/>
      <c r="P64" s="181"/>
    </row>
    <row r="65" spans="1:16">
      <c r="A65" s="181" t="s">
        <v>32</v>
      </c>
      <c r="B65" s="181">
        <f>'将来負担比率（分子）の構造'!I$42</f>
        <v>445</v>
      </c>
      <c r="C65" s="181"/>
      <c r="D65" s="181"/>
      <c r="E65" s="181">
        <f>'将来負担比率（分子）の構造'!J$42</f>
        <v>347</v>
      </c>
      <c r="F65" s="181"/>
      <c r="G65" s="181"/>
      <c r="H65" s="181">
        <f>'将来負担比率（分子）の構造'!K$42</f>
        <v>268</v>
      </c>
      <c r="I65" s="181"/>
      <c r="J65" s="181"/>
      <c r="K65" s="181">
        <f>'将来負担比率（分子）の構造'!L$42</f>
        <v>198</v>
      </c>
      <c r="L65" s="181"/>
      <c r="M65" s="181"/>
      <c r="N65" s="181">
        <f>'将来負担比率（分子）の構造'!M$42</f>
        <v>139</v>
      </c>
      <c r="O65" s="181"/>
      <c r="P65" s="181"/>
    </row>
    <row r="66" spans="1:16">
      <c r="A66" s="181" t="s">
        <v>31</v>
      </c>
      <c r="B66" s="181">
        <f>'将来負担比率（分子）の構造'!I$41</f>
        <v>21727</v>
      </c>
      <c r="C66" s="181"/>
      <c r="D66" s="181"/>
      <c r="E66" s="181">
        <f>'将来負担比率（分子）の構造'!J$41</f>
        <v>21611</v>
      </c>
      <c r="F66" s="181"/>
      <c r="G66" s="181"/>
      <c r="H66" s="181">
        <f>'将来負担比率（分子）の構造'!K$41</f>
        <v>21723</v>
      </c>
      <c r="I66" s="181"/>
      <c r="J66" s="181"/>
      <c r="K66" s="181">
        <f>'将来負担比率（分子）の構造'!L$41</f>
        <v>22396</v>
      </c>
      <c r="L66" s="181"/>
      <c r="M66" s="181"/>
      <c r="N66" s="181">
        <f>'将来負担比率（分子）の構造'!M$41</f>
        <v>23859</v>
      </c>
      <c r="O66" s="181"/>
      <c r="P66" s="181"/>
    </row>
    <row r="67" spans="1:16">
      <c r="A67" s="181" t="s">
        <v>75</v>
      </c>
      <c r="B67" s="181" t="e">
        <f>NA()</f>
        <v>#N/A</v>
      </c>
      <c r="C67" s="181">
        <f>IF(ISNUMBER('将来負担比率（分子）の構造'!I$53), IF('将来負担比率（分子）の構造'!I$53 &lt; 0, 0, '将来負担比率（分子）の構造'!I$53), NA())</f>
        <v>8319</v>
      </c>
      <c r="D67" s="181" t="e">
        <f>NA()</f>
        <v>#N/A</v>
      </c>
      <c r="E67" s="181" t="e">
        <f>NA()</f>
        <v>#N/A</v>
      </c>
      <c r="F67" s="181">
        <f>IF(ISNUMBER('将来負担比率（分子）の構造'!J$53), IF('将来負担比率（分子）の構造'!J$53 &lt; 0, 0, '将来負担比率（分子）の構造'!J$53), NA())</f>
        <v>8059</v>
      </c>
      <c r="G67" s="181" t="e">
        <f>NA()</f>
        <v>#N/A</v>
      </c>
      <c r="H67" s="181" t="e">
        <f>NA()</f>
        <v>#N/A</v>
      </c>
      <c r="I67" s="181">
        <f>IF(ISNUMBER('将来負担比率（分子）の構造'!K$53), IF('将来負担比率（分子）の構造'!K$53 &lt; 0, 0, '将来負担比率（分子）の構造'!K$53), NA())</f>
        <v>7069</v>
      </c>
      <c r="J67" s="181" t="e">
        <f>NA()</f>
        <v>#N/A</v>
      </c>
      <c r="K67" s="181" t="e">
        <f>NA()</f>
        <v>#N/A</v>
      </c>
      <c r="L67" s="181">
        <f>IF(ISNUMBER('将来負担比率（分子）の構造'!L$53), IF('将来負担比率（分子）の構造'!L$53 &lt; 0, 0, '将来負担比率（分子）の構造'!L$53), NA())</f>
        <v>7251</v>
      </c>
      <c r="M67" s="181" t="e">
        <f>NA()</f>
        <v>#N/A</v>
      </c>
      <c r="N67" s="181" t="e">
        <f>NA()</f>
        <v>#N/A</v>
      </c>
      <c r="O67" s="181">
        <f>IF(ISNUMBER('将来負担比率（分子）の構造'!M$53), IF('将来負担比率（分子）の構造'!M$53 &lt; 0, 0, '将来負担比率（分子）の構造'!M$53), NA())</f>
        <v>6892</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2663</v>
      </c>
      <c r="C72" s="185">
        <f>基金残高に係る経年分析!G55</f>
        <v>2771</v>
      </c>
      <c r="D72" s="185">
        <f>基金残高に係る経年分析!H55</f>
        <v>2936</v>
      </c>
    </row>
    <row r="73" spans="1:16">
      <c r="A73" s="184" t="s">
        <v>78</v>
      </c>
      <c r="B73" s="185">
        <f>基金残高に係る経年分析!F56</f>
        <v>736</v>
      </c>
      <c r="C73" s="185">
        <f>基金残高に係る経年分析!G56</f>
        <v>746</v>
      </c>
      <c r="D73" s="185">
        <f>基金残高に係る経年分析!H56</f>
        <v>759</v>
      </c>
    </row>
    <row r="74" spans="1:16">
      <c r="A74" s="184" t="s">
        <v>79</v>
      </c>
      <c r="B74" s="185">
        <f>基金残高に係る経年分析!F57</f>
        <v>2099</v>
      </c>
      <c r="C74" s="185">
        <f>基金残高に係る経年分析!G57</f>
        <v>2059</v>
      </c>
      <c r="D74" s="185">
        <f>基金残高に係る経年分析!H57</f>
        <v>2013</v>
      </c>
    </row>
  </sheetData>
  <sheetProtection algorithmName="SHA-512" hashValue="lxIFG9I9nEpnNvQMnQfO0LOXvmp1pVM/Gk0++GNpq6qSx+NGwqJ+S8S8pQJCg7PkVoFMAEgcsAcp6s6QKTTypg==" saltValue="pNtuYrjBGYDRZEdtKUcTs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212</v>
      </c>
      <c r="DI1" s="622"/>
      <c r="DJ1" s="622"/>
      <c r="DK1" s="622"/>
      <c r="DL1" s="622"/>
      <c r="DM1" s="622"/>
      <c r="DN1" s="623"/>
      <c r="DO1" s="226"/>
      <c r="DP1" s="621" t="s">
        <v>213</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4" t="s">
        <v>215</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216</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217</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c r="B4" s="624" t="s">
        <v>1</v>
      </c>
      <c r="C4" s="625"/>
      <c r="D4" s="625"/>
      <c r="E4" s="625"/>
      <c r="F4" s="625"/>
      <c r="G4" s="625"/>
      <c r="H4" s="625"/>
      <c r="I4" s="625"/>
      <c r="J4" s="625"/>
      <c r="K4" s="625"/>
      <c r="L4" s="625"/>
      <c r="M4" s="625"/>
      <c r="N4" s="625"/>
      <c r="O4" s="625"/>
      <c r="P4" s="625"/>
      <c r="Q4" s="626"/>
      <c r="R4" s="624" t="s">
        <v>218</v>
      </c>
      <c r="S4" s="625"/>
      <c r="T4" s="625"/>
      <c r="U4" s="625"/>
      <c r="V4" s="625"/>
      <c r="W4" s="625"/>
      <c r="X4" s="625"/>
      <c r="Y4" s="626"/>
      <c r="Z4" s="624" t="s">
        <v>219</v>
      </c>
      <c r="AA4" s="625"/>
      <c r="AB4" s="625"/>
      <c r="AC4" s="626"/>
      <c r="AD4" s="624" t="s">
        <v>220</v>
      </c>
      <c r="AE4" s="625"/>
      <c r="AF4" s="625"/>
      <c r="AG4" s="625"/>
      <c r="AH4" s="625"/>
      <c r="AI4" s="625"/>
      <c r="AJ4" s="625"/>
      <c r="AK4" s="626"/>
      <c r="AL4" s="624" t="s">
        <v>219</v>
      </c>
      <c r="AM4" s="625"/>
      <c r="AN4" s="625"/>
      <c r="AO4" s="626"/>
      <c r="AP4" s="630" t="s">
        <v>221</v>
      </c>
      <c r="AQ4" s="630"/>
      <c r="AR4" s="630"/>
      <c r="AS4" s="630"/>
      <c r="AT4" s="630"/>
      <c r="AU4" s="630"/>
      <c r="AV4" s="630"/>
      <c r="AW4" s="630"/>
      <c r="AX4" s="630"/>
      <c r="AY4" s="630"/>
      <c r="AZ4" s="630"/>
      <c r="BA4" s="630"/>
      <c r="BB4" s="630"/>
      <c r="BC4" s="630"/>
      <c r="BD4" s="630"/>
      <c r="BE4" s="630"/>
      <c r="BF4" s="630"/>
      <c r="BG4" s="630" t="s">
        <v>222</v>
      </c>
      <c r="BH4" s="630"/>
      <c r="BI4" s="630"/>
      <c r="BJ4" s="630"/>
      <c r="BK4" s="630"/>
      <c r="BL4" s="630"/>
      <c r="BM4" s="630"/>
      <c r="BN4" s="630"/>
      <c r="BO4" s="630" t="s">
        <v>219</v>
      </c>
      <c r="BP4" s="630"/>
      <c r="BQ4" s="630"/>
      <c r="BR4" s="630"/>
      <c r="BS4" s="630" t="s">
        <v>223</v>
      </c>
      <c r="BT4" s="630"/>
      <c r="BU4" s="630"/>
      <c r="BV4" s="630"/>
      <c r="BW4" s="630"/>
      <c r="BX4" s="630"/>
      <c r="BY4" s="630"/>
      <c r="BZ4" s="630"/>
      <c r="CA4" s="630"/>
      <c r="CB4" s="630"/>
      <c r="CD4" s="627" t="s">
        <v>224</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c r="B5" s="631" t="s">
        <v>225</v>
      </c>
      <c r="C5" s="632"/>
      <c r="D5" s="632"/>
      <c r="E5" s="632"/>
      <c r="F5" s="632"/>
      <c r="G5" s="632"/>
      <c r="H5" s="632"/>
      <c r="I5" s="632"/>
      <c r="J5" s="632"/>
      <c r="K5" s="632"/>
      <c r="L5" s="632"/>
      <c r="M5" s="632"/>
      <c r="N5" s="632"/>
      <c r="O5" s="632"/>
      <c r="P5" s="632"/>
      <c r="Q5" s="633"/>
      <c r="R5" s="634">
        <v>3499444</v>
      </c>
      <c r="S5" s="635"/>
      <c r="T5" s="635"/>
      <c r="U5" s="635"/>
      <c r="V5" s="635"/>
      <c r="W5" s="635"/>
      <c r="X5" s="635"/>
      <c r="Y5" s="636"/>
      <c r="Z5" s="637">
        <v>15</v>
      </c>
      <c r="AA5" s="637"/>
      <c r="AB5" s="637"/>
      <c r="AC5" s="637"/>
      <c r="AD5" s="638">
        <v>3422826</v>
      </c>
      <c r="AE5" s="638"/>
      <c r="AF5" s="638"/>
      <c r="AG5" s="638"/>
      <c r="AH5" s="638"/>
      <c r="AI5" s="638"/>
      <c r="AJ5" s="638"/>
      <c r="AK5" s="638"/>
      <c r="AL5" s="639">
        <v>31.5</v>
      </c>
      <c r="AM5" s="640"/>
      <c r="AN5" s="640"/>
      <c r="AO5" s="641"/>
      <c r="AP5" s="631" t="s">
        <v>226</v>
      </c>
      <c r="AQ5" s="632"/>
      <c r="AR5" s="632"/>
      <c r="AS5" s="632"/>
      <c r="AT5" s="632"/>
      <c r="AU5" s="632"/>
      <c r="AV5" s="632"/>
      <c r="AW5" s="632"/>
      <c r="AX5" s="632"/>
      <c r="AY5" s="632"/>
      <c r="AZ5" s="632"/>
      <c r="BA5" s="632"/>
      <c r="BB5" s="632"/>
      <c r="BC5" s="632"/>
      <c r="BD5" s="632"/>
      <c r="BE5" s="632"/>
      <c r="BF5" s="633"/>
      <c r="BG5" s="645">
        <v>3422336</v>
      </c>
      <c r="BH5" s="646"/>
      <c r="BI5" s="646"/>
      <c r="BJ5" s="646"/>
      <c r="BK5" s="646"/>
      <c r="BL5" s="646"/>
      <c r="BM5" s="646"/>
      <c r="BN5" s="647"/>
      <c r="BO5" s="648">
        <v>97.8</v>
      </c>
      <c r="BP5" s="648"/>
      <c r="BQ5" s="648"/>
      <c r="BR5" s="648"/>
      <c r="BS5" s="649">
        <v>47354</v>
      </c>
      <c r="BT5" s="649"/>
      <c r="BU5" s="649"/>
      <c r="BV5" s="649"/>
      <c r="BW5" s="649"/>
      <c r="BX5" s="649"/>
      <c r="BY5" s="649"/>
      <c r="BZ5" s="649"/>
      <c r="CA5" s="649"/>
      <c r="CB5" s="653"/>
      <c r="CD5" s="627" t="s">
        <v>221</v>
      </c>
      <c r="CE5" s="628"/>
      <c r="CF5" s="628"/>
      <c r="CG5" s="628"/>
      <c r="CH5" s="628"/>
      <c r="CI5" s="628"/>
      <c r="CJ5" s="628"/>
      <c r="CK5" s="628"/>
      <c r="CL5" s="628"/>
      <c r="CM5" s="628"/>
      <c r="CN5" s="628"/>
      <c r="CO5" s="628"/>
      <c r="CP5" s="628"/>
      <c r="CQ5" s="629"/>
      <c r="CR5" s="627" t="s">
        <v>227</v>
      </c>
      <c r="CS5" s="628"/>
      <c r="CT5" s="628"/>
      <c r="CU5" s="628"/>
      <c r="CV5" s="628"/>
      <c r="CW5" s="628"/>
      <c r="CX5" s="628"/>
      <c r="CY5" s="629"/>
      <c r="CZ5" s="627" t="s">
        <v>219</v>
      </c>
      <c r="DA5" s="628"/>
      <c r="DB5" s="628"/>
      <c r="DC5" s="629"/>
      <c r="DD5" s="627" t="s">
        <v>228</v>
      </c>
      <c r="DE5" s="628"/>
      <c r="DF5" s="628"/>
      <c r="DG5" s="628"/>
      <c r="DH5" s="628"/>
      <c r="DI5" s="628"/>
      <c r="DJ5" s="628"/>
      <c r="DK5" s="628"/>
      <c r="DL5" s="628"/>
      <c r="DM5" s="628"/>
      <c r="DN5" s="628"/>
      <c r="DO5" s="628"/>
      <c r="DP5" s="629"/>
      <c r="DQ5" s="627" t="s">
        <v>229</v>
      </c>
      <c r="DR5" s="628"/>
      <c r="DS5" s="628"/>
      <c r="DT5" s="628"/>
      <c r="DU5" s="628"/>
      <c r="DV5" s="628"/>
      <c r="DW5" s="628"/>
      <c r="DX5" s="628"/>
      <c r="DY5" s="628"/>
      <c r="DZ5" s="628"/>
      <c r="EA5" s="628"/>
      <c r="EB5" s="628"/>
      <c r="EC5" s="629"/>
    </row>
    <row r="6" spans="2:143" ht="11.25" customHeight="1">
      <c r="B6" s="642" t="s">
        <v>230</v>
      </c>
      <c r="C6" s="643"/>
      <c r="D6" s="643"/>
      <c r="E6" s="643"/>
      <c r="F6" s="643"/>
      <c r="G6" s="643"/>
      <c r="H6" s="643"/>
      <c r="I6" s="643"/>
      <c r="J6" s="643"/>
      <c r="K6" s="643"/>
      <c r="L6" s="643"/>
      <c r="M6" s="643"/>
      <c r="N6" s="643"/>
      <c r="O6" s="643"/>
      <c r="P6" s="643"/>
      <c r="Q6" s="644"/>
      <c r="R6" s="645">
        <v>128926</v>
      </c>
      <c r="S6" s="646"/>
      <c r="T6" s="646"/>
      <c r="U6" s="646"/>
      <c r="V6" s="646"/>
      <c r="W6" s="646"/>
      <c r="X6" s="646"/>
      <c r="Y6" s="647"/>
      <c r="Z6" s="648">
        <v>0.6</v>
      </c>
      <c r="AA6" s="648"/>
      <c r="AB6" s="648"/>
      <c r="AC6" s="648"/>
      <c r="AD6" s="649">
        <v>128926</v>
      </c>
      <c r="AE6" s="649"/>
      <c r="AF6" s="649"/>
      <c r="AG6" s="649"/>
      <c r="AH6" s="649"/>
      <c r="AI6" s="649"/>
      <c r="AJ6" s="649"/>
      <c r="AK6" s="649"/>
      <c r="AL6" s="650">
        <v>1.2</v>
      </c>
      <c r="AM6" s="651"/>
      <c r="AN6" s="651"/>
      <c r="AO6" s="652"/>
      <c r="AP6" s="642" t="s">
        <v>231</v>
      </c>
      <c r="AQ6" s="643"/>
      <c r="AR6" s="643"/>
      <c r="AS6" s="643"/>
      <c r="AT6" s="643"/>
      <c r="AU6" s="643"/>
      <c r="AV6" s="643"/>
      <c r="AW6" s="643"/>
      <c r="AX6" s="643"/>
      <c r="AY6" s="643"/>
      <c r="AZ6" s="643"/>
      <c r="BA6" s="643"/>
      <c r="BB6" s="643"/>
      <c r="BC6" s="643"/>
      <c r="BD6" s="643"/>
      <c r="BE6" s="643"/>
      <c r="BF6" s="644"/>
      <c r="BG6" s="645">
        <v>3422336</v>
      </c>
      <c r="BH6" s="646"/>
      <c r="BI6" s="646"/>
      <c r="BJ6" s="646"/>
      <c r="BK6" s="646"/>
      <c r="BL6" s="646"/>
      <c r="BM6" s="646"/>
      <c r="BN6" s="647"/>
      <c r="BO6" s="648">
        <v>97.8</v>
      </c>
      <c r="BP6" s="648"/>
      <c r="BQ6" s="648"/>
      <c r="BR6" s="648"/>
      <c r="BS6" s="649">
        <v>47354</v>
      </c>
      <c r="BT6" s="649"/>
      <c r="BU6" s="649"/>
      <c r="BV6" s="649"/>
      <c r="BW6" s="649"/>
      <c r="BX6" s="649"/>
      <c r="BY6" s="649"/>
      <c r="BZ6" s="649"/>
      <c r="CA6" s="649"/>
      <c r="CB6" s="653"/>
      <c r="CD6" s="656" t="s">
        <v>232</v>
      </c>
      <c r="CE6" s="657"/>
      <c r="CF6" s="657"/>
      <c r="CG6" s="657"/>
      <c r="CH6" s="657"/>
      <c r="CI6" s="657"/>
      <c r="CJ6" s="657"/>
      <c r="CK6" s="657"/>
      <c r="CL6" s="657"/>
      <c r="CM6" s="657"/>
      <c r="CN6" s="657"/>
      <c r="CO6" s="657"/>
      <c r="CP6" s="657"/>
      <c r="CQ6" s="658"/>
      <c r="CR6" s="645">
        <v>145685</v>
      </c>
      <c r="CS6" s="646"/>
      <c r="CT6" s="646"/>
      <c r="CU6" s="646"/>
      <c r="CV6" s="646"/>
      <c r="CW6" s="646"/>
      <c r="CX6" s="646"/>
      <c r="CY6" s="647"/>
      <c r="CZ6" s="639">
        <v>0.6</v>
      </c>
      <c r="DA6" s="640"/>
      <c r="DB6" s="640"/>
      <c r="DC6" s="659"/>
      <c r="DD6" s="654" t="s">
        <v>233</v>
      </c>
      <c r="DE6" s="646"/>
      <c r="DF6" s="646"/>
      <c r="DG6" s="646"/>
      <c r="DH6" s="646"/>
      <c r="DI6" s="646"/>
      <c r="DJ6" s="646"/>
      <c r="DK6" s="646"/>
      <c r="DL6" s="646"/>
      <c r="DM6" s="646"/>
      <c r="DN6" s="646"/>
      <c r="DO6" s="646"/>
      <c r="DP6" s="647"/>
      <c r="DQ6" s="654">
        <v>145685</v>
      </c>
      <c r="DR6" s="646"/>
      <c r="DS6" s="646"/>
      <c r="DT6" s="646"/>
      <c r="DU6" s="646"/>
      <c r="DV6" s="646"/>
      <c r="DW6" s="646"/>
      <c r="DX6" s="646"/>
      <c r="DY6" s="646"/>
      <c r="DZ6" s="646"/>
      <c r="EA6" s="646"/>
      <c r="EB6" s="646"/>
      <c r="EC6" s="655"/>
    </row>
    <row r="7" spans="2:143" ht="11.25" customHeight="1">
      <c r="B7" s="642" t="s">
        <v>234</v>
      </c>
      <c r="C7" s="643"/>
      <c r="D7" s="643"/>
      <c r="E7" s="643"/>
      <c r="F7" s="643"/>
      <c r="G7" s="643"/>
      <c r="H7" s="643"/>
      <c r="I7" s="643"/>
      <c r="J7" s="643"/>
      <c r="K7" s="643"/>
      <c r="L7" s="643"/>
      <c r="M7" s="643"/>
      <c r="N7" s="643"/>
      <c r="O7" s="643"/>
      <c r="P7" s="643"/>
      <c r="Q7" s="644"/>
      <c r="R7" s="645">
        <v>5337</v>
      </c>
      <c r="S7" s="646"/>
      <c r="T7" s="646"/>
      <c r="U7" s="646"/>
      <c r="V7" s="646"/>
      <c r="W7" s="646"/>
      <c r="X7" s="646"/>
      <c r="Y7" s="647"/>
      <c r="Z7" s="648">
        <v>0</v>
      </c>
      <c r="AA7" s="648"/>
      <c r="AB7" s="648"/>
      <c r="AC7" s="648"/>
      <c r="AD7" s="649">
        <v>5337</v>
      </c>
      <c r="AE7" s="649"/>
      <c r="AF7" s="649"/>
      <c r="AG7" s="649"/>
      <c r="AH7" s="649"/>
      <c r="AI7" s="649"/>
      <c r="AJ7" s="649"/>
      <c r="AK7" s="649"/>
      <c r="AL7" s="650">
        <v>0</v>
      </c>
      <c r="AM7" s="651"/>
      <c r="AN7" s="651"/>
      <c r="AO7" s="652"/>
      <c r="AP7" s="642" t="s">
        <v>235</v>
      </c>
      <c r="AQ7" s="643"/>
      <c r="AR7" s="643"/>
      <c r="AS7" s="643"/>
      <c r="AT7" s="643"/>
      <c r="AU7" s="643"/>
      <c r="AV7" s="643"/>
      <c r="AW7" s="643"/>
      <c r="AX7" s="643"/>
      <c r="AY7" s="643"/>
      <c r="AZ7" s="643"/>
      <c r="BA7" s="643"/>
      <c r="BB7" s="643"/>
      <c r="BC7" s="643"/>
      <c r="BD7" s="643"/>
      <c r="BE7" s="643"/>
      <c r="BF7" s="644"/>
      <c r="BG7" s="645">
        <v>1626225</v>
      </c>
      <c r="BH7" s="646"/>
      <c r="BI7" s="646"/>
      <c r="BJ7" s="646"/>
      <c r="BK7" s="646"/>
      <c r="BL7" s="646"/>
      <c r="BM7" s="646"/>
      <c r="BN7" s="647"/>
      <c r="BO7" s="648">
        <v>46.5</v>
      </c>
      <c r="BP7" s="648"/>
      <c r="BQ7" s="648"/>
      <c r="BR7" s="648"/>
      <c r="BS7" s="649">
        <v>47354</v>
      </c>
      <c r="BT7" s="649"/>
      <c r="BU7" s="649"/>
      <c r="BV7" s="649"/>
      <c r="BW7" s="649"/>
      <c r="BX7" s="649"/>
      <c r="BY7" s="649"/>
      <c r="BZ7" s="649"/>
      <c r="CA7" s="649"/>
      <c r="CB7" s="653"/>
      <c r="CD7" s="660" t="s">
        <v>236</v>
      </c>
      <c r="CE7" s="661"/>
      <c r="CF7" s="661"/>
      <c r="CG7" s="661"/>
      <c r="CH7" s="661"/>
      <c r="CI7" s="661"/>
      <c r="CJ7" s="661"/>
      <c r="CK7" s="661"/>
      <c r="CL7" s="661"/>
      <c r="CM7" s="661"/>
      <c r="CN7" s="661"/>
      <c r="CO7" s="661"/>
      <c r="CP7" s="661"/>
      <c r="CQ7" s="662"/>
      <c r="CR7" s="645">
        <v>2812783</v>
      </c>
      <c r="CS7" s="646"/>
      <c r="CT7" s="646"/>
      <c r="CU7" s="646"/>
      <c r="CV7" s="646"/>
      <c r="CW7" s="646"/>
      <c r="CX7" s="646"/>
      <c r="CY7" s="647"/>
      <c r="CZ7" s="648">
        <v>12.3</v>
      </c>
      <c r="DA7" s="648"/>
      <c r="DB7" s="648"/>
      <c r="DC7" s="648"/>
      <c r="DD7" s="654">
        <v>578829</v>
      </c>
      <c r="DE7" s="646"/>
      <c r="DF7" s="646"/>
      <c r="DG7" s="646"/>
      <c r="DH7" s="646"/>
      <c r="DI7" s="646"/>
      <c r="DJ7" s="646"/>
      <c r="DK7" s="646"/>
      <c r="DL7" s="646"/>
      <c r="DM7" s="646"/>
      <c r="DN7" s="646"/>
      <c r="DO7" s="646"/>
      <c r="DP7" s="647"/>
      <c r="DQ7" s="654">
        <v>1913188</v>
      </c>
      <c r="DR7" s="646"/>
      <c r="DS7" s="646"/>
      <c r="DT7" s="646"/>
      <c r="DU7" s="646"/>
      <c r="DV7" s="646"/>
      <c r="DW7" s="646"/>
      <c r="DX7" s="646"/>
      <c r="DY7" s="646"/>
      <c r="DZ7" s="646"/>
      <c r="EA7" s="646"/>
      <c r="EB7" s="646"/>
      <c r="EC7" s="655"/>
    </row>
    <row r="8" spans="2:143" ht="11.25" customHeight="1">
      <c r="B8" s="642" t="s">
        <v>237</v>
      </c>
      <c r="C8" s="643"/>
      <c r="D8" s="643"/>
      <c r="E8" s="643"/>
      <c r="F8" s="643"/>
      <c r="G8" s="643"/>
      <c r="H8" s="643"/>
      <c r="I8" s="643"/>
      <c r="J8" s="643"/>
      <c r="K8" s="643"/>
      <c r="L8" s="643"/>
      <c r="M8" s="643"/>
      <c r="N8" s="643"/>
      <c r="O8" s="643"/>
      <c r="P8" s="643"/>
      <c r="Q8" s="644"/>
      <c r="R8" s="645">
        <v>16480</v>
      </c>
      <c r="S8" s="646"/>
      <c r="T8" s="646"/>
      <c r="U8" s="646"/>
      <c r="V8" s="646"/>
      <c r="W8" s="646"/>
      <c r="X8" s="646"/>
      <c r="Y8" s="647"/>
      <c r="Z8" s="648">
        <v>0.1</v>
      </c>
      <c r="AA8" s="648"/>
      <c r="AB8" s="648"/>
      <c r="AC8" s="648"/>
      <c r="AD8" s="649">
        <v>16480</v>
      </c>
      <c r="AE8" s="649"/>
      <c r="AF8" s="649"/>
      <c r="AG8" s="649"/>
      <c r="AH8" s="649"/>
      <c r="AI8" s="649"/>
      <c r="AJ8" s="649"/>
      <c r="AK8" s="649"/>
      <c r="AL8" s="650">
        <v>0.2</v>
      </c>
      <c r="AM8" s="651"/>
      <c r="AN8" s="651"/>
      <c r="AO8" s="652"/>
      <c r="AP8" s="642" t="s">
        <v>238</v>
      </c>
      <c r="AQ8" s="643"/>
      <c r="AR8" s="643"/>
      <c r="AS8" s="643"/>
      <c r="AT8" s="643"/>
      <c r="AU8" s="643"/>
      <c r="AV8" s="643"/>
      <c r="AW8" s="643"/>
      <c r="AX8" s="643"/>
      <c r="AY8" s="643"/>
      <c r="AZ8" s="643"/>
      <c r="BA8" s="643"/>
      <c r="BB8" s="643"/>
      <c r="BC8" s="643"/>
      <c r="BD8" s="643"/>
      <c r="BE8" s="643"/>
      <c r="BF8" s="644"/>
      <c r="BG8" s="645">
        <v>55133</v>
      </c>
      <c r="BH8" s="646"/>
      <c r="BI8" s="646"/>
      <c r="BJ8" s="646"/>
      <c r="BK8" s="646"/>
      <c r="BL8" s="646"/>
      <c r="BM8" s="646"/>
      <c r="BN8" s="647"/>
      <c r="BO8" s="648">
        <v>1.6</v>
      </c>
      <c r="BP8" s="648"/>
      <c r="BQ8" s="648"/>
      <c r="BR8" s="648"/>
      <c r="BS8" s="654" t="s">
        <v>233</v>
      </c>
      <c r="BT8" s="646"/>
      <c r="BU8" s="646"/>
      <c r="BV8" s="646"/>
      <c r="BW8" s="646"/>
      <c r="BX8" s="646"/>
      <c r="BY8" s="646"/>
      <c r="BZ8" s="646"/>
      <c r="CA8" s="646"/>
      <c r="CB8" s="655"/>
      <c r="CD8" s="660" t="s">
        <v>239</v>
      </c>
      <c r="CE8" s="661"/>
      <c r="CF8" s="661"/>
      <c r="CG8" s="661"/>
      <c r="CH8" s="661"/>
      <c r="CI8" s="661"/>
      <c r="CJ8" s="661"/>
      <c r="CK8" s="661"/>
      <c r="CL8" s="661"/>
      <c r="CM8" s="661"/>
      <c r="CN8" s="661"/>
      <c r="CO8" s="661"/>
      <c r="CP8" s="661"/>
      <c r="CQ8" s="662"/>
      <c r="CR8" s="645">
        <v>5801193</v>
      </c>
      <c r="CS8" s="646"/>
      <c r="CT8" s="646"/>
      <c r="CU8" s="646"/>
      <c r="CV8" s="646"/>
      <c r="CW8" s="646"/>
      <c r="CX8" s="646"/>
      <c r="CY8" s="647"/>
      <c r="CZ8" s="648">
        <v>25.3</v>
      </c>
      <c r="DA8" s="648"/>
      <c r="DB8" s="648"/>
      <c r="DC8" s="648"/>
      <c r="DD8" s="654">
        <v>15782</v>
      </c>
      <c r="DE8" s="646"/>
      <c r="DF8" s="646"/>
      <c r="DG8" s="646"/>
      <c r="DH8" s="646"/>
      <c r="DI8" s="646"/>
      <c r="DJ8" s="646"/>
      <c r="DK8" s="646"/>
      <c r="DL8" s="646"/>
      <c r="DM8" s="646"/>
      <c r="DN8" s="646"/>
      <c r="DO8" s="646"/>
      <c r="DP8" s="647"/>
      <c r="DQ8" s="654">
        <v>3137626</v>
      </c>
      <c r="DR8" s="646"/>
      <c r="DS8" s="646"/>
      <c r="DT8" s="646"/>
      <c r="DU8" s="646"/>
      <c r="DV8" s="646"/>
      <c r="DW8" s="646"/>
      <c r="DX8" s="646"/>
      <c r="DY8" s="646"/>
      <c r="DZ8" s="646"/>
      <c r="EA8" s="646"/>
      <c r="EB8" s="646"/>
      <c r="EC8" s="655"/>
    </row>
    <row r="9" spans="2:143" ht="11.25" customHeight="1">
      <c r="B9" s="642" t="s">
        <v>240</v>
      </c>
      <c r="C9" s="643"/>
      <c r="D9" s="643"/>
      <c r="E9" s="643"/>
      <c r="F9" s="643"/>
      <c r="G9" s="643"/>
      <c r="H9" s="643"/>
      <c r="I9" s="643"/>
      <c r="J9" s="643"/>
      <c r="K9" s="643"/>
      <c r="L9" s="643"/>
      <c r="M9" s="643"/>
      <c r="N9" s="643"/>
      <c r="O9" s="643"/>
      <c r="P9" s="643"/>
      <c r="Q9" s="644"/>
      <c r="R9" s="645">
        <v>9693</v>
      </c>
      <c r="S9" s="646"/>
      <c r="T9" s="646"/>
      <c r="U9" s="646"/>
      <c r="V9" s="646"/>
      <c r="W9" s="646"/>
      <c r="X9" s="646"/>
      <c r="Y9" s="647"/>
      <c r="Z9" s="648">
        <v>0</v>
      </c>
      <c r="AA9" s="648"/>
      <c r="AB9" s="648"/>
      <c r="AC9" s="648"/>
      <c r="AD9" s="649">
        <v>9693</v>
      </c>
      <c r="AE9" s="649"/>
      <c r="AF9" s="649"/>
      <c r="AG9" s="649"/>
      <c r="AH9" s="649"/>
      <c r="AI9" s="649"/>
      <c r="AJ9" s="649"/>
      <c r="AK9" s="649"/>
      <c r="AL9" s="650">
        <v>0.1</v>
      </c>
      <c r="AM9" s="651"/>
      <c r="AN9" s="651"/>
      <c r="AO9" s="652"/>
      <c r="AP9" s="642" t="s">
        <v>241</v>
      </c>
      <c r="AQ9" s="643"/>
      <c r="AR9" s="643"/>
      <c r="AS9" s="643"/>
      <c r="AT9" s="643"/>
      <c r="AU9" s="643"/>
      <c r="AV9" s="643"/>
      <c r="AW9" s="643"/>
      <c r="AX9" s="643"/>
      <c r="AY9" s="643"/>
      <c r="AZ9" s="643"/>
      <c r="BA9" s="643"/>
      <c r="BB9" s="643"/>
      <c r="BC9" s="643"/>
      <c r="BD9" s="643"/>
      <c r="BE9" s="643"/>
      <c r="BF9" s="644"/>
      <c r="BG9" s="645">
        <v>1316324</v>
      </c>
      <c r="BH9" s="646"/>
      <c r="BI9" s="646"/>
      <c r="BJ9" s="646"/>
      <c r="BK9" s="646"/>
      <c r="BL9" s="646"/>
      <c r="BM9" s="646"/>
      <c r="BN9" s="647"/>
      <c r="BO9" s="648">
        <v>37.6</v>
      </c>
      <c r="BP9" s="648"/>
      <c r="BQ9" s="648"/>
      <c r="BR9" s="648"/>
      <c r="BS9" s="654" t="s">
        <v>233</v>
      </c>
      <c r="BT9" s="646"/>
      <c r="BU9" s="646"/>
      <c r="BV9" s="646"/>
      <c r="BW9" s="646"/>
      <c r="BX9" s="646"/>
      <c r="BY9" s="646"/>
      <c r="BZ9" s="646"/>
      <c r="CA9" s="646"/>
      <c r="CB9" s="655"/>
      <c r="CD9" s="660" t="s">
        <v>242</v>
      </c>
      <c r="CE9" s="661"/>
      <c r="CF9" s="661"/>
      <c r="CG9" s="661"/>
      <c r="CH9" s="661"/>
      <c r="CI9" s="661"/>
      <c r="CJ9" s="661"/>
      <c r="CK9" s="661"/>
      <c r="CL9" s="661"/>
      <c r="CM9" s="661"/>
      <c r="CN9" s="661"/>
      <c r="CO9" s="661"/>
      <c r="CP9" s="661"/>
      <c r="CQ9" s="662"/>
      <c r="CR9" s="645">
        <v>2202251</v>
      </c>
      <c r="CS9" s="646"/>
      <c r="CT9" s="646"/>
      <c r="CU9" s="646"/>
      <c r="CV9" s="646"/>
      <c r="CW9" s="646"/>
      <c r="CX9" s="646"/>
      <c r="CY9" s="647"/>
      <c r="CZ9" s="648">
        <v>9.6</v>
      </c>
      <c r="DA9" s="648"/>
      <c r="DB9" s="648"/>
      <c r="DC9" s="648"/>
      <c r="DD9" s="654">
        <v>15409</v>
      </c>
      <c r="DE9" s="646"/>
      <c r="DF9" s="646"/>
      <c r="DG9" s="646"/>
      <c r="DH9" s="646"/>
      <c r="DI9" s="646"/>
      <c r="DJ9" s="646"/>
      <c r="DK9" s="646"/>
      <c r="DL9" s="646"/>
      <c r="DM9" s="646"/>
      <c r="DN9" s="646"/>
      <c r="DO9" s="646"/>
      <c r="DP9" s="647"/>
      <c r="DQ9" s="654">
        <v>1628398</v>
      </c>
      <c r="DR9" s="646"/>
      <c r="DS9" s="646"/>
      <c r="DT9" s="646"/>
      <c r="DU9" s="646"/>
      <c r="DV9" s="646"/>
      <c r="DW9" s="646"/>
      <c r="DX9" s="646"/>
      <c r="DY9" s="646"/>
      <c r="DZ9" s="646"/>
      <c r="EA9" s="646"/>
      <c r="EB9" s="646"/>
      <c r="EC9" s="655"/>
    </row>
    <row r="10" spans="2:143" ht="11.25" customHeight="1">
      <c r="B10" s="642" t="s">
        <v>243</v>
      </c>
      <c r="C10" s="643"/>
      <c r="D10" s="643"/>
      <c r="E10" s="643"/>
      <c r="F10" s="643"/>
      <c r="G10" s="643"/>
      <c r="H10" s="643"/>
      <c r="I10" s="643"/>
      <c r="J10" s="643"/>
      <c r="K10" s="643"/>
      <c r="L10" s="643"/>
      <c r="M10" s="643"/>
      <c r="N10" s="643"/>
      <c r="O10" s="643"/>
      <c r="P10" s="643"/>
      <c r="Q10" s="644"/>
      <c r="R10" s="645" t="s">
        <v>233</v>
      </c>
      <c r="S10" s="646"/>
      <c r="T10" s="646"/>
      <c r="U10" s="646"/>
      <c r="V10" s="646"/>
      <c r="W10" s="646"/>
      <c r="X10" s="646"/>
      <c r="Y10" s="647"/>
      <c r="Z10" s="648" t="s">
        <v>233</v>
      </c>
      <c r="AA10" s="648"/>
      <c r="AB10" s="648"/>
      <c r="AC10" s="648"/>
      <c r="AD10" s="649" t="s">
        <v>233</v>
      </c>
      <c r="AE10" s="649"/>
      <c r="AF10" s="649"/>
      <c r="AG10" s="649"/>
      <c r="AH10" s="649"/>
      <c r="AI10" s="649"/>
      <c r="AJ10" s="649"/>
      <c r="AK10" s="649"/>
      <c r="AL10" s="650" t="s">
        <v>233</v>
      </c>
      <c r="AM10" s="651"/>
      <c r="AN10" s="651"/>
      <c r="AO10" s="652"/>
      <c r="AP10" s="642" t="s">
        <v>244</v>
      </c>
      <c r="AQ10" s="643"/>
      <c r="AR10" s="643"/>
      <c r="AS10" s="643"/>
      <c r="AT10" s="643"/>
      <c r="AU10" s="643"/>
      <c r="AV10" s="643"/>
      <c r="AW10" s="643"/>
      <c r="AX10" s="643"/>
      <c r="AY10" s="643"/>
      <c r="AZ10" s="643"/>
      <c r="BA10" s="643"/>
      <c r="BB10" s="643"/>
      <c r="BC10" s="643"/>
      <c r="BD10" s="643"/>
      <c r="BE10" s="643"/>
      <c r="BF10" s="644"/>
      <c r="BG10" s="645">
        <v>98771</v>
      </c>
      <c r="BH10" s="646"/>
      <c r="BI10" s="646"/>
      <c r="BJ10" s="646"/>
      <c r="BK10" s="646"/>
      <c r="BL10" s="646"/>
      <c r="BM10" s="646"/>
      <c r="BN10" s="647"/>
      <c r="BO10" s="648">
        <v>2.8</v>
      </c>
      <c r="BP10" s="648"/>
      <c r="BQ10" s="648"/>
      <c r="BR10" s="648"/>
      <c r="BS10" s="654">
        <v>16419</v>
      </c>
      <c r="BT10" s="646"/>
      <c r="BU10" s="646"/>
      <c r="BV10" s="646"/>
      <c r="BW10" s="646"/>
      <c r="BX10" s="646"/>
      <c r="BY10" s="646"/>
      <c r="BZ10" s="646"/>
      <c r="CA10" s="646"/>
      <c r="CB10" s="655"/>
      <c r="CD10" s="660" t="s">
        <v>245</v>
      </c>
      <c r="CE10" s="661"/>
      <c r="CF10" s="661"/>
      <c r="CG10" s="661"/>
      <c r="CH10" s="661"/>
      <c r="CI10" s="661"/>
      <c r="CJ10" s="661"/>
      <c r="CK10" s="661"/>
      <c r="CL10" s="661"/>
      <c r="CM10" s="661"/>
      <c r="CN10" s="661"/>
      <c r="CO10" s="661"/>
      <c r="CP10" s="661"/>
      <c r="CQ10" s="662"/>
      <c r="CR10" s="645">
        <v>20563</v>
      </c>
      <c r="CS10" s="646"/>
      <c r="CT10" s="646"/>
      <c r="CU10" s="646"/>
      <c r="CV10" s="646"/>
      <c r="CW10" s="646"/>
      <c r="CX10" s="646"/>
      <c r="CY10" s="647"/>
      <c r="CZ10" s="648">
        <v>0.1</v>
      </c>
      <c r="DA10" s="648"/>
      <c r="DB10" s="648"/>
      <c r="DC10" s="648"/>
      <c r="DD10" s="654" t="s">
        <v>233</v>
      </c>
      <c r="DE10" s="646"/>
      <c r="DF10" s="646"/>
      <c r="DG10" s="646"/>
      <c r="DH10" s="646"/>
      <c r="DI10" s="646"/>
      <c r="DJ10" s="646"/>
      <c r="DK10" s="646"/>
      <c r="DL10" s="646"/>
      <c r="DM10" s="646"/>
      <c r="DN10" s="646"/>
      <c r="DO10" s="646"/>
      <c r="DP10" s="647"/>
      <c r="DQ10" s="654">
        <v>463</v>
      </c>
      <c r="DR10" s="646"/>
      <c r="DS10" s="646"/>
      <c r="DT10" s="646"/>
      <c r="DU10" s="646"/>
      <c r="DV10" s="646"/>
      <c r="DW10" s="646"/>
      <c r="DX10" s="646"/>
      <c r="DY10" s="646"/>
      <c r="DZ10" s="646"/>
      <c r="EA10" s="646"/>
      <c r="EB10" s="646"/>
      <c r="EC10" s="655"/>
    </row>
    <row r="11" spans="2:143" ht="11.25" customHeight="1">
      <c r="B11" s="642" t="s">
        <v>246</v>
      </c>
      <c r="C11" s="643"/>
      <c r="D11" s="643"/>
      <c r="E11" s="643"/>
      <c r="F11" s="643"/>
      <c r="G11" s="643"/>
      <c r="H11" s="643"/>
      <c r="I11" s="643"/>
      <c r="J11" s="643"/>
      <c r="K11" s="643"/>
      <c r="L11" s="643"/>
      <c r="M11" s="643"/>
      <c r="N11" s="643"/>
      <c r="O11" s="643"/>
      <c r="P11" s="643"/>
      <c r="Q11" s="644"/>
      <c r="R11" s="645">
        <v>610724</v>
      </c>
      <c r="S11" s="646"/>
      <c r="T11" s="646"/>
      <c r="U11" s="646"/>
      <c r="V11" s="646"/>
      <c r="W11" s="646"/>
      <c r="X11" s="646"/>
      <c r="Y11" s="647"/>
      <c r="Z11" s="650">
        <v>2.6</v>
      </c>
      <c r="AA11" s="651"/>
      <c r="AB11" s="651"/>
      <c r="AC11" s="663"/>
      <c r="AD11" s="654">
        <v>610724</v>
      </c>
      <c r="AE11" s="646"/>
      <c r="AF11" s="646"/>
      <c r="AG11" s="646"/>
      <c r="AH11" s="646"/>
      <c r="AI11" s="646"/>
      <c r="AJ11" s="646"/>
      <c r="AK11" s="647"/>
      <c r="AL11" s="650">
        <v>5.6</v>
      </c>
      <c r="AM11" s="651"/>
      <c r="AN11" s="651"/>
      <c r="AO11" s="652"/>
      <c r="AP11" s="642" t="s">
        <v>247</v>
      </c>
      <c r="AQ11" s="643"/>
      <c r="AR11" s="643"/>
      <c r="AS11" s="643"/>
      <c r="AT11" s="643"/>
      <c r="AU11" s="643"/>
      <c r="AV11" s="643"/>
      <c r="AW11" s="643"/>
      <c r="AX11" s="643"/>
      <c r="AY11" s="643"/>
      <c r="AZ11" s="643"/>
      <c r="BA11" s="643"/>
      <c r="BB11" s="643"/>
      <c r="BC11" s="643"/>
      <c r="BD11" s="643"/>
      <c r="BE11" s="643"/>
      <c r="BF11" s="644"/>
      <c r="BG11" s="645">
        <v>155997</v>
      </c>
      <c r="BH11" s="646"/>
      <c r="BI11" s="646"/>
      <c r="BJ11" s="646"/>
      <c r="BK11" s="646"/>
      <c r="BL11" s="646"/>
      <c r="BM11" s="646"/>
      <c r="BN11" s="647"/>
      <c r="BO11" s="648">
        <v>4.5</v>
      </c>
      <c r="BP11" s="648"/>
      <c r="BQ11" s="648"/>
      <c r="BR11" s="648"/>
      <c r="BS11" s="654">
        <v>30935</v>
      </c>
      <c r="BT11" s="646"/>
      <c r="BU11" s="646"/>
      <c r="BV11" s="646"/>
      <c r="BW11" s="646"/>
      <c r="BX11" s="646"/>
      <c r="BY11" s="646"/>
      <c r="BZ11" s="646"/>
      <c r="CA11" s="646"/>
      <c r="CB11" s="655"/>
      <c r="CD11" s="660" t="s">
        <v>248</v>
      </c>
      <c r="CE11" s="661"/>
      <c r="CF11" s="661"/>
      <c r="CG11" s="661"/>
      <c r="CH11" s="661"/>
      <c r="CI11" s="661"/>
      <c r="CJ11" s="661"/>
      <c r="CK11" s="661"/>
      <c r="CL11" s="661"/>
      <c r="CM11" s="661"/>
      <c r="CN11" s="661"/>
      <c r="CO11" s="661"/>
      <c r="CP11" s="661"/>
      <c r="CQ11" s="662"/>
      <c r="CR11" s="645">
        <v>1430859</v>
      </c>
      <c r="CS11" s="646"/>
      <c r="CT11" s="646"/>
      <c r="CU11" s="646"/>
      <c r="CV11" s="646"/>
      <c r="CW11" s="646"/>
      <c r="CX11" s="646"/>
      <c r="CY11" s="647"/>
      <c r="CZ11" s="648">
        <v>6.3</v>
      </c>
      <c r="DA11" s="648"/>
      <c r="DB11" s="648"/>
      <c r="DC11" s="648"/>
      <c r="DD11" s="654">
        <v>651633</v>
      </c>
      <c r="DE11" s="646"/>
      <c r="DF11" s="646"/>
      <c r="DG11" s="646"/>
      <c r="DH11" s="646"/>
      <c r="DI11" s="646"/>
      <c r="DJ11" s="646"/>
      <c r="DK11" s="646"/>
      <c r="DL11" s="646"/>
      <c r="DM11" s="646"/>
      <c r="DN11" s="646"/>
      <c r="DO11" s="646"/>
      <c r="DP11" s="647"/>
      <c r="DQ11" s="654">
        <v>383815</v>
      </c>
      <c r="DR11" s="646"/>
      <c r="DS11" s="646"/>
      <c r="DT11" s="646"/>
      <c r="DU11" s="646"/>
      <c r="DV11" s="646"/>
      <c r="DW11" s="646"/>
      <c r="DX11" s="646"/>
      <c r="DY11" s="646"/>
      <c r="DZ11" s="646"/>
      <c r="EA11" s="646"/>
      <c r="EB11" s="646"/>
      <c r="EC11" s="655"/>
    </row>
    <row r="12" spans="2:143" ht="11.25" customHeight="1">
      <c r="B12" s="642" t="s">
        <v>249</v>
      </c>
      <c r="C12" s="643"/>
      <c r="D12" s="643"/>
      <c r="E12" s="643"/>
      <c r="F12" s="643"/>
      <c r="G12" s="643"/>
      <c r="H12" s="643"/>
      <c r="I12" s="643"/>
      <c r="J12" s="643"/>
      <c r="K12" s="643"/>
      <c r="L12" s="643"/>
      <c r="M12" s="643"/>
      <c r="N12" s="643"/>
      <c r="O12" s="643"/>
      <c r="P12" s="643"/>
      <c r="Q12" s="644"/>
      <c r="R12" s="645" t="s">
        <v>233</v>
      </c>
      <c r="S12" s="646"/>
      <c r="T12" s="646"/>
      <c r="U12" s="646"/>
      <c r="V12" s="646"/>
      <c r="W12" s="646"/>
      <c r="X12" s="646"/>
      <c r="Y12" s="647"/>
      <c r="Z12" s="648" t="s">
        <v>233</v>
      </c>
      <c r="AA12" s="648"/>
      <c r="AB12" s="648"/>
      <c r="AC12" s="648"/>
      <c r="AD12" s="649" t="s">
        <v>233</v>
      </c>
      <c r="AE12" s="649"/>
      <c r="AF12" s="649"/>
      <c r="AG12" s="649"/>
      <c r="AH12" s="649"/>
      <c r="AI12" s="649"/>
      <c r="AJ12" s="649"/>
      <c r="AK12" s="649"/>
      <c r="AL12" s="650" t="s">
        <v>233</v>
      </c>
      <c r="AM12" s="651"/>
      <c r="AN12" s="651"/>
      <c r="AO12" s="652"/>
      <c r="AP12" s="642" t="s">
        <v>250</v>
      </c>
      <c r="AQ12" s="643"/>
      <c r="AR12" s="643"/>
      <c r="AS12" s="643"/>
      <c r="AT12" s="643"/>
      <c r="AU12" s="643"/>
      <c r="AV12" s="643"/>
      <c r="AW12" s="643"/>
      <c r="AX12" s="643"/>
      <c r="AY12" s="643"/>
      <c r="AZ12" s="643"/>
      <c r="BA12" s="643"/>
      <c r="BB12" s="643"/>
      <c r="BC12" s="643"/>
      <c r="BD12" s="643"/>
      <c r="BE12" s="643"/>
      <c r="BF12" s="644"/>
      <c r="BG12" s="645">
        <v>1472510</v>
      </c>
      <c r="BH12" s="646"/>
      <c r="BI12" s="646"/>
      <c r="BJ12" s="646"/>
      <c r="BK12" s="646"/>
      <c r="BL12" s="646"/>
      <c r="BM12" s="646"/>
      <c r="BN12" s="647"/>
      <c r="BO12" s="648">
        <v>42.1</v>
      </c>
      <c r="BP12" s="648"/>
      <c r="BQ12" s="648"/>
      <c r="BR12" s="648"/>
      <c r="BS12" s="654" t="s">
        <v>233</v>
      </c>
      <c r="BT12" s="646"/>
      <c r="BU12" s="646"/>
      <c r="BV12" s="646"/>
      <c r="BW12" s="646"/>
      <c r="BX12" s="646"/>
      <c r="BY12" s="646"/>
      <c r="BZ12" s="646"/>
      <c r="CA12" s="646"/>
      <c r="CB12" s="655"/>
      <c r="CD12" s="660" t="s">
        <v>251</v>
      </c>
      <c r="CE12" s="661"/>
      <c r="CF12" s="661"/>
      <c r="CG12" s="661"/>
      <c r="CH12" s="661"/>
      <c r="CI12" s="661"/>
      <c r="CJ12" s="661"/>
      <c r="CK12" s="661"/>
      <c r="CL12" s="661"/>
      <c r="CM12" s="661"/>
      <c r="CN12" s="661"/>
      <c r="CO12" s="661"/>
      <c r="CP12" s="661"/>
      <c r="CQ12" s="662"/>
      <c r="CR12" s="645">
        <v>276819</v>
      </c>
      <c r="CS12" s="646"/>
      <c r="CT12" s="646"/>
      <c r="CU12" s="646"/>
      <c r="CV12" s="646"/>
      <c r="CW12" s="646"/>
      <c r="CX12" s="646"/>
      <c r="CY12" s="647"/>
      <c r="CZ12" s="648">
        <v>1.2</v>
      </c>
      <c r="DA12" s="648"/>
      <c r="DB12" s="648"/>
      <c r="DC12" s="648"/>
      <c r="DD12" s="654">
        <v>37040</v>
      </c>
      <c r="DE12" s="646"/>
      <c r="DF12" s="646"/>
      <c r="DG12" s="646"/>
      <c r="DH12" s="646"/>
      <c r="DI12" s="646"/>
      <c r="DJ12" s="646"/>
      <c r="DK12" s="646"/>
      <c r="DL12" s="646"/>
      <c r="DM12" s="646"/>
      <c r="DN12" s="646"/>
      <c r="DO12" s="646"/>
      <c r="DP12" s="647"/>
      <c r="DQ12" s="654">
        <v>101181</v>
      </c>
      <c r="DR12" s="646"/>
      <c r="DS12" s="646"/>
      <c r="DT12" s="646"/>
      <c r="DU12" s="646"/>
      <c r="DV12" s="646"/>
      <c r="DW12" s="646"/>
      <c r="DX12" s="646"/>
      <c r="DY12" s="646"/>
      <c r="DZ12" s="646"/>
      <c r="EA12" s="646"/>
      <c r="EB12" s="646"/>
      <c r="EC12" s="655"/>
    </row>
    <row r="13" spans="2:143" ht="11.25" customHeight="1">
      <c r="B13" s="642" t="s">
        <v>252</v>
      </c>
      <c r="C13" s="643"/>
      <c r="D13" s="643"/>
      <c r="E13" s="643"/>
      <c r="F13" s="643"/>
      <c r="G13" s="643"/>
      <c r="H13" s="643"/>
      <c r="I13" s="643"/>
      <c r="J13" s="643"/>
      <c r="K13" s="643"/>
      <c r="L13" s="643"/>
      <c r="M13" s="643"/>
      <c r="N13" s="643"/>
      <c r="O13" s="643"/>
      <c r="P13" s="643"/>
      <c r="Q13" s="644"/>
      <c r="R13" s="645" t="s">
        <v>233</v>
      </c>
      <c r="S13" s="646"/>
      <c r="T13" s="646"/>
      <c r="U13" s="646"/>
      <c r="V13" s="646"/>
      <c r="W13" s="646"/>
      <c r="X13" s="646"/>
      <c r="Y13" s="647"/>
      <c r="Z13" s="648" t="s">
        <v>233</v>
      </c>
      <c r="AA13" s="648"/>
      <c r="AB13" s="648"/>
      <c r="AC13" s="648"/>
      <c r="AD13" s="649" t="s">
        <v>233</v>
      </c>
      <c r="AE13" s="649"/>
      <c r="AF13" s="649"/>
      <c r="AG13" s="649"/>
      <c r="AH13" s="649"/>
      <c r="AI13" s="649"/>
      <c r="AJ13" s="649"/>
      <c r="AK13" s="649"/>
      <c r="AL13" s="650" t="s">
        <v>233</v>
      </c>
      <c r="AM13" s="651"/>
      <c r="AN13" s="651"/>
      <c r="AO13" s="652"/>
      <c r="AP13" s="642" t="s">
        <v>253</v>
      </c>
      <c r="AQ13" s="643"/>
      <c r="AR13" s="643"/>
      <c r="AS13" s="643"/>
      <c r="AT13" s="643"/>
      <c r="AU13" s="643"/>
      <c r="AV13" s="643"/>
      <c r="AW13" s="643"/>
      <c r="AX13" s="643"/>
      <c r="AY13" s="643"/>
      <c r="AZ13" s="643"/>
      <c r="BA13" s="643"/>
      <c r="BB13" s="643"/>
      <c r="BC13" s="643"/>
      <c r="BD13" s="643"/>
      <c r="BE13" s="643"/>
      <c r="BF13" s="644"/>
      <c r="BG13" s="645">
        <v>1466679</v>
      </c>
      <c r="BH13" s="646"/>
      <c r="BI13" s="646"/>
      <c r="BJ13" s="646"/>
      <c r="BK13" s="646"/>
      <c r="BL13" s="646"/>
      <c r="BM13" s="646"/>
      <c r="BN13" s="647"/>
      <c r="BO13" s="648">
        <v>41.9</v>
      </c>
      <c r="BP13" s="648"/>
      <c r="BQ13" s="648"/>
      <c r="BR13" s="648"/>
      <c r="BS13" s="654" t="s">
        <v>233</v>
      </c>
      <c r="BT13" s="646"/>
      <c r="BU13" s="646"/>
      <c r="BV13" s="646"/>
      <c r="BW13" s="646"/>
      <c r="BX13" s="646"/>
      <c r="BY13" s="646"/>
      <c r="BZ13" s="646"/>
      <c r="CA13" s="646"/>
      <c r="CB13" s="655"/>
      <c r="CD13" s="660" t="s">
        <v>254</v>
      </c>
      <c r="CE13" s="661"/>
      <c r="CF13" s="661"/>
      <c r="CG13" s="661"/>
      <c r="CH13" s="661"/>
      <c r="CI13" s="661"/>
      <c r="CJ13" s="661"/>
      <c r="CK13" s="661"/>
      <c r="CL13" s="661"/>
      <c r="CM13" s="661"/>
      <c r="CN13" s="661"/>
      <c r="CO13" s="661"/>
      <c r="CP13" s="661"/>
      <c r="CQ13" s="662"/>
      <c r="CR13" s="645">
        <v>3599541</v>
      </c>
      <c r="CS13" s="646"/>
      <c r="CT13" s="646"/>
      <c r="CU13" s="646"/>
      <c r="CV13" s="646"/>
      <c r="CW13" s="646"/>
      <c r="CX13" s="646"/>
      <c r="CY13" s="647"/>
      <c r="CZ13" s="648">
        <v>15.7</v>
      </c>
      <c r="DA13" s="648"/>
      <c r="DB13" s="648"/>
      <c r="DC13" s="648"/>
      <c r="DD13" s="654">
        <v>1909112</v>
      </c>
      <c r="DE13" s="646"/>
      <c r="DF13" s="646"/>
      <c r="DG13" s="646"/>
      <c r="DH13" s="646"/>
      <c r="DI13" s="646"/>
      <c r="DJ13" s="646"/>
      <c r="DK13" s="646"/>
      <c r="DL13" s="646"/>
      <c r="DM13" s="646"/>
      <c r="DN13" s="646"/>
      <c r="DO13" s="646"/>
      <c r="DP13" s="647"/>
      <c r="DQ13" s="654">
        <v>1637946</v>
      </c>
      <c r="DR13" s="646"/>
      <c r="DS13" s="646"/>
      <c r="DT13" s="646"/>
      <c r="DU13" s="646"/>
      <c r="DV13" s="646"/>
      <c r="DW13" s="646"/>
      <c r="DX13" s="646"/>
      <c r="DY13" s="646"/>
      <c r="DZ13" s="646"/>
      <c r="EA13" s="646"/>
      <c r="EB13" s="646"/>
      <c r="EC13" s="655"/>
    </row>
    <row r="14" spans="2:143" ht="11.25" customHeight="1">
      <c r="B14" s="642" t="s">
        <v>255</v>
      </c>
      <c r="C14" s="643"/>
      <c r="D14" s="643"/>
      <c r="E14" s="643"/>
      <c r="F14" s="643"/>
      <c r="G14" s="643"/>
      <c r="H14" s="643"/>
      <c r="I14" s="643"/>
      <c r="J14" s="643"/>
      <c r="K14" s="643"/>
      <c r="L14" s="643"/>
      <c r="M14" s="643"/>
      <c r="N14" s="643"/>
      <c r="O14" s="643"/>
      <c r="P14" s="643"/>
      <c r="Q14" s="644"/>
      <c r="R14" s="645">
        <v>16123</v>
      </c>
      <c r="S14" s="646"/>
      <c r="T14" s="646"/>
      <c r="U14" s="646"/>
      <c r="V14" s="646"/>
      <c r="W14" s="646"/>
      <c r="X14" s="646"/>
      <c r="Y14" s="647"/>
      <c r="Z14" s="648">
        <v>0.1</v>
      </c>
      <c r="AA14" s="648"/>
      <c r="AB14" s="648"/>
      <c r="AC14" s="648"/>
      <c r="AD14" s="649">
        <v>16123</v>
      </c>
      <c r="AE14" s="649"/>
      <c r="AF14" s="649"/>
      <c r="AG14" s="649"/>
      <c r="AH14" s="649"/>
      <c r="AI14" s="649"/>
      <c r="AJ14" s="649"/>
      <c r="AK14" s="649"/>
      <c r="AL14" s="650">
        <v>0.1</v>
      </c>
      <c r="AM14" s="651"/>
      <c r="AN14" s="651"/>
      <c r="AO14" s="652"/>
      <c r="AP14" s="642" t="s">
        <v>256</v>
      </c>
      <c r="AQ14" s="643"/>
      <c r="AR14" s="643"/>
      <c r="AS14" s="643"/>
      <c r="AT14" s="643"/>
      <c r="AU14" s="643"/>
      <c r="AV14" s="643"/>
      <c r="AW14" s="643"/>
      <c r="AX14" s="643"/>
      <c r="AY14" s="643"/>
      <c r="AZ14" s="643"/>
      <c r="BA14" s="643"/>
      <c r="BB14" s="643"/>
      <c r="BC14" s="643"/>
      <c r="BD14" s="643"/>
      <c r="BE14" s="643"/>
      <c r="BF14" s="644"/>
      <c r="BG14" s="645">
        <v>112043</v>
      </c>
      <c r="BH14" s="646"/>
      <c r="BI14" s="646"/>
      <c r="BJ14" s="646"/>
      <c r="BK14" s="646"/>
      <c r="BL14" s="646"/>
      <c r="BM14" s="646"/>
      <c r="BN14" s="647"/>
      <c r="BO14" s="648">
        <v>3.2</v>
      </c>
      <c r="BP14" s="648"/>
      <c r="BQ14" s="648"/>
      <c r="BR14" s="648"/>
      <c r="BS14" s="654" t="s">
        <v>233</v>
      </c>
      <c r="BT14" s="646"/>
      <c r="BU14" s="646"/>
      <c r="BV14" s="646"/>
      <c r="BW14" s="646"/>
      <c r="BX14" s="646"/>
      <c r="BY14" s="646"/>
      <c r="BZ14" s="646"/>
      <c r="CA14" s="646"/>
      <c r="CB14" s="655"/>
      <c r="CD14" s="660" t="s">
        <v>257</v>
      </c>
      <c r="CE14" s="661"/>
      <c r="CF14" s="661"/>
      <c r="CG14" s="661"/>
      <c r="CH14" s="661"/>
      <c r="CI14" s="661"/>
      <c r="CJ14" s="661"/>
      <c r="CK14" s="661"/>
      <c r="CL14" s="661"/>
      <c r="CM14" s="661"/>
      <c r="CN14" s="661"/>
      <c r="CO14" s="661"/>
      <c r="CP14" s="661"/>
      <c r="CQ14" s="662"/>
      <c r="CR14" s="645">
        <v>829707</v>
      </c>
      <c r="CS14" s="646"/>
      <c r="CT14" s="646"/>
      <c r="CU14" s="646"/>
      <c r="CV14" s="646"/>
      <c r="CW14" s="646"/>
      <c r="CX14" s="646"/>
      <c r="CY14" s="647"/>
      <c r="CZ14" s="648">
        <v>3.6</v>
      </c>
      <c r="DA14" s="648"/>
      <c r="DB14" s="648"/>
      <c r="DC14" s="648"/>
      <c r="DD14" s="654">
        <v>93421</v>
      </c>
      <c r="DE14" s="646"/>
      <c r="DF14" s="646"/>
      <c r="DG14" s="646"/>
      <c r="DH14" s="646"/>
      <c r="DI14" s="646"/>
      <c r="DJ14" s="646"/>
      <c r="DK14" s="646"/>
      <c r="DL14" s="646"/>
      <c r="DM14" s="646"/>
      <c r="DN14" s="646"/>
      <c r="DO14" s="646"/>
      <c r="DP14" s="647"/>
      <c r="DQ14" s="654">
        <v>761006</v>
      </c>
      <c r="DR14" s="646"/>
      <c r="DS14" s="646"/>
      <c r="DT14" s="646"/>
      <c r="DU14" s="646"/>
      <c r="DV14" s="646"/>
      <c r="DW14" s="646"/>
      <c r="DX14" s="646"/>
      <c r="DY14" s="646"/>
      <c r="DZ14" s="646"/>
      <c r="EA14" s="646"/>
      <c r="EB14" s="646"/>
      <c r="EC14" s="655"/>
    </row>
    <row r="15" spans="2:143" ht="11.25" customHeight="1">
      <c r="B15" s="642" t="s">
        <v>258</v>
      </c>
      <c r="C15" s="643"/>
      <c r="D15" s="643"/>
      <c r="E15" s="643"/>
      <c r="F15" s="643"/>
      <c r="G15" s="643"/>
      <c r="H15" s="643"/>
      <c r="I15" s="643"/>
      <c r="J15" s="643"/>
      <c r="K15" s="643"/>
      <c r="L15" s="643"/>
      <c r="M15" s="643"/>
      <c r="N15" s="643"/>
      <c r="O15" s="643"/>
      <c r="P15" s="643"/>
      <c r="Q15" s="644"/>
      <c r="R15" s="645" t="s">
        <v>233</v>
      </c>
      <c r="S15" s="646"/>
      <c r="T15" s="646"/>
      <c r="U15" s="646"/>
      <c r="V15" s="646"/>
      <c r="W15" s="646"/>
      <c r="X15" s="646"/>
      <c r="Y15" s="647"/>
      <c r="Z15" s="648" t="s">
        <v>233</v>
      </c>
      <c r="AA15" s="648"/>
      <c r="AB15" s="648"/>
      <c r="AC15" s="648"/>
      <c r="AD15" s="649" t="s">
        <v>233</v>
      </c>
      <c r="AE15" s="649"/>
      <c r="AF15" s="649"/>
      <c r="AG15" s="649"/>
      <c r="AH15" s="649"/>
      <c r="AI15" s="649"/>
      <c r="AJ15" s="649"/>
      <c r="AK15" s="649"/>
      <c r="AL15" s="650" t="s">
        <v>233</v>
      </c>
      <c r="AM15" s="651"/>
      <c r="AN15" s="651"/>
      <c r="AO15" s="652"/>
      <c r="AP15" s="642" t="s">
        <v>259</v>
      </c>
      <c r="AQ15" s="643"/>
      <c r="AR15" s="643"/>
      <c r="AS15" s="643"/>
      <c r="AT15" s="643"/>
      <c r="AU15" s="643"/>
      <c r="AV15" s="643"/>
      <c r="AW15" s="643"/>
      <c r="AX15" s="643"/>
      <c r="AY15" s="643"/>
      <c r="AZ15" s="643"/>
      <c r="BA15" s="643"/>
      <c r="BB15" s="643"/>
      <c r="BC15" s="643"/>
      <c r="BD15" s="643"/>
      <c r="BE15" s="643"/>
      <c r="BF15" s="644"/>
      <c r="BG15" s="645">
        <v>211558</v>
      </c>
      <c r="BH15" s="646"/>
      <c r="BI15" s="646"/>
      <c r="BJ15" s="646"/>
      <c r="BK15" s="646"/>
      <c r="BL15" s="646"/>
      <c r="BM15" s="646"/>
      <c r="BN15" s="647"/>
      <c r="BO15" s="648">
        <v>6</v>
      </c>
      <c r="BP15" s="648"/>
      <c r="BQ15" s="648"/>
      <c r="BR15" s="648"/>
      <c r="BS15" s="654" t="s">
        <v>233</v>
      </c>
      <c r="BT15" s="646"/>
      <c r="BU15" s="646"/>
      <c r="BV15" s="646"/>
      <c r="BW15" s="646"/>
      <c r="BX15" s="646"/>
      <c r="BY15" s="646"/>
      <c r="BZ15" s="646"/>
      <c r="CA15" s="646"/>
      <c r="CB15" s="655"/>
      <c r="CD15" s="660" t="s">
        <v>260</v>
      </c>
      <c r="CE15" s="661"/>
      <c r="CF15" s="661"/>
      <c r="CG15" s="661"/>
      <c r="CH15" s="661"/>
      <c r="CI15" s="661"/>
      <c r="CJ15" s="661"/>
      <c r="CK15" s="661"/>
      <c r="CL15" s="661"/>
      <c r="CM15" s="661"/>
      <c r="CN15" s="661"/>
      <c r="CO15" s="661"/>
      <c r="CP15" s="661"/>
      <c r="CQ15" s="662"/>
      <c r="CR15" s="645">
        <v>3255057</v>
      </c>
      <c r="CS15" s="646"/>
      <c r="CT15" s="646"/>
      <c r="CU15" s="646"/>
      <c r="CV15" s="646"/>
      <c r="CW15" s="646"/>
      <c r="CX15" s="646"/>
      <c r="CY15" s="647"/>
      <c r="CZ15" s="648">
        <v>14.2</v>
      </c>
      <c r="DA15" s="648"/>
      <c r="DB15" s="648"/>
      <c r="DC15" s="648"/>
      <c r="DD15" s="654">
        <v>1946630</v>
      </c>
      <c r="DE15" s="646"/>
      <c r="DF15" s="646"/>
      <c r="DG15" s="646"/>
      <c r="DH15" s="646"/>
      <c r="DI15" s="646"/>
      <c r="DJ15" s="646"/>
      <c r="DK15" s="646"/>
      <c r="DL15" s="646"/>
      <c r="DM15" s="646"/>
      <c r="DN15" s="646"/>
      <c r="DO15" s="646"/>
      <c r="DP15" s="647"/>
      <c r="DQ15" s="654">
        <v>1100734</v>
      </c>
      <c r="DR15" s="646"/>
      <c r="DS15" s="646"/>
      <c r="DT15" s="646"/>
      <c r="DU15" s="646"/>
      <c r="DV15" s="646"/>
      <c r="DW15" s="646"/>
      <c r="DX15" s="646"/>
      <c r="DY15" s="646"/>
      <c r="DZ15" s="646"/>
      <c r="EA15" s="646"/>
      <c r="EB15" s="646"/>
      <c r="EC15" s="655"/>
    </row>
    <row r="16" spans="2:143" ht="11.25" customHeight="1">
      <c r="B16" s="642" t="s">
        <v>261</v>
      </c>
      <c r="C16" s="643"/>
      <c r="D16" s="643"/>
      <c r="E16" s="643"/>
      <c r="F16" s="643"/>
      <c r="G16" s="643"/>
      <c r="H16" s="643"/>
      <c r="I16" s="643"/>
      <c r="J16" s="643"/>
      <c r="K16" s="643"/>
      <c r="L16" s="643"/>
      <c r="M16" s="643"/>
      <c r="N16" s="643"/>
      <c r="O16" s="643"/>
      <c r="P16" s="643"/>
      <c r="Q16" s="644"/>
      <c r="R16" s="645">
        <v>4949</v>
      </c>
      <c r="S16" s="646"/>
      <c r="T16" s="646"/>
      <c r="U16" s="646"/>
      <c r="V16" s="646"/>
      <c r="W16" s="646"/>
      <c r="X16" s="646"/>
      <c r="Y16" s="647"/>
      <c r="Z16" s="648">
        <v>0</v>
      </c>
      <c r="AA16" s="648"/>
      <c r="AB16" s="648"/>
      <c r="AC16" s="648"/>
      <c r="AD16" s="649">
        <v>4949</v>
      </c>
      <c r="AE16" s="649"/>
      <c r="AF16" s="649"/>
      <c r="AG16" s="649"/>
      <c r="AH16" s="649"/>
      <c r="AI16" s="649"/>
      <c r="AJ16" s="649"/>
      <c r="AK16" s="649"/>
      <c r="AL16" s="650">
        <v>0</v>
      </c>
      <c r="AM16" s="651"/>
      <c r="AN16" s="651"/>
      <c r="AO16" s="652"/>
      <c r="AP16" s="642" t="s">
        <v>262</v>
      </c>
      <c r="AQ16" s="643"/>
      <c r="AR16" s="643"/>
      <c r="AS16" s="643"/>
      <c r="AT16" s="643"/>
      <c r="AU16" s="643"/>
      <c r="AV16" s="643"/>
      <c r="AW16" s="643"/>
      <c r="AX16" s="643"/>
      <c r="AY16" s="643"/>
      <c r="AZ16" s="643"/>
      <c r="BA16" s="643"/>
      <c r="BB16" s="643"/>
      <c r="BC16" s="643"/>
      <c r="BD16" s="643"/>
      <c r="BE16" s="643"/>
      <c r="BF16" s="644"/>
      <c r="BG16" s="645" t="s">
        <v>233</v>
      </c>
      <c r="BH16" s="646"/>
      <c r="BI16" s="646"/>
      <c r="BJ16" s="646"/>
      <c r="BK16" s="646"/>
      <c r="BL16" s="646"/>
      <c r="BM16" s="646"/>
      <c r="BN16" s="647"/>
      <c r="BO16" s="648" t="s">
        <v>233</v>
      </c>
      <c r="BP16" s="648"/>
      <c r="BQ16" s="648"/>
      <c r="BR16" s="648"/>
      <c r="BS16" s="654" t="s">
        <v>233</v>
      </c>
      <c r="BT16" s="646"/>
      <c r="BU16" s="646"/>
      <c r="BV16" s="646"/>
      <c r="BW16" s="646"/>
      <c r="BX16" s="646"/>
      <c r="BY16" s="646"/>
      <c r="BZ16" s="646"/>
      <c r="CA16" s="646"/>
      <c r="CB16" s="655"/>
      <c r="CD16" s="660" t="s">
        <v>263</v>
      </c>
      <c r="CE16" s="661"/>
      <c r="CF16" s="661"/>
      <c r="CG16" s="661"/>
      <c r="CH16" s="661"/>
      <c r="CI16" s="661"/>
      <c r="CJ16" s="661"/>
      <c r="CK16" s="661"/>
      <c r="CL16" s="661"/>
      <c r="CM16" s="661"/>
      <c r="CN16" s="661"/>
      <c r="CO16" s="661"/>
      <c r="CP16" s="661"/>
      <c r="CQ16" s="662"/>
      <c r="CR16" s="645">
        <v>264382</v>
      </c>
      <c r="CS16" s="646"/>
      <c r="CT16" s="646"/>
      <c r="CU16" s="646"/>
      <c r="CV16" s="646"/>
      <c r="CW16" s="646"/>
      <c r="CX16" s="646"/>
      <c r="CY16" s="647"/>
      <c r="CZ16" s="648">
        <v>1.2</v>
      </c>
      <c r="DA16" s="648"/>
      <c r="DB16" s="648"/>
      <c r="DC16" s="648"/>
      <c r="DD16" s="654" t="s">
        <v>233</v>
      </c>
      <c r="DE16" s="646"/>
      <c r="DF16" s="646"/>
      <c r="DG16" s="646"/>
      <c r="DH16" s="646"/>
      <c r="DI16" s="646"/>
      <c r="DJ16" s="646"/>
      <c r="DK16" s="646"/>
      <c r="DL16" s="646"/>
      <c r="DM16" s="646"/>
      <c r="DN16" s="646"/>
      <c r="DO16" s="646"/>
      <c r="DP16" s="647"/>
      <c r="DQ16" s="654">
        <v>70606</v>
      </c>
      <c r="DR16" s="646"/>
      <c r="DS16" s="646"/>
      <c r="DT16" s="646"/>
      <c r="DU16" s="646"/>
      <c r="DV16" s="646"/>
      <c r="DW16" s="646"/>
      <c r="DX16" s="646"/>
      <c r="DY16" s="646"/>
      <c r="DZ16" s="646"/>
      <c r="EA16" s="646"/>
      <c r="EB16" s="646"/>
      <c r="EC16" s="655"/>
    </row>
    <row r="17" spans="2:133" ht="11.25" customHeight="1">
      <c r="B17" s="642" t="s">
        <v>264</v>
      </c>
      <c r="C17" s="643"/>
      <c r="D17" s="643"/>
      <c r="E17" s="643"/>
      <c r="F17" s="643"/>
      <c r="G17" s="643"/>
      <c r="H17" s="643"/>
      <c r="I17" s="643"/>
      <c r="J17" s="643"/>
      <c r="K17" s="643"/>
      <c r="L17" s="643"/>
      <c r="M17" s="643"/>
      <c r="N17" s="643"/>
      <c r="O17" s="643"/>
      <c r="P17" s="643"/>
      <c r="Q17" s="644"/>
      <c r="R17" s="645">
        <v>73755</v>
      </c>
      <c r="S17" s="646"/>
      <c r="T17" s="646"/>
      <c r="U17" s="646"/>
      <c r="V17" s="646"/>
      <c r="W17" s="646"/>
      <c r="X17" s="646"/>
      <c r="Y17" s="647"/>
      <c r="Z17" s="648">
        <v>0.3</v>
      </c>
      <c r="AA17" s="648"/>
      <c r="AB17" s="648"/>
      <c r="AC17" s="648"/>
      <c r="AD17" s="649">
        <v>73755</v>
      </c>
      <c r="AE17" s="649"/>
      <c r="AF17" s="649"/>
      <c r="AG17" s="649"/>
      <c r="AH17" s="649"/>
      <c r="AI17" s="649"/>
      <c r="AJ17" s="649"/>
      <c r="AK17" s="649"/>
      <c r="AL17" s="650">
        <v>0.7</v>
      </c>
      <c r="AM17" s="651"/>
      <c r="AN17" s="651"/>
      <c r="AO17" s="652"/>
      <c r="AP17" s="642" t="s">
        <v>265</v>
      </c>
      <c r="AQ17" s="643"/>
      <c r="AR17" s="643"/>
      <c r="AS17" s="643"/>
      <c r="AT17" s="643"/>
      <c r="AU17" s="643"/>
      <c r="AV17" s="643"/>
      <c r="AW17" s="643"/>
      <c r="AX17" s="643"/>
      <c r="AY17" s="643"/>
      <c r="AZ17" s="643"/>
      <c r="BA17" s="643"/>
      <c r="BB17" s="643"/>
      <c r="BC17" s="643"/>
      <c r="BD17" s="643"/>
      <c r="BE17" s="643"/>
      <c r="BF17" s="644"/>
      <c r="BG17" s="645" t="s">
        <v>233</v>
      </c>
      <c r="BH17" s="646"/>
      <c r="BI17" s="646"/>
      <c r="BJ17" s="646"/>
      <c r="BK17" s="646"/>
      <c r="BL17" s="646"/>
      <c r="BM17" s="646"/>
      <c r="BN17" s="647"/>
      <c r="BO17" s="648" t="s">
        <v>233</v>
      </c>
      <c r="BP17" s="648"/>
      <c r="BQ17" s="648"/>
      <c r="BR17" s="648"/>
      <c r="BS17" s="654" t="s">
        <v>233</v>
      </c>
      <c r="BT17" s="646"/>
      <c r="BU17" s="646"/>
      <c r="BV17" s="646"/>
      <c r="BW17" s="646"/>
      <c r="BX17" s="646"/>
      <c r="BY17" s="646"/>
      <c r="BZ17" s="646"/>
      <c r="CA17" s="646"/>
      <c r="CB17" s="655"/>
      <c r="CD17" s="660" t="s">
        <v>266</v>
      </c>
      <c r="CE17" s="661"/>
      <c r="CF17" s="661"/>
      <c r="CG17" s="661"/>
      <c r="CH17" s="661"/>
      <c r="CI17" s="661"/>
      <c r="CJ17" s="661"/>
      <c r="CK17" s="661"/>
      <c r="CL17" s="661"/>
      <c r="CM17" s="661"/>
      <c r="CN17" s="661"/>
      <c r="CO17" s="661"/>
      <c r="CP17" s="661"/>
      <c r="CQ17" s="662"/>
      <c r="CR17" s="645">
        <v>2252961</v>
      </c>
      <c r="CS17" s="646"/>
      <c r="CT17" s="646"/>
      <c r="CU17" s="646"/>
      <c r="CV17" s="646"/>
      <c r="CW17" s="646"/>
      <c r="CX17" s="646"/>
      <c r="CY17" s="647"/>
      <c r="CZ17" s="648">
        <v>9.8000000000000007</v>
      </c>
      <c r="DA17" s="648"/>
      <c r="DB17" s="648"/>
      <c r="DC17" s="648"/>
      <c r="DD17" s="654" t="s">
        <v>233</v>
      </c>
      <c r="DE17" s="646"/>
      <c r="DF17" s="646"/>
      <c r="DG17" s="646"/>
      <c r="DH17" s="646"/>
      <c r="DI17" s="646"/>
      <c r="DJ17" s="646"/>
      <c r="DK17" s="646"/>
      <c r="DL17" s="646"/>
      <c r="DM17" s="646"/>
      <c r="DN17" s="646"/>
      <c r="DO17" s="646"/>
      <c r="DP17" s="647"/>
      <c r="DQ17" s="654">
        <v>1975338</v>
      </c>
      <c r="DR17" s="646"/>
      <c r="DS17" s="646"/>
      <c r="DT17" s="646"/>
      <c r="DU17" s="646"/>
      <c r="DV17" s="646"/>
      <c r="DW17" s="646"/>
      <c r="DX17" s="646"/>
      <c r="DY17" s="646"/>
      <c r="DZ17" s="646"/>
      <c r="EA17" s="646"/>
      <c r="EB17" s="646"/>
      <c r="EC17" s="655"/>
    </row>
    <row r="18" spans="2:133" ht="11.25" customHeight="1">
      <c r="B18" s="642" t="s">
        <v>267</v>
      </c>
      <c r="C18" s="643"/>
      <c r="D18" s="643"/>
      <c r="E18" s="643"/>
      <c r="F18" s="643"/>
      <c r="G18" s="643"/>
      <c r="H18" s="643"/>
      <c r="I18" s="643"/>
      <c r="J18" s="643"/>
      <c r="K18" s="643"/>
      <c r="L18" s="643"/>
      <c r="M18" s="643"/>
      <c r="N18" s="643"/>
      <c r="O18" s="643"/>
      <c r="P18" s="643"/>
      <c r="Q18" s="644"/>
      <c r="R18" s="645">
        <v>10037</v>
      </c>
      <c r="S18" s="646"/>
      <c r="T18" s="646"/>
      <c r="U18" s="646"/>
      <c r="V18" s="646"/>
      <c r="W18" s="646"/>
      <c r="X18" s="646"/>
      <c r="Y18" s="647"/>
      <c r="Z18" s="648">
        <v>0</v>
      </c>
      <c r="AA18" s="648"/>
      <c r="AB18" s="648"/>
      <c r="AC18" s="648"/>
      <c r="AD18" s="649">
        <v>10037</v>
      </c>
      <c r="AE18" s="649"/>
      <c r="AF18" s="649"/>
      <c r="AG18" s="649"/>
      <c r="AH18" s="649"/>
      <c r="AI18" s="649"/>
      <c r="AJ18" s="649"/>
      <c r="AK18" s="649"/>
      <c r="AL18" s="650">
        <v>0.1</v>
      </c>
      <c r="AM18" s="651"/>
      <c r="AN18" s="651"/>
      <c r="AO18" s="652"/>
      <c r="AP18" s="642" t="s">
        <v>268</v>
      </c>
      <c r="AQ18" s="643"/>
      <c r="AR18" s="643"/>
      <c r="AS18" s="643"/>
      <c r="AT18" s="643"/>
      <c r="AU18" s="643"/>
      <c r="AV18" s="643"/>
      <c r="AW18" s="643"/>
      <c r="AX18" s="643"/>
      <c r="AY18" s="643"/>
      <c r="AZ18" s="643"/>
      <c r="BA18" s="643"/>
      <c r="BB18" s="643"/>
      <c r="BC18" s="643"/>
      <c r="BD18" s="643"/>
      <c r="BE18" s="643"/>
      <c r="BF18" s="644"/>
      <c r="BG18" s="645" t="s">
        <v>233</v>
      </c>
      <c r="BH18" s="646"/>
      <c r="BI18" s="646"/>
      <c r="BJ18" s="646"/>
      <c r="BK18" s="646"/>
      <c r="BL18" s="646"/>
      <c r="BM18" s="646"/>
      <c r="BN18" s="647"/>
      <c r="BO18" s="648" t="s">
        <v>233</v>
      </c>
      <c r="BP18" s="648"/>
      <c r="BQ18" s="648"/>
      <c r="BR18" s="648"/>
      <c r="BS18" s="654" t="s">
        <v>233</v>
      </c>
      <c r="BT18" s="646"/>
      <c r="BU18" s="646"/>
      <c r="BV18" s="646"/>
      <c r="BW18" s="646"/>
      <c r="BX18" s="646"/>
      <c r="BY18" s="646"/>
      <c r="BZ18" s="646"/>
      <c r="CA18" s="646"/>
      <c r="CB18" s="655"/>
      <c r="CD18" s="660" t="s">
        <v>269</v>
      </c>
      <c r="CE18" s="661"/>
      <c r="CF18" s="661"/>
      <c r="CG18" s="661"/>
      <c r="CH18" s="661"/>
      <c r="CI18" s="661"/>
      <c r="CJ18" s="661"/>
      <c r="CK18" s="661"/>
      <c r="CL18" s="661"/>
      <c r="CM18" s="661"/>
      <c r="CN18" s="661"/>
      <c r="CO18" s="661"/>
      <c r="CP18" s="661"/>
      <c r="CQ18" s="662"/>
      <c r="CR18" s="645" t="s">
        <v>233</v>
      </c>
      <c r="CS18" s="646"/>
      <c r="CT18" s="646"/>
      <c r="CU18" s="646"/>
      <c r="CV18" s="646"/>
      <c r="CW18" s="646"/>
      <c r="CX18" s="646"/>
      <c r="CY18" s="647"/>
      <c r="CZ18" s="648" t="s">
        <v>233</v>
      </c>
      <c r="DA18" s="648"/>
      <c r="DB18" s="648"/>
      <c r="DC18" s="648"/>
      <c r="DD18" s="654" t="s">
        <v>233</v>
      </c>
      <c r="DE18" s="646"/>
      <c r="DF18" s="646"/>
      <c r="DG18" s="646"/>
      <c r="DH18" s="646"/>
      <c r="DI18" s="646"/>
      <c r="DJ18" s="646"/>
      <c r="DK18" s="646"/>
      <c r="DL18" s="646"/>
      <c r="DM18" s="646"/>
      <c r="DN18" s="646"/>
      <c r="DO18" s="646"/>
      <c r="DP18" s="647"/>
      <c r="DQ18" s="654" t="s">
        <v>233</v>
      </c>
      <c r="DR18" s="646"/>
      <c r="DS18" s="646"/>
      <c r="DT18" s="646"/>
      <c r="DU18" s="646"/>
      <c r="DV18" s="646"/>
      <c r="DW18" s="646"/>
      <c r="DX18" s="646"/>
      <c r="DY18" s="646"/>
      <c r="DZ18" s="646"/>
      <c r="EA18" s="646"/>
      <c r="EB18" s="646"/>
      <c r="EC18" s="655"/>
    </row>
    <row r="19" spans="2:133" ht="11.25" customHeight="1">
      <c r="B19" s="642" t="s">
        <v>270</v>
      </c>
      <c r="C19" s="643"/>
      <c r="D19" s="643"/>
      <c r="E19" s="643"/>
      <c r="F19" s="643"/>
      <c r="G19" s="643"/>
      <c r="H19" s="643"/>
      <c r="I19" s="643"/>
      <c r="J19" s="643"/>
      <c r="K19" s="643"/>
      <c r="L19" s="643"/>
      <c r="M19" s="643"/>
      <c r="N19" s="643"/>
      <c r="O19" s="643"/>
      <c r="P19" s="643"/>
      <c r="Q19" s="644"/>
      <c r="R19" s="645">
        <v>2079</v>
      </c>
      <c r="S19" s="646"/>
      <c r="T19" s="646"/>
      <c r="U19" s="646"/>
      <c r="V19" s="646"/>
      <c r="W19" s="646"/>
      <c r="X19" s="646"/>
      <c r="Y19" s="647"/>
      <c r="Z19" s="648">
        <v>0</v>
      </c>
      <c r="AA19" s="648"/>
      <c r="AB19" s="648"/>
      <c r="AC19" s="648"/>
      <c r="AD19" s="649">
        <v>2079</v>
      </c>
      <c r="AE19" s="649"/>
      <c r="AF19" s="649"/>
      <c r="AG19" s="649"/>
      <c r="AH19" s="649"/>
      <c r="AI19" s="649"/>
      <c r="AJ19" s="649"/>
      <c r="AK19" s="649"/>
      <c r="AL19" s="650">
        <v>0</v>
      </c>
      <c r="AM19" s="651"/>
      <c r="AN19" s="651"/>
      <c r="AO19" s="652"/>
      <c r="AP19" s="642" t="s">
        <v>271</v>
      </c>
      <c r="AQ19" s="643"/>
      <c r="AR19" s="643"/>
      <c r="AS19" s="643"/>
      <c r="AT19" s="643"/>
      <c r="AU19" s="643"/>
      <c r="AV19" s="643"/>
      <c r="AW19" s="643"/>
      <c r="AX19" s="643"/>
      <c r="AY19" s="643"/>
      <c r="AZ19" s="643"/>
      <c r="BA19" s="643"/>
      <c r="BB19" s="643"/>
      <c r="BC19" s="643"/>
      <c r="BD19" s="643"/>
      <c r="BE19" s="643"/>
      <c r="BF19" s="644"/>
      <c r="BG19" s="645">
        <v>77108</v>
      </c>
      <c r="BH19" s="646"/>
      <c r="BI19" s="646"/>
      <c r="BJ19" s="646"/>
      <c r="BK19" s="646"/>
      <c r="BL19" s="646"/>
      <c r="BM19" s="646"/>
      <c r="BN19" s="647"/>
      <c r="BO19" s="648">
        <v>2.2000000000000002</v>
      </c>
      <c r="BP19" s="648"/>
      <c r="BQ19" s="648"/>
      <c r="BR19" s="648"/>
      <c r="BS19" s="654" t="s">
        <v>233</v>
      </c>
      <c r="BT19" s="646"/>
      <c r="BU19" s="646"/>
      <c r="BV19" s="646"/>
      <c r="BW19" s="646"/>
      <c r="BX19" s="646"/>
      <c r="BY19" s="646"/>
      <c r="BZ19" s="646"/>
      <c r="CA19" s="646"/>
      <c r="CB19" s="655"/>
      <c r="CD19" s="660" t="s">
        <v>272</v>
      </c>
      <c r="CE19" s="661"/>
      <c r="CF19" s="661"/>
      <c r="CG19" s="661"/>
      <c r="CH19" s="661"/>
      <c r="CI19" s="661"/>
      <c r="CJ19" s="661"/>
      <c r="CK19" s="661"/>
      <c r="CL19" s="661"/>
      <c r="CM19" s="661"/>
      <c r="CN19" s="661"/>
      <c r="CO19" s="661"/>
      <c r="CP19" s="661"/>
      <c r="CQ19" s="662"/>
      <c r="CR19" s="645" t="s">
        <v>233</v>
      </c>
      <c r="CS19" s="646"/>
      <c r="CT19" s="646"/>
      <c r="CU19" s="646"/>
      <c r="CV19" s="646"/>
      <c r="CW19" s="646"/>
      <c r="CX19" s="646"/>
      <c r="CY19" s="647"/>
      <c r="CZ19" s="648" t="s">
        <v>233</v>
      </c>
      <c r="DA19" s="648"/>
      <c r="DB19" s="648"/>
      <c r="DC19" s="648"/>
      <c r="DD19" s="654" t="s">
        <v>233</v>
      </c>
      <c r="DE19" s="646"/>
      <c r="DF19" s="646"/>
      <c r="DG19" s="646"/>
      <c r="DH19" s="646"/>
      <c r="DI19" s="646"/>
      <c r="DJ19" s="646"/>
      <c r="DK19" s="646"/>
      <c r="DL19" s="646"/>
      <c r="DM19" s="646"/>
      <c r="DN19" s="646"/>
      <c r="DO19" s="646"/>
      <c r="DP19" s="647"/>
      <c r="DQ19" s="654" t="s">
        <v>233</v>
      </c>
      <c r="DR19" s="646"/>
      <c r="DS19" s="646"/>
      <c r="DT19" s="646"/>
      <c r="DU19" s="646"/>
      <c r="DV19" s="646"/>
      <c r="DW19" s="646"/>
      <c r="DX19" s="646"/>
      <c r="DY19" s="646"/>
      <c r="DZ19" s="646"/>
      <c r="EA19" s="646"/>
      <c r="EB19" s="646"/>
      <c r="EC19" s="655"/>
    </row>
    <row r="20" spans="2:133" ht="11.25" customHeight="1">
      <c r="B20" s="642" t="s">
        <v>273</v>
      </c>
      <c r="C20" s="643"/>
      <c r="D20" s="643"/>
      <c r="E20" s="643"/>
      <c r="F20" s="643"/>
      <c r="G20" s="643"/>
      <c r="H20" s="643"/>
      <c r="I20" s="643"/>
      <c r="J20" s="643"/>
      <c r="K20" s="643"/>
      <c r="L20" s="643"/>
      <c r="M20" s="643"/>
      <c r="N20" s="643"/>
      <c r="O20" s="643"/>
      <c r="P20" s="643"/>
      <c r="Q20" s="644"/>
      <c r="R20" s="645">
        <v>618</v>
      </c>
      <c r="S20" s="646"/>
      <c r="T20" s="646"/>
      <c r="U20" s="646"/>
      <c r="V20" s="646"/>
      <c r="W20" s="646"/>
      <c r="X20" s="646"/>
      <c r="Y20" s="647"/>
      <c r="Z20" s="648">
        <v>0</v>
      </c>
      <c r="AA20" s="648"/>
      <c r="AB20" s="648"/>
      <c r="AC20" s="648"/>
      <c r="AD20" s="649">
        <v>618</v>
      </c>
      <c r="AE20" s="649"/>
      <c r="AF20" s="649"/>
      <c r="AG20" s="649"/>
      <c r="AH20" s="649"/>
      <c r="AI20" s="649"/>
      <c r="AJ20" s="649"/>
      <c r="AK20" s="649"/>
      <c r="AL20" s="650">
        <v>0</v>
      </c>
      <c r="AM20" s="651"/>
      <c r="AN20" s="651"/>
      <c r="AO20" s="652"/>
      <c r="AP20" s="642" t="s">
        <v>274</v>
      </c>
      <c r="AQ20" s="643"/>
      <c r="AR20" s="643"/>
      <c r="AS20" s="643"/>
      <c r="AT20" s="643"/>
      <c r="AU20" s="643"/>
      <c r="AV20" s="643"/>
      <c r="AW20" s="643"/>
      <c r="AX20" s="643"/>
      <c r="AY20" s="643"/>
      <c r="AZ20" s="643"/>
      <c r="BA20" s="643"/>
      <c r="BB20" s="643"/>
      <c r="BC20" s="643"/>
      <c r="BD20" s="643"/>
      <c r="BE20" s="643"/>
      <c r="BF20" s="644"/>
      <c r="BG20" s="645">
        <v>77108</v>
      </c>
      <c r="BH20" s="646"/>
      <c r="BI20" s="646"/>
      <c r="BJ20" s="646"/>
      <c r="BK20" s="646"/>
      <c r="BL20" s="646"/>
      <c r="BM20" s="646"/>
      <c r="BN20" s="647"/>
      <c r="BO20" s="648">
        <v>2.2000000000000002</v>
      </c>
      <c r="BP20" s="648"/>
      <c r="BQ20" s="648"/>
      <c r="BR20" s="648"/>
      <c r="BS20" s="654" t="s">
        <v>233</v>
      </c>
      <c r="BT20" s="646"/>
      <c r="BU20" s="646"/>
      <c r="BV20" s="646"/>
      <c r="BW20" s="646"/>
      <c r="BX20" s="646"/>
      <c r="BY20" s="646"/>
      <c r="BZ20" s="646"/>
      <c r="CA20" s="646"/>
      <c r="CB20" s="655"/>
      <c r="CD20" s="660" t="s">
        <v>275</v>
      </c>
      <c r="CE20" s="661"/>
      <c r="CF20" s="661"/>
      <c r="CG20" s="661"/>
      <c r="CH20" s="661"/>
      <c r="CI20" s="661"/>
      <c r="CJ20" s="661"/>
      <c r="CK20" s="661"/>
      <c r="CL20" s="661"/>
      <c r="CM20" s="661"/>
      <c r="CN20" s="661"/>
      <c r="CO20" s="661"/>
      <c r="CP20" s="661"/>
      <c r="CQ20" s="662"/>
      <c r="CR20" s="645">
        <v>22891801</v>
      </c>
      <c r="CS20" s="646"/>
      <c r="CT20" s="646"/>
      <c r="CU20" s="646"/>
      <c r="CV20" s="646"/>
      <c r="CW20" s="646"/>
      <c r="CX20" s="646"/>
      <c r="CY20" s="647"/>
      <c r="CZ20" s="648">
        <v>100</v>
      </c>
      <c r="DA20" s="648"/>
      <c r="DB20" s="648"/>
      <c r="DC20" s="648"/>
      <c r="DD20" s="654">
        <v>5247856</v>
      </c>
      <c r="DE20" s="646"/>
      <c r="DF20" s="646"/>
      <c r="DG20" s="646"/>
      <c r="DH20" s="646"/>
      <c r="DI20" s="646"/>
      <c r="DJ20" s="646"/>
      <c r="DK20" s="646"/>
      <c r="DL20" s="646"/>
      <c r="DM20" s="646"/>
      <c r="DN20" s="646"/>
      <c r="DO20" s="646"/>
      <c r="DP20" s="647"/>
      <c r="DQ20" s="654">
        <v>12855986</v>
      </c>
      <c r="DR20" s="646"/>
      <c r="DS20" s="646"/>
      <c r="DT20" s="646"/>
      <c r="DU20" s="646"/>
      <c r="DV20" s="646"/>
      <c r="DW20" s="646"/>
      <c r="DX20" s="646"/>
      <c r="DY20" s="646"/>
      <c r="DZ20" s="646"/>
      <c r="EA20" s="646"/>
      <c r="EB20" s="646"/>
      <c r="EC20" s="655"/>
    </row>
    <row r="21" spans="2:133" ht="11.25" customHeight="1">
      <c r="B21" s="642" t="s">
        <v>276</v>
      </c>
      <c r="C21" s="643"/>
      <c r="D21" s="643"/>
      <c r="E21" s="643"/>
      <c r="F21" s="643"/>
      <c r="G21" s="643"/>
      <c r="H21" s="643"/>
      <c r="I21" s="643"/>
      <c r="J21" s="643"/>
      <c r="K21" s="643"/>
      <c r="L21" s="643"/>
      <c r="M21" s="643"/>
      <c r="N21" s="643"/>
      <c r="O21" s="643"/>
      <c r="P21" s="643"/>
      <c r="Q21" s="644"/>
      <c r="R21" s="645">
        <v>61021</v>
      </c>
      <c r="S21" s="646"/>
      <c r="T21" s="646"/>
      <c r="U21" s="646"/>
      <c r="V21" s="646"/>
      <c r="W21" s="646"/>
      <c r="X21" s="646"/>
      <c r="Y21" s="647"/>
      <c r="Z21" s="648">
        <v>0.3</v>
      </c>
      <c r="AA21" s="648"/>
      <c r="AB21" s="648"/>
      <c r="AC21" s="648"/>
      <c r="AD21" s="649">
        <v>61021</v>
      </c>
      <c r="AE21" s="649"/>
      <c r="AF21" s="649"/>
      <c r="AG21" s="649"/>
      <c r="AH21" s="649"/>
      <c r="AI21" s="649"/>
      <c r="AJ21" s="649"/>
      <c r="AK21" s="649"/>
      <c r="AL21" s="650">
        <v>0.6</v>
      </c>
      <c r="AM21" s="651"/>
      <c r="AN21" s="651"/>
      <c r="AO21" s="652"/>
      <c r="AP21" s="664" t="s">
        <v>277</v>
      </c>
      <c r="AQ21" s="665"/>
      <c r="AR21" s="665"/>
      <c r="AS21" s="665"/>
      <c r="AT21" s="665"/>
      <c r="AU21" s="665"/>
      <c r="AV21" s="665"/>
      <c r="AW21" s="665"/>
      <c r="AX21" s="665"/>
      <c r="AY21" s="665"/>
      <c r="AZ21" s="665"/>
      <c r="BA21" s="665"/>
      <c r="BB21" s="665"/>
      <c r="BC21" s="665"/>
      <c r="BD21" s="665"/>
      <c r="BE21" s="665"/>
      <c r="BF21" s="666"/>
      <c r="BG21" s="645">
        <v>490</v>
      </c>
      <c r="BH21" s="646"/>
      <c r="BI21" s="646"/>
      <c r="BJ21" s="646"/>
      <c r="BK21" s="646"/>
      <c r="BL21" s="646"/>
      <c r="BM21" s="646"/>
      <c r="BN21" s="647"/>
      <c r="BO21" s="648">
        <v>0</v>
      </c>
      <c r="BP21" s="648"/>
      <c r="BQ21" s="648"/>
      <c r="BR21" s="648"/>
      <c r="BS21" s="654" t="s">
        <v>233</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c r="B22" s="642" t="s">
        <v>278</v>
      </c>
      <c r="C22" s="643"/>
      <c r="D22" s="643"/>
      <c r="E22" s="643"/>
      <c r="F22" s="643"/>
      <c r="G22" s="643"/>
      <c r="H22" s="643"/>
      <c r="I22" s="643"/>
      <c r="J22" s="643"/>
      <c r="K22" s="643"/>
      <c r="L22" s="643"/>
      <c r="M22" s="643"/>
      <c r="N22" s="643"/>
      <c r="O22" s="643"/>
      <c r="P22" s="643"/>
      <c r="Q22" s="644"/>
      <c r="R22" s="645">
        <v>7465174</v>
      </c>
      <c r="S22" s="646"/>
      <c r="T22" s="646"/>
      <c r="U22" s="646"/>
      <c r="V22" s="646"/>
      <c r="W22" s="646"/>
      <c r="X22" s="646"/>
      <c r="Y22" s="647"/>
      <c r="Z22" s="648">
        <v>32.1</v>
      </c>
      <c r="AA22" s="648"/>
      <c r="AB22" s="648"/>
      <c r="AC22" s="648"/>
      <c r="AD22" s="649">
        <v>6506256</v>
      </c>
      <c r="AE22" s="649"/>
      <c r="AF22" s="649"/>
      <c r="AG22" s="649"/>
      <c r="AH22" s="649"/>
      <c r="AI22" s="649"/>
      <c r="AJ22" s="649"/>
      <c r="AK22" s="649"/>
      <c r="AL22" s="650">
        <v>59.9</v>
      </c>
      <c r="AM22" s="651"/>
      <c r="AN22" s="651"/>
      <c r="AO22" s="652"/>
      <c r="AP22" s="664" t="s">
        <v>279</v>
      </c>
      <c r="AQ22" s="665"/>
      <c r="AR22" s="665"/>
      <c r="AS22" s="665"/>
      <c r="AT22" s="665"/>
      <c r="AU22" s="665"/>
      <c r="AV22" s="665"/>
      <c r="AW22" s="665"/>
      <c r="AX22" s="665"/>
      <c r="AY22" s="665"/>
      <c r="AZ22" s="665"/>
      <c r="BA22" s="665"/>
      <c r="BB22" s="665"/>
      <c r="BC22" s="665"/>
      <c r="BD22" s="665"/>
      <c r="BE22" s="665"/>
      <c r="BF22" s="666"/>
      <c r="BG22" s="645" t="s">
        <v>233</v>
      </c>
      <c r="BH22" s="646"/>
      <c r="BI22" s="646"/>
      <c r="BJ22" s="646"/>
      <c r="BK22" s="646"/>
      <c r="BL22" s="646"/>
      <c r="BM22" s="646"/>
      <c r="BN22" s="647"/>
      <c r="BO22" s="648" t="s">
        <v>233</v>
      </c>
      <c r="BP22" s="648"/>
      <c r="BQ22" s="648"/>
      <c r="BR22" s="648"/>
      <c r="BS22" s="654" t="s">
        <v>233</v>
      </c>
      <c r="BT22" s="646"/>
      <c r="BU22" s="646"/>
      <c r="BV22" s="646"/>
      <c r="BW22" s="646"/>
      <c r="BX22" s="646"/>
      <c r="BY22" s="646"/>
      <c r="BZ22" s="646"/>
      <c r="CA22" s="646"/>
      <c r="CB22" s="655"/>
      <c r="CD22" s="627" t="s">
        <v>280</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c r="B23" s="642" t="s">
        <v>281</v>
      </c>
      <c r="C23" s="643"/>
      <c r="D23" s="643"/>
      <c r="E23" s="643"/>
      <c r="F23" s="643"/>
      <c r="G23" s="643"/>
      <c r="H23" s="643"/>
      <c r="I23" s="643"/>
      <c r="J23" s="643"/>
      <c r="K23" s="643"/>
      <c r="L23" s="643"/>
      <c r="M23" s="643"/>
      <c r="N23" s="643"/>
      <c r="O23" s="643"/>
      <c r="P23" s="643"/>
      <c r="Q23" s="644"/>
      <c r="R23" s="645">
        <v>6506256</v>
      </c>
      <c r="S23" s="646"/>
      <c r="T23" s="646"/>
      <c r="U23" s="646"/>
      <c r="V23" s="646"/>
      <c r="W23" s="646"/>
      <c r="X23" s="646"/>
      <c r="Y23" s="647"/>
      <c r="Z23" s="648">
        <v>28</v>
      </c>
      <c r="AA23" s="648"/>
      <c r="AB23" s="648"/>
      <c r="AC23" s="648"/>
      <c r="AD23" s="649">
        <v>6506256</v>
      </c>
      <c r="AE23" s="649"/>
      <c r="AF23" s="649"/>
      <c r="AG23" s="649"/>
      <c r="AH23" s="649"/>
      <c r="AI23" s="649"/>
      <c r="AJ23" s="649"/>
      <c r="AK23" s="649"/>
      <c r="AL23" s="650">
        <v>59.9</v>
      </c>
      <c r="AM23" s="651"/>
      <c r="AN23" s="651"/>
      <c r="AO23" s="652"/>
      <c r="AP23" s="664" t="s">
        <v>282</v>
      </c>
      <c r="AQ23" s="665"/>
      <c r="AR23" s="665"/>
      <c r="AS23" s="665"/>
      <c r="AT23" s="665"/>
      <c r="AU23" s="665"/>
      <c r="AV23" s="665"/>
      <c r="AW23" s="665"/>
      <c r="AX23" s="665"/>
      <c r="AY23" s="665"/>
      <c r="AZ23" s="665"/>
      <c r="BA23" s="665"/>
      <c r="BB23" s="665"/>
      <c r="BC23" s="665"/>
      <c r="BD23" s="665"/>
      <c r="BE23" s="665"/>
      <c r="BF23" s="666"/>
      <c r="BG23" s="645">
        <v>76618</v>
      </c>
      <c r="BH23" s="646"/>
      <c r="BI23" s="646"/>
      <c r="BJ23" s="646"/>
      <c r="BK23" s="646"/>
      <c r="BL23" s="646"/>
      <c r="BM23" s="646"/>
      <c r="BN23" s="647"/>
      <c r="BO23" s="648">
        <v>2.2000000000000002</v>
      </c>
      <c r="BP23" s="648"/>
      <c r="BQ23" s="648"/>
      <c r="BR23" s="648"/>
      <c r="BS23" s="654" t="s">
        <v>233</v>
      </c>
      <c r="BT23" s="646"/>
      <c r="BU23" s="646"/>
      <c r="BV23" s="646"/>
      <c r="BW23" s="646"/>
      <c r="BX23" s="646"/>
      <c r="BY23" s="646"/>
      <c r="BZ23" s="646"/>
      <c r="CA23" s="646"/>
      <c r="CB23" s="655"/>
      <c r="CD23" s="627" t="s">
        <v>221</v>
      </c>
      <c r="CE23" s="628"/>
      <c r="CF23" s="628"/>
      <c r="CG23" s="628"/>
      <c r="CH23" s="628"/>
      <c r="CI23" s="628"/>
      <c r="CJ23" s="628"/>
      <c r="CK23" s="628"/>
      <c r="CL23" s="628"/>
      <c r="CM23" s="628"/>
      <c r="CN23" s="628"/>
      <c r="CO23" s="628"/>
      <c r="CP23" s="628"/>
      <c r="CQ23" s="629"/>
      <c r="CR23" s="627" t="s">
        <v>283</v>
      </c>
      <c r="CS23" s="628"/>
      <c r="CT23" s="628"/>
      <c r="CU23" s="628"/>
      <c r="CV23" s="628"/>
      <c r="CW23" s="628"/>
      <c r="CX23" s="628"/>
      <c r="CY23" s="629"/>
      <c r="CZ23" s="627" t="s">
        <v>284</v>
      </c>
      <c r="DA23" s="628"/>
      <c r="DB23" s="628"/>
      <c r="DC23" s="629"/>
      <c r="DD23" s="627" t="s">
        <v>285</v>
      </c>
      <c r="DE23" s="628"/>
      <c r="DF23" s="628"/>
      <c r="DG23" s="628"/>
      <c r="DH23" s="628"/>
      <c r="DI23" s="628"/>
      <c r="DJ23" s="628"/>
      <c r="DK23" s="629"/>
      <c r="DL23" s="676" t="s">
        <v>286</v>
      </c>
      <c r="DM23" s="677"/>
      <c r="DN23" s="677"/>
      <c r="DO23" s="677"/>
      <c r="DP23" s="677"/>
      <c r="DQ23" s="677"/>
      <c r="DR23" s="677"/>
      <c r="DS23" s="677"/>
      <c r="DT23" s="677"/>
      <c r="DU23" s="677"/>
      <c r="DV23" s="678"/>
      <c r="DW23" s="627" t="s">
        <v>287</v>
      </c>
      <c r="DX23" s="628"/>
      <c r="DY23" s="628"/>
      <c r="DZ23" s="628"/>
      <c r="EA23" s="628"/>
      <c r="EB23" s="628"/>
      <c r="EC23" s="629"/>
    </row>
    <row r="24" spans="2:133" ht="11.25" customHeight="1">
      <c r="B24" s="642" t="s">
        <v>288</v>
      </c>
      <c r="C24" s="643"/>
      <c r="D24" s="643"/>
      <c r="E24" s="643"/>
      <c r="F24" s="643"/>
      <c r="G24" s="643"/>
      <c r="H24" s="643"/>
      <c r="I24" s="643"/>
      <c r="J24" s="643"/>
      <c r="K24" s="643"/>
      <c r="L24" s="643"/>
      <c r="M24" s="643"/>
      <c r="N24" s="643"/>
      <c r="O24" s="643"/>
      <c r="P24" s="643"/>
      <c r="Q24" s="644"/>
      <c r="R24" s="645">
        <v>958918</v>
      </c>
      <c r="S24" s="646"/>
      <c r="T24" s="646"/>
      <c r="U24" s="646"/>
      <c r="V24" s="646"/>
      <c r="W24" s="646"/>
      <c r="X24" s="646"/>
      <c r="Y24" s="647"/>
      <c r="Z24" s="648">
        <v>4.0999999999999996</v>
      </c>
      <c r="AA24" s="648"/>
      <c r="AB24" s="648"/>
      <c r="AC24" s="648"/>
      <c r="AD24" s="649" t="s">
        <v>233</v>
      </c>
      <c r="AE24" s="649"/>
      <c r="AF24" s="649"/>
      <c r="AG24" s="649"/>
      <c r="AH24" s="649"/>
      <c r="AI24" s="649"/>
      <c r="AJ24" s="649"/>
      <c r="AK24" s="649"/>
      <c r="AL24" s="650" t="s">
        <v>233</v>
      </c>
      <c r="AM24" s="651"/>
      <c r="AN24" s="651"/>
      <c r="AO24" s="652"/>
      <c r="AP24" s="664" t="s">
        <v>289</v>
      </c>
      <c r="AQ24" s="665"/>
      <c r="AR24" s="665"/>
      <c r="AS24" s="665"/>
      <c r="AT24" s="665"/>
      <c r="AU24" s="665"/>
      <c r="AV24" s="665"/>
      <c r="AW24" s="665"/>
      <c r="AX24" s="665"/>
      <c r="AY24" s="665"/>
      <c r="AZ24" s="665"/>
      <c r="BA24" s="665"/>
      <c r="BB24" s="665"/>
      <c r="BC24" s="665"/>
      <c r="BD24" s="665"/>
      <c r="BE24" s="665"/>
      <c r="BF24" s="666"/>
      <c r="BG24" s="645" t="s">
        <v>233</v>
      </c>
      <c r="BH24" s="646"/>
      <c r="BI24" s="646"/>
      <c r="BJ24" s="646"/>
      <c r="BK24" s="646"/>
      <c r="BL24" s="646"/>
      <c r="BM24" s="646"/>
      <c r="BN24" s="647"/>
      <c r="BO24" s="648" t="s">
        <v>233</v>
      </c>
      <c r="BP24" s="648"/>
      <c r="BQ24" s="648"/>
      <c r="BR24" s="648"/>
      <c r="BS24" s="654" t="s">
        <v>233</v>
      </c>
      <c r="BT24" s="646"/>
      <c r="BU24" s="646"/>
      <c r="BV24" s="646"/>
      <c r="BW24" s="646"/>
      <c r="BX24" s="646"/>
      <c r="BY24" s="646"/>
      <c r="BZ24" s="646"/>
      <c r="CA24" s="646"/>
      <c r="CB24" s="655"/>
      <c r="CD24" s="656" t="s">
        <v>290</v>
      </c>
      <c r="CE24" s="657"/>
      <c r="CF24" s="657"/>
      <c r="CG24" s="657"/>
      <c r="CH24" s="657"/>
      <c r="CI24" s="657"/>
      <c r="CJ24" s="657"/>
      <c r="CK24" s="657"/>
      <c r="CL24" s="657"/>
      <c r="CM24" s="657"/>
      <c r="CN24" s="657"/>
      <c r="CO24" s="657"/>
      <c r="CP24" s="657"/>
      <c r="CQ24" s="658"/>
      <c r="CR24" s="634">
        <v>7278945</v>
      </c>
      <c r="CS24" s="635"/>
      <c r="CT24" s="635"/>
      <c r="CU24" s="635"/>
      <c r="CV24" s="635"/>
      <c r="CW24" s="635"/>
      <c r="CX24" s="635"/>
      <c r="CY24" s="636"/>
      <c r="CZ24" s="639">
        <v>31.8</v>
      </c>
      <c r="DA24" s="640"/>
      <c r="DB24" s="640"/>
      <c r="DC24" s="659"/>
      <c r="DD24" s="681">
        <v>4866065</v>
      </c>
      <c r="DE24" s="635"/>
      <c r="DF24" s="635"/>
      <c r="DG24" s="635"/>
      <c r="DH24" s="635"/>
      <c r="DI24" s="635"/>
      <c r="DJ24" s="635"/>
      <c r="DK24" s="636"/>
      <c r="DL24" s="681">
        <v>4797491</v>
      </c>
      <c r="DM24" s="635"/>
      <c r="DN24" s="635"/>
      <c r="DO24" s="635"/>
      <c r="DP24" s="635"/>
      <c r="DQ24" s="635"/>
      <c r="DR24" s="635"/>
      <c r="DS24" s="635"/>
      <c r="DT24" s="635"/>
      <c r="DU24" s="635"/>
      <c r="DV24" s="636"/>
      <c r="DW24" s="639">
        <v>42.6</v>
      </c>
      <c r="DX24" s="640"/>
      <c r="DY24" s="640"/>
      <c r="DZ24" s="640"/>
      <c r="EA24" s="640"/>
      <c r="EB24" s="640"/>
      <c r="EC24" s="641"/>
    </row>
    <row r="25" spans="2:133" ht="11.25" customHeight="1">
      <c r="B25" s="642" t="s">
        <v>291</v>
      </c>
      <c r="C25" s="643"/>
      <c r="D25" s="643"/>
      <c r="E25" s="643"/>
      <c r="F25" s="643"/>
      <c r="G25" s="643"/>
      <c r="H25" s="643"/>
      <c r="I25" s="643"/>
      <c r="J25" s="643"/>
      <c r="K25" s="643"/>
      <c r="L25" s="643"/>
      <c r="M25" s="643"/>
      <c r="N25" s="643"/>
      <c r="O25" s="643"/>
      <c r="P25" s="643"/>
      <c r="Q25" s="644"/>
      <c r="R25" s="645" t="s">
        <v>233</v>
      </c>
      <c r="S25" s="646"/>
      <c r="T25" s="646"/>
      <c r="U25" s="646"/>
      <c r="V25" s="646"/>
      <c r="W25" s="646"/>
      <c r="X25" s="646"/>
      <c r="Y25" s="647"/>
      <c r="Z25" s="648" t="s">
        <v>233</v>
      </c>
      <c r="AA25" s="648"/>
      <c r="AB25" s="648"/>
      <c r="AC25" s="648"/>
      <c r="AD25" s="649" t="s">
        <v>233</v>
      </c>
      <c r="AE25" s="649"/>
      <c r="AF25" s="649"/>
      <c r="AG25" s="649"/>
      <c r="AH25" s="649"/>
      <c r="AI25" s="649"/>
      <c r="AJ25" s="649"/>
      <c r="AK25" s="649"/>
      <c r="AL25" s="650" t="s">
        <v>233</v>
      </c>
      <c r="AM25" s="651"/>
      <c r="AN25" s="651"/>
      <c r="AO25" s="652"/>
      <c r="AP25" s="664" t="s">
        <v>292</v>
      </c>
      <c r="AQ25" s="665"/>
      <c r="AR25" s="665"/>
      <c r="AS25" s="665"/>
      <c r="AT25" s="665"/>
      <c r="AU25" s="665"/>
      <c r="AV25" s="665"/>
      <c r="AW25" s="665"/>
      <c r="AX25" s="665"/>
      <c r="AY25" s="665"/>
      <c r="AZ25" s="665"/>
      <c r="BA25" s="665"/>
      <c r="BB25" s="665"/>
      <c r="BC25" s="665"/>
      <c r="BD25" s="665"/>
      <c r="BE25" s="665"/>
      <c r="BF25" s="666"/>
      <c r="BG25" s="645" t="s">
        <v>233</v>
      </c>
      <c r="BH25" s="646"/>
      <c r="BI25" s="646"/>
      <c r="BJ25" s="646"/>
      <c r="BK25" s="646"/>
      <c r="BL25" s="646"/>
      <c r="BM25" s="646"/>
      <c r="BN25" s="647"/>
      <c r="BO25" s="648" t="s">
        <v>233</v>
      </c>
      <c r="BP25" s="648"/>
      <c r="BQ25" s="648"/>
      <c r="BR25" s="648"/>
      <c r="BS25" s="654" t="s">
        <v>233</v>
      </c>
      <c r="BT25" s="646"/>
      <c r="BU25" s="646"/>
      <c r="BV25" s="646"/>
      <c r="BW25" s="646"/>
      <c r="BX25" s="646"/>
      <c r="BY25" s="646"/>
      <c r="BZ25" s="646"/>
      <c r="CA25" s="646"/>
      <c r="CB25" s="655"/>
      <c r="CD25" s="660" t="s">
        <v>293</v>
      </c>
      <c r="CE25" s="661"/>
      <c r="CF25" s="661"/>
      <c r="CG25" s="661"/>
      <c r="CH25" s="661"/>
      <c r="CI25" s="661"/>
      <c r="CJ25" s="661"/>
      <c r="CK25" s="661"/>
      <c r="CL25" s="661"/>
      <c r="CM25" s="661"/>
      <c r="CN25" s="661"/>
      <c r="CO25" s="661"/>
      <c r="CP25" s="661"/>
      <c r="CQ25" s="662"/>
      <c r="CR25" s="645">
        <v>2627374</v>
      </c>
      <c r="CS25" s="682"/>
      <c r="CT25" s="682"/>
      <c r="CU25" s="682"/>
      <c r="CV25" s="682"/>
      <c r="CW25" s="682"/>
      <c r="CX25" s="682"/>
      <c r="CY25" s="683"/>
      <c r="CZ25" s="650">
        <v>11.5</v>
      </c>
      <c r="DA25" s="679"/>
      <c r="DB25" s="679"/>
      <c r="DC25" s="684"/>
      <c r="DD25" s="654">
        <v>2284466</v>
      </c>
      <c r="DE25" s="682"/>
      <c r="DF25" s="682"/>
      <c r="DG25" s="682"/>
      <c r="DH25" s="682"/>
      <c r="DI25" s="682"/>
      <c r="DJ25" s="682"/>
      <c r="DK25" s="683"/>
      <c r="DL25" s="654">
        <v>2218579</v>
      </c>
      <c r="DM25" s="682"/>
      <c r="DN25" s="682"/>
      <c r="DO25" s="682"/>
      <c r="DP25" s="682"/>
      <c r="DQ25" s="682"/>
      <c r="DR25" s="682"/>
      <c r="DS25" s="682"/>
      <c r="DT25" s="682"/>
      <c r="DU25" s="682"/>
      <c r="DV25" s="683"/>
      <c r="DW25" s="650">
        <v>19.7</v>
      </c>
      <c r="DX25" s="679"/>
      <c r="DY25" s="679"/>
      <c r="DZ25" s="679"/>
      <c r="EA25" s="679"/>
      <c r="EB25" s="679"/>
      <c r="EC25" s="680"/>
    </row>
    <row r="26" spans="2:133" ht="11.25" customHeight="1">
      <c r="B26" s="642" t="s">
        <v>294</v>
      </c>
      <c r="C26" s="643"/>
      <c r="D26" s="643"/>
      <c r="E26" s="643"/>
      <c r="F26" s="643"/>
      <c r="G26" s="643"/>
      <c r="H26" s="643"/>
      <c r="I26" s="643"/>
      <c r="J26" s="643"/>
      <c r="K26" s="643"/>
      <c r="L26" s="643"/>
      <c r="M26" s="643"/>
      <c r="N26" s="643"/>
      <c r="O26" s="643"/>
      <c r="P26" s="643"/>
      <c r="Q26" s="644"/>
      <c r="R26" s="645">
        <v>11830605</v>
      </c>
      <c r="S26" s="646"/>
      <c r="T26" s="646"/>
      <c r="U26" s="646"/>
      <c r="V26" s="646"/>
      <c r="W26" s="646"/>
      <c r="X26" s="646"/>
      <c r="Y26" s="647"/>
      <c r="Z26" s="648">
        <v>50.8</v>
      </c>
      <c r="AA26" s="648"/>
      <c r="AB26" s="648"/>
      <c r="AC26" s="648"/>
      <c r="AD26" s="649">
        <v>10795069</v>
      </c>
      <c r="AE26" s="649"/>
      <c r="AF26" s="649"/>
      <c r="AG26" s="649"/>
      <c r="AH26" s="649"/>
      <c r="AI26" s="649"/>
      <c r="AJ26" s="649"/>
      <c r="AK26" s="649"/>
      <c r="AL26" s="650">
        <v>99.4</v>
      </c>
      <c r="AM26" s="651"/>
      <c r="AN26" s="651"/>
      <c r="AO26" s="652"/>
      <c r="AP26" s="664" t="s">
        <v>295</v>
      </c>
      <c r="AQ26" s="685"/>
      <c r="AR26" s="685"/>
      <c r="AS26" s="685"/>
      <c r="AT26" s="685"/>
      <c r="AU26" s="685"/>
      <c r="AV26" s="685"/>
      <c r="AW26" s="685"/>
      <c r="AX26" s="685"/>
      <c r="AY26" s="685"/>
      <c r="AZ26" s="685"/>
      <c r="BA26" s="685"/>
      <c r="BB26" s="685"/>
      <c r="BC26" s="685"/>
      <c r="BD26" s="685"/>
      <c r="BE26" s="685"/>
      <c r="BF26" s="666"/>
      <c r="BG26" s="645" t="s">
        <v>233</v>
      </c>
      <c r="BH26" s="646"/>
      <c r="BI26" s="646"/>
      <c r="BJ26" s="646"/>
      <c r="BK26" s="646"/>
      <c r="BL26" s="646"/>
      <c r="BM26" s="646"/>
      <c r="BN26" s="647"/>
      <c r="BO26" s="648" t="s">
        <v>233</v>
      </c>
      <c r="BP26" s="648"/>
      <c r="BQ26" s="648"/>
      <c r="BR26" s="648"/>
      <c r="BS26" s="654" t="s">
        <v>233</v>
      </c>
      <c r="BT26" s="646"/>
      <c r="BU26" s="646"/>
      <c r="BV26" s="646"/>
      <c r="BW26" s="646"/>
      <c r="BX26" s="646"/>
      <c r="BY26" s="646"/>
      <c r="BZ26" s="646"/>
      <c r="CA26" s="646"/>
      <c r="CB26" s="655"/>
      <c r="CD26" s="660" t="s">
        <v>296</v>
      </c>
      <c r="CE26" s="661"/>
      <c r="CF26" s="661"/>
      <c r="CG26" s="661"/>
      <c r="CH26" s="661"/>
      <c r="CI26" s="661"/>
      <c r="CJ26" s="661"/>
      <c r="CK26" s="661"/>
      <c r="CL26" s="661"/>
      <c r="CM26" s="661"/>
      <c r="CN26" s="661"/>
      <c r="CO26" s="661"/>
      <c r="CP26" s="661"/>
      <c r="CQ26" s="662"/>
      <c r="CR26" s="645">
        <v>1688240</v>
      </c>
      <c r="CS26" s="646"/>
      <c r="CT26" s="646"/>
      <c r="CU26" s="646"/>
      <c r="CV26" s="646"/>
      <c r="CW26" s="646"/>
      <c r="CX26" s="646"/>
      <c r="CY26" s="647"/>
      <c r="CZ26" s="650">
        <v>7.4</v>
      </c>
      <c r="DA26" s="679"/>
      <c r="DB26" s="679"/>
      <c r="DC26" s="684"/>
      <c r="DD26" s="654">
        <v>1438685</v>
      </c>
      <c r="DE26" s="646"/>
      <c r="DF26" s="646"/>
      <c r="DG26" s="646"/>
      <c r="DH26" s="646"/>
      <c r="DI26" s="646"/>
      <c r="DJ26" s="646"/>
      <c r="DK26" s="647"/>
      <c r="DL26" s="654" t="s">
        <v>233</v>
      </c>
      <c r="DM26" s="646"/>
      <c r="DN26" s="646"/>
      <c r="DO26" s="646"/>
      <c r="DP26" s="646"/>
      <c r="DQ26" s="646"/>
      <c r="DR26" s="646"/>
      <c r="DS26" s="646"/>
      <c r="DT26" s="646"/>
      <c r="DU26" s="646"/>
      <c r="DV26" s="647"/>
      <c r="DW26" s="650" t="s">
        <v>233</v>
      </c>
      <c r="DX26" s="679"/>
      <c r="DY26" s="679"/>
      <c r="DZ26" s="679"/>
      <c r="EA26" s="679"/>
      <c r="EB26" s="679"/>
      <c r="EC26" s="680"/>
    </row>
    <row r="27" spans="2:133" ht="11.25" customHeight="1">
      <c r="B27" s="642" t="s">
        <v>297</v>
      </c>
      <c r="C27" s="643"/>
      <c r="D27" s="643"/>
      <c r="E27" s="643"/>
      <c r="F27" s="643"/>
      <c r="G27" s="643"/>
      <c r="H27" s="643"/>
      <c r="I27" s="643"/>
      <c r="J27" s="643"/>
      <c r="K27" s="643"/>
      <c r="L27" s="643"/>
      <c r="M27" s="643"/>
      <c r="N27" s="643"/>
      <c r="O27" s="643"/>
      <c r="P27" s="643"/>
      <c r="Q27" s="644"/>
      <c r="R27" s="645">
        <v>2967</v>
      </c>
      <c r="S27" s="646"/>
      <c r="T27" s="646"/>
      <c r="U27" s="646"/>
      <c r="V27" s="646"/>
      <c r="W27" s="646"/>
      <c r="X27" s="646"/>
      <c r="Y27" s="647"/>
      <c r="Z27" s="648">
        <v>0</v>
      </c>
      <c r="AA27" s="648"/>
      <c r="AB27" s="648"/>
      <c r="AC27" s="648"/>
      <c r="AD27" s="649">
        <v>2967</v>
      </c>
      <c r="AE27" s="649"/>
      <c r="AF27" s="649"/>
      <c r="AG27" s="649"/>
      <c r="AH27" s="649"/>
      <c r="AI27" s="649"/>
      <c r="AJ27" s="649"/>
      <c r="AK27" s="649"/>
      <c r="AL27" s="650">
        <v>0</v>
      </c>
      <c r="AM27" s="651"/>
      <c r="AN27" s="651"/>
      <c r="AO27" s="652"/>
      <c r="AP27" s="642" t="s">
        <v>298</v>
      </c>
      <c r="AQ27" s="643"/>
      <c r="AR27" s="643"/>
      <c r="AS27" s="643"/>
      <c r="AT27" s="643"/>
      <c r="AU27" s="643"/>
      <c r="AV27" s="643"/>
      <c r="AW27" s="643"/>
      <c r="AX27" s="643"/>
      <c r="AY27" s="643"/>
      <c r="AZ27" s="643"/>
      <c r="BA27" s="643"/>
      <c r="BB27" s="643"/>
      <c r="BC27" s="643"/>
      <c r="BD27" s="643"/>
      <c r="BE27" s="643"/>
      <c r="BF27" s="644"/>
      <c r="BG27" s="645">
        <v>3499444</v>
      </c>
      <c r="BH27" s="646"/>
      <c r="BI27" s="646"/>
      <c r="BJ27" s="646"/>
      <c r="BK27" s="646"/>
      <c r="BL27" s="646"/>
      <c r="BM27" s="646"/>
      <c r="BN27" s="647"/>
      <c r="BO27" s="648">
        <v>100</v>
      </c>
      <c r="BP27" s="648"/>
      <c r="BQ27" s="648"/>
      <c r="BR27" s="648"/>
      <c r="BS27" s="654">
        <v>47354</v>
      </c>
      <c r="BT27" s="646"/>
      <c r="BU27" s="646"/>
      <c r="BV27" s="646"/>
      <c r="BW27" s="646"/>
      <c r="BX27" s="646"/>
      <c r="BY27" s="646"/>
      <c r="BZ27" s="646"/>
      <c r="CA27" s="646"/>
      <c r="CB27" s="655"/>
      <c r="CD27" s="660" t="s">
        <v>299</v>
      </c>
      <c r="CE27" s="661"/>
      <c r="CF27" s="661"/>
      <c r="CG27" s="661"/>
      <c r="CH27" s="661"/>
      <c r="CI27" s="661"/>
      <c r="CJ27" s="661"/>
      <c r="CK27" s="661"/>
      <c r="CL27" s="661"/>
      <c r="CM27" s="661"/>
      <c r="CN27" s="661"/>
      <c r="CO27" s="661"/>
      <c r="CP27" s="661"/>
      <c r="CQ27" s="662"/>
      <c r="CR27" s="645">
        <v>2398610</v>
      </c>
      <c r="CS27" s="682"/>
      <c r="CT27" s="682"/>
      <c r="CU27" s="682"/>
      <c r="CV27" s="682"/>
      <c r="CW27" s="682"/>
      <c r="CX27" s="682"/>
      <c r="CY27" s="683"/>
      <c r="CZ27" s="650">
        <v>10.5</v>
      </c>
      <c r="DA27" s="679"/>
      <c r="DB27" s="679"/>
      <c r="DC27" s="684"/>
      <c r="DD27" s="654">
        <v>606261</v>
      </c>
      <c r="DE27" s="682"/>
      <c r="DF27" s="682"/>
      <c r="DG27" s="682"/>
      <c r="DH27" s="682"/>
      <c r="DI27" s="682"/>
      <c r="DJ27" s="682"/>
      <c r="DK27" s="683"/>
      <c r="DL27" s="654">
        <v>603574</v>
      </c>
      <c r="DM27" s="682"/>
      <c r="DN27" s="682"/>
      <c r="DO27" s="682"/>
      <c r="DP27" s="682"/>
      <c r="DQ27" s="682"/>
      <c r="DR27" s="682"/>
      <c r="DS27" s="682"/>
      <c r="DT27" s="682"/>
      <c r="DU27" s="682"/>
      <c r="DV27" s="683"/>
      <c r="DW27" s="650">
        <v>5.4</v>
      </c>
      <c r="DX27" s="679"/>
      <c r="DY27" s="679"/>
      <c r="DZ27" s="679"/>
      <c r="EA27" s="679"/>
      <c r="EB27" s="679"/>
      <c r="EC27" s="680"/>
    </row>
    <row r="28" spans="2:133" ht="11.25" customHeight="1">
      <c r="B28" s="642" t="s">
        <v>300</v>
      </c>
      <c r="C28" s="643"/>
      <c r="D28" s="643"/>
      <c r="E28" s="643"/>
      <c r="F28" s="643"/>
      <c r="G28" s="643"/>
      <c r="H28" s="643"/>
      <c r="I28" s="643"/>
      <c r="J28" s="643"/>
      <c r="K28" s="643"/>
      <c r="L28" s="643"/>
      <c r="M28" s="643"/>
      <c r="N28" s="643"/>
      <c r="O28" s="643"/>
      <c r="P28" s="643"/>
      <c r="Q28" s="644"/>
      <c r="R28" s="645">
        <v>428253</v>
      </c>
      <c r="S28" s="646"/>
      <c r="T28" s="646"/>
      <c r="U28" s="646"/>
      <c r="V28" s="646"/>
      <c r="W28" s="646"/>
      <c r="X28" s="646"/>
      <c r="Y28" s="647"/>
      <c r="Z28" s="648">
        <v>1.8</v>
      </c>
      <c r="AA28" s="648"/>
      <c r="AB28" s="648"/>
      <c r="AC28" s="648"/>
      <c r="AD28" s="649" t="s">
        <v>233</v>
      </c>
      <c r="AE28" s="649"/>
      <c r="AF28" s="649"/>
      <c r="AG28" s="649"/>
      <c r="AH28" s="649"/>
      <c r="AI28" s="649"/>
      <c r="AJ28" s="649"/>
      <c r="AK28" s="649"/>
      <c r="AL28" s="650" t="s">
        <v>233</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301</v>
      </c>
      <c r="CE28" s="661"/>
      <c r="CF28" s="661"/>
      <c r="CG28" s="661"/>
      <c r="CH28" s="661"/>
      <c r="CI28" s="661"/>
      <c r="CJ28" s="661"/>
      <c r="CK28" s="661"/>
      <c r="CL28" s="661"/>
      <c r="CM28" s="661"/>
      <c r="CN28" s="661"/>
      <c r="CO28" s="661"/>
      <c r="CP28" s="661"/>
      <c r="CQ28" s="662"/>
      <c r="CR28" s="645">
        <v>2252961</v>
      </c>
      <c r="CS28" s="646"/>
      <c r="CT28" s="646"/>
      <c r="CU28" s="646"/>
      <c r="CV28" s="646"/>
      <c r="CW28" s="646"/>
      <c r="CX28" s="646"/>
      <c r="CY28" s="647"/>
      <c r="CZ28" s="650">
        <v>9.8000000000000007</v>
      </c>
      <c r="DA28" s="679"/>
      <c r="DB28" s="679"/>
      <c r="DC28" s="684"/>
      <c r="DD28" s="654">
        <v>1975338</v>
      </c>
      <c r="DE28" s="646"/>
      <c r="DF28" s="646"/>
      <c r="DG28" s="646"/>
      <c r="DH28" s="646"/>
      <c r="DI28" s="646"/>
      <c r="DJ28" s="646"/>
      <c r="DK28" s="647"/>
      <c r="DL28" s="654">
        <v>1975338</v>
      </c>
      <c r="DM28" s="646"/>
      <c r="DN28" s="646"/>
      <c r="DO28" s="646"/>
      <c r="DP28" s="646"/>
      <c r="DQ28" s="646"/>
      <c r="DR28" s="646"/>
      <c r="DS28" s="646"/>
      <c r="DT28" s="646"/>
      <c r="DU28" s="646"/>
      <c r="DV28" s="647"/>
      <c r="DW28" s="650">
        <v>17.5</v>
      </c>
      <c r="DX28" s="679"/>
      <c r="DY28" s="679"/>
      <c r="DZ28" s="679"/>
      <c r="EA28" s="679"/>
      <c r="EB28" s="679"/>
      <c r="EC28" s="680"/>
    </row>
    <row r="29" spans="2:133" ht="11.25" customHeight="1">
      <c r="B29" s="642" t="s">
        <v>302</v>
      </c>
      <c r="C29" s="643"/>
      <c r="D29" s="643"/>
      <c r="E29" s="643"/>
      <c r="F29" s="643"/>
      <c r="G29" s="643"/>
      <c r="H29" s="643"/>
      <c r="I29" s="643"/>
      <c r="J29" s="643"/>
      <c r="K29" s="643"/>
      <c r="L29" s="643"/>
      <c r="M29" s="643"/>
      <c r="N29" s="643"/>
      <c r="O29" s="643"/>
      <c r="P29" s="643"/>
      <c r="Q29" s="644"/>
      <c r="R29" s="645">
        <v>519682</v>
      </c>
      <c r="S29" s="646"/>
      <c r="T29" s="646"/>
      <c r="U29" s="646"/>
      <c r="V29" s="646"/>
      <c r="W29" s="646"/>
      <c r="X29" s="646"/>
      <c r="Y29" s="647"/>
      <c r="Z29" s="648">
        <v>2.2000000000000002</v>
      </c>
      <c r="AA29" s="648"/>
      <c r="AB29" s="648"/>
      <c r="AC29" s="648"/>
      <c r="AD29" s="649">
        <v>8298</v>
      </c>
      <c r="AE29" s="649"/>
      <c r="AF29" s="649"/>
      <c r="AG29" s="649"/>
      <c r="AH29" s="649"/>
      <c r="AI29" s="649"/>
      <c r="AJ29" s="649"/>
      <c r="AK29" s="649"/>
      <c r="AL29" s="650">
        <v>0.1</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303</v>
      </c>
      <c r="CE29" s="692"/>
      <c r="CF29" s="660" t="s">
        <v>70</v>
      </c>
      <c r="CG29" s="661"/>
      <c r="CH29" s="661"/>
      <c r="CI29" s="661"/>
      <c r="CJ29" s="661"/>
      <c r="CK29" s="661"/>
      <c r="CL29" s="661"/>
      <c r="CM29" s="661"/>
      <c r="CN29" s="661"/>
      <c r="CO29" s="661"/>
      <c r="CP29" s="661"/>
      <c r="CQ29" s="662"/>
      <c r="CR29" s="645">
        <v>2252765</v>
      </c>
      <c r="CS29" s="682"/>
      <c r="CT29" s="682"/>
      <c r="CU29" s="682"/>
      <c r="CV29" s="682"/>
      <c r="CW29" s="682"/>
      <c r="CX29" s="682"/>
      <c r="CY29" s="683"/>
      <c r="CZ29" s="650">
        <v>9.8000000000000007</v>
      </c>
      <c r="DA29" s="679"/>
      <c r="DB29" s="679"/>
      <c r="DC29" s="684"/>
      <c r="DD29" s="654">
        <v>1975142</v>
      </c>
      <c r="DE29" s="682"/>
      <c r="DF29" s="682"/>
      <c r="DG29" s="682"/>
      <c r="DH29" s="682"/>
      <c r="DI29" s="682"/>
      <c r="DJ29" s="682"/>
      <c r="DK29" s="683"/>
      <c r="DL29" s="654">
        <v>1975142</v>
      </c>
      <c r="DM29" s="682"/>
      <c r="DN29" s="682"/>
      <c r="DO29" s="682"/>
      <c r="DP29" s="682"/>
      <c r="DQ29" s="682"/>
      <c r="DR29" s="682"/>
      <c r="DS29" s="682"/>
      <c r="DT29" s="682"/>
      <c r="DU29" s="682"/>
      <c r="DV29" s="683"/>
      <c r="DW29" s="650">
        <v>17.5</v>
      </c>
      <c r="DX29" s="679"/>
      <c r="DY29" s="679"/>
      <c r="DZ29" s="679"/>
      <c r="EA29" s="679"/>
      <c r="EB29" s="679"/>
      <c r="EC29" s="680"/>
    </row>
    <row r="30" spans="2:133" ht="11.25" customHeight="1">
      <c r="B30" s="642" t="s">
        <v>304</v>
      </c>
      <c r="C30" s="643"/>
      <c r="D30" s="643"/>
      <c r="E30" s="643"/>
      <c r="F30" s="643"/>
      <c r="G30" s="643"/>
      <c r="H30" s="643"/>
      <c r="I30" s="643"/>
      <c r="J30" s="643"/>
      <c r="K30" s="643"/>
      <c r="L30" s="643"/>
      <c r="M30" s="643"/>
      <c r="N30" s="643"/>
      <c r="O30" s="643"/>
      <c r="P30" s="643"/>
      <c r="Q30" s="644"/>
      <c r="R30" s="645">
        <v>56438</v>
      </c>
      <c r="S30" s="646"/>
      <c r="T30" s="646"/>
      <c r="U30" s="646"/>
      <c r="V30" s="646"/>
      <c r="W30" s="646"/>
      <c r="X30" s="646"/>
      <c r="Y30" s="647"/>
      <c r="Z30" s="648">
        <v>0.2</v>
      </c>
      <c r="AA30" s="648"/>
      <c r="AB30" s="648"/>
      <c r="AC30" s="648"/>
      <c r="AD30" s="649" t="s">
        <v>233</v>
      </c>
      <c r="AE30" s="649"/>
      <c r="AF30" s="649"/>
      <c r="AG30" s="649"/>
      <c r="AH30" s="649"/>
      <c r="AI30" s="649"/>
      <c r="AJ30" s="649"/>
      <c r="AK30" s="649"/>
      <c r="AL30" s="650" t="s">
        <v>233</v>
      </c>
      <c r="AM30" s="651"/>
      <c r="AN30" s="651"/>
      <c r="AO30" s="652"/>
      <c r="AP30" s="624" t="s">
        <v>221</v>
      </c>
      <c r="AQ30" s="625"/>
      <c r="AR30" s="625"/>
      <c r="AS30" s="625"/>
      <c r="AT30" s="625"/>
      <c r="AU30" s="625"/>
      <c r="AV30" s="625"/>
      <c r="AW30" s="625"/>
      <c r="AX30" s="625"/>
      <c r="AY30" s="625"/>
      <c r="AZ30" s="625"/>
      <c r="BA30" s="625"/>
      <c r="BB30" s="625"/>
      <c r="BC30" s="625"/>
      <c r="BD30" s="625"/>
      <c r="BE30" s="625"/>
      <c r="BF30" s="626"/>
      <c r="BG30" s="624" t="s">
        <v>305</v>
      </c>
      <c r="BH30" s="689"/>
      <c r="BI30" s="689"/>
      <c r="BJ30" s="689"/>
      <c r="BK30" s="689"/>
      <c r="BL30" s="689"/>
      <c r="BM30" s="689"/>
      <c r="BN30" s="689"/>
      <c r="BO30" s="689"/>
      <c r="BP30" s="689"/>
      <c r="BQ30" s="690"/>
      <c r="BR30" s="624" t="s">
        <v>306</v>
      </c>
      <c r="BS30" s="689"/>
      <c r="BT30" s="689"/>
      <c r="BU30" s="689"/>
      <c r="BV30" s="689"/>
      <c r="BW30" s="689"/>
      <c r="BX30" s="689"/>
      <c r="BY30" s="689"/>
      <c r="BZ30" s="689"/>
      <c r="CA30" s="689"/>
      <c r="CB30" s="690"/>
      <c r="CD30" s="693"/>
      <c r="CE30" s="694"/>
      <c r="CF30" s="660" t="s">
        <v>307</v>
      </c>
      <c r="CG30" s="661"/>
      <c r="CH30" s="661"/>
      <c r="CI30" s="661"/>
      <c r="CJ30" s="661"/>
      <c r="CK30" s="661"/>
      <c r="CL30" s="661"/>
      <c r="CM30" s="661"/>
      <c r="CN30" s="661"/>
      <c r="CO30" s="661"/>
      <c r="CP30" s="661"/>
      <c r="CQ30" s="662"/>
      <c r="CR30" s="645">
        <v>2141450</v>
      </c>
      <c r="CS30" s="646"/>
      <c r="CT30" s="646"/>
      <c r="CU30" s="646"/>
      <c r="CV30" s="646"/>
      <c r="CW30" s="646"/>
      <c r="CX30" s="646"/>
      <c r="CY30" s="647"/>
      <c r="CZ30" s="650">
        <v>9.4</v>
      </c>
      <c r="DA30" s="679"/>
      <c r="DB30" s="679"/>
      <c r="DC30" s="684"/>
      <c r="DD30" s="654">
        <v>1866545</v>
      </c>
      <c r="DE30" s="646"/>
      <c r="DF30" s="646"/>
      <c r="DG30" s="646"/>
      <c r="DH30" s="646"/>
      <c r="DI30" s="646"/>
      <c r="DJ30" s="646"/>
      <c r="DK30" s="647"/>
      <c r="DL30" s="654">
        <v>1866545</v>
      </c>
      <c r="DM30" s="646"/>
      <c r="DN30" s="646"/>
      <c r="DO30" s="646"/>
      <c r="DP30" s="646"/>
      <c r="DQ30" s="646"/>
      <c r="DR30" s="646"/>
      <c r="DS30" s="646"/>
      <c r="DT30" s="646"/>
      <c r="DU30" s="646"/>
      <c r="DV30" s="647"/>
      <c r="DW30" s="650">
        <v>16.600000000000001</v>
      </c>
      <c r="DX30" s="679"/>
      <c r="DY30" s="679"/>
      <c r="DZ30" s="679"/>
      <c r="EA30" s="679"/>
      <c r="EB30" s="679"/>
      <c r="EC30" s="680"/>
    </row>
    <row r="31" spans="2:133" ht="11.25" customHeight="1">
      <c r="B31" s="642" t="s">
        <v>308</v>
      </c>
      <c r="C31" s="643"/>
      <c r="D31" s="643"/>
      <c r="E31" s="643"/>
      <c r="F31" s="643"/>
      <c r="G31" s="643"/>
      <c r="H31" s="643"/>
      <c r="I31" s="643"/>
      <c r="J31" s="643"/>
      <c r="K31" s="643"/>
      <c r="L31" s="643"/>
      <c r="M31" s="643"/>
      <c r="N31" s="643"/>
      <c r="O31" s="643"/>
      <c r="P31" s="643"/>
      <c r="Q31" s="644"/>
      <c r="R31" s="645">
        <v>2989816</v>
      </c>
      <c r="S31" s="646"/>
      <c r="T31" s="646"/>
      <c r="U31" s="646"/>
      <c r="V31" s="646"/>
      <c r="W31" s="646"/>
      <c r="X31" s="646"/>
      <c r="Y31" s="647"/>
      <c r="Z31" s="648">
        <v>12.8</v>
      </c>
      <c r="AA31" s="648"/>
      <c r="AB31" s="648"/>
      <c r="AC31" s="648"/>
      <c r="AD31" s="649" t="s">
        <v>233</v>
      </c>
      <c r="AE31" s="649"/>
      <c r="AF31" s="649"/>
      <c r="AG31" s="649"/>
      <c r="AH31" s="649"/>
      <c r="AI31" s="649"/>
      <c r="AJ31" s="649"/>
      <c r="AK31" s="649"/>
      <c r="AL31" s="650" t="s">
        <v>233</v>
      </c>
      <c r="AM31" s="651"/>
      <c r="AN31" s="651"/>
      <c r="AO31" s="652"/>
      <c r="AP31" s="702" t="s">
        <v>309</v>
      </c>
      <c r="AQ31" s="703"/>
      <c r="AR31" s="703"/>
      <c r="AS31" s="703"/>
      <c r="AT31" s="708" t="s">
        <v>310</v>
      </c>
      <c r="AU31" s="231"/>
      <c r="AV31" s="231"/>
      <c r="AW31" s="231"/>
      <c r="AX31" s="631" t="s">
        <v>188</v>
      </c>
      <c r="AY31" s="632"/>
      <c r="AZ31" s="632"/>
      <c r="BA31" s="632"/>
      <c r="BB31" s="632"/>
      <c r="BC31" s="632"/>
      <c r="BD31" s="632"/>
      <c r="BE31" s="632"/>
      <c r="BF31" s="633"/>
      <c r="BG31" s="701">
        <v>99.4</v>
      </c>
      <c r="BH31" s="697"/>
      <c r="BI31" s="697"/>
      <c r="BJ31" s="697"/>
      <c r="BK31" s="697"/>
      <c r="BL31" s="697"/>
      <c r="BM31" s="640">
        <v>97.9</v>
      </c>
      <c r="BN31" s="697"/>
      <c r="BO31" s="697"/>
      <c r="BP31" s="697"/>
      <c r="BQ31" s="698"/>
      <c r="BR31" s="701">
        <v>99.3</v>
      </c>
      <c r="BS31" s="697"/>
      <c r="BT31" s="697"/>
      <c r="BU31" s="697"/>
      <c r="BV31" s="697"/>
      <c r="BW31" s="697"/>
      <c r="BX31" s="640">
        <v>97.6</v>
      </c>
      <c r="BY31" s="697"/>
      <c r="BZ31" s="697"/>
      <c r="CA31" s="697"/>
      <c r="CB31" s="698"/>
      <c r="CD31" s="693"/>
      <c r="CE31" s="694"/>
      <c r="CF31" s="660" t="s">
        <v>311</v>
      </c>
      <c r="CG31" s="661"/>
      <c r="CH31" s="661"/>
      <c r="CI31" s="661"/>
      <c r="CJ31" s="661"/>
      <c r="CK31" s="661"/>
      <c r="CL31" s="661"/>
      <c r="CM31" s="661"/>
      <c r="CN31" s="661"/>
      <c r="CO31" s="661"/>
      <c r="CP31" s="661"/>
      <c r="CQ31" s="662"/>
      <c r="CR31" s="645">
        <v>111315</v>
      </c>
      <c r="CS31" s="682"/>
      <c r="CT31" s="682"/>
      <c r="CU31" s="682"/>
      <c r="CV31" s="682"/>
      <c r="CW31" s="682"/>
      <c r="CX31" s="682"/>
      <c r="CY31" s="683"/>
      <c r="CZ31" s="650">
        <v>0.5</v>
      </c>
      <c r="DA31" s="679"/>
      <c r="DB31" s="679"/>
      <c r="DC31" s="684"/>
      <c r="DD31" s="654">
        <v>108597</v>
      </c>
      <c r="DE31" s="682"/>
      <c r="DF31" s="682"/>
      <c r="DG31" s="682"/>
      <c r="DH31" s="682"/>
      <c r="DI31" s="682"/>
      <c r="DJ31" s="682"/>
      <c r="DK31" s="683"/>
      <c r="DL31" s="654">
        <v>108597</v>
      </c>
      <c r="DM31" s="682"/>
      <c r="DN31" s="682"/>
      <c r="DO31" s="682"/>
      <c r="DP31" s="682"/>
      <c r="DQ31" s="682"/>
      <c r="DR31" s="682"/>
      <c r="DS31" s="682"/>
      <c r="DT31" s="682"/>
      <c r="DU31" s="682"/>
      <c r="DV31" s="683"/>
      <c r="DW31" s="650">
        <v>1</v>
      </c>
      <c r="DX31" s="679"/>
      <c r="DY31" s="679"/>
      <c r="DZ31" s="679"/>
      <c r="EA31" s="679"/>
      <c r="EB31" s="679"/>
      <c r="EC31" s="680"/>
    </row>
    <row r="32" spans="2:133" ht="11.25" customHeight="1">
      <c r="B32" s="712" t="s">
        <v>312</v>
      </c>
      <c r="C32" s="713"/>
      <c r="D32" s="713"/>
      <c r="E32" s="713"/>
      <c r="F32" s="713"/>
      <c r="G32" s="713"/>
      <c r="H32" s="713"/>
      <c r="I32" s="713"/>
      <c r="J32" s="713"/>
      <c r="K32" s="713"/>
      <c r="L32" s="713"/>
      <c r="M32" s="713"/>
      <c r="N32" s="713"/>
      <c r="O32" s="713"/>
      <c r="P32" s="713"/>
      <c r="Q32" s="714"/>
      <c r="R32" s="645" t="s">
        <v>233</v>
      </c>
      <c r="S32" s="646"/>
      <c r="T32" s="646"/>
      <c r="U32" s="646"/>
      <c r="V32" s="646"/>
      <c r="W32" s="646"/>
      <c r="X32" s="646"/>
      <c r="Y32" s="647"/>
      <c r="Z32" s="648" t="s">
        <v>233</v>
      </c>
      <c r="AA32" s="648"/>
      <c r="AB32" s="648"/>
      <c r="AC32" s="648"/>
      <c r="AD32" s="649" t="s">
        <v>233</v>
      </c>
      <c r="AE32" s="649"/>
      <c r="AF32" s="649"/>
      <c r="AG32" s="649"/>
      <c r="AH32" s="649"/>
      <c r="AI32" s="649"/>
      <c r="AJ32" s="649"/>
      <c r="AK32" s="649"/>
      <c r="AL32" s="650" t="s">
        <v>233</v>
      </c>
      <c r="AM32" s="651"/>
      <c r="AN32" s="651"/>
      <c r="AO32" s="652"/>
      <c r="AP32" s="704"/>
      <c r="AQ32" s="705"/>
      <c r="AR32" s="705"/>
      <c r="AS32" s="705"/>
      <c r="AT32" s="709"/>
      <c r="AU32" s="230" t="s">
        <v>313</v>
      </c>
      <c r="AV32" s="230"/>
      <c r="AW32" s="230"/>
      <c r="AX32" s="642" t="s">
        <v>314</v>
      </c>
      <c r="AY32" s="643"/>
      <c r="AZ32" s="643"/>
      <c r="BA32" s="643"/>
      <c r="BB32" s="643"/>
      <c r="BC32" s="643"/>
      <c r="BD32" s="643"/>
      <c r="BE32" s="643"/>
      <c r="BF32" s="644"/>
      <c r="BG32" s="711">
        <v>99.6</v>
      </c>
      <c r="BH32" s="682"/>
      <c r="BI32" s="682"/>
      <c r="BJ32" s="682"/>
      <c r="BK32" s="682"/>
      <c r="BL32" s="682"/>
      <c r="BM32" s="651">
        <v>98.7</v>
      </c>
      <c r="BN32" s="699"/>
      <c r="BO32" s="699"/>
      <c r="BP32" s="699"/>
      <c r="BQ32" s="700"/>
      <c r="BR32" s="711">
        <v>99.5</v>
      </c>
      <c r="BS32" s="682"/>
      <c r="BT32" s="682"/>
      <c r="BU32" s="682"/>
      <c r="BV32" s="682"/>
      <c r="BW32" s="682"/>
      <c r="BX32" s="651">
        <v>98.5</v>
      </c>
      <c r="BY32" s="699"/>
      <c r="BZ32" s="699"/>
      <c r="CA32" s="699"/>
      <c r="CB32" s="700"/>
      <c r="CD32" s="695"/>
      <c r="CE32" s="696"/>
      <c r="CF32" s="660" t="s">
        <v>315</v>
      </c>
      <c r="CG32" s="661"/>
      <c r="CH32" s="661"/>
      <c r="CI32" s="661"/>
      <c r="CJ32" s="661"/>
      <c r="CK32" s="661"/>
      <c r="CL32" s="661"/>
      <c r="CM32" s="661"/>
      <c r="CN32" s="661"/>
      <c r="CO32" s="661"/>
      <c r="CP32" s="661"/>
      <c r="CQ32" s="662"/>
      <c r="CR32" s="645">
        <v>196</v>
      </c>
      <c r="CS32" s="646"/>
      <c r="CT32" s="646"/>
      <c r="CU32" s="646"/>
      <c r="CV32" s="646"/>
      <c r="CW32" s="646"/>
      <c r="CX32" s="646"/>
      <c r="CY32" s="647"/>
      <c r="CZ32" s="650">
        <v>0</v>
      </c>
      <c r="DA32" s="679"/>
      <c r="DB32" s="679"/>
      <c r="DC32" s="684"/>
      <c r="DD32" s="654">
        <v>196</v>
      </c>
      <c r="DE32" s="646"/>
      <c r="DF32" s="646"/>
      <c r="DG32" s="646"/>
      <c r="DH32" s="646"/>
      <c r="DI32" s="646"/>
      <c r="DJ32" s="646"/>
      <c r="DK32" s="647"/>
      <c r="DL32" s="654">
        <v>196</v>
      </c>
      <c r="DM32" s="646"/>
      <c r="DN32" s="646"/>
      <c r="DO32" s="646"/>
      <c r="DP32" s="646"/>
      <c r="DQ32" s="646"/>
      <c r="DR32" s="646"/>
      <c r="DS32" s="646"/>
      <c r="DT32" s="646"/>
      <c r="DU32" s="646"/>
      <c r="DV32" s="647"/>
      <c r="DW32" s="650">
        <v>0</v>
      </c>
      <c r="DX32" s="679"/>
      <c r="DY32" s="679"/>
      <c r="DZ32" s="679"/>
      <c r="EA32" s="679"/>
      <c r="EB32" s="679"/>
      <c r="EC32" s="680"/>
    </row>
    <row r="33" spans="2:133" ht="11.25" customHeight="1">
      <c r="B33" s="642" t="s">
        <v>316</v>
      </c>
      <c r="C33" s="643"/>
      <c r="D33" s="643"/>
      <c r="E33" s="643"/>
      <c r="F33" s="643"/>
      <c r="G33" s="643"/>
      <c r="H33" s="643"/>
      <c r="I33" s="643"/>
      <c r="J33" s="643"/>
      <c r="K33" s="643"/>
      <c r="L33" s="643"/>
      <c r="M33" s="643"/>
      <c r="N33" s="643"/>
      <c r="O33" s="643"/>
      <c r="P33" s="643"/>
      <c r="Q33" s="644"/>
      <c r="R33" s="645">
        <v>1814142</v>
      </c>
      <c r="S33" s="646"/>
      <c r="T33" s="646"/>
      <c r="U33" s="646"/>
      <c r="V33" s="646"/>
      <c r="W33" s="646"/>
      <c r="X33" s="646"/>
      <c r="Y33" s="647"/>
      <c r="Z33" s="648">
        <v>7.8</v>
      </c>
      <c r="AA33" s="648"/>
      <c r="AB33" s="648"/>
      <c r="AC33" s="648"/>
      <c r="AD33" s="649" t="s">
        <v>233</v>
      </c>
      <c r="AE33" s="649"/>
      <c r="AF33" s="649"/>
      <c r="AG33" s="649"/>
      <c r="AH33" s="649"/>
      <c r="AI33" s="649"/>
      <c r="AJ33" s="649"/>
      <c r="AK33" s="649"/>
      <c r="AL33" s="650" t="s">
        <v>233</v>
      </c>
      <c r="AM33" s="651"/>
      <c r="AN33" s="651"/>
      <c r="AO33" s="652"/>
      <c r="AP33" s="706"/>
      <c r="AQ33" s="707"/>
      <c r="AR33" s="707"/>
      <c r="AS33" s="707"/>
      <c r="AT33" s="710"/>
      <c r="AU33" s="232"/>
      <c r="AV33" s="232"/>
      <c r="AW33" s="232"/>
      <c r="AX33" s="686" t="s">
        <v>317</v>
      </c>
      <c r="AY33" s="687"/>
      <c r="AZ33" s="687"/>
      <c r="BA33" s="687"/>
      <c r="BB33" s="687"/>
      <c r="BC33" s="687"/>
      <c r="BD33" s="687"/>
      <c r="BE33" s="687"/>
      <c r="BF33" s="688"/>
      <c r="BG33" s="715">
        <v>99.2</v>
      </c>
      <c r="BH33" s="716"/>
      <c r="BI33" s="716"/>
      <c r="BJ33" s="716"/>
      <c r="BK33" s="716"/>
      <c r="BL33" s="716"/>
      <c r="BM33" s="717">
        <v>97</v>
      </c>
      <c r="BN33" s="716"/>
      <c r="BO33" s="716"/>
      <c r="BP33" s="716"/>
      <c r="BQ33" s="718"/>
      <c r="BR33" s="715">
        <v>99.1</v>
      </c>
      <c r="BS33" s="716"/>
      <c r="BT33" s="716"/>
      <c r="BU33" s="716"/>
      <c r="BV33" s="716"/>
      <c r="BW33" s="716"/>
      <c r="BX33" s="717">
        <v>96.7</v>
      </c>
      <c r="BY33" s="716"/>
      <c r="BZ33" s="716"/>
      <c r="CA33" s="716"/>
      <c r="CB33" s="718"/>
      <c r="CD33" s="660" t="s">
        <v>318</v>
      </c>
      <c r="CE33" s="661"/>
      <c r="CF33" s="661"/>
      <c r="CG33" s="661"/>
      <c r="CH33" s="661"/>
      <c r="CI33" s="661"/>
      <c r="CJ33" s="661"/>
      <c r="CK33" s="661"/>
      <c r="CL33" s="661"/>
      <c r="CM33" s="661"/>
      <c r="CN33" s="661"/>
      <c r="CO33" s="661"/>
      <c r="CP33" s="661"/>
      <c r="CQ33" s="662"/>
      <c r="CR33" s="645">
        <v>10100618</v>
      </c>
      <c r="CS33" s="682"/>
      <c r="CT33" s="682"/>
      <c r="CU33" s="682"/>
      <c r="CV33" s="682"/>
      <c r="CW33" s="682"/>
      <c r="CX33" s="682"/>
      <c r="CY33" s="683"/>
      <c r="CZ33" s="650">
        <v>44.1</v>
      </c>
      <c r="DA33" s="679"/>
      <c r="DB33" s="679"/>
      <c r="DC33" s="684"/>
      <c r="DD33" s="654">
        <v>7468414</v>
      </c>
      <c r="DE33" s="682"/>
      <c r="DF33" s="682"/>
      <c r="DG33" s="682"/>
      <c r="DH33" s="682"/>
      <c r="DI33" s="682"/>
      <c r="DJ33" s="682"/>
      <c r="DK33" s="683"/>
      <c r="DL33" s="654">
        <v>5785741</v>
      </c>
      <c r="DM33" s="682"/>
      <c r="DN33" s="682"/>
      <c r="DO33" s="682"/>
      <c r="DP33" s="682"/>
      <c r="DQ33" s="682"/>
      <c r="DR33" s="682"/>
      <c r="DS33" s="682"/>
      <c r="DT33" s="682"/>
      <c r="DU33" s="682"/>
      <c r="DV33" s="683"/>
      <c r="DW33" s="650">
        <v>51.4</v>
      </c>
      <c r="DX33" s="679"/>
      <c r="DY33" s="679"/>
      <c r="DZ33" s="679"/>
      <c r="EA33" s="679"/>
      <c r="EB33" s="679"/>
      <c r="EC33" s="680"/>
    </row>
    <row r="34" spans="2:133" ht="11.25" customHeight="1">
      <c r="B34" s="642" t="s">
        <v>319</v>
      </c>
      <c r="C34" s="643"/>
      <c r="D34" s="643"/>
      <c r="E34" s="643"/>
      <c r="F34" s="643"/>
      <c r="G34" s="643"/>
      <c r="H34" s="643"/>
      <c r="I34" s="643"/>
      <c r="J34" s="643"/>
      <c r="K34" s="643"/>
      <c r="L34" s="643"/>
      <c r="M34" s="643"/>
      <c r="N34" s="643"/>
      <c r="O34" s="643"/>
      <c r="P34" s="643"/>
      <c r="Q34" s="644"/>
      <c r="R34" s="645">
        <v>142622</v>
      </c>
      <c r="S34" s="646"/>
      <c r="T34" s="646"/>
      <c r="U34" s="646"/>
      <c r="V34" s="646"/>
      <c r="W34" s="646"/>
      <c r="X34" s="646"/>
      <c r="Y34" s="647"/>
      <c r="Z34" s="648">
        <v>0.6</v>
      </c>
      <c r="AA34" s="648"/>
      <c r="AB34" s="648"/>
      <c r="AC34" s="648"/>
      <c r="AD34" s="649">
        <v>40907</v>
      </c>
      <c r="AE34" s="649"/>
      <c r="AF34" s="649"/>
      <c r="AG34" s="649"/>
      <c r="AH34" s="649"/>
      <c r="AI34" s="649"/>
      <c r="AJ34" s="649"/>
      <c r="AK34" s="649"/>
      <c r="AL34" s="650">
        <v>0.4</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320</v>
      </c>
      <c r="CE34" s="661"/>
      <c r="CF34" s="661"/>
      <c r="CG34" s="661"/>
      <c r="CH34" s="661"/>
      <c r="CI34" s="661"/>
      <c r="CJ34" s="661"/>
      <c r="CK34" s="661"/>
      <c r="CL34" s="661"/>
      <c r="CM34" s="661"/>
      <c r="CN34" s="661"/>
      <c r="CO34" s="661"/>
      <c r="CP34" s="661"/>
      <c r="CQ34" s="662"/>
      <c r="CR34" s="645">
        <v>3148018</v>
      </c>
      <c r="CS34" s="646"/>
      <c r="CT34" s="646"/>
      <c r="CU34" s="646"/>
      <c r="CV34" s="646"/>
      <c r="CW34" s="646"/>
      <c r="CX34" s="646"/>
      <c r="CY34" s="647"/>
      <c r="CZ34" s="650">
        <v>13.8</v>
      </c>
      <c r="DA34" s="679"/>
      <c r="DB34" s="679"/>
      <c r="DC34" s="684"/>
      <c r="DD34" s="654">
        <v>2081959</v>
      </c>
      <c r="DE34" s="646"/>
      <c r="DF34" s="646"/>
      <c r="DG34" s="646"/>
      <c r="DH34" s="646"/>
      <c r="DI34" s="646"/>
      <c r="DJ34" s="646"/>
      <c r="DK34" s="647"/>
      <c r="DL34" s="654">
        <v>1814217</v>
      </c>
      <c r="DM34" s="646"/>
      <c r="DN34" s="646"/>
      <c r="DO34" s="646"/>
      <c r="DP34" s="646"/>
      <c r="DQ34" s="646"/>
      <c r="DR34" s="646"/>
      <c r="DS34" s="646"/>
      <c r="DT34" s="646"/>
      <c r="DU34" s="646"/>
      <c r="DV34" s="647"/>
      <c r="DW34" s="650">
        <v>16.100000000000001</v>
      </c>
      <c r="DX34" s="679"/>
      <c r="DY34" s="679"/>
      <c r="DZ34" s="679"/>
      <c r="EA34" s="679"/>
      <c r="EB34" s="679"/>
      <c r="EC34" s="680"/>
    </row>
    <row r="35" spans="2:133" ht="11.25" customHeight="1">
      <c r="B35" s="642" t="s">
        <v>321</v>
      </c>
      <c r="C35" s="643"/>
      <c r="D35" s="643"/>
      <c r="E35" s="643"/>
      <c r="F35" s="643"/>
      <c r="G35" s="643"/>
      <c r="H35" s="643"/>
      <c r="I35" s="643"/>
      <c r="J35" s="643"/>
      <c r="K35" s="643"/>
      <c r="L35" s="643"/>
      <c r="M35" s="643"/>
      <c r="N35" s="643"/>
      <c r="O35" s="643"/>
      <c r="P35" s="643"/>
      <c r="Q35" s="644"/>
      <c r="R35" s="645">
        <v>796569</v>
      </c>
      <c r="S35" s="646"/>
      <c r="T35" s="646"/>
      <c r="U35" s="646"/>
      <c r="V35" s="646"/>
      <c r="W35" s="646"/>
      <c r="X35" s="646"/>
      <c r="Y35" s="647"/>
      <c r="Z35" s="648">
        <v>3.4</v>
      </c>
      <c r="AA35" s="648"/>
      <c r="AB35" s="648"/>
      <c r="AC35" s="648"/>
      <c r="AD35" s="649" t="s">
        <v>233</v>
      </c>
      <c r="AE35" s="649"/>
      <c r="AF35" s="649"/>
      <c r="AG35" s="649"/>
      <c r="AH35" s="649"/>
      <c r="AI35" s="649"/>
      <c r="AJ35" s="649"/>
      <c r="AK35" s="649"/>
      <c r="AL35" s="650" t="s">
        <v>233</v>
      </c>
      <c r="AM35" s="651"/>
      <c r="AN35" s="651"/>
      <c r="AO35" s="652"/>
      <c r="AP35" s="235"/>
      <c r="AQ35" s="624" t="s">
        <v>322</v>
      </c>
      <c r="AR35" s="625"/>
      <c r="AS35" s="625"/>
      <c r="AT35" s="625"/>
      <c r="AU35" s="625"/>
      <c r="AV35" s="625"/>
      <c r="AW35" s="625"/>
      <c r="AX35" s="625"/>
      <c r="AY35" s="625"/>
      <c r="AZ35" s="625"/>
      <c r="BA35" s="625"/>
      <c r="BB35" s="625"/>
      <c r="BC35" s="625"/>
      <c r="BD35" s="625"/>
      <c r="BE35" s="625"/>
      <c r="BF35" s="626"/>
      <c r="BG35" s="624" t="s">
        <v>323</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324</v>
      </c>
      <c r="CE35" s="661"/>
      <c r="CF35" s="661"/>
      <c r="CG35" s="661"/>
      <c r="CH35" s="661"/>
      <c r="CI35" s="661"/>
      <c r="CJ35" s="661"/>
      <c r="CK35" s="661"/>
      <c r="CL35" s="661"/>
      <c r="CM35" s="661"/>
      <c r="CN35" s="661"/>
      <c r="CO35" s="661"/>
      <c r="CP35" s="661"/>
      <c r="CQ35" s="662"/>
      <c r="CR35" s="645">
        <v>306116</v>
      </c>
      <c r="CS35" s="682"/>
      <c r="CT35" s="682"/>
      <c r="CU35" s="682"/>
      <c r="CV35" s="682"/>
      <c r="CW35" s="682"/>
      <c r="CX35" s="682"/>
      <c r="CY35" s="683"/>
      <c r="CZ35" s="650">
        <v>1.3</v>
      </c>
      <c r="DA35" s="679"/>
      <c r="DB35" s="679"/>
      <c r="DC35" s="684"/>
      <c r="DD35" s="654">
        <v>148639</v>
      </c>
      <c r="DE35" s="682"/>
      <c r="DF35" s="682"/>
      <c r="DG35" s="682"/>
      <c r="DH35" s="682"/>
      <c r="DI35" s="682"/>
      <c r="DJ35" s="682"/>
      <c r="DK35" s="683"/>
      <c r="DL35" s="654">
        <v>63367</v>
      </c>
      <c r="DM35" s="682"/>
      <c r="DN35" s="682"/>
      <c r="DO35" s="682"/>
      <c r="DP35" s="682"/>
      <c r="DQ35" s="682"/>
      <c r="DR35" s="682"/>
      <c r="DS35" s="682"/>
      <c r="DT35" s="682"/>
      <c r="DU35" s="682"/>
      <c r="DV35" s="683"/>
      <c r="DW35" s="650">
        <v>0.6</v>
      </c>
      <c r="DX35" s="679"/>
      <c r="DY35" s="679"/>
      <c r="DZ35" s="679"/>
      <c r="EA35" s="679"/>
      <c r="EB35" s="679"/>
      <c r="EC35" s="680"/>
    </row>
    <row r="36" spans="2:133" ht="11.25" customHeight="1">
      <c r="B36" s="642" t="s">
        <v>325</v>
      </c>
      <c r="C36" s="643"/>
      <c r="D36" s="643"/>
      <c r="E36" s="643"/>
      <c r="F36" s="643"/>
      <c r="G36" s="643"/>
      <c r="H36" s="643"/>
      <c r="I36" s="643"/>
      <c r="J36" s="643"/>
      <c r="K36" s="643"/>
      <c r="L36" s="643"/>
      <c r="M36" s="643"/>
      <c r="N36" s="643"/>
      <c r="O36" s="643"/>
      <c r="P36" s="643"/>
      <c r="Q36" s="644"/>
      <c r="R36" s="645">
        <v>152239</v>
      </c>
      <c r="S36" s="646"/>
      <c r="T36" s="646"/>
      <c r="U36" s="646"/>
      <c r="V36" s="646"/>
      <c r="W36" s="646"/>
      <c r="X36" s="646"/>
      <c r="Y36" s="647"/>
      <c r="Z36" s="648">
        <v>0.7</v>
      </c>
      <c r="AA36" s="648"/>
      <c r="AB36" s="648"/>
      <c r="AC36" s="648"/>
      <c r="AD36" s="649" t="s">
        <v>233</v>
      </c>
      <c r="AE36" s="649"/>
      <c r="AF36" s="649"/>
      <c r="AG36" s="649"/>
      <c r="AH36" s="649"/>
      <c r="AI36" s="649"/>
      <c r="AJ36" s="649"/>
      <c r="AK36" s="649"/>
      <c r="AL36" s="650" t="s">
        <v>233</v>
      </c>
      <c r="AM36" s="651"/>
      <c r="AN36" s="651"/>
      <c r="AO36" s="652"/>
      <c r="AP36" s="235"/>
      <c r="AQ36" s="719" t="s">
        <v>326</v>
      </c>
      <c r="AR36" s="720"/>
      <c r="AS36" s="720"/>
      <c r="AT36" s="720"/>
      <c r="AU36" s="720"/>
      <c r="AV36" s="720"/>
      <c r="AW36" s="720"/>
      <c r="AX36" s="720"/>
      <c r="AY36" s="721"/>
      <c r="AZ36" s="634">
        <v>3834442</v>
      </c>
      <c r="BA36" s="635"/>
      <c r="BB36" s="635"/>
      <c r="BC36" s="635"/>
      <c r="BD36" s="635"/>
      <c r="BE36" s="635"/>
      <c r="BF36" s="722"/>
      <c r="BG36" s="656" t="s">
        <v>327</v>
      </c>
      <c r="BH36" s="657"/>
      <c r="BI36" s="657"/>
      <c r="BJ36" s="657"/>
      <c r="BK36" s="657"/>
      <c r="BL36" s="657"/>
      <c r="BM36" s="657"/>
      <c r="BN36" s="657"/>
      <c r="BO36" s="657"/>
      <c r="BP36" s="657"/>
      <c r="BQ36" s="657"/>
      <c r="BR36" s="657"/>
      <c r="BS36" s="657"/>
      <c r="BT36" s="657"/>
      <c r="BU36" s="658"/>
      <c r="BV36" s="634">
        <v>84831</v>
      </c>
      <c r="BW36" s="635"/>
      <c r="BX36" s="635"/>
      <c r="BY36" s="635"/>
      <c r="BZ36" s="635"/>
      <c r="CA36" s="635"/>
      <c r="CB36" s="722"/>
      <c r="CD36" s="660" t="s">
        <v>328</v>
      </c>
      <c r="CE36" s="661"/>
      <c r="CF36" s="661"/>
      <c r="CG36" s="661"/>
      <c r="CH36" s="661"/>
      <c r="CI36" s="661"/>
      <c r="CJ36" s="661"/>
      <c r="CK36" s="661"/>
      <c r="CL36" s="661"/>
      <c r="CM36" s="661"/>
      <c r="CN36" s="661"/>
      <c r="CO36" s="661"/>
      <c r="CP36" s="661"/>
      <c r="CQ36" s="662"/>
      <c r="CR36" s="645">
        <v>4396390</v>
      </c>
      <c r="CS36" s="646"/>
      <c r="CT36" s="646"/>
      <c r="CU36" s="646"/>
      <c r="CV36" s="646"/>
      <c r="CW36" s="646"/>
      <c r="CX36" s="646"/>
      <c r="CY36" s="647"/>
      <c r="CZ36" s="650">
        <v>19.2</v>
      </c>
      <c r="DA36" s="679"/>
      <c r="DB36" s="679"/>
      <c r="DC36" s="684"/>
      <c r="DD36" s="654">
        <v>3518772</v>
      </c>
      <c r="DE36" s="646"/>
      <c r="DF36" s="646"/>
      <c r="DG36" s="646"/>
      <c r="DH36" s="646"/>
      <c r="DI36" s="646"/>
      <c r="DJ36" s="646"/>
      <c r="DK36" s="647"/>
      <c r="DL36" s="654">
        <v>2524284</v>
      </c>
      <c r="DM36" s="646"/>
      <c r="DN36" s="646"/>
      <c r="DO36" s="646"/>
      <c r="DP36" s="646"/>
      <c r="DQ36" s="646"/>
      <c r="DR36" s="646"/>
      <c r="DS36" s="646"/>
      <c r="DT36" s="646"/>
      <c r="DU36" s="646"/>
      <c r="DV36" s="647"/>
      <c r="DW36" s="650">
        <v>22.4</v>
      </c>
      <c r="DX36" s="679"/>
      <c r="DY36" s="679"/>
      <c r="DZ36" s="679"/>
      <c r="EA36" s="679"/>
      <c r="EB36" s="679"/>
      <c r="EC36" s="680"/>
    </row>
    <row r="37" spans="2:133" ht="11.25" customHeight="1">
      <c r="B37" s="642" t="s">
        <v>329</v>
      </c>
      <c r="C37" s="643"/>
      <c r="D37" s="643"/>
      <c r="E37" s="643"/>
      <c r="F37" s="643"/>
      <c r="G37" s="643"/>
      <c r="H37" s="643"/>
      <c r="I37" s="643"/>
      <c r="J37" s="643"/>
      <c r="K37" s="643"/>
      <c r="L37" s="643"/>
      <c r="M37" s="643"/>
      <c r="N37" s="643"/>
      <c r="O37" s="643"/>
      <c r="P37" s="643"/>
      <c r="Q37" s="644"/>
      <c r="R37" s="645">
        <v>478673</v>
      </c>
      <c r="S37" s="646"/>
      <c r="T37" s="646"/>
      <c r="U37" s="646"/>
      <c r="V37" s="646"/>
      <c r="W37" s="646"/>
      <c r="X37" s="646"/>
      <c r="Y37" s="647"/>
      <c r="Z37" s="648">
        <v>2.1</v>
      </c>
      <c r="AA37" s="648"/>
      <c r="AB37" s="648"/>
      <c r="AC37" s="648"/>
      <c r="AD37" s="649" t="s">
        <v>233</v>
      </c>
      <c r="AE37" s="649"/>
      <c r="AF37" s="649"/>
      <c r="AG37" s="649"/>
      <c r="AH37" s="649"/>
      <c r="AI37" s="649"/>
      <c r="AJ37" s="649"/>
      <c r="AK37" s="649"/>
      <c r="AL37" s="650" t="s">
        <v>233</v>
      </c>
      <c r="AM37" s="651"/>
      <c r="AN37" s="651"/>
      <c r="AO37" s="652"/>
      <c r="AQ37" s="723" t="s">
        <v>330</v>
      </c>
      <c r="AR37" s="724"/>
      <c r="AS37" s="724"/>
      <c r="AT37" s="724"/>
      <c r="AU37" s="724"/>
      <c r="AV37" s="724"/>
      <c r="AW37" s="724"/>
      <c r="AX37" s="724"/>
      <c r="AY37" s="725"/>
      <c r="AZ37" s="645">
        <v>1250500</v>
      </c>
      <c r="BA37" s="646"/>
      <c r="BB37" s="646"/>
      <c r="BC37" s="646"/>
      <c r="BD37" s="682"/>
      <c r="BE37" s="682"/>
      <c r="BF37" s="700"/>
      <c r="BG37" s="660" t="s">
        <v>331</v>
      </c>
      <c r="BH37" s="661"/>
      <c r="BI37" s="661"/>
      <c r="BJ37" s="661"/>
      <c r="BK37" s="661"/>
      <c r="BL37" s="661"/>
      <c r="BM37" s="661"/>
      <c r="BN37" s="661"/>
      <c r="BO37" s="661"/>
      <c r="BP37" s="661"/>
      <c r="BQ37" s="661"/>
      <c r="BR37" s="661"/>
      <c r="BS37" s="661"/>
      <c r="BT37" s="661"/>
      <c r="BU37" s="662"/>
      <c r="BV37" s="645">
        <v>20851</v>
      </c>
      <c r="BW37" s="646"/>
      <c r="BX37" s="646"/>
      <c r="BY37" s="646"/>
      <c r="BZ37" s="646"/>
      <c r="CA37" s="646"/>
      <c r="CB37" s="655"/>
      <c r="CD37" s="660" t="s">
        <v>332</v>
      </c>
      <c r="CE37" s="661"/>
      <c r="CF37" s="661"/>
      <c r="CG37" s="661"/>
      <c r="CH37" s="661"/>
      <c r="CI37" s="661"/>
      <c r="CJ37" s="661"/>
      <c r="CK37" s="661"/>
      <c r="CL37" s="661"/>
      <c r="CM37" s="661"/>
      <c r="CN37" s="661"/>
      <c r="CO37" s="661"/>
      <c r="CP37" s="661"/>
      <c r="CQ37" s="662"/>
      <c r="CR37" s="645">
        <v>804460</v>
      </c>
      <c r="CS37" s="682"/>
      <c r="CT37" s="682"/>
      <c r="CU37" s="682"/>
      <c r="CV37" s="682"/>
      <c r="CW37" s="682"/>
      <c r="CX37" s="682"/>
      <c r="CY37" s="683"/>
      <c r="CZ37" s="650">
        <v>3.5</v>
      </c>
      <c r="DA37" s="679"/>
      <c r="DB37" s="679"/>
      <c r="DC37" s="684"/>
      <c r="DD37" s="654">
        <v>804460</v>
      </c>
      <c r="DE37" s="682"/>
      <c r="DF37" s="682"/>
      <c r="DG37" s="682"/>
      <c r="DH37" s="682"/>
      <c r="DI37" s="682"/>
      <c r="DJ37" s="682"/>
      <c r="DK37" s="683"/>
      <c r="DL37" s="654">
        <v>786013</v>
      </c>
      <c r="DM37" s="682"/>
      <c r="DN37" s="682"/>
      <c r="DO37" s="682"/>
      <c r="DP37" s="682"/>
      <c r="DQ37" s="682"/>
      <c r="DR37" s="682"/>
      <c r="DS37" s="682"/>
      <c r="DT37" s="682"/>
      <c r="DU37" s="682"/>
      <c r="DV37" s="683"/>
      <c r="DW37" s="650">
        <v>7</v>
      </c>
      <c r="DX37" s="679"/>
      <c r="DY37" s="679"/>
      <c r="DZ37" s="679"/>
      <c r="EA37" s="679"/>
      <c r="EB37" s="679"/>
      <c r="EC37" s="680"/>
    </row>
    <row r="38" spans="2:133" ht="11.25" customHeight="1">
      <c r="B38" s="642" t="s">
        <v>333</v>
      </c>
      <c r="C38" s="643"/>
      <c r="D38" s="643"/>
      <c r="E38" s="643"/>
      <c r="F38" s="643"/>
      <c r="G38" s="643"/>
      <c r="H38" s="643"/>
      <c r="I38" s="643"/>
      <c r="J38" s="643"/>
      <c r="K38" s="643"/>
      <c r="L38" s="643"/>
      <c r="M38" s="643"/>
      <c r="N38" s="643"/>
      <c r="O38" s="643"/>
      <c r="P38" s="643"/>
      <c r="Q38" s="644"/>
      <c r="R38" s="645">
        <v>455919</v>
      </c>
      <c r="S38" s="646"/>
      <c r="T38" s="646"/>
      <c r="U38" s="646"/>
      <c r="V38" s="646"/>
      <c r="W38" s="646"/>
      <c r="X38" s="646"/>
      <c r="Y38" s="647"/>
      <c r="Z38" s="648">
        <v>2</v>
      </c>
      <c r="AA38" s="648"/>
      <c r="AB38" s="648"/>
      <c r="AC38" s="648"/>
      <c r="AD38" s="649">
        <v>11399</v>
      </c>
      <c r="AE38" s="649"/>
      <c r="AF38" s="649"/>
      <c r="AG38" s="649"/>
      <c r="AH38" s="649"/>
      <c r="AI38" s="649"/>
      <c r="AJ38" s="649"/>
      <c r="AK38" s="649"/>
      <c r="AL38" s="650">
        <v>0.1</v>
      </c>
      <c r="AM38" s="651"/>
      <c r="AN38" s="651"/>
      <c r="AO38" s="652"/>
      <c r="AQ38" s="723" t="s">
        <v>334</v>
      </c>
      <c r="AR38" s="724"/>
      <c r="AS38" s="724"/>
      <c r="AT38" s="724"/>
      <c r="AU38" s="724"/>
      <c r="AV38" s="724"/>
      <c r="AW38" s="724"/>
      <c r="AX38" s="724"/>
      <c r="AY38" s="725"/>
      <c r="AZ38" s="645">
        <v>640804</v>
      </c>
      <c r="BA38" s="646"/>
      <c r="BB38" s="646"/>
      <c r="BC38" s="646"/>
      <c r="BD38" s="682"/>
      <c r="BE38" s="682"/>
      <c r="BF38" s="700"/>
      <c r="BG38" s="660" t="s">
        <v>335</v>
      </c>
      <c r="BH38" s="661"/>
      <c r="BI38" s="661"/>
      <c r="BJ38" s="661"/>
      <c r="BK38" s="661"/>
      <c r="BL38" s="661"/>
      <c r="BM38" s="661"/>
      <c r="BN38" s="661"/>
      <c r="BO38" s="661"/>
      <c r="BP38" s="661"/>
      <c r="BQ38" s="661"/>
      <c r="BR38" s="661"/>
      <c r="BS38" s="661"/>
      <c r="BT38" s="661"/>
      <c r="BU38" s="662"/>
      <c r="BV38" s="645">
        <v>5644</v>
      </c>
      <c r="BW38" s="646"/>
      <c r="BX38" s="646"/>
      <c r="BY38" s="646"/>
      <c r="BZ38" s="646"/>
      <c r="CA38" s="646"/>
      <c r="CB38" s="655"/>
      <c r="CD38" s="660" t="s">
        <v>336</v>
      </c>
      <c r="CE38" s="661"/>
      <c r="CF38" s="661"/>
      <c r="CG38" s="661"/>
      <c r="CH38" s="661"/>
      <c r="CI38" s="661"/>
      <c r="CJ38" s="661"/>
      <c r="CK38" s="661"/>
      <c r="CL38" s="661"/>
      <c r="CM38" s="661"/>
      <c r="CN38" s="661"/>
      <c r="CO38" s="661"/>
      <c r="CP38" s="661"/>
      <c r="CQ38" s="662"/>
      <c r="CR38" s="645">
        <v>1851915</v>
      </c>
      <c r="CS38" s="646"/>
      <c r="CT38" s="646"/>
      <c r="CU38" s="646"/>
      <c r="CV38" s="646"/>
      <c r="CW38" s="646"/>
      <c r="CX38" s="646"/>
      <c r="CY38" s="647"/>
      <c r="CZ38" s="650">
        <v>8.1</v>
      </c>
      <c r="DA38" s="679"/>
      <c r="DB38" s="679"/>
      <c r="DC38" s="684"/>
      <c r="DD38" s="654">
        <v>1499270</v>
      </c>
      <c r="DE38" s="646"/>
      <c r="DF38" s="646"/>
      <c r="DG38" s="646"/>
      <c r="DH38" s="646"/>
      <c r="DI38" s="646"/>
      <c r="DJ38" s="646"/>
      <c r="DK38" s="647"/>
      <c r="DL38" s="654">
        <v>1383873</v>
      </c>
      <c r="DM38" s="646"/>
      <c r="DN38" s="646"/>
      <c r="DO38" s="646"/>
      <c r="DP38" s="646"/>
      <c r="DQ38" s="646"/>
      <c r="DR38" s="646"/>
      <c r="DS38" s="646"/>
      <c r="DT38" s="646"/>
      <c r="DU38" s="646"/>
      <c r="DV38" s="647"/>
      <c r="DW38" s="650">
        <v>12.3</v>
      </c>
      <c r="DX38" s="679"/>
      <c r="DY38" s="679"/>
      <c r="DZ38" s="679"/>
      <c r="EA38" s="679"/>
      <c r="EB38" s="679"/>
      <c r="EC38" s="680"/>
    </row>
    <row r="39" spans="2:133" ht="11.25" customHeight="1">
      <c r="B39" s="642" t="s">
        <v>337</v>
      </c>
      <c r="C39" s="643"/>
      <c r="D39" s="643"/>
      <c r="E39" s="643"/>
      <c r="F39" s="643"/>
      <c r="G39" s="643"/>
      <c r="H39" s="643"/>
      <c r="I39" s="643"/>
      <c r="J39" s="643"/>
      <c r="K39" s="643"/>
      <c r="L39" s="643"/>
      <c r="M39" s="643"/>
      <c r="N39" s="643"/>
      <c r="O39" s="643"/>
      <c r="P39" s="643"/>
      <c r="Q39" s="644"/>
      <c r="R39" s="645">
        <v>3604434</v>
      </c>
      <c r="S39" s="646"/>
      <c r="T39" s="646"/>
      <c r="U39" s="646"/>
      <c r="V39" s="646"/>
      <c r="W39" s="646"/>
      <c r="X39" s="646"/>
      <c r="Y39" s="647"/>
      <c r="Z39" s="648">
        <v>15.5</v>
      </c>
      <c r="AA39" s="648"/>
      <c r="AB39" s="648"/>
      <c r="AC39" s="648"/>
      <c r="AD39" s="649" t="s">
        <v>233</v>
      </c>
      <c r="AE39" s="649"/>
      <c r="AF39" s="649"/>
      <c r="AG39" s="649"/>
      <c r="AH39" s="649"/>
      <c r="AI39" s="649"/>
      <c r="AJ39" s="649"/>
      <c r="AK39" s="649"/>
      <c r="AL39" s="650" t="s">
        <v>233</v>
      </c>
      <c r="AM39" s="651"/>
      <c r="AN39" s="651"/>
      <c r="AO39" s="652"/>
      <c r="AQ39" s="723" t="s">
        <v>338</v>
      </c>
      <c r="AR39" s="724"/>
      <c r="AS39" s="724"/>
      <c r="AT39" s="724"/>
      <c r="AU39" s="724"/>
      <c r="AV39" s="724"/>
      <c r="AW39" s="724"/>
      <c r="AX39" s="724"/>
      <c r="AY39" s="725"/>
      <c r="AZ39" s="645">
        <v>91223</v>
      </c>
      <c r="BA39" s="646"/>
      <c r="BB39" s="646"/>
      <c r="BC39" s="646"/>
      <c r="BD39" s="682"/>
      <c r="BE39" s="682"/>
      <c r="BF39" s="700"/>
      <c r="BG39" s="660" t="s">
        <v>339</v>
      </c>
      <c r="BH39" s="661"/>
      <c r="BI39" s="661"/>
      <c r="BJ39" s="661"/>
      <c r="BK39" s="661"/>
      <c r="BL39" s="661"/>
      <c r="BM39" s="661"/>
      <c r="BN39" s="661"/>
      <c r="BO39" s="661"/>
      <c r="BP39" s="661"/>
      <c r="BQ39" s="661"/>
      <c r="BR39" s="661"/>
      <c r="BS39" s="661"/>
      <c r="BT39" s="661"/>
      <c r="BU39" s="662"/>
      <c r="BV39" s="645">
        <v>9336</v>
      </c>
      <c r="BW39" s="646"/>
      <c r="BX39" s="646"/>
      <c r="BY39" s="646"/>
      <c r="BZ39" s="646"/>
      <c r="CA39" s="646"/>
      <c r="CB39" s="655"/>
      <c r="CD39" s="660" t="s">
        <v>340</v>
      </c>
      <c r="CE39" s="661"/>
      <c r="CF39" s="661"/>
      <c r="CG39" s="661"/>
      <c r="CH39" s="661"/>
      <c r="CI39" s="661"/>
      <c r="CJ39" s="661"/>
      <c r="CK39" s="661"/>
      <c r="CL39" s="661"/>
      <c r="CM39" s="661"/>
      <c r="CN39" s="661"/>
      <c r="CO39" s="661"/>
      <c r="CP39" s="661"/>
      <c r="CQ39" s="662"/>
      <c r="CR39" s="645">
        <v>202144</v>
      </c>
      <c r="CS39" s="682"/>
      <c r="CT39" s="682"/>
      <c r="CU39" s="682"/>
      <c r="CV39" s="682"/>
      <c r="CW39" s="682"/>
      <c r="CX39" s="682"/>
      <c r="CY39" s="683"/>
      <c r="CZ39" s="650">
        <v>0.9</v>
      </c>
      <c r="DA39" s="679"/>
      <c r="DB39" s="679"/>
      <c r="DC39" s="684"/>
      <c r="DD39" s="654">
        <v>188931</v>
      </c>
      <c r="DE39" s="682"/>
      <c r="DF39" s="682"/>
      <c r="DG39" s="682"/>
      <c r="DH39" s="682"/>
      <c r="DI39" s="682"/>
      <c r="DJ39" s="682"/>
      <c r="DK39" s="683"/>
      <c r="DL39" s="654" t="s">
        <v>233</v>
      </c>
      <c r="DM39" s="682"/>
      <c r="DN39" s="682"/>
      <c r="DO39" s="682"/>
      <c r="DP39" s="682"/>
      <c r="DQ39" s="682"/>
      <c r="DR39" s="682"/>
      <c r="DS39" s="682"/>
      <c r="DT39" s="682"/>
      <c r="DU39" s="682"/>
      <c r="DV39" s="683"/>
      <c r="DW39" s="650" t="s">
        <v>233</v>
      </c>
      <c r="DX39" s="679"/>
      <c r="DY39" s="679"/>
      <c r="DZ39" s="679"/>
      <c r="EA39" s="679"/>
      <c r="EB39" s="679"/>
      <c r="EC39" s="680"/>
    </row>
    <row r="40" spans="2:133" ht="11.25" customHeight="1">
      <c r="B40" s="642" t="s">
        <v>341</v>
      </c>
      <c r="C40" s="643"/>
      <c r="D40" s="643"/>
      <c r="E40" s="643"/>
      <c r="F40" s="643"/>
      <c r="G40" s="643"/>
      <c r="H40" s="643"/>
      <c r="I40" s="643"/>
      <c r="J40" s="643"/>
      <c r="K40" s="643"/>
      <c r="L40" s="643"/>
      <c r="M40" s="643"/>
      <c r="N40" s="643"/>
      <c r="O40" s="643"/>
      <c r="P40" s="643"/>
      <c r="Q40" s="644"/>
      <c r="R40" s="645" t="s">
        <v>233</v>
      </c>
      <c r="S40" s="646"/>
      <c r="T40" s="646"/>
      <c r="U40" s="646"/>
      <c r="V40" s="646"/>
      <c r="W40" s="646"/>
      <c r="X40" s="646"/>
      <c r="Y40" s="647"/>
      <c r="Z40" s="648" t="s">
        <v>233</v>
      </c>
      <c r="AA40" s="648"/>
      <c r="AB40" s="648"/>
      <c r="AC40" s="648"/>
      <c r="AD40" s="649" t="s">
        <v>233</v>
      </c>
      <c r="AE40" s="649"/>
      <c r="AF40" s="649"/>
      <c r="AG40" s="649"/>
      <c r="AH40" s="649"/>
      <c r="AI40" s="649"/>
      <c r="AJ40" s="649"/>
      <c r="AK40" s="649"/>
      <c r="AL40" s="650" t="s">
        <v>233</v>
      </c>
      <c r="AM40" s="651"/>
      <c r="AN40" s="651"/>
      <c r="AO40" s="652"/>
      <c r="AQ40" s="723" t="s">
        <v>342</v>
      </c>
      <c r="AR40" s="724"/>
      <c r="AS40" s="724"/>
      <c r="AT40" s="724"/>
      <c r="AU40" s="724"/>
      <c r="AV40" s="724"/>
      <c r="AW40" s="724"/>
      <c r="AX40" s="724"/>
      <c r="AY40" s="725"/>
      <c r="AZ40" s="645">
        <v>32291</v>
      </c>
      <c r="BA40" s="646"/>
      <c r="BB40" s="646"/>
      <c r="BC40" s="646"/>
      <c r="BD40" s="682"/>
      <c r="BE40" s="682"/>
      <c r="BF40" s="700"/>
      <c r="BG40" s="726" t="s">
        <v>343</v>
      </c>
      <c r="BH40" s="727"/>
      <c r="BI40" s="727"/>
      <c r="BJ40" s="727"/>
      <c r="BK40" s="727"/>
      <c r="BL40" s="236"/>
      <c r="BM40" s="661" t="s">
        <v>344</v>
      </c>
      <c r="BN40" s="661"/>
      <c r="BO40" s="661"/>
      <c r="BP40" s="661"/>
      <c r="BQ40" s="661"/>
      <c r="BR40" s="661"/>
      <c r="BS40" s="661"/>
      <c r="BT40" s="661"/>
      <c r="BU40" s="662"/>
      <c r="BV40" s="645">
        <v>111</v>
      </c>
      <c r="BW40" s="646"/>
      <c r="BX40" s="646"/>
      <c r="BY40" s="646"/>
      <c r="BZ40" s="646"/>
      <c r="CA40" s="646"/>
      <c r="CB40" s="655"/>
      <c r="CD40" s="660" t="s">
        <v>345</v>
      </c>
      <c r="CE40" s="661"/>
      <c r="CF40" s="661"/>
      <c r="CG40" s="661"/>
      <c r="CH40" s="661"/>
      <c r="CI40" s="661"/>
      <c r="CJ40" s="661"/>
      <c r="CK40" s="661"/>
      <c r="CL40" s="661"/>
      <c r="CM40" s="661"/>
      <c r="CN40" s="661"/>
      <c r="CO40" s="661"/>
      <c r="CP40" s="661"/>
      <c r="CQ40" s="662"/>
      <c r="CR40" s="645">
        <v>196035</v>
      </c>
      <c r="CS40" s="646"/>
      <c r="CT40" s="646"/>
      <c r="CU40" s="646"/>
      <c r="CV40" s="646"/>
      <c r="CW40" s="646"/>
      <c r="CX40" s="646"/>
      <c r="CY40" s="647"/>
      <c r="CZ40" s="650">
        <v>0.9</v>
      </c>
      <c r="DA40" s="679"/>
      <c r="DB40" s="679"/>
      <c r="DC40" s="684"/>
      <c r="DD40" s="654">
        <v>30843</v>
      </c>
      <c r="DE40" s="646"/>
      <c r="DF40" s="646"/>
      <c r="DG40" s="646"/>
      <c r="DH40" s="646"/>
      <c r="DI40" s="646"/>
      <c r="DJ40" s="646"/>
      <c r="DK40" s="647"/>
      <c r="DL40" s="654" t="s">
        <v>233</v>
      </c>
      <c r="DM40" s="646"/>
      <c r="DN40" s="646"/>
      <c r="DO40" s="646"/>
      <c r="DP40" s="646"/>
      <c r="DQ40" s="646"/>
      <c r="DR40" s="646"/>
      <c r="DS40" s="646"/>
      <c r="DT40" s="646"/>
      <c r="DU40" s="646"/>
      <c r="DV40" s="647"/>
      <c r="DW40" s="650" t="s">
        <v>233</v>
      </c>
      <c r="DX40" s="679"/>
      <c r="DY40" s="679"/>
      <c r="DZ40" s="679"/>
      <c r="EA40" s="679"/>
      <c r="EB40" s="679"/>
      <c r="EC40" s="680"/>
    </row>
    <row r="41" spans="2:133" ht="11.25" customHeight="1">
      <c r="B41" s="642" t="s">
        <v>346</v>
      </c>
      <c r="C41" s="643"/>
      <c r="D41" s="643"/>
      <c r="E41" s="643"/>
      <c r="F41" s="643"/>
      <c r="G41" s="643"/>
      <c r="H41" s="643"/>
      <c r="I41" s="643"/>
      <c r="J41" s="643"/>
      <c r="K41" s="643"/>
      <c r="L41" s="643"/>
      <c r="M41" s="643"/>
      <c r="N41" s="643"/>
      <c r="O41" s="643"/>
      <c r="P41" s="643"/>
      <c r="Q41" s="644"/>
      <c r="R41" s="645">
        <v>401434</v>
      </c>
      <c r="S41" s="646"/>
      <c r="T41" s="646"/>
      <c r="U41" s="646"/>
      <c r="V41" s="646"/>
      <c r="W41" s="646"/>
      <c r="X41" s="646"/>
      <c r="Y41" s="647"/>
      <c r="Z41" s="648">
        <v>1.7</v>
      </c>
      <c r="AA41" s="648"/>
      <c r="AB41" s="648"/>
      <c r="AC41" s="648"/>
      <c r="AD41" s="649" t="s">
        <v>233</v>
      </c>
      <c r="AE41" s="649"/>
      <c r="AF41" s="649"/>
      <c r="AG41" s="649"/>
      <c r="AH41" s="649"/>
      <c r="AI41" s="649"/>
      <c r="AJ41" s="649"/>
      <c r="AK41" s="649"/>
      <c r="AL41" s="650" t="s">
        <v>233</v>
      </c>
      <c r="AM41" s="651"/>
      <c r="AN41" s="651"/>
      <c r="AO41" s="652"/>
      <c r="AQ41" s="723" t="s">
        <v>347</v>
      </c>
      <c r="AR41" s="724"/>
      <c r="AS41" s="724"/>
      <c r="AT41" s="724"/>
      <c r="AU41" s="724"/>
      <c r="AV41" s="724"/>
      <c r="AW41" s="724"/>
      <c r="AX41" s="724"/>
      <c r="AY41" s="725"/>
      <c r="AZ41" s="645">
        <v>420008</v>
      </c>
      <c r="BA41" s="646"/>
      <c r="BB41" s="646"/>
      <c r="BC41" s="646"/>
      <c r="BD41" s="682"/>
      <c r="BE41" s="682"/>
      <c r="BF41" s="700"/>
      <c r="BG41" s="726"/>
      <c r="BH41" s="727"/>
      <c r="BI41" s="727"/>
      <c r="BJ41" s="727"/>
      <c r="BK41" s="727"/>
      <c r="BL41" s="236"/>
      <c r="BM41" s="661" t="s">
        <v>348</v>
      </c>
      <c r="BN41" s="661"/>
      <c r="BO41" s="661"/>
      <c r="BP41" s="661"/>
      <c r="BQ41" s="661"/>
      <c r="BR41" s="661"/>
      <c r="BS41" s="661"/>
      <c r="BT41" s="661"/>
      <c r="BU41" s="662"/>
      <c r="BV41" s="645" t="s">
        <v>233</v>
      </c>
      <c r="BW41" s="646"/>
      <c r="BX41" s="646"/>
      <c r="BY41" s="646"/>
      <c r="BZ41" s="646"/>
      <c r="CA41" s="646"/>
      <c r="CB41" s="655"/>
      <c r="CD41" s="660" t="s">
        <v>349</v>
      </c>
      <c r="CE41" s="661"/>
      <c r="CF41" s="661"/>
      <c r="CG41" s="661"/>
      <c r="CH41" s="661"/>
      <c r="CI41" s="661"/>
      <c r="CJ41" s="661"/>
      <c r="CK41" s="661"/>
      <c r="CL41" s="661"/>
      <c r="CM41" s="661"/>
      <c r="CN41" s="661"/>
      <c r="CO41" s="661"/>
      <c r="CP41" s="661"/>
      <c r="CQ41" s="662"/>
      <c r="CR41" s="645" t="s">
        <v>233</v>
      </c>
      <c r="CS41" s="682"/>
      <c r="CT41" s="682"/>
      <c r="CU41" s="682"/>
      <c r="CV41" s="682"/>
      <c r="CW41" s="682"/>
      <c r="CX41" s="682"/>
      <c r="CY41" s="683"/>
      <c r="CZ41" s="650" t="s">
        <v>233</v>
      </c>
      <c r="DA41" s="679"/>
      <c r="DB41" s="679"/>
      <c r="DC41" s="684"/>
      <c r="DD41" s="654" t="s">
        <v>233</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86" t="s">
        <v>350</v>
      </c>
      <c r="C42" s="687"/>
      <c r="D42" s="687"/>
      <c r="E42" s="687"/>
      <c r="F42" s="687"/>
      <c r="G42" s="687"/>
      <c r="H42" s="687"/>
      <c r="I42" s="687"/>
      <c r="J42" s="687"/>
      <c r="K42" s="687"/>
      <c r="L42" s="687"/>
      <c r="M42" s="687"/>
      <c r="N42" s="687"/>
      <c r="O42" s="687"/>
      <c r="P42" s="687"/>
      <c r="Q42" s="688"/>
      <c r="R42" s="730">
        <v>23272359</v>
      </c>
      <c r="S42" s="731"/>
      <c r="T42" s="731"/>
      <c r="U42" s="731"/>
      <c r="V42" s="731"/>
      <c r="W42" s="731"/>
      <c r="X42" s="731"/>
      <c r="Y42" s="739"/>
      <c r="Z42" s="740">
        <v>100</v>
      </c>
      <c r="AA42" s="740"/>
      <c r="AB42" s="740"/>
      <c r="AC42" s="740"/>
      <c r="AD42" s="741">
        <v>10858640</v>
      </c>
      <c r="AE42" s="741"/>
      <c r="AF42" s="741"/>
      <c r="AG42" s="741"/>
      <c r="AH42" s="741"/>
      <c r="AI42" s="741"/>
      <c r="AJ42" s="741"/>
      <c r="AK42" s="741"/>
      <c r="AL42" s="742">
        <v>100</v>
      </c>
      <c r="AM42" s="717"/>
      <c r="AN42" s="717"/>
      <c r="AO42" s="743"/>
      <c r="AQ42" s="744" t="s">
        <v>351</v>
      </c>
      <c r="AR42" s="745"/>
      <c r="AS42" s="745"/>
      <c r="AT42" s="745"/>
      <c r="AU42" s="745"/>
      <c r="AV42" s="745"/>
      <c r="AW42" s="745"/>
      <c r="AX42" s="745"/>
      <c r="AY42" s="746"/>
      <c r="AZ42" s="730">
        <v>1399616</v>
      </c>
      <c r="BA42" s="731"/>
      <c r="BB42" s="731"/>
      <c r="BC42" s="731"/>
      <c r="BD42" s="716"/>
      <c r="BE42" s="716"/>
      <c r="BF42" s="718"/>
      <c r="BG42" s="728"/>
      <c r="BH42" s="729"/>
      <c r="BI42" s="729"/>
      <c r="BJ42" s="729"/>
      <c r="BK42" s="729"/>
      <c r="BL42" s="237"/>
      <c r="BM42" s="671" t="s">
        <v>352</v>
      </c>
      <c r="BN42" s="671"/>
      <c r="BO42" s="671"/>
      <c r="BP42" s="671"/>
      <c r="BQ42" s="671"/>
      <c r="BR42" s="671"/>
      <c r="BS42" s="671"/>
      <c r="BT42" s="671"/>
      <c r="BU42" s="672"/>
      <c r="BV42" s="730">
        <v>363</v>
      </c>
      <c r="BW42" s="731"/>
      <c r="BX42" s="731"/>
      <c r="BY42" s="731"/>
      <c r="BZ42" s="731"/>
      <c r="CA42" s="731"/>
      <c r="CB42" s="738"/>
      <c r="CD42" s="642" t="s">
        <v>353</v>
      </c>
      <c r="CE42" s="643"/>
      <c r="CF42" s="643"/>
      <c r="CG42" s="643"/>
      <c r="CH42" s="643"/>
      <c r="CI42" s="643"/>
      <c r="CJ42" s="643"/>
      <c r="CK42" s="643"/>
      <c r="CL42" s="643"/>
      <c r="CM42" s="643"/>
      <c r="CN42" s="643"/>
      <c r="CO42" s="643"/>
      <c r="CP42" s="643"/>
      <c r="CQ42" s="644"/>
      <c r="CR42" s="645">
        <v>5512238</v>
      </c>
      <c r="CS42" s="646"/>
      <c r="CT42" s="646"/>
      <c r="CU42" s="646"/>
      <c r="CV42" s="646"/>
      <c r="CW42" s="646"/>
      <c r="CX42" s="646"/>
      <c r="CY42" s="647"/>
      <c r="CZ42" s="650">
        <v>24.1</v>
      </c>
      <c r="DA42" s="651"/>
      <c r="DB42" s="651"/>
      <c r="DC42" s="663"/>
      <c r="DD42" s="654">
        <v>521507</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V43" s="238"/>
      <c r="BW43" s="238"/>
      <c r="BX43" s="238"/>
      <c r="BY43" s="238"/>
      <c r="BZ43" s="238"/>
      <c r="CA43" s="238"/>
      <c r="CB43" s="238"/>
      <c r="CD43" s="642" t="s">
        <v>354</v>
      </c>
      <c r="CE43" s="643"/>
      <c r="CF43" s="643"/>
      <c r="CG43" s="643"/>
      <c r="CH43" s="643"/>
      <c r="CI43" s="643"/>
      <c r="CJ43" s="643"/>
      <c r="CK43" s="643"/>
      <c r="CL43" s="643"/>
      <c r="CM43" s="643"/>
      <c r="CN43" s="643"/>
      <c r="CO43" s="643"/>
      <c r="CP43" s="643"/>
      <c r="CQ43" s="644"/>
      <c r="CR43" s="645">
        <v>132429</v>
      </c>
      <c r="CS43" s="682"/>
      <c r="CT43" s="682"/>
      <c r="CU43" s="682"/>
      <c r="CV43" s="682"/>
      <c r="CW43" s="682"/>
      <c r="CX43" s="682"/>
      <c r="CY43" s="683"/>
      <c r="CZ43" s="650">
        <v>0.6</v>
      </c>
      <c r="DA43" s="679"/>
      <c r="DB43" s="679"/>
      <c r="DC43" s="684"/>
      <c r="DD43" s="654">
        <v>132429</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CD44" s="757" t="s">
        <v>303</v>
      </c>
      <c r="CE44" s="758"/>
      <c r="CF44" s="642" t="s">
        <v>355</v>
      </c>
      <c r="CG44" s="643"/>
      <c r="CH44" s="643"/>
      <c r="CI44" s="643"/>
      <c r="CJ44" s="643"/>
      <c r="CK44" s="643"/>
      <c r="CL44" s="643"/>
      <c r="CM44" s="643"/>
      <c r="CN44" s="643"/>
      <c r="CO44" s="643"/>
      <c r="CP44" s="643"/>
      <c r="CQ44" s="644"/>
      <c r="CR44" s="645">
        <v>5247856</v>
      </c>
      <c r="CS44" s="646"/>
      <c r="CT44" s="646"/>
      <c r="CU44" s="646"/>
      <c r="CV44" s="646"/>
      <c r="CW44" s="646"/>
      <c r="CX44" s="646"/>
      <c r="CY44" s="647"/>
      <c r="CZ44" s="650">
        <v>22.9</v>
      </c>
      <c r="DA44" s="651"/>
      <c r="DB44" s="651"/>
      <c r="DC44" s="663"/>
      <c r="DD44" s="654">
        <v>450901</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CD45" s="759"/>
      <c r="CE45" s="760"/>
      <c r="CF45" s="642" t="s">
        <v>356</v>
      </c>
      <c r="CG45" s="643"/>
      <c r="CH45" s="643"/>
      <c r="CI45" s="643"/>
      <c r="CJ45" s="643"/>
      <c r="CK45" s="643"/>
      <c r="CL45" s="643"/>
      <c r="CM45" s="643"/>
      <c r="CN45" s="643"/>
      <c r="CO45" s="643"/>
      <c r="CP45" s="643"/>
      <c r="CQ45" s="644"/>
      <c r="CR45" s="645">
        <v>2952866</v>
      </c>
      <c r="CS45" s="682"/>
      <c r="CT45" s="682"/>
      <c r="CU45" s="682"/>
      <c r="CV45" s="682"/>
      <c r="CW45" s="682"/>
      <c r="CX45" s="682"/>
      <c r="CY45" s="683"/>
      <c r="CZ45" s="650">
        <v>12.9</v>
      </c>
      <c r="DA45" s="679"/>
      <c r="DB45" s="679"/>
      <c r="DC45" s="684"/>
      <c r="DD45" s="654">
        <v>23391</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358</v>
      </c>
      <c r="CG46" s="643"/>
      <c r="CH46" s="643"/>
      <c r="CI46" s="643"/>
      <c r="CJ46" s="643"/>
      <c r="CK46" s="643"/>
      <c r="CL46" s="643"/>
      <c r="CM46" s="643"/>
      <c r="CN46" s="643"/>
      <c r="CO46" s="643"/>
      <c r="CP46" s="643"/>
      <c r="CQ46" s="644"/>
      <c r="CR46" s="645">
        <v>2077752</v>
      </c>
      <c r="CS46" s="646"/>
      <c r="CT46" s="646"/>
      <c r="CU46" s="646"/>
      <c r="CV46" s="646"/>
      <c r="CW46" s="646"/>
      <c r="CX46" s="646"/>
      <c r="CY46" s="647"/>
      <c r="CZ46" s="650">
        <v>9.1</v>
      </c>
      <c r="DA46" s="651"/>
      <c r="DB46" s="651"/>
      <c r="DC46" s="663"/>
      <c r="DD46" s="654">
        <v>423022</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360</v>
      </c>
      <c r="CG47" s="643"/>
      <c r="CH47" s="643"/>
      <c r="CI47" s="643"/>
      <c r="CJ47" s="643"/>
      <c r="CK47" s="643"/>
      <c r="CL47" s="643"/>
      <c r="CM47" s="643"/>
      <c r="CN47" s="643"/>
      <c r="CO47" s="643"/>
      <c r="CP47" s="643"/>
      <c r="CQ47" s="644"/>
      <c r="CR47" s="645">
        <v>264382</v>
      </c>
      <c r="CS47" s="682"/>
      <c r="CT47" s="682"/>
      <c r="CU47" s="682"/>
      <c r="CV47" s="682"/>
      <c r="CW47" s="682"/>
      <c r="CX47" s="682"/>
      <c r="CY47" s="683"/>
      <c r="CZ47" s="650">
        <v>1.2</v>
      </c>
      <c r="DA47" s="679"/>
      <c r="DB47" s="679"/>
      <c r="DC47" s="684"/>
      <c r="DD47" s="654">
        <v>70606</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c r="B48" s="241" t="s">
        <v>361</v>
      </c>
      <c r="CD48" s="761"/>
      <c r="CE48" s="762"/>
      <c r="CF48" s="642" t="s">
        <v>362</v>
      </c>
      <c r="CG48" s="643"/>
      <c r="CH48" s="643"/>
      <c r="CI48" s="643"/>
      <c r="CJ48" s="643"/>
      <c r="CK48" s="643"/>
      <c r="CL48" s="643"/>
      <c r="CM48" s="643"/>
      <c r="CN48" s="643"/>
      <c r="CO48" s="643"/>
      <c r="CP48" s="643"/>
      <c r="CQ48" s="644"/>
      <c r="CR48" s="645" t="s">
        <v>233</v>
      </c>
      <c r="CS48" s="646"/>
      <c r="CT48" s="646"/>
      <c r="CU48" s="646"/>
      <c r="CV48" s="646"/>
      <c r="CW48" s="646"/>
      <c r="CX48" s="646"/>
      <c r="CY48" s="647"/>
      <c r="CZ48" s="650" t="s">
        <v>363</v>
      </c>
      <c r="DA48" s="651"/>
      <c r="DB48" s="651"/>
      <c r="DC48" s="663"/>
      <c r="DD48" s="654" t="s">
        <v>363</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c r="CD49" s="686" t="s">
        <v>364</v>
      </c>
      <c r="CE49" s="687"/>
      <c r="CF49" s="687"/>
      <c r="CG49" s="687"/>
      <c r="CH49" s="687"/>
      <c r="CI49" s="687"/>
      <c r="CJ49" s="687"/>
      <c r="CK49" s="687"/>
      <c r="CL49" s="687"/>
      <c r="CM49" s="687"/>
      <c r="CN49" s="687"/>
      <c r="CO49" s="687"/>
      <c r="CP49" s="687"/>
      <c r="CQ49" s="688"/>
      <c r="CR49" s="730">
        <v>22891801</v>
      </c>
      <c r="CS49" s="716"/>
      <c r="CT49" s="716"/>
      <c r="CU49" s="716"/>
      <c r="CV49" s="716"/>
      <c r="CW49" s="716"/>
      <c r="CX49" s="716"/>
      <c r="CY49" s="747"/>
      <c r="CZ49" s="742">
        <v>100</v>
      </c>
      <c r="DA49" s="748"/>
      <c r="DB49" s="748"/>
      <c r="DC49" s="749"/>
      <c r="DD49" s="750">
        <v>12855986</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iNwL5sDL4iDYe7C8jM/ndWak0lp3ZQTMMnRj40aGi36Sfup54/qrKLciYerOM/zhtbsHJ5dACuxGFUmAMSu7vw==" saltValue="5ih8ebdGr15JpEPRknmbB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366</v>
      </c>
      <c r="DK2" s="793"/>
      <c r="DL2" s="793"/>
      <c r="DM2" s="793"/>
      <c r="DN2" s="793"/>
      <c r="DO2" s="794"/>
      <c r="DP2" s="250"/>
      <c r="DQ2" s="792" t="s">
        <v>367</v>
      </c>
      <c r="DR2" s="793"/>
      <c r="DS2" s="793"/>
      <c r="DT2" s="793"/>
      <c r="DU2" s="793"/>
      <c r="DV2" s="793"/>
      <c r="DW2" s="793"/>
      <c r="DX2" s="793"/>
      <c r="DY2" s="793"/>
      <c r="DZ2" s="794"/>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795" t="s">
        <v>368</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786" t="s">
        <v>370</v>
      </c>
      <c r="B5" s="787"/>
      <c r="C5" s="787"/>
      <c r="D5" s="787"/>
      <c r="E5" s="787"/>
      <c r="F5" s="787"/>
      <c r="G5" s="787"/>
      <c r="H5" s="787"/>
      <c r="I5" s="787"/>
      <c r="J5" s="787"/>
      <c r="K5" s="787"/>
      <c r="L5" s="787"/>
      <c r="M5" s="787"/>
      <c r="N5" s="787"/>
      <c r="O5" s="787"/>
      <c r="P5" s="788"/>
      <c r="Q5" s="763" t="s">
        <v>371</v>
      </c>
      <c r="R5" s="764"/>
      <c r="S5" s="764"/>
      <c r="T5" s="764"/>
      <c r="U5" s="765"/>
      <c r="V5" s="763" t="s">
        <v>372</v>
      </c>
      <c r="W5" s="764"/>
      <c r="X5" s="764"/>
      <c r="Y5" s="764"/>
      <c r="Z5" s="765"/>
      <c r="AA5" s="763" t="s">
        <v>373</v>
      </c>
      <c r="AB5" s="764"/>
      <c r="AC5" s="764"/>
      <c r="AD5" s="764"/>
      <c r="AE5" s="764"/>
      <c r="AF5" s="796" t="s">
        <v>374</v>
      </c>
      <c r="AG5" s="764"/>
      <c r="AH5" s="764"/>
      <c r="AI5" s="764"/>
      <c r="AJ5" s="775"/>
      <c r="AK5" s="764" t="s">
        <v>375</v>
      </c>
      <c r="AL5" s="764"/>
      <c r="AM5" s="764"/>
      <c r="AN5" s="764"/>
      <c r="AO5" s="765"/>
      <c r="AP5" s="763" t="s">
        <v>376</v>
      </c>
      <c r="AQ5" s="764"/>
      <c r="AR5" s="764"/>
      <c r="AS5" s="764"/>
      <c r="AT5" s="765"/>
      <c r="AU5" s="763" t="s">
        <v>377</v>
      </c>
      <c r="AV5" s="764"/>
      <c r="AW5" s="764"/>
      <c r="AX5" s="764"/>
      <c r="AY5" s="775"/>
      <c r="AZ5" s="257"/>
      <c r="BA5" s="257"/>
      <c r="BB5" s="257"/>
      <c r="BC5" s="257"/>
      <c r="BD5" s="257"/>
      <c r="BE5" s="258"/>
      <c r="BF5" s="258"/>
      <c r="BG5" s="258"/>
      <c r="BH5" s="258"/>
      <c r="BI5" s="258"/>
      <c r="BJ5" s="258"/>
      <c r="BK5" s="258"/>
      <c r="BL5" s="258"/>
      <c r="BM5" s="258"/>
      <c r="BN5" s="258"/>
      <c r="BO5" s="258"/>
      <c r="BP5" s="258"/>
      <c r="BQ5" s="786" t="s">
        <v>378</v>
      </c>
      <c r="BR5" s="787"/>
      <c r="BS5" s="787"/>
      <c r="BT5" s="787"/>
      <c r="BU5" s="787"/>
      <c r="BV5" s="787"/>
      <c r="BW5" s="787"/>
      <c r="BX5" s="787"/>
      <c r="BY5" s="787"/>
      <c r="BZ5" s="787"/>
      <c r="CA5" s="787"/>
      <c r="CB5" s="787"/>
      <c r="CC5" s="787"/>
      <c r="CD5" s="787"/>
      <c r="CE5" s="787"/>
      <c r="CF5" s="787"/>
      <c r="CG5" s="788"/>
      <c r="CH5" s="763" t="s">
        <v>379</v>
      </c>
      <c r="CI5" s="764"/>
      <c r="CJ5" s="764"/>
      <c r="CK5" s="764"/>
      <c r="CL5" s="765"/>
      <c r="CM5" s="763" t="s">
        <v>380</v>
      </c>
      <c r="CN5" s="764"/>
      <c r="CO5" s="764"/>
      <c r="CP5" s="764"/>
      <c r="CQ5" s="765"/>
      <c r="CR5" s="763" t="s">
        <v>381</v>
      </c>
      <c r="CS5" s="764"/>
      <c r="CT5" s="764"/>
      <c r="CU5" s="764"/>
      <c r="CV5" s="765"/>
      <c r="CW5" s="763" t="s">
        <v>382</v>
      </c>
      <c r="CX5" s="764"/>
      <c r="CY5" s="764"/>
      <c r="CZ5" s="764"/>
      <c r="DA5" s="765"/>
      <c r="DB5" s="763" t="s">
        <v>383</v>
      </c>
      <c r="DC5" s="764"/>
      <c r="DD5" s="764"/>
      <c r="DE5" s="764"/>
      <c r="DF5" s="765"/>
      <c r="DG5" s="769" t="s">
        <v>384</v>
      </c>
      <c r="DH5" s="770"/>
      <c r="DI5" s="770"/>
      <c r="DJ5" s="770"/>
      <c r="DK5" s="771"/>
      <c r="DL5" s="769" t="s">
        <v>385</v>
      </c>
      <c r="DM5" s="770"/>
      <c r="DN5" s="770"/>
      <c r="DO5" s="770"/>
      <c r="DP5" s="771"/>
      <c r="DQ5" s="763" t="s">
        <v>386</v>
      </c>
      <c r="DR5" s="764"/>
      <c r="DS5" s="764"/>
      <c r="DT5" s="764"/>
      <c r="DU5" s="765"/>
      <c r="DV5" s="763" t="s">
        <v>377</v>
      </c>
      <c r="DW5" s="764"/>
      <c r="DX5" s="764"/>
      <c r="DY5" s="764"/>
      <c r="DZ5" s="775"/>
      <c r="EA5" s="255"/>
    </row>
    <row r="6" spans="1:131" s="256" customFormat="1" ht="26.25" customHeight="1" thickBot="1">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c r="A7" s="259">
        <v>1</v>
      </c>
      <c r="B7" s="777" t="s">
        <v>387</v>
      </c>
      <c r="C7" s="778"/>
      <c r="D7" s="778"/>
      <c r="E7" s="778"/>
      <c r="F7" s="778"/>
      <c r="G7" s="778"/>
      <c r="H7" s="778"/>
      <c r="I7" s="778"/>
      <c r="J7" s="778"/>
      <c r="K7" s="778"/>
      <c r="L7" s="778"/>
      <c r="M7" s="778"/>
      <c r="N7" s="778"/>
      <c r="O7" s="778"/>
      <c r="P7" s="779"/>
      <c r="Q7" s="780">
        <v>23277</v>
      </c>
      <c r="R7" s="781"/>
      <c r="S7" s="781"/>
      <c r="T7" s="781"/>
      <c r="U7" s="781"/>
      <c r="V7" s="781">
        <v>22897</v>
      </c>
      <c r="W7" s="781"/>
      <c r="X7" s="781"/>
      <c r="Y7" s="781"/>
      <c r="Z7" s="781"/>
      <c r="AA7" s="781">
        <v>380</v>
      </c>
      <c r="AB7" s="781"/>
      <c r="AC7" s="781"/>
      <c r="AD7" s="781"/>
      <c r="AE7" s="782"/>
      <c r="AF7" s="783">
        <v>266</v>
      </c>
      <c r="AG7" s="784"/>
      <c r="AH7" s="784"/>
      <c r="AI7" s="784"/>
      <c r="AJ7" s="785"/>
      <c r="AK7" s="820">
        <v>103</v>
      </c>
      <c r="AL7" s="821"/>
      <c r="AM7" s="821"/>
      <c r="AN7" s="821"/>
      <c r="AO7" s="821"/>
      <c r="AP7" s="821">
        <v>23859</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599</v>
      </c>
      <c r="BT7" s="825"/>
      <c r="BU7" s="825"/>
      <c r="BV7" s="825"/>
      <c r="BW7" s="825"/>
      <c r="BX7" s="825"/>
      <c r="BY7" s="825"/>
      <c r="BZ7" s="825"/>
      <c r="CA7" s="825"/>
      <c r="CB7" s="825"/>
      <c r="CC7" s="825"/>
      <c r="CD7" s="825"/>
      <c r="CE7" s="825"/>
      <c r="CF7" s="825"/>
      <c r="CG7" s="826"/>
      <c r="CH7" s="817">
        <v>-23</v>
      </c>
      <c r="CI7" s="818"/>
      <c r="CJ7" s="818"/>
      <c r="CK7" s="818"/>
      <c r="CL7" s="819"/>
      <c r="CM7" s="817">
        <v>4</v>
      </c>
      <c r="CN7" s="818"/>
      <c r="CO7" s="818"/>
      <c r="CP7" s="818"/>
      <c r="CQ7" s="819"/>
      <c r="CR7" s="817">
        <v>41</v>
      </c>
      <c r="CS7" s="818"/>
      <c r="CT7" s="818"/>
      <c r="CU7" s="818"/>
      <c r="CV7" s="819"/>
      <c r="CW7" s="817"/>
      <c r="CX7" s="818"/>
      <c r="CY7" s="818"/>
      <c r="CZ7" s="818"/>
      <c r="DA7" s="819"/>
      <c r="DB7" s="817"/>
      <c r="DC7" s="818"/>
      <c r="DD7" s="818"/>
      <c r="DE7" s="818"/>
      <c r="DF7" s="819"/>
      <c r="DG7" s="817"/>
      <c r="DH7" s="818"/>
      <c r="DI7" s="818"/>
      <c r="DJ7" s="818"/>
      <c r="DK7" s="819"/>
      <c r="DL7" s="817"/>
      <c r="DM7" s="818"/>
      <c r="DN7" s="818"/>
      <c r="DO7" s="818"/>
      <c r="DP7" s="819"/>
      <c r="DQ7" s="817"/>
      <c r="DR7" s="818"/>
      <c r="DS7" s="818"/>
      <c r="DT7" s="818"/>
      <c r="DU7" s="819"/>
      <c r="DV7" s="798"/>
      <c r="DW7" s="799"/>
      <c r="DX7" s="799"/>
      <c r="DY7" s="799"/>
      <c r="DZ7" s="800"/>
      <c r="EA7" s="255"/>
    </row>
    <row r="8" spans="1:131" s="256" customFormat="1" ht="26.25" customHeight="1">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388</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c r="A23" s="265" t="s">
        <v>389</v>
      </c>
      <c r="B23" s="836" t="s">
        <v>390</v>
      </c>
      <c r="C23" s="837"/>
      <c r="D23" s="837"/>
      <c r="E23" s="837"/>
      <c r="F23" s="837"/>
      <c r="G23" s="837"/>
      <c r="H23" s="837"/>
      <c r="I23" s="837"/>
      <c r="J23" s="837"/>
      <c r="K23" s="837"/>
      <c r="L23" s="837"/>
      <c r="M23" s="837"/>
      <c r="N23" s="837"/>
      <c r="O23" s="837"/>
      <c r="P23" s="838"/>
      <c r="Q23" s="839">
        <v>23272</v>
      </c>
      <c r="R23" s="840"/>
      <c r="S23" s="840"/>
      <c r="T23" s="840"/>
      <c r="U23" s="840"/>
      <c r="V23" s="840">
        <v>22892</v>
      </c>
      <c r="W23" s="840"/>
      <c r="X23" s="840"/>
      <c r="Y23" s="840"/>
      <c r="Z23" s="840"/>
      <c r="AA23" s="840">
        <v>380</v>
      </c>
      <c r="AB23" s="840"/>
      <c r="AC23" s="840"/>
      <c r="AD23" s="840"/>
      <c r="AE23" s="841"/>
      <c r="AF23" s="842">
        <v>266</v>
      </c>
      <c r="AG23" s="840"/>
      <c r="AH23" s="840"/>
      <c r="AI23" s="840"/>
      <c r="AJ23" s="843"/>
      <c r="AK23" s="844"/>
      <c r="AL23" s="845"/>
      <c r="AM23" s="845"/>
      <c r="AN23" s="845"/>
      <c r="AO23" s="845"/>
      <c r="AP23" s="840">
        <v>23859</v>
      </c>
      <c r="AQ23" s="840"/>
      <c r="AR23" s="840"/>
      <c r="AS23" s="840"/>
      <c r="AT23" s="840"/>
      <c r="AU23" s="846"/>
      <c r="AV23" s="846"/>
      <c r="AW23" s="846"/>
      <c r="AX23" s="846"/>
      <c r="AY23" s="847"/>
      <c r="AZ23" s="855" t="s">
        <v>391</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c r="A24" s="854" t="s">
        <v>392</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c r="A25" s="795" t="s">
        <v>393</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c r="A26" s="786" t="s">
        <v>370</v>
      </c>
      <c r="B26" s="787"/>
      <c r="C26" s="787"/>
      <c r="D26" s="787"/>
      <c r="E26" s="787"/>
      <c r="F26" s="787"/>
      <c r="G26" s="787"/>
      <c r="H26" s="787"/>
      <c r="I26" s="787"/>
      <c r="J26" s="787"/>
      <c r="K26" s="787"/>
      <c r="L26" s="787"/>
      <c r="M26" s="787"/>
      <c r="N26" s="787"/>
      <c r="O26" s="787"/>
      <c r="P26" s="788"/>
      <c r="Q26" s="763" t="s">
        <v>394</v>
      </c>
      <c r="R26" s="764"/>
      <c r="S26" s="764"/>
      <c r="T26" s="764"/>
      <c r="U26" s="765"/>
      <c r="V26" s="763" t="s">
        <v>395</v>
      </c>
      <c r="W26" s="764"/>
      <c r="X26" s="764"/>
      <c r="Y26" s="764"/>
      <c r="Z26" s="765"/>
      <c r="AA26" s="763" t="s">
        <v>396</v>
      </c>
      <c r="AB26" s="764"/>
      <c r="AC26" s="764"/>
      <c r="AD26" s="764"/>
      <c r="AE26" s="764"/>
      <c r="AF26" s="858" t="s">
        <v>397</v>
      </c>
      <c r="AG26" s="859"/>
      <c r="AH26" s="859"/>
      <c r="AI26" s="859"/>
      <c r="AJ26" s="860"/>
      <c r="AK26" s="764" t="s">
        <v>398</v>
      </c>
      <c r="AL26" s="764"/>
      <c r="AM26" s="764"/>
      <c r="AN26" s="764"/>
      <c r="AO26" s="765"/>
      <c r="AP26" s="763" t="s">
        <v>399</v>
      </c>
      <c r="AQ26" s="764"/>
      <c r="AR26" s="764"/>
      <c r="AS26" s="764"/>
      <c r="AT26" s="765"/>
      <c r="AU26" s="763" t="s">
        <v>400</v>
      </c>
      <c r="AV26" s="764"/>
      <c r="AW26" s="764"/>
      <c r="AX26" s="764"/>
      <c r="AY26" s="765"/>
      <c r="AZ26" s="763" t="s">
        <v>401</v>
      </c>
      <c r="BA26" s="764"/>
      <c r="BB26" s="764"/>
      <c r="BC26" s="764"/>
      <c r="BD26" s="765"/>
      <c r="BE26" s="763" t="s">
        <v>377</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c r="A28" s="267">
        <v>1</v>
      </c>
      <c r="B28" s="777" t="s">
        <v>402</v>
      </c>
      <c r="C28" s="778"/>
      <c r="D28" s="778"/>
      <c r="E28" s="778"/>
      <c r="F28" s="778"/>
      <c r="G28" s="778"/>
      <c r="H28" s="778"/>
      <c r="I28" s="778"/>
      <c r="J28" s="778"/>
      <c r="K28" s="778"/>
      <c r="L28" s="778"/>
      <c r="M28" s="778"/>
      <c r="N28" s="778"/>
      <c r="O28" s="778"/>
      <c r="P28" s="779"/>
      <c r="Q28" s="868">
        <v>5121</v>
      </c>
      <c r="R28" s="869"/>
      <c r="S28" s="869"/>
      <c r="T28" s="869"/>
      <c r="U28" s="869"/>
      <c r="V28" s="869">
        <v>5036</v>
      </c>
      <c r="W28" s="869"/>
      <c r="X28" s="869"/>
      <c r="Y28" s="869"/>
      <c r="Z28" s="869"/>
      <c r="AA28" s="869">
        <v>85</v>
      </c>
      <c r="AB28" s="869"/>
      <c r="AC28" s="869"/>
      <c r="AD28" s="869"/>
      <c r="AE28" s="870"/>
      <c r="AF28" s="871">
        <v>85</v>
      </c>
      <c r="AG28" s="869"/>
      <c r="AH28" s="869"/>
      <c r="AI28" s="869"/>
      <c r="AJ28" s="872"/>
      <c r="AK28" s="873">
        <v>182</v>
      </c>
      <c r="AL28" s="864"/>
      <c r="AM28" s="864"/>
      <c r="AN28" s="864"/>
      <c r="AO28" s="864"/>
      <c r="AP28" s="864" t="s">
        <v>585</v>
      </c>
      <c r="AQ28" s="864"/>
      <c r="AR28" s="864"/>
      <c r="AS28" s="864"/>
      <c r="AT28" s="864"/>
      <c r="AU28" s="864" t="s">
        <v>585</v>
      </c>
      <c r="AV28" s="864"/>
      <c r="AW28" s="864"/>
      <c r="AX28" s="864"/>
      <c r="AY28" s="864"/>
      <c r="AZ28" s="865" t="s">
        <v>585</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c r="A29" s="267">
        <v>2</v>
      </c>
      <c r="B29" s="801" t="s">
        <v>403</v>
      </c>
      <c r="C29" s="802"/>
      <c r="D29" s="802"/>
      <c r="E29" s="802"/>
      <c r="F29" s="802"/>
      <c r="G29" s="802"/>
      <c r="H29" s="802"/>
      <c r="I29" s="802"/>
      <c r="J29" s="802"/>
      <c r="K29" s="802"/>
      <c r="L29" s="802"/>
      <c r="M29" s="802"/>
      <c r="N29" s="802"/>
      <c r="O29" s="802"/>
      <c r="P29" s="803"/>
      <c r="Q29" s="804">
        <v>4189</v>
      </c>
      <c r="R29" s="805"/>
      <c r="S29" s="805"/>
      <c r="T29" s="805"/>
      <c r="U29" s="805"/>
      <c r="V29" s="805">
        <v>4175</v>
      </c>
      <c r="W29" s="805"/>
      <c r="X29" s="805"/>
      <c r="Y29" s="805"/>
      <c r="Z29" s="805"/>
      <c r="AA29" s="805">
        <v>14</v>
      </c>
      <c r="AB29" s="805"/>
      <c r="AC29" s="805"/>
      <c r="AD29" s="805"/>
      <c r="AE29" s="806"/>
      <c r="AF29" s="807">
        <v>14</v>
      </c>
      <c r="AG29" s="808"/>
      <c r="AH29" s="808"/>
      <c r="AI29" s="808"/>
      <c r="AJ29" s="809"/>
      <c r="AK29" s="876">
        <v>641</v>
      </c>
      <c r="AL29" s="877"/>
      <c r="AM29" s="877"/>
      <c r="AN29" s="877"/>
      <c r="AO29" s="877"/>
      <c r="AP29" s="877" t="s">
        <v>585</v>
      </c>
      <c r="AQ29" s="877"/>
      <c r="AR29" s="877"/>
      <c r="AS29" s="877"/>
      <c r="AT29" s="877"/>
      <c r="AU29" s="877" t="s">
        <v>585</v>
      </c>
      <c r="AV29" s="877"/>
      <c r="AW29" s="877"/>
      <c r="AX29" s="877"/>
      <c r="AY29" s="877"/>
      <c r="AZ29" s="878" t="s">
        <v>585</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c r="A30" s="267">
        <v>3</v>
      </c>
      <c r="B30" s="801" t="s">
        <v>404</v>
      </c>
      <c r="C30" s="802"/>
      <c r="D30" s="802"/>
      <c r="E30" s="802"/>
      <c r="F30" s="802"/>
      <c r="G30" s="802"/>
      <c r="H30" s="802"/>
      <c r="I30" s="802"/>
      <c r="J30" s="802"/>
      <c r="K30" s="802"/>
      <c r="L30" s="802"/>
      <c r="M30" s="802"/>
      <c r="N30" s="802"/>
      <c r="O30" s="802"/>
      <c r="P30" s="803"/>
      <c r="Q30" s="804">
        <v>572</v>
      </c>
      <c r="R30" s="805"/>
      <c r="S30" s="805"/>
      <c r="T30" s="805"/>
      <c r="U30" s="805"/>
      <c r="V30" s="805">
        <v>561</v>
      </c>
      <c r="W30" s="805"/>
      <c r="X30" s="805"/>
      <c r="Y30" s="805"/>
      <c r="Z30" s="805"/>
      <c r="AA30" s="805">
        <v>11</v>
      </c>
      <c r="AB30" s="805"/>
      <c r="AC30" s="805"/>
      <c r="AD30" s="805"/>
      <c r="AE30" s="806"/>
      <c r="AF30" s="807">
        <v>11</v>
      </c>
      <c r="AG30" s="808"/>
      <c r="AH30" s="808"/>
      <c r="AI30" s="808"/>
      <c r="AJ30" s="809"/>
      <c r="AK30" s="876">
        <v>196</v>
      </c>
      <c r="AL30" s="877"/>
      <c r="AM30" s="877"/>
      <c r="AN30" s="877"/>
      <c r="AO30" s="877"/>
      <c r="AP30" s="877" t="s">
        <v>585</v>
      </c>
      <c r="AQ30" s="877"/>
      <c r="AR30" s="877"/>
      <c r="AS30" s="877"/>
      <c r="AT30" s="877"/>
      <c r="AU30" s="877" t="s">
        <v>585</v>
      </c>
      <c r="AV30" s="877"/>
      <c r="AW30" s="877"/>
      <c r="AX30" s="877"/>
      <c r="AY30" s="877"/>
      <c r="AZ30" s="878" t="s">
        <v>585</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c r="A31" s="267">
        <v>4</v>
      </c>
      <c r="B31" s="801" t="s">
        <v>405</v>
      </c>
      <c r="C31" s="802"/>
      <c r="D31" s="802"/>
      <c r="E31" s="802"/>
      <c r="F31" s="802"/>
      <c r="G31" s="802"/>
      <c r="H31" s="802"/>
      <c r="I31" s="802"/>
      <c r="J31" s="802"/>
      <c r="K31" s="802"/>
      <c r="L31" s="802"/>
      <c r="M31" s="802"/>
      <c r="N31" s="802"/>
      <c r="O31" s="802"/>
      <c r="P31" s="803"/>
      <c r="Q31" s="804">
        <v>22</v>
      </c>
      <c r="R31" s="805"/>
      <c r="S31" s="805"/>
      <c r="T31" s="805"/>
      <c r="U31" s="805"/>
      <c r="V31" s="805">
        <v>22</v>
      </c>
      <c r="W31" s="805"/>
      <c r="X31" s="805"/>
      <c r="Y31" s="805"/>
      <c r="Z31" s="805"/>
      <c r="AA31" s="805" t="s">
        <v>585</v>
      </c>
      <c r="AB31" s="805"/>
      <c r="AC31" s="805"/>
      <c r="AD31" s="805"/>
      <c r="AE31" s="806"/>
      <c r="AF31" s="807" t="s">
        <v>130</v>
      </c>
      <c r="AG31" s="808"/>
      <c r="AH31" s="808"/>
      <c r="AI31" s="808"/>
      <c r="AJ31" s="809"/>
      <c r="AK31" s="876">
        <v>6</v>
      </c>
      <c r="AL31" s="877"/>
      <c r="AM31" s="877"/>
      <c r="AN31" s="877"/>
      <c r="AO31" s="877"/>
      <c r="AP31" s="877" t="s">
        <v>585</v>
      </c>
      <c r="AQ31" s="877"/>
      <c r="AR31" s="877"/>
      <c r="AS31" s="877"/>
      <c r="AT31" s="877"/>
      <c r="AU31" s="877" t="s">
        <v>585</v>
      </c>
      <c r="AV31" s="877"/>
      <c r="AW31" s="877"/>
      <c r="AX31" s="877"/>
      <c r="AY31" s="877"/>
      <c r="AZ31" s="878" t="s">
        <v>585</v>
      </c>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c r="A32" s="267">
        <v>5</v>
      </c>
      <c r="B32" s="801" t="s">
        <v>406</v>
      </c>
      <c r="C32" s="802"/>
      <c r="D32" s="802"/>
      <c r="E32" s="802"/>
      <c r="F32" s="802"/>
      <c r="G32" s="802"/>
      <c r="H32" s="802"/>
      <c r="I32" s="802"/>
      <c r="J32" s="802"/>
      <c r="K32" s="802"/>
      <c r="L32" s="802"/>
      <c r="M32" s="802"/>
      <c r="N32" s="802"/>
      <c r="O32" s="802"/>
      <c r="P32" s="803"/>
      <c r="Q32" s="804">
        <v>66</v>
      </c>
      <c r="R32" s="805"/>
      <c r="S32" s="805"/>
      <c r="T32" s="805"/>
      <c r="U32" s="805"/>
      <c r="V32" s="805">
        <v>59</v>
      </c>
      <c r="W32" s="805"/>
      <c r="X32" s="805"/>
      <c r="Y32" s="805"/>
      <c r="Z32" s="805"/>
      <c r="AA32" s="805">
        <v>7</v>
      </c>
      <c r="AB32" s="805"/>
      <c r="AC32" s="805"/>
      <c r="AD32" s="805"/>
      <c r="AE32" s="806"/>
      <c r="AF32" s="807">
        <v>7</v>
      </c>
      <c r="AG32" s="808"/>
      <c r="AH32" s="808"/>
      <c r="AI32" s="808"/>
      <c r="AJ32" s="809"/>
      <c r="AK32" s="876" t="s">
        <v>585</v>
      </c>
      <c r="AL32" s="877"/>
      <c r="AM32" s="877"/>
      <c r="AN32" s="877"/>
      <c r="AO32" s="877"/>
      <c r="AP32" s="877">
        <v>89</v>
      </c>
      <c r="AQ32" s="877"/>
      <c r="AR32" s="877"/>
      <c r="AS32" s="877"/>
      <c r="AT32" s="877"/>
      <c r="AU32" s="877">
        <v>3</v>
      </c>
      <c r="AV32" s="877"/>
      <c r="AW32" s="877"/>
      <c r="AX32" s="877"/>
      <c r="AY32" s="877"/>
      <c r="AZ32" s="878" t="s">
        <v>585</v>
      </c>
      <c r="BA32" s="878"/>
      <c r="BB32" s="878"/>
      <c r="BC32" s="878"/>
      <c r="BD32" s="878"/>
      <c r="BE32" s="874"/>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c r="A33" s="267">
        <v>6</v>
      </c>
      <c r="B33" s="801" t="s">
        <v>407</v>
      </c>
      <c r="C33" s="802"/>
      <c r="D33" s="802"/>
      <c r="E33" s="802"/>
      <c r="F33" s="802"/>
      <c r="G33" s="802"/>
      <c r="H33" s="802"/>
      <c r="I33" s="802"/>
      <c r="J33" s="802"/>
      <c r="K33" s="802"/>
      <c r="L33" s="802"/>
      <c r="M33" s="802"/>
      <c r="N33" s="802"/>
      <c r="O33" s="802"/>
      <c r="P33" s="803"/>
      <c r="Q33" s="804">
        <v>872</v>
      </c>
      <c r="R33" s="805"/>
      <c r="S33" s="805"/>
      <c r="T33" s="805"/>
      <c r="U33" s="805"/>
      <c r="V33" s="805">
        <v>791</v>
      </c>
      <c r="W33" s="805"/>
      <c r="X33" s="805"/>
      <c r="Y33" s="805"/>
      <c r="Z33" s="805"/>
      <c r="AA33" s="805">
        <v>81</v>
      </c>
      <c r="AB33" s="805"/>
      <c r="AC33" s="805"/>
      <c r="AD33" s="805"/>
      <c r="AE33" s="806"/>
      <c r="AF33" s="807">
        <v>1076</v>
      </c>
      <c r="AG33" s="808"/>
      <c r="AH33" s="808"/>
      <c r="AI33" s="808"/>
      <c r="AJ33" s="809"/>
      <c r="AK33" s="876">
        <v>91</v>
      </c>
      <c r="AL33" s="877"/>
      <c r="AM33" s="877"/>
      <c r="AN33" s="877"/>
      <c r="AO33" s="877"/>
      <c r="AP33" s="877">
        <v>1713</v>
      </c>
      <c r="AQ33" s="877"/>
      <c r="AR33" s="877"/>
      <c r="AS33" s="877"/>
      <c r="AT33" s="877"/>
      <c r="AU33" s="877">
        <v>526</v>
      </c>
      <c r="AV33" s="877"/>
      <c r="AW33" s="877"/>
      <c r="AX33" s="877"/>
      <c r="AY33" s="877"/>
      <c r="AZ33" s="878" t="s">
        <v>585</v>
      </c>
      <c r="BA33" s="878"/>
      <c r="BB33" s="878"/>
      <c r="BC33" s="878"/>
      <c r="BD33" s="878"/>
      <c r="BE33" s="874" t="s">
        <v>408</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c r="A34" s="267">
        <v>7</v>
      </c>
      <c r="B34" s="801" t="s">
        <v>409</v>
      </c>
      <c r="C34" s="802"/>
      <c r="D34" s="802"/>
      <c r="E34" s="802"/>
      <c r="F34" s="802"/>
      <c r="G34" s="802"/>
      <c r="H34" s="802"/>
      <c r="I34" s="802"/>
      <c r="J34" s="802"/>
      <c r="K34" s="802"/>
      <c r="L34" s="802"/>
      <c r="M34" s="802"/>
      <c r="N34" s="802"/>
      <c r="O34" s="802"/>
      <c r="P34" s="803"/>
      <c r="Q34" s="804">
        <v>4732</v>
      </c>
      <c r="R34" s="805"/>
      <c r="S34" s="805"/>
      <c r="T34" s="805"/>
      <c r="U34" s="805"/>
      <c r="V34" s="805">
        <v>4704</v>
      </c>
      <c r="W34" s="805"/>
      <c r="X34" s="805"/>
      <c r="Y34" s="805"/>
      <c r="Z34" s="805"/>
      <c r="AA34" s="805">
        <v>28</v>
      </c>
      <c r="AB34" s="805"/>
      <c r="AC34" s="805"/>
      <c r="AD34" s="805"/>
      <c r="AE34" s="806"/>
      <c r="AF34" s="807">
        <v>2695</v>
      </c>
      <c r="AG34" s="808"/>
      <c r="AH34" s="808"/>
      <c r="AI34" s="808"/>
      <c r="AJ34" s="809"/>
      <c r="AK34" s="876">
        <v>641</v>
      </c>
      <c r="AL34" s="877"/>
      <c r="AM34" s="877"/>
      <c r="AN34" s="877"/>
      <c r="AO34" s="877"/>
      <c r="AP34" s="877">
        <v>5169</v>
      </c>
      <c r="AQ34" s="877"/>
      <c r="AR34" s="877"/>
      <c r="AS34" s="877"/>
      <c r="AT34" s="877"/>
      <c r="AU34" s="877">
        <v>3215</v>
      </c>
      <c r="AV34" s="877"/>
      <c r="AW34" s="877"/>
      <c r="AX34" s="877"/>
      <c r="AY34" s="877"/>
      <c r="AZ34" s="878" t="s">
        <v>585</v>
      </c>
      <c r="BA34" s="878"/>
      <c r="BB34" s="878"/>
      <c r="BC34" s="878"/>
      <c r="BD34" s="878"/>
      <c r="BE34" s="874" t="s">
        <v>408</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c r="A35" s="267">
        <v>8</v>
      </c>
      <c r="B35" s="801" t="s">
        <v>410</v>
      </c>
      <c r="C35" s="802"/>
      <c r="D35" s="802"/>
      <c r="E35" s="802"/>
      <c r="F35" s="802"/>
      <c r="G35" s="802"/>
      <c r="H35" s="802"/>
      <c r="I35" s="802"/>
      <c r="J35" s="802"/>
      <c r="K35" s="802"/>
      <c r="L35" s="802"/>
      <c r="M35" s="802"/>
      <c r="N35" s="802"/>
      <c r="O35" s="802"/>
      <c r="P35" s="803"/>
      <c r="Q35" s="804">
        <v>1951</v>
      </c>
      <c r="R35" s="805"/>
      <c r="S35" s="805"/>
      <c r="T35" s="805"/>
      <c r="U35" s="805"/>
      <c r="V35" s="805">
        <v>1586</v>
      </c>
      <c r="W35" s="805"/>
      <c r="X35" s="805"/>
      <c r="Y35" s="805"/>
      <c r="Z35" s="805"/>
      <c r="AA35" s="805">
        <v>365</v>
      </c>
      <c r="AB35" s="805"/>
      <c r="AC35" s="805"/>
      <c r="AD35" s="805"/>
      <c r="AE35" s="806"/>
      <c r="AF35" s="807">
        <v>56</v>
      </c>
      <c r="AG35" s="808"/>
      <c r="AH35" s="808"/>
      <c r="AI35" s="808"/>
      <c r="AJ35" s="809"/>
      <c r="AK35" s="876">
        <v>1251</v>
      </c>
      <c r="AL35" s="877"/>
      <c r="AM35" s="877"/>
      <c r="AN35" s="877"/>
      <c r="AO35" s="877"/>
      <c r="AP35" s="877">
        <v>8842</v>
      </c>
      <c r="AQ35" s="877"/>
      <c r="AR35" s="877"/>
      <c r="AS35" s="877"/>
      <c r="AT35" s="877"/>
      <c r="AU35" s="877">
        <v>7683</v>
      </c>
      <c r="AV35" s="877"/>
      <c r="AW35" s="877"/>
      <c r="AX35" s="877"/>
      <c r="AY35" s="877"/>
      <c r="AZ35" s="878" t="s">
        <v>585</v>
      </c>
      <c r="BA35" s="878"/>
      <c r="BB35" s="878"/>
      <c r="BC35" s="878"/>
      <c r="BD35" s="878"/>
      <c r="BE35" s="874" t="s">
        <v>408</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c r="A36" s="267">
        <v>9</v>
      </c>
      <c r="B36" s="801" t="s">
        <v>411</v>
      </c>
      <c r="C36" s="802"/>
      <c r="D36" s="802"/>
      <c r="E36" s="802"/>
      <c r="F36" s="802"/>
      <c r="G36" s="802"/>
      <c r="H36" s="802"/>
      <c r="I36" s="802"/>
      <c r="J36" s="802"/>
      <c r="K36" s="802"/>
      <c r="L36" s="802"/>
      <c r="M36" s="802"/>
      <c r="N36" s="802"/>
      <c r="O36" s="802"/>
      <c r="P36" s="803"/>
      <c r="Q36" s="804">
        <v>15</v>
      </c>
      <c r="R36" s="805"/>
      <c r="S36" s="805"/>
      <c r="T36" s="805"/>
      <c r="U36" s="805"/>
      <c r="V36" s="805">
        <v>15</v>
      </c>
      <c r="W36" s="805"/>
      <c r="X36" s="805"/>
      <c r="Y36" s="805"/>
      <c r="Z36" s="805"/>
      <c r="AA36" s="805">
        <v>0</v>
      </c>
      <c r="AB36" s="805"/>
      <c r="AC36" s="805"/>
      <c r="AD36" s="805"/>
      <c r="AE36" s="806"/>
      <c r="AF36" s="807">
        <v>0</v>
      </c>
      <c r="AG36" s="808"/>
      <c r="AH36" s="808"/>
      <c r="AI36" s="808"/>
      <c r="AJ36" s="809"/>
      <c r="AK36" s="876">
        <v>14</v>
      </c>
      <c r="AL36" s="877"/>
      <c r="AM36" s="877"/>
      <c r="AN36" s="877"/>
      <c r="AO36" s="877"/>
      <c r="AP36" s="877">
        <v>23</v>
      </c>
      <c r="AQ36" s="877"/>
      <c r="AR36" s="877"/>
      <c r="AS36" s="877"/>
      <c r="AT36" s="877"/>
      <c r="AU36" s="877">
        <v>22</v>
      </c>
      <c r="AV36" s="877"/>
      <c r="AW36" s="877"/>
      <c r="AX36" s="877"/>
      <c r="AY36" s="877"/>
      <c r="AZ36" s="878" t="s">
        <v>585</v>
      </c>
      <c r="BA36" s="878"/>
      <c r="BB36" s="878"/>
      <c r="BC36" s="878"/>
      <c r="BD36" s="878"/>
      <c r="BE36" s="874" t="s">
        <v>412</v>
      </c>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c r="A37" s="267">
        <v>10</v>
      </c>
      <c r="B37" s="801" t="s">
        <v>413</v>
      </c>
      <c r="C37" s="802"/>
      <c r="D37" s="802"/>
      <c r="E37" s="802"/>
      <c r="F37" s="802"/>
      <c r="G37" s="802"/>
      <c r="H37" s="802"/>
      <c r="I37" s="802"/>
      <c r="J37" s="802"/>
      <c r="K37" s="802"/>
      <c r="L37" s="802"/>
      <c r="M37" s="802"/>
      <c r="N37" s="802"/>
      <c r="O37" s="802"/>
      <c r="P37" s="803"/>
      <c r="Q37" s="804">
        <v>205</v>
      </c>
      <c r="R37" s="805"/>
      <c r="S37" s="805"/>
      <c r="T37" s="805"/>
      <c r="U37" s="805"/>
      <c r="V37" s="805">
        <v>205</v>
      </c>
      <c r="W37" s="805"/>
      <c r="X37" s="805"/>
      <c r="Y37" s="805"/>
      <c r="Z37" s="805"/>
      <c r="AA37" s="805">
        <v>0</v>
      </c>
      <c r="AB37" s="805"/>
      <c r="AC37" s="805"/>
      <c r="AD37" s="805"/>
      <c r="AE37" s="806"/>
      <c r="AF37" s="807">
        <v>0</v>
      </c>
      <c r="AG37" s="808"/>
      <c r="AH37" s="808"/>
      <c r="AI37" s="808"/>
      <c r="AJ37" s="809"/>
      <c r="AK37" s="876" t="s">
        <v>585</v>
      </c>
      <c r="AL37" s="877"/>
      <c r="AM37" s="877"/>
      <c r="AN37" s="877"/>
      <c r="AO37" s="877"/>
      <c r="AP37" s="877">
        <v>358</v>
      </c>
      <c r="AQ37" s="877"/>
      <c r="AR37" s="877"/>
      <c r="AS37" s="877"/>
      <c r="AT37" s="877"/>
      <c r="AU37" s="877" t="s">
        <v>585</v>
      </c>
      <c r="AV37" s="877"/>
      <c r="AW37" s="877"/>
      <c r="AX37" s="877"/>
      <c r="AY37" s="877"/>
      <c r="AZ37" s="878" t="s">
        <v>585</v>
      </c>
      <c r="BA37" s="878"/>
      <c r="BB37" s="878"/>
      <c r="BC37" s="878"/>
      <c r="BD37" s="878"/>
      <c r="BE37" s="874" t="s">
        <v>412</v>
      </c>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c r="A38" s="267">
        <v>11</v>
      </c>
      <c r="B38" s="801" t="s">
        <v>414</v>
      </c>
      <c r="C38" s="802"/>
      <c r="D38" s="802"/>
      <c r="E38" s="802"/>
      <c r="F38" s="802"/>
      <c r="G38" s="802"/>
      <c r="H38" s="802"/>
      <c r="I38" s="802"/>
      <c r="J38" s="802"/>
      <c r="K38" s="802"/>
      <c r="L38" s="802"/>
      <c r="M38" s="802"/>
      <c r="N38" s="802"/>
      <c r="O38" s="802"/>
      <c r="P38" s="803"/>
      <c r="Q38" s="804">
        <v>54</v>
      </c>
      <c r="R38" s="805"/>
      <c r="S38" s="805"/>
      <c r="T38" s="805"/>
      <c r="U38" s="805"/>
      <c r="V38" s="805">
        <v>54</v>
      </c>
      <c r="W38" s="805"/>
      <c r="X38" s="805"/>
      <c r="Y38" s="805"/>
      <c r="Z38" s="805"/>
      <c r="AA38" s="805" t="s">
        <v>585</v>
      </c>
      <c r="AB38" s="805"/>
      <c r="AC38" s="805"/>
      <c r="AD38" s="805"/>
      <c r="AE38" s="806"/>
      <c r="AF38" s="807" t="s">
        <v>415</v>
      </c>
      <c r="AG38" s="808"/>
      <c r="AH38" s="808"/>
      <c r="AI38" s="808"/>
      <c r="AJ38" s="809"/>
      <c r="AK38" s="876">
        <v>13</v>
      </c>
      <c r="AL38" s="877"/>
      <c r="AM38" s="877"/>
      <c r="AN38" s="877"/>
      <c r="AO38" s="877"/>
      <c r="AP38" s="877" t="s">
        <v>585</v>
      </c>
      <c r="AQ38" s="877"/>
      <c r="AR38" s="877"/>
      <c r="AS38" s="877"/>
      <c r="AT38" s="877"/>
      <c r="AU38" s="877" t="s">
        <v>585</v>
      </c>
      <c r="AV38" s="877"/>
      <c r="AW38" s="877"/>
      <c r="AX38" s="877"/>
      <c r="AY38" s="877"/>
      <c r="AZ38" s="878" t="s">
        <v>585</v>
      </c>
      <c r="BA38" s="878"/>
      <c r="BB38" s="878"/>
      <c r="BC38" s="878"/>
      <c r="BD38" s="878"/>
      <c r="BE38" s="874" t="s">
        <v>412</v>
      </c>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416</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c r="A63" s="265" t="s">
        <v>389</v>
      </c>
      <c r="B63" s="836" t="s">
        <v>417</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3945</v>
      </c>
      <c r="AG63" s="888"/>
      <c r="AH63" s="888"/>
      <c r="AI63" s="888"/>
      <c r="AJ63" s="889"/>
      <c r="AK63" s="890"/>
      <c r="AL63" s="885"/>
      <c r="AM63" s="885"/>
      <c r="AN63" s="885"/>
      <c r="AO63" s="885"/>
      <c r="AP63" s="888">
        <v>16194</v>
      </c>
      <c r="AQ63" s="888"/>
      <c r="AR63" s="888"/>
      <c r="AS63" s="888"/>
      <c r="AT63" s="888"/>
      <c r="AU63" s="888">
        <v>11449</v>
      </c>
      <c r="AV63" s="888"/>
      <c r="AW63" s="888"/>
      <c r="AX63" s="888"/>
      <c r="AY63" s="888"/>
      <c r="AZ63" s="892"/>
      <c r="BA63" s="892"/>
      <c r="BB63" s="892"/>
      <c r="BC63" s="892"/>
      <c r="BD63" s="892"/>
      <c r="BE63" s="893"/>
      <c r="BF63" s="893"/>
      <c r="BG63" s="893"/>
      <c r="BH63" s="893"/>
      <c r="BI63" s="894"/>
      <c r="BJ63" s="895" t="s">
        <v>233</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c r="A66" s="786" t="s">
        <v>419</v>
      </c>
      <c r="B66" s="787"/>
      <c r="C66" s="787"/>
      <c r="D66" s="787"/>
      <c r="E66" s="787"/>
      <c r="F66" s="787"/>
      <c r="G66" s="787"/>
      <c r="H66" s="787"/>
      <c r="I66" s="787"/>
      <c r="J66" s="787"/>
      <c r="K66" s="787"/>
      <c r="L66" s="787"/>
      <c r="M66" s="787"/>
      <c r="N66" s="787"/>
      <c r="O66" s="787"/>
      <c r="P66" s="788"/>
      <c r="Q66" s="763" t="s">
        <v>394</v>
      </c>
      <c r="R66" s="764"/>
      <c r="S66" s="764"/>
      <c r="T66" s="764"/>
      <c r="U66" s="765"/>
      <c r="V66" s="763" t="s">
        <v>420</v>
      </c>
      <c r="W66" s="764"/>
      <c r="X66" s="764"/>
      <c r="Y66" s="764"/>
      <c r="Z66" s="765"/>
      <c r="AA66" s="763" t="s">
        <v>396</v>
      </c>
      <c r="AB66" s="764"/>
      <c r="AC66" s="764"/>
      <c r="AD66" s="764"/>
      <c r="AE66" s="765"/>
      <c r="AF66" s="898" t="s">
        <v>397</v>
      </c>
      <c r="AG66" s="859"/>
      <c r="AH66" s="859"/>
      <c r="AI66" s="859"/>
      <c r="AJ66" s="899"/>
      <c r="AK66" s="763" t="s">
        <v>421</v>
      </c>
      <c r="AL66" s="787"/>
      <c r="AM66" s="787"/>
      <c r="AN66" s="787"/>
      <c r="AO66" s="788"/>
      <c r="AP66" s="763" t="s">
        <v>422</v>
      </c>
      <c r="AQ66" s="764"/>
      <c r="AR66" s="764"/>
      <c r="AS66" s="764"/>
      <c r="AT66" s="765"/>
      <c r="AU66" s="763" t="s">
        <v>423</v>
      </c>
      <c r="AV66" s="764"/>
      <c r="AW66" s="764"/>
      <c r="AX66" s="764"/>
      <c r="AY66" s="765"/>
      <c r="AZ66" s="763" t="s">
        <v>377</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c r="A68" s="259">
        <v>1</v>
      </c>
      <c r="B68" s="915" t="s">
        <v>586</v>
      </c>
      <c r="C68" s="916"/>
      <c r="D68" s="916"/>
      <c r="E68" s="916"/>
      <c r="F68" s="916"/>
      <c r="G68" s="916"/>
      <c r="H68" s="916"/>
      <c r="I68" s="916"/>
      <c r="J68" s="916"/>
      <c r="K68" s="916"/>
      <c r="L68" s="916"/>
      <c r="M68" s="916"/>
      <c r="N68" s="916"/>
      <c r="O68" s="916"/>
      <c r="P68" s="917"/>
      <c r="Q68" s="918">
        <v>21</v>
      </c>
      <c r="R68" s="912"/>
      <c r="S68" s="912"/>
      <c r="T68" s="912"/>
      <c r="U68" s="912"/>
      <c r="V68" s="912">
        <v>20</v>
      </c>
      <c r="W68" s="912"/>
      <c r="X68" s="912"/>
      <c r="Y68" s="912"/>
      <c r="Z68" s="912"/>
      <c r="AA68" s="912">
        <v>1</v>
      </c>
      <c r="AB68" s="912"/>
      <c r="AC68" s="912"/>
      <c r="AD68" s="912"/>
      <c r="AE68" s="912"/>
      <c r="AF68" s="912">
        <v>1</v>
      </c>
      <c r="AG68" s="912"/>
      <c r="AH68" s="912"/>
      <c r="AI68" s="912"/>
      <c r="AJ68" s="912"/>
      <c r="AK68" s="912"/>
      <c r="AL68" s="912"/>
      <c r="AM68" s="912"/>
      <c r="AN68" s="912"/>
      <c r="AO68" s="912"/>
      <c r="AP68" s="912"/>
      <c r="AQ68" s="912"/>
      <c r="AR68" s="912"/>
      <c r="AS68" s="912"/>
      <c r="AT68" s="912"/>
      <c r="AU68" s="912"/>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c r="A69" s="262">
        <v>2</v>
      </c>
      <c r="B69" s="919" t="s">
        <v>587</v>
      </c>
      <c r="C69" s="920"/>
      <c r="D69" s="920"/>
      <c r="E69" s="920"/>
      <c r="F69" s="920"/>
      <c r="G69" s="920"/>
      <c r="H69" s="920"/>
      <c r="I69" s="920"/>
      <c r="J69" s="920"/>
      <c r="K69" s="920"/>
      <c r="L69" s="920"/>
      <c r="M69" s="920"/>
      <c r="N69" s="920"/>
      <c r="O69" s="920"/>
      <c r="P69" s="921"/>
      <c r="Q69" s="922">
        <v>1106</v>
      </c>
      <c r="R69" s="877"/>
      <c r="S69" s="877"/>
      <c r="T69" s="877"/>
      <c r="U69" s="877"/>
      <c r="V69" s="877">
        <v>1087</v>
      </c>
      <c r="W69" s="877"/>
      <c r="X69" s="877"/>
      <c r="Y69" s="877"/>
      <c r="Z69" s="877"/>
      <c r="AA69" s="877">
        <v>18</v>
      </c>
      <c r="AB69" s="877"/>
      <c r="AC69" s="877"/>
      <c r="AD69" s="877"/>
      <c r="AE69" s="877"/>
      <c r="AF69" s="877">
        <v>18</v>
      </c>
      <c r="AG69" s="877"/>
      <c r="AH69" s="877"/>
      <c r="AI69" s="877"/>
      <c r="AJ69" s="877"/>
      <c r="AK69" s="877"/>
      <c r="AL69" s="877"/>
      <c r="AM69" s="877"/>
      <c r="AN69" s="877"/>
      <c r="AO69" s="877"/>
      <c r="AP69" s="877"/>
      <c r="AQ69" s="877"/>
      <c r="AR69" s="877"/>
      <c r="AS69" s="877"/>
      <c r="AT69" s="877"/>
      <c r="AU69" s="877"/>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c r="A70" s="262">
        <v>3</v>
      </c>
      <c r="B70" s="919" t="s">
        <v>588</v>
      </c>
      <c r="C70" s="920"/>
      <c r="D70" s="920"/>
      <c r="E70" s="920"/>
      <c r="F70" s="920"/>
      <c r="G70" s="920"/>
      <c r="H70" s="920"/>
      <c r="I70" s="920"/>
      <c r="J70" s="920"/>
      <c r="K70" s="920"/>
      <c r="L70" s="920"/>
      <c r="M70" s="920"/>
      <c r="N70" s="920"/>
      <c r="O70" s="920"/>
      <c r="P70" s="921"/>
      <c r="Q70" s="922">
        <v>100</v>
      </c>
      <c r="R70" s="877"/>
      <c r="S70" s="877"/>
      <c r="T70" s="877"/>
      <c r="U70" s="877"/>
      <c r="V70" s="877">
        <v>90</v>
      </c>
      <c r="W70" s="877"/>
      <c r="X70" s="877"/>
      <c r="Y70" s="877"/>
      <c r="Z70" s="877"/>
      <c r="AA70" s="877">
        <v>10</v>
      </c>
      <c r="AB70" s="877"/>
      <c r="AC70" s="877"/>
      <c r="AD70" s="877"/>
      <c r="AE70" s="877"/>
      <c r="AF70" s="877">
        <v>10</v>
      </c>
      <c r="AG70" s="877"/>
      <c r="AH70" s="877"/>
      <c r="AI70" s="877"/>
      <c r="AJ70" s="877"/>
      <c r="AK70" s="877"/>
      <c r="AL70" s="877"/>
      <c r="AM70" s="877"/>
      <c r="AN70" s="877"/>
      <c r="AO70" s="877"/>
      <c r="AP70" s="877"/>
      <c r="AQ70" s="877"/>
      <c r="AR70" s="877"/>
      <c r="AS70" s="877"/>
      <c r="AT70" s="877"/>
      <c r="AU70" s="877"/>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c r="A71" s="262">
        <v>4</v>
      </c>
      <c r="B71" s="919" t="s">
        <v>589</v>
      </c>
      <c r="C71" s="920"/>
      <c r="D71" s="920"/>
      <c r="E71" s="920"/>
      <c r="F71" s="920"/>
      <c r="G71" s="920"/>
      <c r="H71" s="920"/>
      <c r="I71" s="920"/>
      <c r="J71" s="920"/>
      <c r="K71" s="920"/>
      <c r="L71" s="920"/>
      <c r="M71" s="920"/>
      <c r="N71" s="920"/>
      <c r="O71" s="920"/>
      <c r="P71" s="921"/>
      <c r="Q71" s="922">
        <v>164</v>
      </c>
      <c r="R71" s="877"/>
      <c r="S71" s="877"/>
      <c r="T71" s="877"/>
      <c r="U71" s="877"/>
      <c r="V71" s="877">
        <v>148</v>
      </c>
      <c r="W71" s="877"/>
      <c r="X71" s="877"/>
      <c r="Y71" s="877"/>
      <c r="Z71" s="877"/>
      <c r="AA71" s="877">
        <v>16</v>
      </c>
      <c r="AB71" s="877"/>
      <c r="AC71" s="877"/>
      <c r="AD71" s="877"/>
      <c r="AE71" s="877"/>
      <c r="AF71" s="877">
        <v>16</v>
      </c>
      <c r="AG71" s="877"/>
      <c r="AH71" s="877"/>
      <c r="AI71" s="877"/>
      <c r="AJ71" s="877"/>
      <c r="AK71" s="877"/>
      <c r="AL71" s="877"/>
      <c r="AM71" s="877"/>
      <c r="AN71" s="877"/>
      <c r="AO71" s="877"/>
      <c r="AP71" s="877"/>
      <c r="AQ71" s="877"/>
      <c r="AR71" s="877"/>
      <c r="AS71" s="877"/>
      <c r="AT71" s="877"/>
      <c r="AU71" s="877"/>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c r="A72" s="262">
        <v>5</v>
      </c>
      <c r="B72" s="919" t="s">
        <v>590</v>
      </c>
      <c r="C72" s="920"/>
      <c r="D72" s="920"/>
      <c r="E72" s="920"/>
      <c r="F72" s="920"/>
      <c r="G72" s="920"/>
      <c r="H72" s="920"/>
      <c r="I72" s="920"/>
      <c r="J72" s="920"/>
      <c r="K72" s="920"/>
      <c r="L72" s="920"/>
      <c r="M72" s="920"/>
      <c r="N72" s="920"/>
      <c r="O72" s="920"/>
      <c r="P72" s="921"/>
      <c r="Q72" s="922">
        <v>483</v>
      </c>
      <c r="R72" s="877"/>
      <c r="S72" s="877"/>
      <c r="T72" s="877"/>
      <c r="U72" s="877"/>
      <c r="V72" s="877">
        <v>447</v>
      </c>
      <c r="W72" s="877"/>
      <c r="X72" s="877"/>
      <c r="Y72" s="877"/>
      <c r="Z72" s="877"/>
      <c r="AA72" s="877">
        <v>36</v>
      </c>
      <c r="AB72" s="877"/>
      <c r="AC72" s="877"/>
      <c r="AD72" s="877"/>
      <c r="AE72" s="877"/>
      <c r="AF72" s="877">
        <v>36</v>
      </c>
      <c r="AG72" s="877"/>
      <c r="AH72" s="877"/>
      <c r="AI72" s="877"/>
      <c r="AJ72" s="877"/>
      <c r="AK72" s="877"/>
      <c r="AL72" s="877"/>
      <c r="AM72" s="877"/>
      <c r="AN72" s="877"/>
      <c r="AO72" s="877"/>
      <c r="AP72" s="877">
        <v>89</v>
      </c>
      <c r="AQ72" s="877"/>
      <c r="AR72" s="877"/>
      <c r="AS72" s="877"/>
      <c r="AT72" s="877"/>
      <c r="AU72" s="877">
        <v>67</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c r="A73" s="262">
        <v>6</v>
      </c>
      <c r="B73" s="919" t="s">
        <v>591</v>
      </c>
      <c r="C73" s="920"/>
      <c r="D73" s="920"/>
      <c r="E73" s="920"/>
      <c r="F73" s="920"/>
      <c r="G73" s="920"/>
      <c r="H73" s="920"/>
      <c r="I73" s="920"/>
      <c r="J73" s="920"/>
      <c r="K73" s="920"/>
      <c r="L73" s="920"/>
      <c r="M73" s="920"/>
      <c r="N73" s="920"/>
      <c r="O73" s="920"/>
      <c r="P73" s="921"/>
      <c r="Q73" s="922">
        <v>4</v>
      </c>
      <c r="R73" s="877"/>
      <c r="S73" s="877"/>
      <c r="T73" s="877"/>
      <c r="U73" s="877"/>
      <c r="V73" s="877">
        <v>4</v>
      </c>
      <c r="W73" s="877"/>
      <c r="X73" s="877"/>
      <c r="Y73" s="877"/>
      <c r="Z73" s="877"/>
      <c r="AA73" s="877"/>
      <c r="AB73" s="877"/>
      <c r="AC73" s="877"/>
      <c r="AD73" s="877"/>
      <c r="AE73" s="877"/>
      <c r="AF73" s="877">
        <v>1</v>
      </c>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c r="A74" s="262">
        <v>7</v>
      </c>
      <c r="B74" s="919" t="s">
        <v>592</v>
      </c>
      <c r="C74" s="920"/>
      <c r="D74" s="920"/>
      <c r="E74" s="920"/>
      <c r="F74" s="920"/>
      <c r="G74" s="920"/>
      <c r="H74" s="920"/>
      <c r="I74" s="920"/>
      <c r="J74" s="920"/>
      <c r="K74" s="920"/>
      <c r="L74" s="920"/>
      <c r="M74" s="920"/>
      <c r="N74" s="920"/>
      <c r="O74" s="920"/>
      <c r="P74" s="921"/>
      <c r="Q74" s="922">
        <v>1</v>
      </c>
      <c r="R74" s="877"/>
      <c r="S74" s="877"/>
      <c r="T74" s="877"/>
      <c r="U74" s="877"/>
      <c r="V74" s="877"/>
      <c r="W74" s="877"/>
      <c r="X74" s="877"/>
      <c r="Y74" s="877"/>
      <c r="Z74" s="877"/>
      <c r="AA74" s="877">
        <v>1</v>
      </c>
      <c r="AB74" s="877"/>
      <c r="AC74" s="877"/>
      <c r="AD74" s="877"/>
      <c r="AE74" s="877"/>
      <c r="AF74" s="877">
        <v>1</v>
      </c>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c r="A75" s="262">
        <v>8</v>
      </c>
      <c r="B75" s="919" t="s">
        <v>593</v>
      </c>
      <c r="C75" s="920"/>
      <c r="D75" s="920"/>
      <c r="E75" s="920"/>
      <c r="F75" s="920"/>
      <c r="G75" s="920"/>
      <c r="H75" s="920"/>
      <c r="I75" s="920"/>
      <c r="J75" s="920"/>
      <c r="K75" s="920"/>
      <c r="L75" s="920"/>
      <c r="M75" s="920"/>
      <c r="N75" s="920"/>
      <c r="O75" s="920"/>
      <c r="P75" s="921"/>
      <c r="Q75" s="925">
        <v>7</v>
      </c>
      <c r="R75" s="926"/>
      <c r="S75" s="926"/>
      <c r="T75" s="926"/>
      <c r="U75" s="876"/>
      <c r="V75" s="927">
        <v>4</v>
      </c>
      <c r="W75" s="926"/>
      <c r="X75" s="926"/>
      <c r="Y75" s="926"/>
      <c r="Z75" s="876"/>
      <c r="AA75" s="927">
        <v>3</v>
      </c>
      <c r="AB75" s="926"/>
      <c r="AC75" s="926"/>
      <c r="AD75" s="926"/>
      <c r="AE75" s="876"/>
      <c r="AF75" s="927">
        <v>3</v>
      </c>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c r="A76" s="262">
        <v>9</v>
      </c>
      <c r="B76" s="919" t="s">
        <v>594</v>
      </c>
      <c r="C76" s="920"/>
      <c r="D76" s="920"/>
      <c r="E76" s="920"/>
      <c r="F76" s="920"/>
      <c r="G76" s="920"/>
      <c r="H76" s="920"/>
      <c r="I76" s="920"/>
      <c r="J76" s="920"/>
      <c r="K76" s="920"/>
      <c r="L76" s="920"/>
      <c r="M76" s="920"/>
      <c r="N76" s="920"/>
      <c r="O76" s="920"/>
      <c r="P76" s="921"/>
      <c r="Q76" s="925">
        <v>47</v>
      </c>
      <c r="R76" s="926"/>
      <c r="S76" s="926"/>
      <c r="T76" s="926"/>
      <c r="U76" s="876"/>
      <c r="V76" s="927">
        <v>31</v>
      </c>
      <c r="W76" s="926"/>
      <c r="X76" s="926"/>
      <c r="Y76" s="926"/>
      <c r="Z76" s="876"/>
      <c r="AA76" s="927">
        <v>15</v>
      </c>
      <c r="AB76" s="926"/>
      <c r="AC76" s="926"/>
      <c r="AD76" s="926"/>
      <c r="AE76" s="876"/>
      <c r="AF76" s="927">
        <v>15</v>
      </c>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c r="A77" s="262">
        <v>10</v>
      </c>
      <c r="B77" s="919" t="s">
        <v>595</v>
      </c>
      <c r="C77" s="920"/>
      <c r="D77" s="920"/>
      <c r="E77" s="920"/>
      <c r="F77" s="920"/>
      <c r="G77" s="920"/>
      <c r="H77" s="920"/>
      <c r="I77" s="920"/>
      <c r="J77" s="920"/>
      <c r="K77" s="920"/>
      <c r="L77" s="920"/>
      <c r="M77" s="920"/>
      <c r="N77" s="920"/>
      <c r="O77" s="920"/>
      <c r="P77" s="921"/>
      <c r="Q77" s="925">
        <v>145</v>
      </c>
      <c r="R77" s="926"/>
      <c r="S77" s="926"/>
      <c r="T77" s="926"/>
      <c r="U77" s="876"/>
      <c r="V77" s="927">
        <v>91</v>
      </c>
      <c r="W77" s="926"/>
      <c r="X77" s="926"/>
      <c r="Y77" s="926"/>
      <c r="Z77" s="876"/>
      <c r="AA77" s="927">
        <v>54</v>
      </c>
      <c r="AB77" s="926"/>
      <c r="AC77" s="926"/>
      <c r="AD77" s="926"/>
      <c r="AE77" s="876"/>
      <c r="AF77" s="927">
        <v>54</v>
      </c>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c r="A78" s="262">
        <v>11</v>
      </c>
      <c r="B78" s="919" t="s">
        <v>596</v>
      </c>
      <c r="C78" s="920"/>
      <c r="D78" s="920"/>
      <c r="E78" s="920"/>
      <c r="F78" s="920"/>
      <c r="G78" s="920"/>
      <c r="H78" s="920"/>
      <c r="I78" s="920"/>
      <c r="J78" s="920"/>
      <c r="K78" s="920"/>
      <c r="L78" s="920"/>
      <c r="M78" s="920"/>
      <c r="N78" s="920"/>
      <c r="O78" s="920"/>
      <c r="P78" s="921"/>
      <c r="Q78" s="922">
        <v>83</v>
      </c>
      <c r="R78" s="877"/>
      <c r="S78" s="877"/>
      <c r="T78" s="877"/>
      <c r="U78" s="877"/>
      <c r="V78" s="877">
        <v>72</v>
      </c>
      <c r="W78" s="877"/>
      <c r="X78" s="877"/>
      <c r="Y78" s="877"/>
      <c r="Z78" s="877"/>
      <c r="AA78" s="877">
        <v>11</v>
      </c>
      <c r="AB78" s="877"/>
      <c r="AC78" s="877"/>
      <c r="AD78" s="877"/>
      <c r="AE78" s="877"/>
      <c r="AF78" s="877">
        <v>11</v>
      </c>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c r="A79" s="262">
        <v>12</v>
      </c>
      <c r="B79" s="919" t="s">
        <v>597</v>
      </c>
      <c r="C79" s="920"/>
      <c r="D79" s="920"/>
      <c r="E79" s="920"/>
      <c r="F79" s="920"/>
      <c r="G79" s="920"/>
      <c r="H79" s="920"/>
      <c r="I79" s="920"/>
      <c r="J79" s="920"/>
      <c r="K79" s="920"/>
      <c r="L79" s="920"/>
      <c r="M79" s="920"/>
      <c r="N79" s="920"/>
      <c r="O79" s="920"/>
      <c r="P79" s="921"/>
      <c r="Q79" s="922">
        <v>220478</v>
      </c>
      <c r="R79" s="877"/>
      <c r="S79" s="877"/>
      <c r="T79" s="877"/>
      <c r="U79" s="877"/>
      <c r="V79" s="877">
        <v>214081</v>
      </c>
      <c r="W79" s="877"/>
      <c r="X79" s="877"/>
      <c r="Y79" s="877"/>
      <c r="Z79" s="877"/>
      <c r="AA79" s="877">
        <v>6397</v>
      </c>
      <c r="AB79" s="877"/>
      <c r="AC79" s="877"/>
      <c r="AD79" s="877"/>
      <c r="AE79" s="877"/>
      <c r="AF79" s="877">
        <v>6397</v>
      </c>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c r="A80" s="262">
        <v>13</v>
      </c>
      <c r="B80" s="919" t="s">
        <v>598</v>
      </c>
      <c r="C80" s="920"/>
      <c r="D80" s="920"/>
      <c r="E80" s="920"/>
      <c r="F80" s="920"/>
      <c r="G80" s="920"/>
      <c r="H80" s="920"/>
      <c r="I80" s="920"/>
      <c r="J80" s="920"/>
      <c r="K80" s="920"/>
      <c r="L80" s="920"/>
      <c r="M80" s="920"/>
      <c r="N80" s="920"/>
      <c r="O80" s="920"/>
      <c r="P80" s="921"/>
      <c r="Q80" s="922">
        <v>882</v>
      </c>
      <c r="R80" s="877"/>
      <c r="S80" s="877"/>
      <c r="T80" s="877"/>
      <c r="U80" s="877"/>
      <c r="V80" s="877">
        <v>832</v>
      </c>
      <c r="W80" s="877"/>
      <c r="X80" s="877"/>
      <c r="Y80" s="877"/>
      <c r="Z80" s="877"/>
      <c r="AA80" s="877">
        <v>50</v>
      </c>
      <c r="AB80" s="877"/>
      <c r="AC80" s="877"/>
      <c r="AD80" s="877"/>
      <c r="AE80" s="877"/>
      <c r="AF80" s="877">
        <v>1437</v>
      </c>
      <c r="AG80" s="877"/>
      <c r="AH80" s="877"/>
      <c r="AI80" s="877"/>
      <c r="AJ80" s="877"/>
      <c r="AK80" s="877"/>
      <c r="AL80" s="877"/>
      <c r="AM80" s="877"/>
      <c r="AN80" s="877"/>
      <c r="AO80" s="877"/>
      <c r="AP80" s="877">
        <v>461</v>
      </c>
      <c r="AQ80" s="877"/>
      <c r="AR80" s="877"/>
      <c r="AS80" s="877"/>
      <c r="AT80" s="877"/>
      <c r="AU80" s="877">
        <v>148</v>
      </c>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c r="A88" s="265" t="s">
        <v>389</v>
      </c>
      <c r="B88" s="836" t="s">
        <v>424</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8000</v>
      </c>
      <c r="AG88" s="888"/>
      <c r="AH88" s="888"/>
      <c r="AI88" s="888"/>
      <c r="AJ88" s="888"/>
      <c r="AK88" s="885"/>
      <c r="AL88" s="885"/>
      <c r="AM88" s="885"/>
      <c r="AN88" s="885"/>
      <c r="AO88" s="885"/>
      <c r="AP88" s="888">
        <v>550</v>
      </c>
      <c r="AQ88" s="888"/>
      <c r="AR88" s="888"/>
      <c r="AS88" s="888"/>
      <c r="AT88" s="888"/>
      <c r="AU88" s="888">
        <v>215</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36" t="s">
        <v>425</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41</v>
      </c>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67" t="s">
        <v>430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c r="A109" s="960" t="s">
        <v>432</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433</v>
      </c>
      <c r="AB109" s="941"/>
      <c r="AC109" s="941"/>
      <c r="AD109" s="941"/>
      <c r="AE109" s="942"/>
      <c r="AF109" s="940" t="s">
        <v>306</v>
      </c>
      <c r="AG109" s="941"/>
      <c r="AH109" s="941"/>
      <c r="AI109" s="941"/>
      <c r="AJ109" s="942"/>
      <c r="AK109" s="940" t="s">
        <v>305</v>
      </c>
      <c r="AL109" s="941"/>
      <c r="AM109" s="941"/>
      <c r="AN109" s="941"/>
      <c r="AO109" s="942"/>
      <c r="AP109" s="940" t="s">
        <v>434</v>
      </c>
      <c r="AQ109" s="941"/>
      <c r="AR109" s="941"/>
      <c r="AS109" s="941"/>
      <c r="AT109" s="943"/>
      <c r="AU109" s="960" t="s">
        <v>432</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433</v>
      </c>
      <c r="BR109" s="941"/>
      <c r="BS109" s="941"/>
      <c r="BT109" s="941"/>
      <c r="BU109" s="942"/>
      <c r="BV109" s="940" t="s">
        <v>306</v>
      </c>
      <c r="BW109" s="941"/>
      <c r="BX109" s="941"/>
      <c r="BY109" s="941"/>
      <c r="BZ109" s="942"/>
      <c r="CA109" s="940" t="s">
        <v>305</v>
      </c>
      <c r="CB109" s="941"/>
      <c r="CC109" s="941"/>
      <c r="CD109" s="941"/>
      <c r="CE109" s="942"/>
      <c r="CF109" s="961" t="s">
        <v>434</v>
      </c>
      <c r="CG109" s="961"/>
      <c r="CH109" s="961"/>
      <c r="CI109" s="961"/>
      <c r="CJ109" s="961"/>
      <c r="CK109" s="940" t="s">
        <v>435</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433</v>
      </c>
      <c r="DH109" s="941"/>
      <c r="DI109" s="941"/>
      <c r="DJ109" s="941"/>
      <c r="DK109" s="942"/>
      <c r="DL109" s="940" t="s">
        <v>306</v>
      </c>
      <c r="DM109" s="941"/>
      <c r="DN109" s="941"/>
      <c r="DO109" s="941"/>
      <c r="DP109" s="942"/>
      <c r="DQ109" s="940" t="s">
        <v>305</v>
      </c>
      <c r="DR109" s="941"/>
      <c r="DS109" s="941"/>
      <c r="DT109" s="941"/>
      <c r="DU109" s="942"/>
      <c r="DV109" s="940" t="s">
        <v>434</v>
      </c>
      <c r="DW109" s="941"/>
      <c r="DX109" s="941"/>
      <c r="DY109" s="941"/>
      <c r="DZ109" s="943"/>
    </row>
    <row r="110" spans="1:131" s="247" customFormat="1" ht="26.25" customHeight="1">
      <c r="A110" s="944" t="s">
        <v>436</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2363727</v>
      </c>
      <c r="AB110" s="948"/>
      <c r="AC110" s="948"/>
      <c r="AD110" s="948"/>
      <c r="AE110" s="949"/>
      <c r="AF110" s="950">
        <v>2281816</v>
      </c>
      <c r="AG110" s="948"/>
      <c r="AH110" s="948"/>
      <c r="AI110" s="948"/>
      <c r="AJ110" s="949"/>
      <c r="AK110" s="950">
        <v>2252765</v>
      </c>
      <c r="AL110" s="948"/>
      <c r="AM110" s="948"/>
      <c r="AN110" s="948"/>
      <c r="AO110" s="949"/>
      <c r="AP110" s="951">
        <v>25.4</v>
      </c>
      <c r="AQ110" s="952"/>
      <c r="AR110" s="952"/>
      <c r="AS110" s="952"/>
      <c r="AT110" s="953"/>
      <c r="AU110" s="954" t="s">
        <v>73</v>
      </c>
      <c r="AV110" s="955"/>
      <c r="AW110" s="955"/>
      <c r="AX110" s="955"/>
      <c r="AY110" s="955"/>
      <c r="AZ110" s="996" t="s">
        <v>437</v>
      </c>
      <c r="BA110" s="945"/>
      <c r="BB110" s="945"/>
      <c r="BC110" s="945"/>
      <c r="BD110" s="945"/>
      <c r="BE110" s="945"/>
      <c r="BF110" s="945"/>
      <c r="BG110" s="945"/>
      <c r="BH110" s="945"/>
      <c r="BI110" s="945"/>
      <c r="BJ110" s="945"/>
      <c r="BK110" s="945"/>
      <c r="BL110" s="945"/>
      <c r="BM110" s="945"/>
      <c r="BN110" s="945"/>
      <c r="BO110" s="945"/>
      <c r="BP110" s="946"/>
      <c r="BQ110" s="982">
        <v>21722787</v>
      </c>
      <c r="BR110" s="983"/>
      <c r="BS110" s="983"/>
      <c r="BT110" s="983"/>
      <c r="BU110" s="983"/>
      <c r="BV110" s="983">
        <v>22396374</v>
      </c>
      <c r="BW110" s="983"/>
      <c r="BX110" s="983"/>
      <c r="BY110" s="983"/>
      <c r="BZ110" s="983"/>
      <c r="CA110" s="983">
        <v>23859358</v>
      </c>
      <c r="CB110" s="983"/>
      <c r="CC110" s="983"/>
      <c r="CD110" s="983"/>
      <c r="CE110" s="983"/>
      <c r="CF110" s="997">
        <v>269.5</v>
      </c>
      <c r="CG110" s="998"/>
      <c r="CH110" s="998"/>
      <c r="CI110" s="998"/>
      <c r="CJ110" s="998"/>
      <c r="CK110" s="999" t="s">
        <v>438</v>
      </c>
      <c r="CL110" s="1000"/>
      <c r="CM110" s="979" t="s">
        <v>439</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233</v>
      </c>
      <c r="DH110" s="983"/>
      <c r="DI110" s="983"/>
      <c r="DJ110" s="983"/>
      <c r="DK110" s="983"/>
      <c r="DL110" s="983" t="s">
        <v>415</v>
      </c>
      <c r="DM110" s="983"/>
      <c r="DN110" s="983"/>
      <c r="DO110" s="983"/>
      <c r="DP110" s="983"/>
      <c r="DQ110" s="983" t="s">
        <v>233</v>
      </c>
      <c r="DR110" s="983"/>
      <c r="DS110" s="983"/>
      <c r="DT110" s="983"/>
      <c r="DU110" s="983"/>
      <c r="DV110" s="984" t="s">
        <v>233</v>
      </c>
      <c r="DW110" s="984"/>
      <c r="DX110" s="984"/>
      <c r="DY110" s="984"/>
      <c r="DZ110" s="985"/>
    </row>
    <row r="111" spans="1:131" s="247" customFormat="1" ht="26.25" customHeight="1">
      <c r="A111" s="986" t="s">
        <v>440</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415</v>
      </c>
      <c r="AB111" s="990"/>
      <c r="AC111" s="990"/>
      <c r="AD111" s="990"/>
      <c r="AE111" s="991"/>
      <c r="AF111" s="992" t="s">
        <v>233</v>
      </c>
      <c r="AG111" s="990"/>
      <c r="AH111" s="990"/>
      <c r="AI111" s="990"/>
      <c r="AJ111" s="991"/>
      <c r="AK111" s="992" t="s">
        <v>233</v>
      </c>
      <c r="AL111" s="990"/>
      <c r="AM111" s="990"/>
      <c r="AN111" s="990"/>
      <c r="AO111" s="991"/>
      <c r="AP111" s="993" t="s">
        <v>415</v>
      </c>
      <c r="AQ111" s="994"/>
      <c r="AR111" s="994"/>
      <c r="AS111" s="994"/>
      <c r="AT111" s="995"/>
      <c r="AU111" s="956"/>
      <c r="AV111" s="957"/>
      <c r="AW111" s="957"/>
      <c r="AX111" s="957"/>
      <c r="AY111" s="957"/>
      <c r="AZ111" s="1005" t="s">
        <v>441</v>
      </c>
      <c r="BA111" s="1006"/>
      <c r="BB111" s="1006"/>
      <c r="BC111" s="1006"/>
      <c r="BD111" s="1006"/>
      <c r="BE111" s="1006"/>
      <c r="BF111" s="1006"/>
      <c r="BG111" s="1006"/>
      <c r="BH111" s="1006"/>
      <c r="BI111" s="1006"/>
      <c r="BJ111" s="1006"/>
      <c r="BK111" s="1006"/>
      <c r="BL111" s="1006"/>
      <c r="BM111" s="1006"/>
      <c r="BN111" s="1006"/>
      <c r="BO111" s="1006"/>
      <c r="BP111" s="1007"/>
      <c r="BQ111" s="975">
        <v>268211</v>
      </c>
      <c r="BR111" s="976"/>
      <c r="BS111" s="976"/>
      <c r="BT111" s="976"/>
      <c r="BU111" s="976"/>
      <c r="BV111" s="976">
        <v>197975</v>
      </c>
      <c r="BW111" s="976"/>
      <c r="BX111" s="976"/>
      <c r="BY111" s="976"/>
      <c r="BZ111" s="976"/>
      <c r="CA111" s="976">
        <v>139061</v>
      </c>
      <c r="CB111" s="976"/>
      <c r="CC111" s="976"/>
      <c r="CD111" s="976"/>
      <c r="CE111" s="976"/>
      <c r="CF111" s="970">
        <v>1.6</v>
      </c>
      <c r="CG111" s="971"/>
      <c r="CH111" s="971"/>
      <c r="CI111" s="971"/>
      <c r="CJ111" s="971"/>
      <c r="CK111" s="1001"/>
      <c r="CL111" s="1002"/>
      <c r="CM111" s="972" t="s">
        <v>442</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233</v>
      </c>
      <c r="DH111" s="976"/>
      <c r="DI111" s="976"/>
      <c r="DJ111" s="976"/>
      <c r="DK111" s="976"/>
      <c r="DL111" s="976" t="s">
        <v>415</v>
      </c>
      <c r="DM111" s="976"/>
      <c r="DN111" s="976"/>
      <c r="DO111" s="976"/>
      <c r="DP111" s="976"/>
      <c r="DQ111" s="976" t="s">
        <v>391</v>
      </c>
      <c r="DR111" s="976"/>
      <c r="DS111" s="976"/>
      <c r="DT111" s="976"/>
      <c r="DU111" s="976"/>
      <c r="DV111" s="977" t="s">
        <v>415</v>
      </c>
      <c r="DW111" s="977"/>
      <c r="DX111" s="977"/>
      <c r="DY111" s="977"/>
      <c r="DZ111" s="978"/>
    </row>
    <row r="112" spans="1:131" s="247" customFormat="1" ht="26.25" customHeight="1">
      <c r="A112" s="1008" t="s">
        <v>443</v>
      </c>
      <c r="B112" s="1009"/>
      <c r="C112" s="1006" t="s">
        <v>444</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391</v>
      </c>
      <c r="AB112" s="1015"/>
      <c r="AC112" s="1015"/>
      <c r="AD112" s="1015"/>
      <c r="AE112" s="1016"/>
      <c r="AF112" s="1017" t="s">
        <v>415</v>
      </c>
      <c r="AG112" s="1015"/>
      <c r="AH112" s="1015"/>
      <c r="AI112" s="1015"/>
      <c r="AJ112" s="1016"/>
      <c r="AK112" s="1017" t="s">
        <v>391</v>
      </c>
      <c r="AL112" s="1015"/>
      <c r="AM112" s="1015"/>
      <c r="AN112" s="1015"/>
      <c r="AO112" s="1016"/>
      <c r="AP112" s="1018" t="s">
        <v>233</v>
      </c>
      <c r="AQ112" s="1019"/>
      <c r="AR112" s="1019"/>
      <c r="AS112" s="1019"/>
      <c r="AT112" s="1020"/>
      <c r="AU112" s="956"/>
      <c r="AV112" s="957"/>
      <c r="AW112" s="957"/>
      <c r="AX112" s="957"/>
      <c r="AY112" s="957"/>
      <c r="AZ112" s="1005" t="s">
        <v>445</v>
      </c>
      <c r="BA112" s="1006"/>
      <c r="BB112" s="1006"/>
      <c r="BC112" s="1006"/>
      <c r="BD112" s="1006"/>
      <c r="BE112" s="1006"/>
      <c r="BF112" s="1006"/>
      <c r="BG112" s="1006"/>
      <c r="BH112" s="1006"/>
      <c r="BI112" s="1006"/>
      <c r="BJ112" s="1006"/>
      <c r="BK112" s="1006"/>
      <c r="BL112" s="1006"/>
      <c r="BM112" s="1006"/>
      <c r="BN112" s="1006"/>
      <c r="BO112" s="1006"/>
      <c r="BP112" s="1007"/>
      <c r="BQ112" s="975">
        <v>13056750</v>
      </c>
      <c r="BR112" s="976"/>
      <c r="BS112" s="976"/>
      <c r="BT112" s="976"/>
      <c r="BU112" s="976"/>
      <c r="BV112" s="976">
        <v>12481267</v>
      </c>
      <c r="BW112" s="976"/>
      <c r="BX112" s="976"/>
      <c r="BY112" s="976"/>
      <c r="BZ112" s="976"/>
      <c r="CA112" s="976">
        <v>11450389</v>
      </c>
      <c r="CB112" s="976"/>
      <c r="CC112" s="976"/>
      <c r="CD112" s="976"/>
      <c r="CE112" s="976"/>
      <c r="CF112" s="970">
        <v>129.30000000000001</v>
      </c>
      <c r="CG112" s="971"/>
      <c r="CH112" s="971"/>
      <c r="CI112" s="971"/>
      <c r="CJ112" s="971"/>
      <c r="CK112" s="1001"/>
      <c r="CL112" s="1002"/>
      <c r="CM112" s="972" t="s">
        <v>446</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447</v>
      </c>
      <c r="DH112" s="976"/>
      <c r="DI112" s="976"/>
      <c r="DJ112" s="976"/>
      <c r="DK112" s="976"/>
      <c r="DL112" s="976" t="s">
        <v>415</v>
      </c>
      <c r="DM112" s="976"/>
      <c r="DN112" s="976"/>
      <c r="DO112" s="976"/>
      <c r="DP112" s="976"/>
      <c r="DQ112" s="976" t="s">
        <v>233</v>
      </c>
      <c r="DR112" s="976"/>
      <c r="DS112" s="976"/>
      <c r="DT112" s="976"/>
      <c r="DU112" s="976"/>
      <c r="DV112" s="977" t="s">
        <v>233</v>
      </c>
      <c r="DW112" s="977"/>
      <c r="DX112" s="977"/>
      <c r="DY112" s="977"/>
      <c r="DZ112" s="978"/>
    </row>
    <row r="113" spans="1:130" s="247" customFormat="1" ht="26.25" customHeight="1">
      <c r="A113" s="1010"/>
      <c r="B113" s="1011"/>
      <c r="C113" s="1006" t="s">
        <v>448</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1061660</v>
      </c>
      <c r="AB113" s="990"/>
      <c r="AC113" s="990"/>
      <c r="AD113" s="990"/>
      <c r="AE113" s="991"/>
      <c r="AF113" s="992">
        <v>959103</v>
      </c>
      <c r="AG113" s="990"/>
      <c r="AH113" s="990"/>
      <c r="AI113" s="990"/>
      <c r="AJ113" s="991"/>
      <c r="AK113" s="992">
        <v>1081134</v>
      </c>
      <c r="AL113" s="990"/>
      <c r="AM113" s="990"/>
      <c r="AN113" s="990"/>
      <c r="AO113" s="991"/>
      <c r="AP113" s="993">
        <v>12.2</v>
      </c>
      <c r="AQ113" s="994"/>
      <c r="AR113" s="994"/>
      <c r="AS113" s="994"/>
      <c r="AT113" s="995"/>
      <c r="AU113" s="956"/>
      <c r="AV113" s="957"/>
      <c r="AW113" s="957"/>
      <c r="AX113" s="957"/>
      <c r="AY113" s="957"/>
      <c r="AZ113" s="1005" t="s">
        <v>449</v>
      </c>
      <c r="BA113" s="1006"/>
      <c r="BB113" s="1006"/>
      <c r="BC113" s="1006"/>
      <c r="BD113" s="1006"/>
      <c r="BE113" s="1006"/>
      <c r="BF113" s="1006"/>
      <c r="BG113" s="1006"/>
      <c r="BH113" s="1006"/>
      <c r="BI113" s="1006"/>
      <c r="BJ113" s="1006"/>
      <c r="BK113" s="1006"/>
      <c r="BL113" s="1006"/>
      <c r="BM113" s="1006"/>
      <c r="BN113" s="1006"/>
      <c r="BO113" s="1006"/>
      <c r="BP113" s="1007"/>
      <c r="BQ113" s="975">
        <v>132763</v>
      </c>
      <c r="BR113" s="976"/>
      <c r="BS113" s="976"/>
      <c r="BT113" s="976"/>
      <c r="BU113" s="976"/>
      <c r="BV113" s="976">
        <v>142392</v>
      </c>
      <c r="BW113" s="976"/>
      <c r="BX113" s="976"/>
      <c r="BY113" s="976"/>
      <c r="BZ113" s="976"/>
      <c r="CA113" s="976">
        <v>215394</v>
      </c>
      <c r="CB113" s="976"/>
      <c r="CC113" s="976"/>
      <c r="CD113" s="976"/>
      <c r="CE113" s="976"/>
      <c r="CF113" s="970">
        <v>2.4</v>
      </c>
      <c r="CG113" s="971"/>
      <c r="CH113" s="971"/>
      <c r="CI113" s="971"/>
      <c r="CJ113" s="971"/>
      <c r="CK113" s="1001"/>
      <c r="CL113" s="1002"/>
      <c r="CM113" s="972" t="s">
        <v>450</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233</v>
      </c>
      <c r="DH113" s="1015"/>
      <c r="DI113" s="1015"/>
      <c r="DJ113" s="1015"/>
      <c r="DK113" s="1016"/>
      <c r="DL113" s="1017" t="s">
        <v>233</v>
      </c>
      <c r="DM113" s="1015"/>
      <c r="DN113" s="1015"/>
      <c r="DO113" s="1015"/>
      <c r="DP113" s="1016"/>
      <c r="DQ113" s="1017" t="s">
        <v>233</v>
      </c>
      <c r="DR113" s="1015"/>
      <c r="DS113" s="1015"/>
      <c r="DT113" s="1015"/>
      <c r="DU113" s="1016"/>
      <c r="DV113" s="1018" t="s">
        <v>233</v>
      </c>
      <c r="DW113" s="1019"/>
      <c r="DX113" s="1019"/>
      <c r="DY113" s="1019"/>
      <c r="DZ113" s="1020"/>
    </row>
    <row r="114" spans="1:130" s="247" customFormat="1" ht="26.25" customHeight="1">
      <c r="A114" s="1010"/>
      <c r="B114" s="1011"/>
      <c r="C114" s="1006" t="s">
        <v>451</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5938</v>
      </c>
      <c r="AB114" s="1015"/>
      <c r="AC114" s="1015"/>
      <c r="AD114" s="1015"/>
      <c r="AE114" s="1016"/>
      <c r="AF114" s="1017">
        <v>5907</v>
      </c>
      <c r="AG114" s="1015"/>
      <c r="AH114" s="1015"/>
      <c r="AI114" s="1015"/>
      <c r="AJ114" s="1016"/>
      <c r="AK114" s="1017">
        <v>3105</v>
      </c>
      <c r="AL114" s="1015"/>
      <c r="AM114" s="1015"/>
      <c r="AN114" s="1015"/>
      <c r="AO114" s="1016"/>
      <c r="AP114" s="1018">
        <v>0</v>
      </c>
      <c r="AQ114" s="1019"/>
      <c r="AR114" s="1019"/>
      <c r="AS114" s="1019"/>
      <c r="AT114" s="1020"/>
      <c r="AU114" s="956"/>
      <c r="AV114" s="957"/>
      <c r="AW114" s="957"/>
      <c r="AX114" s="957"/>
      <c r="AY114" s="957"/>
      <c r="AZ114" s="1005" t="s">
        <v>452</v>
      </c>
      <c r="BA114" s="1006"/>
      <c r="BB114" s="1006"/>
      <c r="BC114" s="1006"/>
      <c r="BD114" s="1006"/>
      <c r="BE114" s="1006"/>
      <c r="BF114" s="1006"/>
      <c r="BG114" s="1006"/>
      <c r="BH114" s="1006"/>
      <c r="BI114" s="1006"/>
      <c r="BJ114" s="1006"/>
      <c r="BK114" s="1006"/>
      <c r="BL114" s="1006"/>
      <c r="BM114" s="1006"/>
      <c r="BN114" s="1006"/>
      <c r="BO114" s="1006"/>
      <c r="BP114" s="1007"/>
      <c r="BQ114" s="975">
        <v>2235879</v>
      </c>
      <c r="BR114" s="976"/>
      <c r="BS114" s="976"/>
      <c r="BT114" s="976"/>
      <c r="BU114" s="976"/>
      <c r="BV114" s="976">
        <v>2212416</v>
      </c>
      <c r="BW114" s="976"/>
      <c r="BX114" s="976"/>
      <c r="BY114" s="976"/>
      <c r="BZ114" s="976"/>
      <c r="CA114" s="976">
        <v>2253555</v>
      </c>
      <c r="CB114" s="976"/>
      <c r="CC114" s="976"/>
      <c r="CD114" s="976"/>
      <c r="CE114" s="976"/>
      <c r="CF114" s="970">
        <v>25.5</v>
      </c>
      <c r="CG114" s="971"/>
      <c r="CH114" s="971"/>
      <c r="CI114" s="971"/>
      <c r="CJ114" s="971"/>
      <c r="CK114" s="1001"/>
      <c r="CL114" s="1002"/>
      <c r="CM114" s="972" t="s">
        <v>453</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233</v>
      </c>
      <c r="DH114" s="1015"/>
      <c r="DI114" s="1015"/>
      <c r="DJ114" s="1015"/>
      <c r="DK114" s="1016"/>
      <c r="DL114" s="1017" t="s">
        <v>233</v>
      </c>
      <c r="DM114" s="1015"/>
      <c r="DN114" s="1015"/>
      <c r="DO114" s="1015"/>
      <c r="DP114" s="1016"/>
      <c r="DQ114" s="1017" t="s">
        <v>233</v>
      </c>
      <c r="DR114" s="1015"/>
      <c r="DS114" s="1015"/>
      <c r="DT114" s="1015"/>
      <c r="DU114" s="1016"/>
      <c r="DV114" s="1018" t="s">
        <v>233</v>
      </c>
      <c r="DW114" s="1019"/>
      <c r="DX114" s="1019"/>
      <c r="DY114" s="1019"/>
      <c r="DZ114" s="1020"/>
    </row>
    <row r="115" spans="1:130" s="247" customFormat="1" ht="26.25" customHeight="1">
      <c r="A115" s="1010"/>
      <c r="B115" s="1011"/>
      <c r="C115" s="1006" t="s">
        <v>454</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89284</v>
      </c>
      <c r="AB115" s="990"/>
      <c r="AC115" s="990"/>
      <c r="AD115" s="990"/>
      <c r="AE115" s="991"/>
      <c r="AF115" s="992">
        <v>77709</v>
      </c>
      <c r="AG115" s="990"/>
      <c r="AH115" s="990"/>
      <c r="AI115" s="990"/>
      <c r="AJ115" s="991"/>
      <c r="AK115" s="992">
        <v>64153</v>
      </c>
      <c r="AL115" s="990"/>
      <c r="AM115" s="990"/>
      <c r="AN115" s="990"/>
      <c r="AO115" s="991"/>
      <c r="AP115" s="993">
        <v>0.7</v>
      </c>
      <c r="AQ115" s="994"/>
      <c r="AR115" s="994"/>
      <c r="AS115" s="994"/>
      <c r="AT115" s="995"/>
      <c r="AU115" s="956"/>
      <c r="AV115" s="957"/>
      <c r="AW115" s="957"/>
      <c r="AX115" s="957"/>
      <c r="AY115" s="957"/>
      <c r="AZ115" s="1005" t="s">
        <v>455</v>
      </c>
      <c r="BA115" s="1006"/>
      <c r="BB115" s="1006"/>
      <c r="BC115" s="1006"/>
      <c r="BD115" s="1006"/>
      <c r="BE115" s="1006"/>
      <c r="BF115" s="1006"/>
      <c r="BG115" s="1006"/>
      <c r="BH115" s="1006"/>
      <c r="BI115" s="1006"/>
      <c r="BJ115" s="1006"/>
      <c r="BK115" s="1006"/>
      <c r="BL115" s="1006"/>
      <c r="BM115" s="1006"/>
      <c r="BN115" s="1006"/>
      <c r="BO115" s="1006"/>
      <c r="BP115" s="1007"/>
      <c r="BQ115" s="975">
        <v>26037</v>
      </c>
      <c r="BR115" s="976"/>
      <c r="BS115" s="976"/>
      <c r="BT115" s="976"/>
      <c r="BU115" s="976"/>
      <c r="BV115" s="976">
        <v>25518</v>
      </c>
      <c r="BW115" s="976"/>
      <c r="BX115" s="976"/>
      <c r="BY115" s="976"/>
      <c r="BZ115" s="976"/>
      <c r="CA115" s="976">
        <v>25401</v>
      </c>
      <c r="CB115" s="976"/>
      <c r="CC115" s="976"/>
      <c r="CD115" s="976"/>
      <c r="CE115" s="976"/>
      <c r="CF115" s="970">
        <v>0.3</v>
      </c>
      <c r="CG115" s="971"/>
      <c r="CH115" s="971"/>
      <c r="CI115" s="971"/>
      <c r="CJ115" s="971"/>
      <c r="CK115" s="1001"/>
      <c r="CL115" s="1002"/>
      <c r="CM115" s="1005" t="s">
        <v>456</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233</v>
      </c>
      <c r="DH115" s="1015"/>
      <c r="DI115" s="1015"/>
      <c r="DJ115" s="1015"/>
      <c r="DK115" s="1016"/>
      <c r="DL115" s="1017" t="s">
        <v>391</v>
      </c>
      <c r="DM115" s="1015"/>
      <c r="DN115" s="1015"/>
      <c r="DO115" s="1015"/>
      <c r="DP115" s="1016"/>
      <c r="DQ115" s="1017" t="s">
        <v>233</v>
      </c>
      <c r="DR115" s="1015"/>
      <c r="DS115" s="1015"/>
      <c r="DT115" s="1015"/>
      <c r="DU115" s="1016"/>
      <c r="DV115" s="1018" t="s">
        <v>415</v>
      </c>
      <c r="DW115" s="1019"/>
      <c r="DX115" s="1019"/>
      <c r="DY115" s="1019"/>
      <c r="DZ115" s="1020"/>
    </row>
    <row r="116" spans="1:130" s="247" customFormat="1" ht="26.25" customHeight="1">
      <c r="A116" s="1012"/>
      <c r="B116" s="1013"/>
      <c r="C116" s="1021" t="s">
        <v>457</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201</v>
      </c>
      <c r="AB116" s="1015"/>
      <c r="AC116" s="1015"/>
      <c r="AD116" s="1015"/>
      <c r="AE116" s="1016"/>
      <c r="AF116" s="1017">
        <v>193</v>
      </c>
      <c r="AG116" s="1015"/>
      <c r="AH116" s="1015"/>
      <c r="AI116" s="1015"/>
      <c r="AJ116" s="1016"/>
      <c r="AK116" s="1017">
        <v>196</v>
      </c>
      <c r="AL116" s="1015"/>
      <c r="AM116" s="1015"/>
      <c r="AN116" s="1015"/>
      <c r="AO116" s="1016"/>
      <c r="AP116" s="1018">
        <v>0</v>
      </c>
      <c r="AQ116" s="1019"/>
      <c r="AR116" s="1019"/>
      <c r="AS116" s="1019"/>
      <c r="AT116" s="1020"/>
      <c r="AU116" s="956"/>
      <c r="AV116" s="957"/>
      <c r="AW116" s="957"/>
      <c r="AX116" s="957"/>
      <c r="AY116" s="957"/>
      <c r="AZ116" s="1023" t="s">
        <v>458</v>
      </c>
      <c r="BA116" s="1024"/>
      <c r="BB116" s="1024"/>
      <c r="BC116" s="1024"/>
      <c r="BD116" s="1024"/>
      <c r="BE116" s="1024"/>
      <c r="BF116" s="1024"/>
      <c r="BG116" s="1024"/>
      <c r="BH116" s="1024"/>
      <c r="BI116" s="1024"/>
      <c r="BJ116" s="1024"/>
      <c r="BK116" s="1024"/>
      <c r="BL116" s="1024"/>
      <c r="BM116" s="1024"/>
      <c r="BN116" s="1024"/>
      <c r="BO116" s="1024"/>
      <c r="BP116" s="1025"/>
      <c r="BQ116" s="975" t="s">
        <v>233</v>
      </c>
      <c r="BR116" s="976"/>
      <c r="BS116" s="976"/>
      <c r="BT116" s="976"/>
      <c r="BU116" s="976"/>
      <c r="BV116" s="976" t="s">
        <v>415</v>
      </c>
      <c r="BW116" s="976"/>
      <c r="BX116" s="976"/>
      <c r="BY116" s="976"/>
      <c r="BZ116" s="976"/>
      <c r="CA116" s="976" t="s">
        <v>391</v>
      </c>
      <c r="CB116" s="976"/>
      <c r="CC116" s="976"/>
      <c r="CD116" s="976"/>
      <c r="CE116" s="976"/>
      <c r="CF116" s="970" t="s">
        <v>233</v>
      </c>
      <c r="CG116" s="971"/>
      <c r="CH116" s="971"/>
      <c r="CI116" s="971"/>
      <c r="CJ116" s="971"/>
      <c r="CK116" s="1001"/>
      <c r="CL116" s="1002"/>
      <c r="CM116" s="972" t="s">
        <v>459</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233</v>
      </c>
      <c r="DH116" s="1015"/>
      <c r="DI116" s="1015"/>
      <c r="DJ116" s="1015"/>
      <c r="DK116" s="1016"/>
      <c r="DL116" s="1017" t="s">
        <v>233</v>
      </c>
      <c r="DM116" s="1015"/>
      <c r="DN116" s="1015"/>
      <c r="DO116" s="1015"/>
      <c r="DP116" s="1016"/>
      <c r="DQ116" s="1017" t="s">
        <v>415</v>
      </c>
      <c r="DR116" s="1015"/>
      <c r="DS116" s="1015"/>
      <c r="DT116" s="1015"/>
      <c r="DU116" s="1016"/>
      <c r="DV116" s="1018" t="s">
        <v>233</v>
      </c>
      <c r="DW116" s="1019"/>
      <c r="DX116" s="1019"/>
      <c r="DY116" s="1019"/>
      <c r="DZ116" s="1020"/>
    </row>
    <row r="117" spans="1:130" s="247" customFormat="1" ht="26.25" customHeight="1">
      <c r="A117" s="960" t="s">
        <v>188</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460</v>
      </c>
      <c r="Z117" s="942"/>
      <c r="AA117" s="1032">
        <v>3520810</v>
      </c>
      <c r="AB117" s="1033"/>
      <c r="AC117" s="1033"/>
      <c r="AD117" s="1033"/>
      <c r="AE117" s="1034"/>
      <c r="AF117" s="1035">
        <v>3324728</v>
      </c>
      <c r="AG117" s="1033"/>
      <c r="AH117" s="1033"/>
      <c r="AI117" s="1033"/>
      <c r="AJ117" s="1034"/>
      <c r="AK117" s="1035">
        <v>3401353</v>
      </c>
      <c r="AL117" s="1033"/>
      <c r="AM117" s="1033"/>
      <c r="AN117" s="1033"/>
      <c r="AO117" s="1034"/>
      <c r="AP117" s="1036"/>
      <c r="AQ117" s="1037"/>
      <c r="AR117" s="1037"/>
      <c r="AS117" s="1037"/>
      <c r="AT117" s="1038"/>
      <c r="AU117" s="956"/>
      <c r="AV117" s="957"/>
      <c r="AW117" s="957"/>
      <c r="AX117" s="957"/>
      <c r="AY117" s="957"/>
      <c r="AZ117" s="1023" t="s">
        <v>461</v>
      </c>
      <c r="BA117" s="1024"/>
      <c r="BB117" s="1024"/>
      <c r="BC117" s="1024"/>
      <c r="BD117" s="1024"/>
      <c r="BE117" s="1024"/>
      <c r="BF117" s="1024"/>
      <c r="BG117" s="1024"/>
      <c r="BH117" s="1024"/>
      <c r="BI117" s="1024"/>
      <c r="BJ117" s="1024"/>
      <c r="BK117" s="1024"/>
      <c r="BL117" s="1024"/>
      <c r="BM117" s="1024"/>
      <c r="BN117" s="1024"/>
      <c r="BO117" s="1024"/>
      <c r="BP117" s="1025"/>
      <c r="BQ117" s="975" t="s">
        <v>447</v>
      </c>
      <c r="BR117" s="976"/>
      <c r="BS117" s="976"/>
      <c r="BT117" s="976"/>
      <c r="BU117" s="976"/>
      <c r="BV117" s="976" t="s">
        <v>233</v>
      </c>
      <c r="BW117" s="976"/>
      <c r="BX117" s="976"/>
      <c r="BY117" s="976"/>
      <c r="BZ117" s="976"/>
      <c r="CA117" s="976" t="s">
        <v>462</v>
      </c>
      <c r="CB117" s="976"/>
      <c r="CC117" s="976"/>
      <c r="CD117" s="976"/>
      <c r="CE117" s="976"/>
      <c r="CF117" s="970" t="s">
        <v>447</v>
      </c>
      <c r="CG117" s="971"/>
      <c r="CH117" s="971"/>
      <c r="CI117" s="971"/>
      <c r="CJ117" s="971"/>
      <c r="CK117" s="1001"/>
      <c r="CL117" s="1002"/>
      <c r="CM117" s="972" t="s">
        <v>463</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462</v>
      </c>
      <c r="DH117" s="1015"/>
      <c r="DI117" s="1015"/>
      <c r="DJ117" s="1015"/>
      <c r="DK117" s="1016"/>
      <c r="DL117" s="1017" t="s">
        <v>233</v>
      </c>
      <c r="DM117" s="1015"/>
      <c r="DN117" s="1015"/>
      <c r="DO117" s="1015"/>
      <c r="DP117" s="1016"/>
      <c r="DQ117" s="1017" t="s">
        <v>233</v>
      </c>
      <c r="DR117" s="1015"/>
      <c r="DS117" s="1015"/>
      <c r="DT117" s="1015"/>
      <c r="DU117" s="1016"/>
      <c r="DV117" s="1018" t="s">
        <v>233</v>
      </c>
      <c r="DW117" s="1019"/>
      <c r="DX117" s="1019"/>
      <c r="DY117" s="1019"/>
      <c r="DZ117" s="1020"/>
    </row>
    <row r="118" spans="1:130" s="247" customFormat="1" ht="26.25" customHeight="1">
      <c r="A118" s="960" t="s">
        <v>435</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433</v>
      </c>
      <c r="AB118" s="941"/>
      <c r="AC118" s="941"/>
      <c r="AD118" s="941"/>
      <c r="AE118" s="942"/>
      <c r="AF118" s="940" t="s">
        <v>306</v>
      </c>
      <c r="AG118" s="941"/>
      <c r="AH118" s="941"/>
      <c r="AI118" s="941"/>
      <c r="AJ118" s="942"/>
      <c r="AK118" s="940" t="s">
        <v>305</v>
      </c>
      <c r="AL118" s="941"/>
      <c r="AM118" s="941"/>
      <c r="AN118" s="941"/>
      <c r="AO118" s="942"/>
      <c r="AP118" s="1027" t="s">
        <v>434</v>
      </c>
      <c r="AQ118" s="1028"/>
      <c r="AR118" s="1028"/>
      <c r="AS118" s="1028"/>
      <c r="AT118" s="1029"/>
      <c r="AU118" s="956"/>
      <c r="AV118" s="957"/>
      <c r="AW118" s="957"/>
      <c r="AX118" s="957"/>
      <c r="AY118" s="957"/>
      <c r="AZ118" s="1030" t="s">
        <v>464</v>
      </c>
      <c r="BA118" s="1021"/>
      <c r="BB118" s="1021"/>
      <c r="BC118" s="1021"/>
      <c r="BD118" s="1021"/>
      <c r="BE118" s="1021"/>
      <c r="BF118" s="1021"/>
      <c r="BG118" s="1021"/>
      <c r="BH118" s="1021"/>
      <c r="BI118" s="1021"/>
      <c r="BJ118" s="1021"/>
      <c r="BK118" s="1021"/>
      <c r="BL118" s="1021"/>
      <c r="BM118" s="1021"/>
      <c r="BN118" s="1021"/>
      <c r="BO118" s="1021"/>
      <c r="BP118" s="1022"/>
      <c r="BQ118" s="1053" t="s">
        <v>391</v>
      </c>
      <c r="BR118" s="1054"/>
      <c r="BS118" s="1054"/>
      <c r="BT118" s="1054"/>
      <c r="BU118" s="1054"/>
      <c r="BV118" s="1054" t="s">
        <v>462</v>
      </c>
      <c r="BW118" s="1054"/>
      <c r="BX118" s="1054"/>
      <c r="BY118" s="1054"/>
      <c r="BZ118" s="1054"/>
      <c r="CA118" s="1054" t="s">
        <v>462</v>
      </c>
      <c r="CB118" s="1054"/>
      <c r="CC118" s="1054"/>
      <c r="CD118" s="1054"/>
      <c r="CE118" s="1054"/>
      <c r="CF118" s="970" t="s">
        <v>462</v>
      </c>
      <c r="CG118" s="971"/>
      <c r="CH118" s="971"/>
      <c r="CI118" s="971"/>
      <c r="CJ118" s="971"/>
      <c r="CK118" s="1001"/>
      <c r="CL118" s="1002"/>
      <c r="CM118" s="972" t="s">
        <v>465</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233</v>
      </c>
      <c r="DH118" s="1015"/>
      <c r="DI118" s="1015"/>
      <c r="DJ118" s="1015"/>
      <c r="DK118" s="1016"/>
      <c r="DL118" s="1017" t="s">
        <v>233</v>
      </c>
      <c r="DM118" s="1015"/>
      <c r="DN118" s="1015"/>
      <c r="DO118" s="1015"/>
      <c r="DP118" s="1016"/>
      <c r="DQ118" s="1017" t="s">
        <v>466</v>
      </c>
      <c r="DR118" s="1015"/>
      <c r="DS118" s="1015"/>
      <c r="DT118" s="1015"/>
      <c r="DU118" s="1016"/>
      <c r="DV118" s="1018" t="s">
        <v>447</v>
      </c>
      <c r="DW118" s="1019"/>
      <c r="DX118" s="1019"/>
      <c r="DY118" s="1019"/>
      <c r="DZ118" s="1020"/>
    </row>
    <row r="119" spans="1:130" s="247" customFormat="1" ht="26.25" customHeight="1">
      <c r="A119" s="1114" t="s">
        <v>438</v>
      </c>
      <c r="B119" s="1000"/>
      <c r="C119" s="979" t="s">
        <v>439</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467</v>
      </c>
      <c r="AB119" s="948"/>
      <c r="AC119" s="948"/>
      <c r="AD119" s="948"/>
      <c r="AE119" s="949"/>
      <c r="AF119" s="950" t="s">
        <v>233</v>
      </c>
      <c r="AG119" s="948"/>
      <c r="AH119" s="948"/>
      <c r="AI119" s="948"/>
      <c r="AJ119" s="949"/>
      <c r="AK119" s="950" t="s">
        <v>233</v>
      </c>
      <c r="AL119" s="948"/>
      <c r="AM119" s="948"/>
      <c r="AN119" s="948"/>
      <c r="AO119" s="949"/>
      <c r="AP119" s="951" t="s">
        <v>233</v>
      </c>
      <c r="AQ119" s="952"/>
      <c r="AR119" s="952"/>
      <c r="AS119" s="952"/>
      <c r="AT119" s="953"/>
      <c r="AU119" s="958"/>
      <c r="AV119" s="959"/>
      <c r="AW119" s="959"/>
      <c r="AX119" s="959"/>
      <c r="AY119" s="959"/>
      <c r="AZ119" s="278" t="s">
        <v>188</v>
      </c>
      <c r="BA119" s="278"/>
      <c r="BB119" s="278"/>
      <c r="BC119" s="278"/>
      <c r="BD119" s="278"/>
      <c r="BE119" s="278"/>
      <c r="BF119" s="278"/>
      <c r="BG119" s="278"/>
      <c r="BH119" s="278"/>
      <c r="BI119" s="278"/>
      <c r="BJ119" s="278"/>
      <c r="BK119" s="278"/>
      <c r="BL119" s="278"/>
      <c r="BM119" s="278"/>
      <c r="BN119" s="278"/>
      <c r="BO119" s="1031" t="s">
        <v>468</v>
      </c>
      <c r="BP119" s="1062"/>
      <c r="BQ119" s="1053">
        <v>37442427</v>
      </c>
      <c r="BR119" s="1054"/>
      <c r="BS119" s="1054"/>
      <c r="BT119" s="1054"/>
      <c r="BU119" s="1054"/>
      <c r="BV119" s="1054">
        <v>37455942</v>
      </c>
      <c r="BW119" s="1054"/>
      <c r="BX119" s="1054"/>
      <c r="BY119" s="1054"/>
      <c r="BZ119" s="1054"/>
      <c r="CA119" s="1054">
        <v>37943158</v>
      </c>
      <c r="CB119" s="1054"/>
      <c r="CC119" s="1054"/>
      <c r="CD119" s="1054"/>
      <c r="CE119" s="1054"/>
      <c r="CF119" s="1055"/>
      <c r="CG119" s="1056"/>
      <c r="CH119" s="1056"/>
      <c r="CI119" s="1056"/>
      <c r="CJ119" s="1057"/>
      <c r="CK119" s="1003"/>
      <c r="CL119" s="1004"/>
      <c r="CM119" s="1058" t="s">
        <v>469</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v>268211</v>
      </c>
      <c r="DH119" s="1040"/>
      <c r="DI119" s="1040"/>
      <c r="DJ119" s="1040"/>
      <c r="DK119" s="1041"/>
      <c r="DL119" s="1039">
        <v>197975</v>
      </c>
      <c r="DM119" s="1040"/>
      <c r="DN119" s="1040"/>
      <c r="DO119" s="1040"/>
      <c r="DP119" s="1041"/>
      <c r="DQ119" s="1039">
        <v>139061</v>
      </c>
      <c r="DR119" s="1040"/>
      <c r="DS119" s="1040"/>
      <c r="DT119" s="1040"/>
      <c r="DU119" s="1041"/>
      <c r="DV119" s="1042">
        <v>1.6</v>
      </c>
      <c r="DW119" s="1043"/>
      <c r="DX119" s="1043"/>
      <c r="DY119" s="1043"/>
      <c r="DZ119" s="1044"/>
    </row>
    <row r="120" spans="1:130" s="247" customFormat="1" ht="26.25" customHeight="1">
      <c r="A120" s="1115"/>
      <c r="B120" s="1002"/>
      <c r="C120" s="972" t="s">
        <v>442</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233</v>
      </c>
      <c r="AB120" s="1015"/>
      <c r="AC120" s="1015"/>
      <c r="AD120" s="1015"/>
      <c r="AE120" s="1016"/>
      <c r="AF120" s="1017" t="s">
        <v>233</v>
      </c>
      <c r="AG120" s="1015"/>
      <c r="AH120" s="1015"/>
      <c r="AI120" s="1015"/>
      <c r="AJ120" s="1016"/>
      <c r="AK120" s="1017" t="s">
        <v>447</v>
      </c>
      <c r="AL120" s="1015"/>
      <c r="AM120" s="1015"/>
      <c r="AN120" s="1015"/>
      <c r="AO120" s="1016"/>
      <c r="AP120" s="1018" t="s">
        <v>391</v>
      </c>
      <c r="AQ120" s="1019"/>
      <c r="AR120" s="1019"/>
      <c r="AS120" s="1019"/>
      <c r="AT120" s="1020"/>
      <c r="AU120" s="1045" t="s">
        <v>470</v>
      </c>
      <c r="AV120" s="1046"/>
      <c r="AW120" s="1046"/>
      <c r="AX120" s="1046"/>
      <c r="AY120" s="1047"/>
      <c r="AZ120" s="996" t="s">
        <v>471</v>
      </c>
      <c r="BA120" s="945"/>
      <c r="BB120" s="945"/>
      <c r="BC120" s="945"/>
      <c r="BD120" s="945"/>
      <c r="BE120" s="945"/>
      <c r="BF120" s="945"/>
      <c r="BG120" s="945"/>
      <c r="BH120" s="945"/>
      <c r="BI120" s="945"/>
      <c r="BJ120" s="945"/>
      <c r="BK120" s="945"/>
      <c r="BL120" s="945"/>
      <c r="BM120" s="945"/>
      <c r="BN120" s="945"/>
      <c r="BO120" s="945"/>
      <c r="BP120" s="946"/>
      <c r="BQ120" s="982">
        <v>4339792</v>
      </c>
      <c r="BR120" s="983"/>
      <c r="BS120" s="983"/>
      <c r="BT120" s="983"/>
      <c r="BU120" s="983"/>
      <c r="BV120" s="983">
        <v>4448991</v>
      </c>
      <c r="BW120" s="983"/>
      <c r="BX120" s="983"/>
      <c r="BY120" s="983"/>
      <c r="BZ120" s="983"/>
      <c r="CA120" s="983">
        <v>4620366</v>
      </c>
      <c r="CB120" s="983"/>
      <c r="CC120" s="983"/>
      <c r="CD120" s="983"/>
      <c r="CE120" s="983"/>
      <c r="CF120" s="997">
        <v>52.2</v>
      </c>
      <c r="CG120" s="998"/>
      <c r="CH120" s="998"/>
      <c r="CI120" s="998"/>
      <c r="CJ120" s="998"/>
      <c r="CK120" s="1063" t="s">
        <v>472</v>
      </c>
      <c r="CL120" s="1064"/>
      <c r="CM120" s="1064"/>
      <c r="CN120" s="1064"/>
      <c r="CO120" s="1065"/>
      <c r="CP120" s="1071" t="s">
        <v>473</v>
      </c>
      <c r="CQ120" s="1072"/>
      <c r="CR120" s="1072"/>
      <c r="CS120" s="1072"/>
      <c r="CT120" s="1072"/>
      <c r="CU120" s="1072"/>
      <c r="CV120" s="1072"/>
      <c r="CW120" s="1072"/>
      <c r="CX120" s="1072"/>
      <c r="CY120" s="1072"/>
      <c r="CZ120" s="1072"/>
      <c r="DA120" s="1072"/>
      <c r="DB120" s="1072"/>
      <c r="DC120" s="1072"/>
      <c r="DD120" s="1072"/>
      <c r="DE120" s="1072"/>
      <c r="DF120" s="1073"/>
      <c r="DG120" s="982" t="s">
        <v>233</v>
      </c>
      <c r="DH120" s="983"/>
      <c r="DI120" s="983"/>
      <c r="DJ120" s="983"/>
      <c r="DK120" s="983"/>
      <c r="DL120" s="983" t="s">
        <v>233</v>
      </c>
      <c r="DM120" s="983"/>
      <c r="DN120" s="983"/>
      <c r="DO120" s="983"/>
      <c r="DP120" s="983"/>
      <c r="DQ120" s="983">
        <v>7683361</v>
      </c>
      <c r="DR120" s="983"/>
      <c r="DS120" s="983"/>
      <c r="DT120" s="983"/>
      <c r="DU120" s="983"/>
      <c r="DV120" s="984">
        <v>86.8</v>
      </c>
      <c r="DW120" s="984"/>
      <c r="DX120" s="984"/>
      <c r="DY120" s="984"/>
      <c r="DZ120" s="985"/>
    </row>
    <row r="121" spans="1:130" s="247" customFormat="1" ht="26.25" customHeight="1">
      <c r="A121" s="1115"/>
      <c r="B121" s="1002"/>
      <c r="C121" s="1023" t="s">
        <v>474</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233</v>
      </c>
      <c r="AB121" s="1015"/>
      <c r="AC121" s="1015"/>
      <c r="AD121" s="1015"/>
      <c r="AE121" s="1016"/>
      <c r="AF121" s="1017" t="s">
        <v>233</v>
      </c>
      <c r="AG121" s="1015"/>
      <c r="AH121" s="1015"/>
      <c r="AI121" s="1015"/>
      <c r="AJ121" s="1016"/>
      <c r="AK121" s="1017" t="s">
        <v>233</v>
      </c>
      <c r="AL121" s="1015"/>
      <c r="AM121" s="1015"/>
      <c r="AN121" s="1015"/>
      <c r="AO121" s="1016"/>
      <c r="AP121" s="1018" t="s">
        <v>462</v>
      </c>
      <c r="AQ121" s="1019"/>
      <c r="AR121" s="1019"/>
      <c r="AS121" s="1019"/>
      <c r="AT121" s="1020"/>
      <c r="AU121" s="1048"/>
      <c r="AV121" s="1049"/>
      <c r="AW121" s="1049"/>
      <c r="AX121" s="1049"/>
      <c r="AY121" s="1050"/>
      <c r="AZ121" s="1005" t="s">
        <v>475</v>
      </c>
      <c r="BA121" s="1006"/>
      <c r="BB121" s="1006"/>
      <c r="BC121" s="1006"/>
      <c r="BD121" s="1006"/>
      <c r="BE121" s="1006"/>
      <c r="BF121" s="1006"/>
      <c r="BG121" s="1006"/>
      <c r="BH121" s="1006"/>
      <c r="BI121" s="1006"/>
      <c r="BJ121" s="1006"/>
      <c r="BK121" s="1006"/>
      <c r="BL121" s="1006"/>
      <c r="BM121" s="1006"/>
      <c r="BN121" s="1006"/>
      <c r="BO121" s="1006"/>
      <c r="BP121" s="1007"/>
      <c r="BQ121" s="975">
        <v>1526223</v>
      </c>
      <c r="BR121" s="976"/>
      <c r="BS121" s="976"/>
      <c r="BT121" s="976"/>
      <c r="BU121" s="976"/>
      <c r="BV121" s="976">
        <v>1236867</v>
      </c>
      <c r="BW121" s="976"/>
      <c r="BX121" s="976"/>
      <c r="BY121" s="976"/>
      <c r="BZ121" s="976"/>
      <c r="CA121" s="976">
        <v>972013</v>
      </c>
      <c r="CB121" s="976"/>
      <c r="CC121" s="976"/>
      <c r="CD121" s="976"/>
      <c r="CE121" s="976"/>
      <c r="CF121" s="970">
        <v>11</v>
      </c>
      <c r="CG121" s="971"/>
      <c r="CH121" s="971"/>
      <c r="CI121" s="971"/>
      <c r="CJ121" s="971"/>
      <c r="CK121" s="1066"/>
      <c r="CL121" s="1067"/>
      <c r="CM121" s="1067"/>
      <c r="CN121" s="1067"/>
      <c r="CO121" s="1068"/>
      <c r="CP121" s="1076" t="s">
        <v>476</v>
      </c>
      <c r="CQ121" s="1077"/>
      <c r="CR121" s="1077"/>
      <c r="CS121" s="1077"/>
      <c r="CT121" s="1077"/>
      <c r="CU121" s="1077"/>
      <c r="CV121" s="1077"/>
      <c r="CW121" s="1077"/>
      <c r="CX121" s="1077"/>
      <c r="CY121" s="1077"/>
      <c r="CZ121" s="1077"/>
      <c r="DA121" s="1077"/>
      <c r="DB121" s="1077"/>
      <c r="DC121" s="1077"/>
      <c r="DD121" s="1077"/>
      <c r="DE121" s="1077"/>
      <c r="DF121" s="1078"/>
      <c r="DG121" s="975">
        <v>3349941</v>
      </c>
      <c r="DH121" s="976"/>
      <c r="DI121" s="976"/>
      <c r="DJ121" s="976"/>
      <c r="DK121" s="976"/>
      <c r="DL121" s="976">
        <v>3407627</v>
      </c>
      <c r="DM121" s="976"/>
      <c r="DN121" s="976"/>
      <c r="DO121" s="976"/>
      <c r="DP121" s="976"/>
      <c r="DQ121" s="976">
        <v>3215177</v>
      </c>
      <c r="DR121" s="976"/>
      <c r="DS121" s="976"/>
      <c r="DT121" s="976"/>
      <c r="DU121" s="976"/>
      <c r="DV121" s="977">
        <v>36.299999999999997</v>
      </c>
      <c r="DW121" s="977"/>
      <c r="DX121" s="977"/>
      <c r="DY121" s="977"/>
      <c r="DZ121" s="978"/>
    </row>
    <row r="122" spans="1:130" s="247" customFormat="1" ht="26.25" customHeight="1">
      <c r="A122" s="1115"/>
      <c r="B122" s="1002"/>
      <c r="C122" s="972" t="s">
        <v>453</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233</v>
      </c>
      <c r="AB122" s="1015"/>
      <c r="AC122" s="1015"/>
      <c r="AD122" s="1015"/>
      <c r="AE122" s="1016"/>
      <c r="AF122" s="1017" t="s">
        <v>233</v>
      </c>
      <c r="AG122" s="1015"/>
      <c r="AH122" s="1015"/>
      <c r="AI122" s="1015"/>
      <c r="AJ122" s="1016"/>
      <c r="AK122" s="1017" t="s">
        <v>233</v>
      </c>
      <c r="AL122" s="1015"/>
      <c r="AM122" s="1015"/>
      <c r="AN122" s="1015"/>
      <c r="AO122" s="1016"/>
      <c r="AP122" s="1018" t="s">
        <v>233</v>
      </c>
      <c r="AQ122" s="1019"/>
      <c r="AR122" s="1019"/>
      <c r="AS122" s="1019"/>
      <c r="AT122" s="1020"/>
      <c r="AU122" s="1048"/>
      <c r="AV122" s="1049"/>
      <c r="AW122" s="1049"/>
      <c r="AX122" s="1049"/>
      <c r="AY122" s="1050"/>
      <c r="AZ122" s="1030" t="s">
        <v>477</v>
      </c>
      <c r="BA122" s="1021"/>
      <c r="BB122" s="1021"/>
      <c r="BC122" s="1021"/>
      <c r="BD122" s="1021"/>
      <c r="BE122" s="1021"/>
      <c r="BF122" s="1021"/>
      <c r="BG122" s="1021"/>
      <c r="BH122" s="1021"/>
      <c r="BI122" s="1021"/>
      <c r="BJ122" s="1021"/>
      <c r="BK122" s="1021"/>
      <c r="BL122" s="1021"/>
      <c r="BM122" s="1021"/>
      <c r="BN122" s="1021"/>
      <c r="BO122" s="1021"/>
      <c r="BP122" s="1022"/>
      <c r="BQ122" s="1053">
        <v>24507449</v>
      </c>
      <c r="BR122" s="1054"/>
      <c r="BS122" s="1054"/>
      <c r="BT122" s="1054"/>
      <c r="BU122" s="1054"/>
      <c r="BV122" s="1054">
        <v>24519181</v>
      </c>
      <c r="BW122" s="1054"/>
      <c r="BX122" s="1054"/>
      <c r="BY122" s="1054"/>
      <c r="BZ122" s="1054"/>
      <c r="CA122" s="1054">
        <v>25459162</v>
      </c>
      <c r="CB122" s="1054"/>
      <c r="CC122" s="1054"/>
      <c r="CD122" s="1054"/>
      <c r="CE122" s="1054"/>
      <c r="CF122" s="1074">
        <v>287.60000000000002</v>
      </c>
      <c r="CG122" s="1075"/>
      <c r="CH122" s="1075"/>
      <c r="CI122" s="1075"/>
      <c r="CJ122" s="1075"/>
      <c r="CK122" s="1066"/>
      <c r="CL122" s="1067"/>
      <c r="CM122" s="1067"/>
      <c r="CN122" s="1067"/>
      <c r="CO122" s="1068"/>
      <c r="CP122" s="1076" t="s">
        <v>478</v>
      </c>
      <c r="CQ122" s="1077"/>
      <c r="CR122" s="1077"/>
      <c r="CS122" s="1077"/>
      <c r="CT122" s="1077"/>
      <c r="CU122" s="1077"/>
      <c r="CV122" s="1077"/>
      <c r="CW122" s="1077"/>
      <c r="CX122" s="1077"/>
      <c r="CY122" s="1077"/>
      <c r="CZ122" s="1077"/>
      <c r="DA122" s="1077"/>
      <c r="DB122" s="1077"/>
      <c r="DC122" s="1077"/>
      <c r="DD122" s="1077"/>
      <c r="DE122" s="1077"/>
      <c r="DF122" s="1078"/>
      <c r="DG122" s="975">
        <v>528783</v>
      </c>
      <c r="DH122" s="976"/>
      <c r="DI122" s="976"/>
      <c r="DJ122" s="976"/>
      <c r="DK122" s="976"/>
      <c r="DL122" s="976">
        <v>546487</v>
      </c>
      <c r="DM122" s="976"/>
      <c r="DN122" s="976"/>
      <c r="DO122" s="976"/>
      <c r="DP122" s="976"/>
      <c r="DQ122" s="976">
        <v>526043</v>
      </c>
      <c r="DR122" s="976"/>
      <c r="DS122" s="976"/>
      <c r="DT122" s="976"/>
      <c r="DU122" s="976"/>
      <c r="DV122" s="977">
        <v>5.9</v>
      </c>
      <c r="DW122" s="977"/>
      <c r="DX122" s="977"/>
      <c r="DY122" s="977"/>
      <c r="DZ122" s="978"/>
    </row>
    <row r="123" spans="1:130" s="247" customFormat="1" ht="26.25" customHeight="1">
      <c r="A123" s="1115"/>
      <c r="B123" s="1002"/>
      <c r="C123" s="972" t="s">
        <v>459</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233</v>
      </c>
      <c r="AB123" s="1015"/>
      <c r="AC123" s="1015"/>
      <c r="AD123" s="1015"/>
      <c r="AE123" s="1016"/>
      <c r="AF123" s="1017" t="s">
        <v>233</v>
      </c>
      <c r="AG123" s="1015"/>
      <c r="AH123" s="1015"/>
      <c r="AI123" s="1015"/>
      <c r="AJ123" s="1016"/>
      <c r="AK123" s="1017" t="s">
        <v>467</v>
      </c>
      <c r="AL123" s="1015"/>
      <c r="AM123" s="1015"/>
      <c r="AN123" s="1015"/>
      <c r="AO123" s="1016"/>
      <c r="AP123" s="1018" t="s">
        <v>233</v>
      </c>
      <c r="AQ123" s="1019"/>
      <c r="AR123" s="1019"/>
      <c r="AS123" s="1019"/>
      <c r="AT123" s="1020"/>
      <c r="AU123" s="1051"/>
      <c r="AV123" s="1052"/>
      <c r="AW123" s="1052"/>
      <c r="AX123" s="1052"/>
      <c r="AY123" s="1052"/>
      <c r="AZ123" s="278" t="s">
        <v>188</v>
      </c>
      <c r="BA123" s="278"/>
      <c r="BB123" s="278"/>
      <c r="BC123" s="278"/>
      <c r="BD123" s="278"/>
      <c r="BE123" s="278"/>
      <c r="BF123" s="278"/>
      <c r="BG123" s="278"/>
      <c r="BH123" s="278"/>
      <c r="BI123" s="278"/>
      <c r="BJ123" s="278"/>
      <c r="BK123" s="278"/>
      <c r="BL123" s="278"/>
      <c r="BM123" s="278"/>
      <c r="BN123" s="278"/>
      <c r="BO123" s="1031" t="s">
        <v>479</v>
      </c>
      <c r="BP123" s="1062"/>
      <c r="BQ123" s="1121">
        <v>30373464</v>
      </c>
      <c r="BR123" s="1122"/>
      <c r="BS123" s="1122"/>
      <c r="BT123" s="1122"/>
      <c r="BU123" s="1122"/>
      <c r="BV123" s="1122">
        <v>30205039</v>
      </c>
      <c r="BW123" s="1122"/>
      <c r="BX123" s="1122"/>
      <c r="BY123" s="1122"/>
      <c r="BZ123" s="1122"/>
      <c r="CA123" s="1122">
        <v>31051541</v>
      </c>
      <c r="CB123" s="1122"/>
      <c r="CC123" s="1122"/>
      <c r="CD123" s="1122"/>
      <c r="CE123" s="1122"/>
      <c r="CF123" s="1055"/>
      <c r="CG123" s="1056"/>
      <c r="CH123" s="1056"/>
      <c r="CI123" s="1056"/>
      <c r="CJ123" s="1057"/>
      <c r="CK123" s="1066"/>
      <c r="CL123" s="1067"/>
      <c r="CM123" s="1067"/>
      <c r="CN123" s="1067"/>
      <c r="CO123" s="1068"/>
      <c r="CP123" s="1076" t="s">
        <v>480</v>
      </c>
      <c r="CQ123" s="1077"/>
      <c r="CR123" s="1077"/>
      <c r="CS123" s="1077"/>
      <c r="CT123" s="1077"/>
      <c r="CU123" s="1077"/>
      <c r="CV123" s="1077"/>
      <c r="CW123" s="1077"/>
      <c r="CX123" s="1077"/>
      <c r="CY123" s="1077"/>
      <c r="CZ123" s="1077"/>
      <c r="DA123" s="1077"/>
      <c r="DB123" s="1077"/>
      <c r="DC123" s="1077"/>
      <c r="DD123" s="1077"/>
      <c r="DE123" s="1077"/>
      <c r="DF123" s="1078"/>
      <c r="DG123" s="1014">
        <v>163740</v>
      </c>
      <c r="DH123" s="1015"/>
      <c r="DI123" s="1015"/>
      <c r="DJ123" s="1015"/>
      <c r="DK123" s="1016"/>
      <c r="DL123" s="1017">
        <v>23694</v>
      </c>
      <c r="DM123" s="1015"/>
      <c r="DN123" s="1015"/>
      <c r="DO123" s="1015"/>
      <c r="DP123" s="1016"/>
      <c r="DQ123" s="1017">
        <v>22322</v>
      </c>
      <c r="DR123" s="1015"/>
      <c r="DS123" s="1015"/>
      <c r="DT123" s="1015"/>
      <c r="DU123" s="1016"/>
      <c r="DV123" s="1018">
        <v>0.3</v>
      </c>
      <c r="DW123" s="1019"/>
      <c r="DX123" s="1019"/>
      <c r="DY123" s="1019"/>
      <c r="DZ123" s="1020"/>
    </row>
    <row r="124" spans="1:130" s="247" customFormat="1" ht="26.25" customHeight="1" thickBot="1">
      <c r="A124" s="1115"/>
      <c r="B124" s="1002"/>
      <c r="C124" s="972" t="s">
        <v>463</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447</v>
      </c>
      <c r="AB124" s="1015"/>
      <c r="AC124" s="1015"/>
      <c r="AD124" s="1015"/>
      <c r="AE124" s="1016"/>
      <c r="AF124" s="1017" t="s">
        <v>447</v>
      </c>
      <c r="AG124" s="1015"/>
      <c r="AH124" s="1015"/>
      <c r="AI124" s="1015"/>
      <c r="AJ124" s="1016"/>
      <c r="AK124" s="1017" t="s">
        <v>447</v>
      </c>
      <c r="AL124" s="1015"/>
      <c r="AM124" s="1015"/>
      <c r="AN124" s="1015"/>
      <c r="AO124" s="1016"/>
      <c r="AP124" s="1018" t="s">
        <v>462</v>
      </c>
      <c r="AQ124" s="1019"/>
      <c r="AR124" s="1019"/>
      <c r="AS124" s="1019"/>
      <c r="AT124" s="1020"/>
      <c r="AU124" s="1117" t="s">
        <v>481</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77.900000000000006</v>
      </c>
      <c r="BR124" s="1084"/>
      <c r="BS124" s="1084"/>
      <c r="BT124" s="1084"/>
      <c r="BU124" s="1084"/>
      <c r="BV124" s="1084">
        <v>80.900000000000006</v>
      </c>
      <c r="BW124" s="1084"/>
      <c r="BX124" s="1084"/>
      <c r="BY124" s="1084"/>
      <c r="BZ124" s="1084"/>
      <c r="CA124" s="1084">
        <v>77.8</v>
      </c>
      <c r="CB124" s="1084"/>
      <c r="CC124" s="1084"/>
      <c r="CD124" s="1084"/>
      <c r="CE124" s="1084"/>
      <c r="CF124" s="1085"/>
      <c r="CG124" s="1086"/>
      <c r="CH124" s="1086"/>
      <c r="CI124" s="1086"/>
      <c r="CJ124" s="1087"/>
      <c r="CK124" s="1069"/>
      <c r="CL124" s="1069"/>
      <c r="CM124" s="1069"/>
      <c r="CN124" s="1069"/>
      <c r="CO124" s="1070"/>
      <c r="CP124" s="1076" t="s">
        <v>482</v>
      </c>
      <c r="CQ124" s="1077"/>
      <c r="CR124" s="1077"/>
      <c r="CS124" s="1077"/>
      <c r="CT124" s="1077"/>
      <c r="CU124" s="1077"/>
      <c r="CV124" s="1077"/>
      <c r="CW124" s="1077"/>
      <c r="CX124" s="1077"/>
      <c r="CY124" s="1077"/>
      <c r="CZ124" s="1077"/>
      <c r="DA124" s="1077"/>
      <c r="DB124" s="1077"/>
      <c r="DC124" s="1077"/>
      <c r="DD124" s="1077"/>
      <c r="DE124" s="1077"/>
      <c r="DF124" s="1078"/>
      <c r="DG124" s="1061">
        <v>9014286</v>
      </c>
      <c r="DH124" s="1040"/>
      <c r="DI124" s="1040"/>
      <c r="DJ124" s="1040"/>
      <c r="DK124" s="1041"/>
      <c r="DL124" s="1039">
        <v>8503459</v>
      </c>
      <c r="DM124" s="1040"/>
      <c r="DN124" s="1040"/>
      <c r="DO124" s="1040"/>
      <c r="DP124" s="1041"/>
      <c r="DQ124" s="1039">
        <v>3486</v>
      </c>
      <c r="DR124" s="1040"/>
      <c r="DS124" s="1040"/>
      <c r="DT124" s="1040"/>
      <c r="DU124" s="1041"/>
      <c r="DV124" s="1042">
        <v>0</v>
      </c>
      <c r="DW124" s="1043"/>
      <c r="DX124" s="1043"/>
      <c r="DY124" s="1043"/>
      <c r="DZ124" s="1044"/>
    </row>
    <row r="125" spans="1:130" s="247" customFormat="1" ht="26.25" customHeight="1">
      <c r="A125" s="1115"/>
      <c r="B125" s="1002"/>
      <c r="C125" s="972" t="s">
        <v>465</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467</v>
      </c>
      <c r="AB125" s="1015"/>
      <c r="AC125" s="1015"/>
      <c r="AD125" s="1015"/>
      <c r="AE125" s="1016"/>
      <c r="AF125" s="1017" t="s">
        <v>466</v>
      </c>
      <c r="AG125" s="1015"/>
      <c r="AH125" s="1015"/>
      <c r="AI125" s="1015"/>
      <c r="AJ125" s="1016"/>
      <c r="AK125" s="1017" t="s">
        <v>467</v>
      </c>
      <c r="AL125" s="1015"/>
      <c r="AM125" s="1015"/>
      <c r="AN125" s="1015"/>
      <c r="AO125" s="1016"/>
      <c r="AP125" s="1018" t="s">
        <v>467</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483</v>
      </c>
      <c r="CL125" s="1064"/>
      <c r="CM125" s="1064"/>
      <c r="CN125" s="1064"/>
      <c r="CO125" s="1065"/>
      <c r="CP125" s="996" t="s">
        <v>484</v>
      </c>
      <c r="CQ125" s="945"/>
      <c r="CR125" s="945"/>
      <c r="CS125" s="945"/>
      <c r="CT125" s="945"/>
      <c r="CU125" s="945"/>
      <c r="CV125" s="945"/>
      <c r="CW125" s="945"/>
      <c r="CX125" s="945"/>
      <c r="CY125" s="945"/>
      <c r="CZ125" s="945"/>
      <c r="DA125" s="945"/>
      <c r="DB125" s="945"/>
      <c r="DC125" s="945"/>
      <c r="DD125" s="945"/>
      <c r="DE125" s="945"/>
      <c r="DF125" s="946"/>
      <c r="DG125" s="982" t="s">
        <v>467</v>
      </c>
      <c r="DH125" s="983"/>
      <c r="DI125" s="983"/>
      <c r="DJ125" s="983"/>
      <c r="DK125" s="983"/>
      <c r="DL125" s="983" t="s">
        <v>467</v>
      </c>
      <c r="DM125" s="983"/>
      <c r="DN125" s="983"/>
      <c r="DO125" s="983"/>
      <c r="DP125" s="983"/>
      <c r="DQ125" s="983" t="s">
        <v>467</v>
      </c>
      <c r="DR125" s="983"/>
      <c r="DS125" s="983"/>
      <c r="DT125" s="983"/>
      <c r="DU125" s="983"/>
      <c r="DV125" s="984" t="s">
        <v>467</v>
      </c>
      <c r="DW125" s="984"/>
      <c r="DX125" s="984"/>
      <c r="DY125" s="984"/>
      <c r="DZ125" s="985"/>
    </row>
    <row r="126" spans="1:130" s="247" customFormat="1" ht="26.25" customHeight="1" thickBot="1">
      <c r="A126" s="1115"/>
      <c r="B126" s="1002"/>
      <c r="C126" s="972" t="s">
        <v>469</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86850</v>
      </c>
      <c r="AB126" s="1015"/>
      <c r="AC126" s="1015"/>
      <c r="AD126" s="1015"/>
      <c r="AE126" s="1016"/>
      <c r="AF126" s="1017">
        <v>75825</v>
      </c>
      <c r="AG126" s="1015"/>
      <c r="AH126" s="1015"/>
      <c r="AI126" s="1015"/>
      <c r="AJ126" s="1016"/>
      <c r="AK126" s="1017">
        <v>62724</v>
      </c>
      <c r="AL126" s="1015"/>
      <c r="AM126" s="1015"/>
      <c r="AN126" s="1015"/>
      <c r="AO126" s="1016"/>
      <c r="AP126" s="1018">
        <v>0.7</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485</v>
      </c>
      <c r="CQ126" s="1006"/>
      <c r="CR126" s="1006"/>
      <c r="CS126" s="1006"/>
      <c r="CT126" s="1006"/>
      <c r="CU126" s="1006"/>
      <c r="CV126" s="1006"/>
      <c r="CW126" s="1006"/>
      <c r="CX126" s="1006"/>
      <c r="CY126" s="1006"/>
      <c r="CZ126" s="1006"/>
      <c r="DA126" s="1006"/>
      <c r="DB126" s="1006"/>
      <c r="DC126" s="1006"/>
      <c r="DD126" s="1006"/>
      <c r="DE126" s="1006"/>
      <c r="DF126" s="1007"/>
      <c r="DG126" s="975" t="s">
        <v>467</v>
      </c>
      <c r="DH126" s="976"/>
      <c r="DI126" s="976"/>
      <c r="DJ126" s="976"/>
      <c r="DK126" s="976"/>
      <c r="DL126" s="976" t="s">
        <v>467</v>
      </c>
      <c r="DM126" s="976"/>
      <c r="DN126" s="976"/>
      <c r="DO126" s="976"/>
      <c r="DP126" s="976"/>
      <c r="DQ126" s="976" t="s">
        <v>467</v>
      </c>
      <c r="DR126" s="976"/>
      <c r="DS126" s="976"/>
      <c r="DT126" s="976"/>
      <c r="DU126" s="976"/>
      <c r="DV126" s="977" t="s">
        <v>467</v>
      </c>
      <c r="DW126" s="977"/>
      <c r="DX126" s="977"/>
      <c r="DY126" s="977"/>
      <c r="DZ126" s="978"/>
    </row>
    <row r="127" spans="1:130" s="247" customFormat="1" ht="26.25" customHeight="1">
      <c r="A127" s="1116"/>
      <c r="B127" s="1004"/>
      <c r="C127" s="1058" t="s">
        <v>486</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2434</v>
      </c>
      <c r="AB127" s="1015"/>
      <c r="AC127" s="1015"/>
      <c r="AD127" s="1015"/>
      <c r="AE127" s="1016"/>
      <c r="AF127" s="1017">
        <v>1884</v>
      </c>
      <c r="AG127" s="1015"/>
      <c r="AH127" s="1015"/>
      <c r="AI127" s="1015"/>
      <c r="AJ127" s="1016"/>
      <c r="AK127" s="1017">
        <v>1429</v>
      </c>
      <c r="AL127" s="1015"/>
      <c r="AM127" s="1015"/>
      <c r="AN127" s="1015"/>
      <c r="AO127" s="1016"/>
      <c r="AP127" s="1018">
        <v>0</v>
      </c>
      <c r="AQ127" s="1019"/>
      <c r="AR127" s="1019"/>
      <c r="AS127" s="1019"/>
      <c r="AT127" s="1020"/>
      <c r="AU127" s="283"/>
      <c r="AV127" s="283"/>
      <c r="AW127" s="283"/>
      <c r="AX127" s="1088" t="s">
        <v>487</v>
      </c>
      <c r="AY127" s="1089"/>
      <c r="AZ127" s="1089"/>
      <c r="BA127" s="1089"/>
      <c r="BB127" s="1089"/>
      <c r="BC127" s="1089"/>
      <c r="BD127" s="1089"/>
      <c r="BE127" s="1090"/>
      <c r="BF127" s="1091" t="s">
        <v>488</v>
      </c>
      <c r="BG127" s="1089"/>
      <c r="BH127" s="1089"/>
      <c r="BI127" s="1089"/>
      <c r="BJ127" s="1089"/>
      <c r="BK127" s="1089"/>
      <c r="BL127" s="1090"/>
      <c r="BM127" s="1091" t="s">
        <v>489</v>
      </c>
      <c r="BN127" s="1089"/>
      <c r="BO127" s="1089"/>
      <c r="BP127" s="1089"/>
      <c r="BQ127" s="1089"/>
      <c r="BR127" s="1089"/>
      <c r="BS127" s="1090"/>
      <c r="BT127" s="1091" t="s">
        <v>490</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491</v>
      </c>
      <c r="CQ127" s="1006"/>
      <c r="CR127" s="1006"/>
      <c r="CS127" s="1006"/>
      <c r="CT127" s="1006"/>
      <c r="CU127" s="1006"/>
      <c r="CV127" s="1006"/>
      <c r="CW127" s="1006"/>
      <c r="CX127" s="1006"/>
      <c r="CY127" s="1006"/>
      <c r="CZ127" s="1006"/>
      <c r="DA127" s="1006"/>
      <c r="DB127" s="1006"/>
      <c r="DC127" s="1006"/>
      <c r="DD127" s="1006"/>
      <c r="DE127" s="1006"/>
      <c r="DF127" s="1007"/>
      <c r="DG127" s="975" t="s">
        <v>467</v>
      </c>
      <c r="DH127" s="976"/>
      <c r="DI127" s="976"/>
      <c r="DJ127" s="976"/>
      <c r="DK127" s="976"/>
      <c r="DL127" s="976" t="s">
        <v>467</v>
      </c>
      <c r="DM127" s="976"/>
      <c r="DN127" s="976"/>
      <c r="DO127" s="976"/>
      <c r="DP127" s="976"/>
      <c r="DQ127" s="976" t="s">
        <v>467</v>
      </c>
      <c r="DR127" s="976"/>
      <c r="DS127" s="976"/>
      <c r="DT127" s="976"/>
      <c r="DU127" s="976"/>
      <c r="DV127" s="977" t="s">
        <v>467</v>
      </c>
      <c r="DW127" s="977"/>
      <c r="DX127" s="977"/>
      <c r="DY127" s="977"/>
      <c r="DZ127" s="978"/>
    </row>
    <row r="128" spans="1:130" s="247" customFormat="1" ht="26.25" customHeight="1" thickBot="1">
      <c r="A128" s="1099" t="s">
        <v>492</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493</v>
      </c>
      <c r="X128" s="1101"/>
      <c r="Y128" s="1101"/>
      <c r="Z128" s="1102"/>
      <c r="AA128" s="1103">
        <v>387240</v>
      </c>
      <c r="AB128" s="1104"/>
      <c r="AC128" s="1104"/>
      <c r="AD128" s="1104"/>
      <c r="AE128" s="1105"/>
      <c r="AF128" s="1106">
        <v>384545</v>
      </c>
      <c r="AG128" s="1104"/>
      <c r="AH128" s="1104"/>
      <c r="AI128" s="1104"/>
      <c r="AJ128" s="1105"/>
      <c r="AK128" s="1106">
        <v>332917</v>
      </c>
      <c r="AL128" s="1104"/>
      <c r="AM128" s="1104"/>
      <c r="AN128" s="1104"/>
      <c r="AO128" s="1105"/>
      <c r="AP128" s="1107"/>
      <c r="AQ128" s="1108"/>
      <c r="AR128" s="1108"/>
      <c r="AS128" s="1108"/>
      <c r="AT128" s="1109"/>
      <c r="AU128" s="283"/>
      <c r="AV128" s="283"/>
      <c r="AW128" s="283"/>
      <c r="AX128" s="944" t="s">
        <v>494</v>
      </c>
      <c r="AY128" s="945"/>
      <c r="AZ128" s="945"/>
      <c r="BA128" s="945"/>
      <c r="BB128" s="945"/>
      <c r="BC128" s="945"/>
      <c r="BD128" s="945"/>
      <c r="BE128" s="946"/>
      <c r="BF128" s="1110" t="s">
        <v>495</v>
      </c>
      <c r="BG128" s="1111"/>
      <c r="BH128" s="1111"/>
      <c r="BI128" s="1111"/>
      <c r="BJ128" s="1111"/>
      <c r="BK128" s="1111"/>
      <c r="BL128" s="1112"/>
      <c r="BM128" s="1110">
        <v>13.18</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496</v>
      </c>
      <c r="CQ128" s="1093"/>
      <c r="CR128" s="1093"/>
      <c r="CS128" s="1093"/>
      <c r="CT128" s="1093"/>
      <c r="CU128" s="1093"/>
      <c r="CV128" s="1093"/>
      <c r="CW128" s="1093"/>
      <c r="CX128" s="1093"/>
      <c r="CY128" s="1093"/>
      <c r="CZ128" s="1093"/>
      <c r="DA128" s="1093"/>
      <c r="DB128" s="1093"/>
      <c r="DC128" s="1093"/>
      <c r="DD128" s="1093"/>
      <c r="DE128" s="1093"/>
      <c r="DF128" s="1094"/>
      <c r="DG128" s="1095">
        <v>26037</v>
      </c>
      <c r="DH128" s="1096"/>
      <c r="DI128" s="1096"/>
      <c r="DJ128" s="1096"/>
      <c r="DK128" s="1096"/>
      <c r="DL128" s="1096">
        <v>25518</v>
      </c>
      <c r="DM128" s="1096"/>
      <c r="DN128" s="1096"/>
      <c r="DO128" s="1096"/>
      <c r="DP128" s="1096"/>
      <c r="DQ128" s="1096">
        <v>25401</v>
      </c>
      <c r="DR128" s="1096"/>
      <c r="DS128" s="1096"/>
      <c r="DT128" s="1096"/>
      <c r="DU128" s="1096"/>
      <c r="DV128" s="1097">
        <v>0.3</v>
      </c>
      <c r="DW128" s="1097"/>
      <c r="DX128" s="1097"/>
      <c r="DY128" s="1097"/>
      <c r="DZ128" s="1098"/>
    </row>
    <row r="129" spans="1:131" s="247" customFormat="1" ht="26.25" customHeight="1">
      <c r="A129" s="986" t="s">
        <v>108</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497</v>
      </c>
      <c r="X129" s="1130"/>
      <c r="Y129" s="1130"/>
      <c r="Z129" s="1131"/>
      <c r="AA129" s="1014">
        <v>11238544</v>
      </c>
      <c r="AB129" s="1015"/>
      <c r="AC129" s="1015"/>
      <c r="AD129" s="1015"/>
      <c r="AE129" s="1016"/>
      <c r="AF129" s="1017">
        <v>11142471</v>
      </c>
      <c r="AG129" s="1015"/>
      <c r="AH129" s="1015"/>
      <c r="AI129" s="1015"/>
      <c r="AJ129" s="1016"/>
      <c r="AK129" s="1017">
        <v>11044005</v>
      </c>
      <c r="AL129" s="1015"/>
      <c r="AM129" s="1015"/>
      <c r="AN129" s="1015"/>
      <c r="AO129" s="1016"/>
      <c r="AP129" s="1132"/>
      <c r="AQ129" s="1133"/>
      <c r="AR129" s="1133"/>
      <c r="AS129" s="1133"/>
      <c r="AT129" s="1134"/>
      <c r="AU129" s="285"/>
      <c r="AV129" s="285"/>
      <c r="AW129" s="285"/>
      <c r="AX129" s="1123" t="s">
        <v>498</v>
      </c>
      <c r="AY129" s="1006"/>
      <c r="AZ129" s="1006"/>
      <c r="BA129" s="1006"/>
      <c r="BB129" s="1006"/>
      <c r="BC129" s="1006"/>
      <c r="BD129" s="1006"/>
      <c r="BE129" s="1007"/>
      <c r="BF129" s="1124" t="s">
        <v>499</v>
      </c>
      <c r="BG129" s="1125"/>
      <c r="BH129" s="1125"/>
      <c r="BI129" s="1125"/>
      <c r="BJ129" s="1125"/>
      <c r="BK129" s="1125"/>
      <c r="BL129" s="1126"/>
      <c r="BM129" s="1124">
        <v>18.18</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986" t="s">
        <v>500</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501</v>
      </c>
      <c r="X130" s="1130"/>
      <c r="Y130" s="1130"/>
      <c r="Z130" s="1131"/>
      <c r="AA130" s="1014">
        <v>2164261</v>
      </c>
      <c r="AB130" s="1015"/>
      <c r="AC130" s="1015"/>
      <c r="AD130" s="1015"/>
      <c r="AE130" s="1016"/>
      <c r="AF130" s="1017">
        <v>2184565</v>
      </c>
      <c r="AG130" s="1015"/>
      <c r="AH130" s="1015"/>
      <c r="AI130" s="1015"/>
      <c r="AJ130" s="1016"/>
      <c r="AK130" s="1017">
        <v>2191206</v>
      </c>
      <c r="AL130" s="1015"/>
      <c r="AM130" s="1015"/>
      <c r="AN130" s="1015"/>
      <c r="AO130" s="1016"/>
      <c r="AP130" s="1132"/>
      <c r="AQ130" s="1133"/>
      <c r="AR130" s="1133"/>
      <c r="AS130" s="1133"/>
      <c r="AT130" s="1134"/>
      <c r="AU130" s="285"/>
      <c r="AV130" s="285"/>
      <c r="AW130" s="285"/>
      <c r="AX130" s="1123" t="s">
        <v>502</v>
      </c>
      <c r="AY130" s="1006"/>
      <c r="AZ130" s="1006"/>
      <c r="BA130" s="1006"/>
      <c r="BB130" s="1006"/>
      <c r="BC130" s="1006"/>
      <c r="BD130" s="1006"/>
      <c r="BE130" s="1007"/>
      <c r="BF130" s="1160">
        <v>9.6</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503</v>
      </c>
      <c r="X131" s="1168"/>
      <c r="Y131" s="1168"/>
      <c r="Z131" s="1169"/>
      <c r="AA131" s="1061">
        <v>9074283</v>
      </c>
      <c r="AB131" s="1040"/>
      <c r="AC131" s="1040"/>
      <c r="AD131" s="1040"/>
      <c r="AE131" s="1041"/>
      <c r="AF131" s="1039">
        <v>8957906</v>
      </c>
      <c r="AG131" s="1040"/>
      <c r="AH131" s="1040"/>
      <c r="AI131" s="1040"/>
      <c r="AJ131" s="1041"/>
      <c r="AK131" s="1039">
        <v>8852799</v>
      </c>
      <c r="AL131" s="1040"/>
      <c r="AM131" s="1040"/>
      <c r="AN131" s="1040"/>
      <c r="AO131" s="1041"/>
      <c r="AP131" s="1170"/>
      <c r="AQ131" s="1171"/>
      <c r="AR131" s="1171"/>
      <c r="AS131" s="1171"/>
      <c r="AT131" s="1172"/>
      <c r="AU131" s="285"/>
      <c r="AV131" s="285"/>
      <c r="AW131" s="285"/>
      <c r="AX131" s="1142" t="s">
        <v>504</v>
      </c>
      <c r="AY131" s="1093"/>
      <c r="AZ131" s="1093"/>
      <c r="BA131" s="1093"/>
      <c r="BB131" s="1093"/>
      <c r="BC131" s="1093"/>
      <c r="BD131" s="1093"/>
      <c r="BE131" s="1094"/>
      <c r="BF131" s="1143">
        <v>77.8</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49" t="s">
        <v>505</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506</v>
      </c>
      <c r="W132" s="1153"/>
      <c r="X132" s="1153"/>
      <c r="Y132" s="1153"/>
      <c r="Z132" s="1154"/>
      <c r="AA132" s="1155">
        <v>10.681934869999999</v>
      </c>
      <c r="AB132" s="1156"/>
      <c r="AC132" s="1156"/>
      <c r="AD132" s="1156"/>
      <c r="AE132" s="1157"/>
      <c r="AF132" s="1158">
        <v>8.4352079599999996</v>
      </c>
      <c r="AG132" s="1156"/>
      <c r="AH132" s="1156"/>
      <c r="AI132" s="1156"/>
      <c r="AJ132" s="1157"/>
      <c r="AK132" s="1158">
        <v>9.9090694369999994</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507</v>
      </c>
      <c r="W133" s="1136"/>
      <c r="X133" s="1136"/>
      <c r="Y133" s="1136"/>
      <c r="Z133" s="1137"/>
      <c r="AA133" s="1138">
        <v>11.1</v>
      </c>
      <c r="AB133" s="1139"/>
      <c r="AC133" s="1139"/>
      <c r="AD133" s="1139"/>
      <c r="AE133" s="1140"/>
      <c r="AF133" s="1138">
        <v>10.1</v>
      </c>
      <c r="AG133" s="1139"/>
      <c r="AH133" s="1139"/>
      <c r="AI133" s="1139"/>
      <c r="AJ133" s="1140"/>
      <c r="AK133" s="1138">
        <v>9.6</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KlqJr4KfY3QkHiXmAPX3TYhcgiztEGYGaG5Pe2WXyLMFOdkhyP4Urw8kcPUVrEtsHdO3FGU3zBr1aZs6Ulx1hQ==" saltValue="QXaWDhwSqmnBkb82YGBp0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508</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aSrJNW9YzmXQWJeaqo1LB9DpxdLlt+1YlRm3Of2GGQLWOC5OMr/tzw01JapSjvRc/FL0wiNXexfcrGxpcZVndg==" saltValue="HK81AFub4WqkAATjn2vr5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jJvu1aBJKgzDjFw7nBzaqcuGQPkfolRQKHlCYTXBPxxBSTUAskS/Jxbu7+7fL5PnjwukTbzTJ/fbBgZULMy7cA==" saltValue="NJ8aIDycJzxJdv2sKtiad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511</v>
      </c>
      <c r="AP7" s="304"/>
      <c r="AQ7" s="305" t="s">
        <v>512</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513</v>
      </c>
      <c r="AQ8" s="311" t="s">
        <v>514</v>
      </c>
      <c r="AR8" s="312" t="s">
        <v>515</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516</v>
      </c>
      <c r="AL9" s="1179"/>
      <c r="AM9" s="1179"/>
      <c r="AN9" s="1180"/>
      <c r="AO9" s="313">
        <v>2627374</v>
      </c>
      <c r="AP9" s="313">
        <v>79093</v>
      </c>
      <c r="AQ9" s="314">
        <v>90613</v>
      </c>
      <c r="AR9" s="315">
        <v>-12.7</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517</v>
      </c>
      <c r="AL10" s="1179"/>
      <c r="AM10" s="1179"/>
      <c r="AN10" s="1180"/>
      <c r="AO10" s="316">
        <v>446917</v>
      </c>
      <c r="AP10" s="316">
        <v>13454</v>
      </c>
      <c r="AQ10" s="317">
        <v>7525</v>
      </c>
      <c r="AR10" s="318">
        <v>78.8</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518</v>
      </c>
      <c r="AL11" s="1179"/>
      <c r="AM11" s="1179"/>
      <c r="AN11" s="1180"/>
      <c r="AO11" s="316">
        <v>596375</v>
      </c>
      <c r="AP11" s="316">
        <v>17953</v>
      </c>
      <c r="AQ11" s="317">
        <v>9582</v>
      </c>
      <c r="AR11" s="318">
        <v>87.4</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519</v>
      </c>
      <c r="AL12" s="1179"/>
      <c r="AM12" s="1179"/>
      <c r="AN12" s="1180"/>
      <c r="AO12" s="316">
        <v>177617</v>
      </c>
      <c r="AP12" s="316">
        <v>5347</v>
      </c>
      <c r="AQ12" s="317">
        <v>1356</v>
      </c>
      <c r="AR12" s="318">
        <v>294.3</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520</v>
      </c>
      <c r="AL13" s="1179"/>
      <c r="AM13" s="1179"/>
      <c r="AN13" s="1180"/>
      <c r="AO13" s="316" t="s">
        <v>521</v>
      </c>
      <c r="AP13" s="316" t="s">
        <v>521</v>
      </c>
      <c r="AQ13" s="317">
        <v>2</v>
      </c>
      <c r="AR13" s="318" t="s">
        <v>521</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522</v>
      </c>
      <c r="AL14" s="1179"/>
      <c r="AM14" s="1179"/>
      <c r="AN14" s="1180"/>
      <c r="AO14" s="316">
        <v>140005</v>
      </c>
      <c r="AP14" s="316">
        <v>4215</v>
      </c>
      <c r="AQ14" s="317">
        <v>4182</v>
      </c>
      <c r="AR14" s="318">
        <v>0.8</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523</v>
      </c>
      <c r="AL15" s="1179"/>
      <c r="AM15" s="1179"/>
      <c r="AN15" s="1180"/>
      <c r="AO15" s="316">
        <v>132429</v>
      </c>
      <c r="AP15" s="316">
        <v>3987</v>
      </c>
      <c r="AQ15" s="317">
        <v>2331</v>
      </c>
      <c r="AR15" s="318">
        <v>71</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524</v>
      </c>
      <c r="AL16" s="1182"/>
      <c r="AM16" s="1182"/>
      <c r="AN16" s="1183"/>
      <c r="AO16" s="316">
        <v>-167031</v>
      </c>
      <c r="AP16" s="316">
        <v>-5028</v>
      </c>
      <c r="AQ16" s="317">
        <v>-8270</v>
      </c>
      <c r="AR16" s="318">
        <v>-39.200000000000003</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188</v>
      </c>
      <c r="AL17" s="1182"/>
      <c r="AM17" s="1182"/>
      <c r="AN17" s="1183"/>
      <c r="AO17" s="316">
        <v>3953686</v>
      </c>
      <c r="AP17" s="316">
        <v>119019</v>
      </c>
      <c r="AQ17" s="317">
        <v>107322</v>
      </c>
      <c r="AR17" s="318">
        <v>10.9</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529</v>
      </c>
      <c r="AL21" s="1174"/>
      <c r="AM21" s="1174"/>
      <c r="AN21" s="1175"/>
      <c r="AO21" s="328">
        <v>9.18</v>
      </c>
      <c r="AP21" s="329">
        <v>10.18</v>
      </c>
      <c r="AQ21" s="330">
        <v>-1</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530</v>
      </c>
      <c r="AL22" s="1174"/>
      <c r="AM22" s="1174"/>
      <c r="AN22" s="1175"/>
      <c r="AO22" s="333">
        <v>97.5</v>
      </c>
      <c r="AP22" s="334">
        <v>97.7</v>
      </c>
      <c r="AQ22" s="335">
        <v>-0.2</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511</v>
      </c>
      <c r="AP30" s="304"/>
      <c r="AQ30" s="305" t="s">
        <v>512</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513</v>
      </c>
      <c r="AQ31" s="311" t="s">
        <v>514</v>
      </c>
      <c r="AR31" s="312" t="s">
        <v>515</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534</v>
      </c>
      <c r="AL32" s="1190"/>
      <c r="AM32" s="1190"/>
      <c r="AN32" s="1191"/>
      <c r="AO32" s="343">
        <v>2252765</v>
      </c>
      <c r="AP32" s="343">
        <v>67816</v>
      </c>
      <c r="AQ32" s="344">
        <v>67619</v>
      </c>
      <c r="AR32" s="345">
        <v>0.3</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535</v>
      </c>
      <c r="AL33" s="1190"/>
      <c r="AM33" s="1190"/>
      <c r="AN33" s="1191"/>
      <c r="AO33" s="343" t="s">
        <v>521</v>
      </c>
      <c r="AP33" s="343" t="s">
        <v>521</v>
      </c>
      <c r="AQ33" s="344" t="s">
        <v>521</v>
      </c>
      <c r="AR33" s="345" t="s">
        <v>521</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536</v>
      </c>
      <c r="AL34" s="1190"/>
      <c r="AM34" s="1190"/>
      <c r="AN34" s="1191"/>
      <c r="AO34" s="343" t="s">
        <v>521</v>
      </c>
      <c r="AP34" s="343" t="s">
        <v>521</v>
      </c>
      <c r="AQ34" s="344">
        <v>3</v>
      </c>
      <c r="AR34" s="345" t="s">
        <v>521</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537</v>
      </c>
      <c r="AL35" s="1190"/>
      <c r="AM35" s="1190"/>
      <c r="AN35" s="1191"/>
      <c r="AO35" s="343">
        <v>1081134</v>
      </c>
      <c r="AP35" s="343">
        <v>32546</v>
      </c>
      <c r="AQ35" s="344">
        <v>17835</v>
      </c>
      <c r="AR35" s="345">
        <v>82.5</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538</v>
      </c>
      <c r="AL36" s="1190"/>
      <c r="AM36" s="1190"/>
      <c r="AN36" s="1191"/>
      <c r="AO36" s="343">
        <v>3105</v>
      </c>
      <c r="AP36" s="343">
        <v>93</v>
      </c>
      <c r="AQ36" s="344">
        <v>2401</v>
      </c>
      <c r="AR36" s="345">
        <v>-96.1</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539</v>
      </c>
      <c r="AL37" s="1190"/>
      <c r="AM37" s="1190"/>
      <c r="AN37" s="1191"/>
      <c r="AO37" s="343">
        <v>64153</v>
      </c>
      <c r="AP37" s="343">
        <v>1931</v>
      </c>
      <c r="AQ37" s="344">
        <v>732</v>
      </c>
      <c r="AR37" s="345">
        <v>163.80000000000001</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540</v>
      </c>
      <c r="AL38" s="1193"/>
      <c r="AM38" s="1193"/>
      <c r="AN38" s="1194"/>
      <c r="AO38" s="346">
        <v>196</v>
      </c>
      <c r="AP38" s="346">
        <v>6</v>
      </c>
      <c r="AQ38" s="347">
        <v>5</v>
      </c>
      <c r="AR38" s="335">
        <v>20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541</v>
      </c>
      <c r="AL39" s="1193"/>
      <c r="AM39" s="1193"/>
      <c r="AN39" s="1194"/>
      <c r="AO39" s="343">
        <v>-332917</v>
      </c>
      <c r="AP39" s="343">
        <v>-10022</v>
      </c>
      <c r="AQ39" s="344">
        <v>-3806</v>
      </c>
      <c r="AR39" s="345">
        <v>163.30000000000001</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542</v>
      </c>
      <c r="AL40" s="1190"/>
      <c r="AM40" s="1190"/>
      <c r="AN40" s="1191"/>
      <c r="AO40" s="343">
        <v>-2191206</v>
      </c>
      <c r="AP40" s="343">
        <v>-65962</v>
      </c>
      <c r="AQ40" s="344">
        <v>-59049</v>
      </c>
      <c r="AR40" s="345">
        <v>11.7</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298</v>
      </c>
      <c r="AL41" s="1196"/>
      <c r="AM41" s="1196"/>
      <c r="AN41" s="1197"/>
      <c r="AO41" s="343">
        <v>877230</v>
      </c>
      <c r="AP41" s="343">
        <v>26407</v>
      </c>
      <c r="AQ41" s="344">
        <v>25740</v>
      </c>
      <c r="AR41" s="345">
        <v>2.6</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511</v>
      </c>
      <c r="AN49" s="1186" t="s">
        <v>546</v>
      </c>
      <c r="AO49" s="1187"/>
      <c r="AP49" s="1187"/>
      <c r="AQ49" s="1187"/>
      <c r="AR49" s="1188"/>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547</v>
      </c>
      <c r="AO50" s="360" t="s">
        <v>548</v>
      </c>
      <c r="AP50" s="361" t="s">
        <v>549</v>
      </c>
      <c r="AQ50" s="362" t="s">
        <v>550</v>
      </c>
      <c r="AR50" s="363" t="s">
        <v>551</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2811559</v>
      </c>
      <c r="AN51" s="365">
        <v>78249</v>
      </c>
      <c r="AO51" s="366">
        <v>2.5</v>
      </c>
      <c r="AP51" s="367">
        <v>85459</v>
      </c>
      <c r="AQ51" s="368">
        <v>-19.8</v>
      </c>
      <c r="AR51" s="369">
        <v>22.3</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1375901</v>
      </c>
      <c r="AN52" s="373">
        <v>38293</v>
      </c>
      <c r="AO52" s="374">
        <v>-2.5</v>
      </c>
      <c r="AP52" s="375">
        <v>44378</v>
      </c>
      <c r="AQ52" s="376">
        <v>-2.6</v>
      </c>
      <c r="AR52" s="377">
        <v>0.1</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2525127</v>
      </c>
      <c r="AN53" s="365">
        <v>71645</v>
      </c>
      <c r="AO53" s="366">
        <v>-8.4</v>
      </c>
      <c r="AP53" s="367">
        <v>83280</v>
      </c>
      <c r="AQ53" s="368">
        <v>-2.5</v>
      </c>
      <c r="AR53" s="369">
        <v>-5.9</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1419988</v>
      </c>
      <c r="AN54" s="373">
        <v>40289</v>
      </c>
      <c r="AO54" s="374">
        <v>5.2</v>
      </c>
      <c r="AP54" s="375">
        <v>43123</v>
      </c>
      <c r="AQ54" s="376">
        <v>-2.8</v>
      </c>
      <c r="AR54" s="377">
        <v>8</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3303293</v>
      </c>
      <c r="AN55" s="365">
        <v>95620</v>
      </c>
      <c r="AO55" s="366">
        <v>33.5</v>
      </c>
      <c r="AP55" s="367">
        <v>88968</v>
      </c>
      <c r="AQ55" s="368">
        <v>6.8</v>
      </c>
      <c r="AR55" s="369">
        <v>26.7</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1219260</v>
      </c>
      <c r="AN56" s="373">
        <v>35294</v>
      </c>
      <c r="AO56" s="374">
        <v>-12.4</v>
      </c>
      <c r="AP56" s="375">
        <v>45482</v>
      </c>
      <c r="AQ56" s="376">
        <v>5.5</v>
      </c>
      <c r="AR56" s="377">
        <v>-17.899999999999999</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3289668</v>
      </c>
      <c r="AN57" s="365">
        <v>97184</v>
      </c>
      <c r="AO57" s="366">
        <v>1.6</v>
      </c>
      <c r="AP57" s="367">
        <v>85173</v>
      </c>
      <c r="AQ57" s="368">
        <v>-4.3</v>
      </c>
      <c r="AR57" s="369">
        <v>5.9</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1907339</v>
      </c>
      <c r="AN58" s="373">
        <v>56347</v>
      </c>
      <c r="AO58" s="374">
        <v>59.7</v>
      </c>
      <c r="AP58" s="375">
        <v>43913</v>
      </c>
      <c r="AQ58" s="376">
        <v>-3.4</v>
      </c>
      <c r="AR58" s="377">
        <v>63.1</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5247856</v>
      </c>
      <c r="AN59" s="365">
        <v>157978</v>
      </c>
      <c r="AO59" s="366">
        <v>62.6</v>
      </c>
      <c r="AP59" s="367">
        <v>94081</v>
      </c>
      <c r="AQ59" s="368">
        <v>10.5</v>
      </c>
      <c r="AR59" s="369">
        <v>52.1</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2077752</v>
      </c>
      <c r="AN60" s="373">
        <v>62547</v>
      </c>
      <c r="AO60" s="374">
        <v>11</v>
      </c>
      <c r="AP60" s="375">
        <v>48949</v>
      </c>
      <c r="AQ60" s="376">
        <v>11.5</v>
      </c>
      <c r="AR60" s="377">
        <v>-0.5</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3435501</v>
      </c>
      <c r="AN61" s="380">
        <v>100135</v>
      </c>
      <c r="AO61" s="381">
        <v>18.399999999999999</v>
      </c>
      <c r="AP61" s="382">
        <v>87392</v>
      </c>
      <c r="AQ61" s="383">
        <v>-1.9</v>
      </c>
      <c r="AR61" s="369">
        <v>20.3</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1600048</v>
      </c>
      <c r="AN62" s="373">
        <v>46554</v>
      </c>
      <c r="AO62" s="374">
        <v>12.2</v>
      </c>
      <c r="AP62" s="375">
        <v>45169</v>
      </c>
      <c r="AQ62" s="376">
        <v>1.6</v>
      </c>
      <c r="AR62" s="377">
        <v>10.6</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VggxM7rtuAC+0RonFtfo7aIBfEFEAZ0iz7JuIUGBn35Y+A4NVoOmgLUCT1TPeDOvBl7U8N0m32Gb5DJ3GjTlYw==" saltValue="GOvpGOZaNHbh5RySqJd1Q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560</v>
      </c>
    </row>
    <row r="120" spans="125:125" ht="13.5" hidden="1" customHeight="1"/>
    <row r="121" spans="125:125" ht="13.5" hidden="1" customHeight="1">
      <c r="DU121" s="291"/>
    </row>
  </sheetData>
  <sheetProtection algorithmName="SHA-512" hashValue="MVWS6r91y82J9dE5F4F+mp574vQKH7cNw0FzuKSX34VPWyLaewxlqla8I4yLnEC2Nq8M3GEe6XdFfOdc4tlNdg==" saltValue="zr+ld+DTR/FUOvMP6udRA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561</v>
      </c>
    </row>
  </sheetData>
  <sheetProtection algorithmName="SHA-512" hashValue="tOIK86m/TanK8Yqx0lb5bybWwIow3Ur4BFAaJwZknt7fXVM7Y37j5H6e/EFvT51tGJ4H2MPHBPpSIbLQO57mdw==" saltValue="hs1GrRGGoO2Ykh1Hg+HSJ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198" t="s">
        <v>3</v>
      </c>
      <c r="D47" s="1198"/>
      <c r="E47" s="1199"/>
      <c r="F47" s="11">
        <v>25.99</v>
      </c>
      <c r="G47" s="12">
        <v>23.12</v>
      </c>
      <c r="H47" s="12">
        <v>23.69</v>
      </c>
      <c r="I47" s="12">
        <v>24.87</v>
      </c>
      <c r="J47" s="13">
        <v>26.58</v>
      </c>
    </row>
    <row r="48" spans="2:10" ht="57.75" customHeight="1">
      <c r="B48" s="14"/>
      <c r="C48" s="1200" t="s">
        <v>4</v>
      </c>
      <c r="D48" s="1200"/>
      <c r="E48" s="1201"/>
      <c r="F48" s="15">
        <v>0.64</v>
      </c>
      <c r="G48" s="16">
        <v>0.77</v>
      </c>
      <c r="H48" s="16">
        <v>1.92</v>
      </c>
      <c r="I48" s="16">
        <v>2.94</v>
      </c>
      <c r="J48" s="17">
        <v>2.41</v>
      </c>
    </row>
    <row r="49" spans="2:10" ht="57.75" customHeight="1" thickBot="1">
      <c r="B49" s="18"/>
      <c r="C49" s="1202" t="s">
        <v>5</v>
      </c>
      <c r="D49" s="1202"/>
      <c r="E49" s="1203"/>
      <c r="F49" s="19" t="s">
        <v>567</v>
      </c>
      <c r="G49" s="20" t="s">
        <v>568</v>
      </c>
      <c r="H49" s="20">
        <v>1.54</v>
      </c>
      <c r="I49" s="20">
        <v>1.98</v>
      </c>
      <c r="J49" s="21">
        <v>0.93</v>
      </c>
    </row>
    <row r="50" spans="2:10" ht="13.5" customHeight="1"/>
  </sheetData>
  <sheetProtection algorithmName="SHA-512" hashValue="uqoHWA2vfXMxT+ZFRgSGaQZIH2oh2w6HGkoZzzqANWfZnPwTukPwpMkUGj3NqabuaMQ5XtlWoYmpNQllOI3AMw==" saltValue="bHCZlPORKp9QFVuhJ31FN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2021-03-11T01:20:08Z</cp:lastPrinted>
  <dcterms:created xsi:type="dcterms:W3CDTF">2021-02-05T04:14:34Z</dcterms:created>
  <dcterms:modified xsi:type="dcterms:W3CDTF">2021-10-27T10:34:24Z</dcterms:modified>
  <cp:category/>
</cp:coreProperties>
</file>