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15" yWindow="65506" windowWidth="15315" windowHeight="4485" tabRatio="762" activeTab="0"/>
  </bookViews>
  <sheets>
    <sheet name="高等学校卒業者の状況" sheetId="1" r:id="rId1"/>
  </sheets>
  <definedNames>
    <definedName name="_xlnm.Print_Area" localSheetId="0">'高等学校卒業者の状況'!$B$1:$AO$46</definedName>
  </definedNames>
  <calcPr fullCalcOnLoad="1"/>
</workbook>
</file>

<file path=xl/comments1.xml><?xml version="1.0" encoding="utf-8"?>
<comments xmlns="http://schemas.openxmlformats.org/spreadsheetml/2006/main">
  <authors>
    <author>User</author>
  </authors>
  <commentList>
    <comment ref="P3" authorId="0">
      <text>
        <r>
          <rPr>
            <b/>
            <sz val="12"/>
            <rFont val="ＭＳ Ｐゴシック"/>
            <family val="3"/>
          </rPr>
          <t xml:space="preserve">その他は、
Ａ大学等進学者の数から
引き算で算出
</t>
        </r>
      </text>
    </comment>
    <comment ref="G4" authorId="0">
      <text>
        <r>
          <rPr>
            <b/>
            <sz val="12"/>
            <rFont val="ＭＳ Ｐゴシック"/>
            <family val="3"/>
          </rPr>
          <t xml:space="preserve">ここは
データをコピペする
</t>
        </r>
      </text>
    </comment>
    <comment ref="H4" authorId="0">
      <text>
        <r>
          <rPr>
            <b/>
            <sz val="12"/>
            <rFont val="ＭＳ Ｐゴシック"/>
            <family val="3"/>
          </rPr>
          <t xml:space="preserve">ここは
データをコピペする
</t>
        </r>
      </text>
    </comment>
  </commentList>
</comments>
</file>

<file path=xl/sharedStrings.xml><?xml version="1.0" encoding="utf-8"?>
<sst xmlns="http://schemas.openxmlformats.org/spreadsheetml/2006/main" count="199" uniqueCount="73">
  <si>
    <t>計</t>
  </si>
  <si>
    <t>男</t>
  </si>
  <si>
    <t>女</t>
  </si>
  <si>
    <t>県          計</t>
  </si>
  <si>
    <t>市          計</t>
  </si>
  <si>
    <t>郡          計</t>
  </si>
  <si>
    <t>国          立</t>
  </si>
  <si>
    <t>公          立</t>
  </si>
  <si>
    <t>私          立</t>
  </si>
  <si>
    <t>開発施設等入学者</t>
  </si>
  <si>
    <t>その他</t>
  </si>
  <si>
    <t xml:space="preserve">Ｄ　公共職業能力 </t>
  </si>
  <si>
    <t>　</t>
  </si>
  <si>
    <t>Ｂ　専修学校</t>
  </si>
  <si>
    <t>Ｃ　専修学校</t>
  </si>
  <si>
    <t>松   前   町</t>
  </si>
  <si>
    <t>砥   部   町</t>
  </si>
  <si>
    <t>内   子   町</t>
  </si>
  <si>
    <t>伊   方   町</t>
  </si>
  <si>
    <t>松   野   町</t>
  </si>
  <si>
    <t>大学（学部）</t>
  </si>
  <si>
    <t>　　　　　　短期大学（本科）</t>
  </si>
  <si>
    <t>Ａ　大学等進学者</t>
  </si>
  <si>
    <t>（専門課程）進学者</t>
  </si>
  <si>
    <t>（一般課程）等入学者</t>
  </si>
  <si>
    <t>卒　業　者　総　数</t>
  </si>
  <si>
    <t>就職率　(%)</t>
  </si>
  <si>
    <t>高等学校卒業者の進路（つづき）</t>
  </si>
  <si>
    <t>に就いた者</t>
  </si>
  <si>
    <t>大学等進学率　(%)</t>
  </si>
  <si>
    <t>*</t>
  </si>
  <si>
    <t>久万高原町</t>
  </si>
  <si>
    <t>鬼   北   町</t>
  </si>
  <si>
    <t>愛   南   町</t>
  </si>
  <si>
    <t>　上   島   町</t>
  </si>
  <si>
    <t>市町等</t>
  </si>
  <si>
    <t>松   山   市</t>
  </si>
  <si>
    <t>今   治   市</t>
  </si>
  <si>
    <t>宇 和 島 市</t>
  </si>
  <si>
    <t>八 幡 浜 市</t>
  </si>
  <si>
    <t>新 居 浜 市</t>
  </si>
  <si>
    <t>西   条   市</t>
  </si>
  <si>
    <t>大   洲   市</t>
  </si>
  <si>
    <t>伊   予   市</t>
  </si>
  <si>
    <t>四国中央市</t>
  </si>
  <si>
    <t>西   予   市</t>
  </si>
  <si>
    <t>東   温   市</t>
  </si>
  <si>
    <t>越   智   郡</t>
  </si>
  <si>
    <t>上 浮 穴 郡</t>
  </si>
  <si>
    <t>伊   予   郡</t>
  </si>
  <si>
    <t>喜   多   郡</t>
  </si>
  <si>
    <t>西 宇 和 郡</t>
  </si>
  <si>
    <t>北 宇 和 郡</t>
  </si>
  <si>
    <t>南 宇 和 郡</t>
  </si>
  <si>
    <t>区分</t>
  </si>
  <si>
    <t>正規の職員等</t>
  </si>
  <si>
    <t>正規の職員等でない者</t>
  </si>
  <si>
    <t>男</t>
  </si>
  <si>
    <t>女</t>
  </si>
  <si>
    <t>正規の職員等</t>
  </si>
  <si>
    <t>男女計</t>
  </si>
  <si>
    <t>1.「大学等進学者」とは、大学の学部・通信教育部・別科、短期大学の本科・通信教育部・別科、高等学校等の専攻科への進学者である。また、進学しかつ就職した者を含む。</t>
  </si>
  <si>
    <t>3.「一時的な仕事に就いた者」とは、臨時的な収入を得る仕事に就いた者である。</t>
  </si>
  <si>
    <t>左記以外の者</t>
  </si>
  <si>
    <t>2.「専修学校(一般課程)等入学者」とは、専修学校の一般課程及び高等課程又は各種学校へ入学した者である。また、入学しかつ就職した者を含む。</t>
  </si>
  <si>
    <t>就　職　者</t>
  </si>
  <si>
    <t>一時的な仕事</t>
  </si>
  <si>
    <t>4.「左記以外の者」とは、家事手伝いをしている者、外国の大学等に入学した者、進路が未定であることが明らかな者の合計である。</t>
  </si>
  <si>
    <t>正規の職員等
でない者</t>
  </si>
  <si>
    <t>死亡・不詳</t>
  </si>
  <si>
    <t>5.「就職率」とは、卒業者のうち「就職者」及び「Ａ,Ｂ,Ｃ,Ｄのうち就職している者」の占める割合である。</t>
  </si>
  <si>
    <t>Ａ,Ｂ,Ｃ,Ｄのうち就職している者（再掲）</t>
  </si>
  <si>
    <t>高等学校卒業者の状況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</si>
</sst>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Red]\-#,##0\ "/>
    <numFmt numFmtId="178" formatCode="#,##0_);[Red]\(#,##0\)"/>
    <numFmt numFmtId="179" formatCode="#,##0_ "/>
    <numFmt numFmtId="180" formatCode="_ * #,##0.0_ ;_ * \-#,##0.0_ ;_ * &quot;-&quot;_ ;_ @_ "/>
    <numFmt numFmtId="181" formatCode="0.00_ "/>
    <numFmt numFmtId="182" formatCode="0.000_ "/>
    <numFmt numFmtId="183" formatCode="#,##0.0_ "/>
  </numFmts>
  <fonts count="5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Ｐ明朝"/>
      <family val="1"/>
    </font>
    <font>
      <sz val="12"/>
      <name val="HGPｺﾞｼｯｸM"/>
      <family val="3"/>
    </font>
    <font>
      <sz val="12"/>
      <color indexed="8"/>
      <name val="ＭＳ Ｐ明朝"/>
      <family val="1"/>
    </font>
    <font>
      <sz val="12"/>
      <color indexed="12"/>
      <name val="HGPｺﾞｼｯｸM"/>
      <family val="3"/>
    </font>
    <font>
      <sz val="12"/>
      <color indexed="10"/>
      <name val="ＭＳ Ｐ明朝"/>
      <family val="1"/>
    </font>
    <font>
      <sz val="14"/>
      <color indexed="8"/>
      <name val="ＭＳ Ｐ明朝"/>
      <family val="1"/>
    </font>
    <font>
      <sz val="12"/>
      <color indexed="8"/>
      <name val="HGPｺﾞｼｯｸM"/>
      <family val="3"/>
    </font>
    <font>
      <b/>
      <sz val="12"/>
      <color indexed="8"/>
      <name val="ＭＳ Ｐ明朝"/>
      <family val="1"/>
    </font>
    <font>
      <sz val="12"/>
      <color indexed="10"/>
      <name val="HGPｺﾞｼｯｸM"/>
      <family val="3"/>
    </font>
    <font>
      <sz val="6"/>
      <name val="ＭＳ Ｐ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double"/>
      <right style="thin"/>
      <top style="thin"/>
      <bottom style="thin"/>
    </border>
    <border>
      <left style="thin"/>
      <right style="double"/>
      <top style="thin"/>
      <bottom style="thin"/>
    </border>
    <border>
      <left style="double"/>
      <right style="thin"/>
      <top>
        <color indexed="63"/>
      </top>
      <bottom style="thin"/>
    </border>
    <border>
      <left style="thin"/>
      <right style="double"/>
      <top>
        <color indexed="63"/>
      </top>
      <bottom style="thin"/>
    </border>
    <border>
      <left style="double"/>
      <right>
        <color indexed="63"/>
      </right>
      <top style="thin"/>
      <bottom style="thin"/>
    </border>
    <border>
      <left>
        <color indexed="63"/>
      </left>
      <right style="double"/>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97">
    <xf numFmtId="0" fontId="0" fillId="0" borderId="0" xfId="0" applyAlignment="1">
      <alignment/>
    </xf>
    <xf numFmtId="38" fontId="6" fillId="0" borderId="0" xfId="49" applyFont="1" applyFill="1" applyAlignment="1">
      <alignment vertical="center"/>
    </xf>
    <xf numFmtId="38" fontId="6" fillId="0" borderId="0" xfId="49" applyFont="1" applyFill="1" applyBorder="1" applyAlignment="1">
      <alignment vertical="center"/>
    </xf>
    <xf numFmtId="38" fontId="9" fillId="0" borderId="0" xfId="49" applyFont="1" applyFill="1" applyAlignment="1">
      <alignment vertical="center"/>
    </xf>
    <xf numFmtId="38" fontId="6" fillId="0" borderId="10" xfId="49" applyFont="1" applyFill="1" applyBorder="1" applyAlignment="1">
      <alignment horizontal="right" vertical="center"/>
    </xf>
    <xf numFmtId="38" fontId="6" fillId="0" borderId="10" xfId="49" applyFont="1" applyFill="1" applyBorder="1" applyAlignment="1">
      <alignment horizontal="center" vertical="center"/>
    </xf>
    <xf numFmtId="38" fontId="11" fillId="0" borderId="11" xfId="49" applyFont="1" applyFill="1" applyBorder="1" applyAlignment="1">
      <alignment vertical="center"/>
    </xf>
    <xf numFmtId="38" fontId="8" fillId="0" borderId="0" xfId="49" applyFont="1" applyFill="1" applyAlignment="1">
      <alignment vertical="center"/>
    </xf>
    <xf numFmtId="38" fontId="6" fillId="0" borderId="12" xfId="49" applyFont="1" applyFill="1" applyBorder="1" applyAlignment="1">
      <alignment horizontal="center" vertical="center"/>
    </xf>
    <xf numFmtId="38" fontId="6" fillId="0" borderId="0" xfId="49" applyFont="1" applyFill="1" applyAlignment="1">
      <alignment horizontal="center" vertical="center"/>
    </xf>
    <xf numFmtId="176" fontId="6" fillId="0" borderId="0" xfId="49" applyNumberFormat="1" applyFont="1" applyFill="1" applyAlignment="1">
      <alignment horizontal="center" vertical="center"/>
    </xf>
    <xf numFmtId="38" fontId="6" fillId="0" borderId="13" xfId="49" applyFont="1" applyFill="1" applyBorder="1" applyAlignment="1">
      <alignment horizontal="center" vertical="center"/>
    </xf>
    <xf numFmtId="38" fontId="6" fillId="0" borderId="0" xfId="49" applyFont="1" applyFill="1" applyAlignment="1">
      <alignment horizontal="left" vertical="center" indent="2"/>
    </xf>
    <xf numFmtId="38" fontId="6" fillId="0" borderId="14" xfId="49" applyFont="1" applyFill="1" applyBorder="1" applyAlignment="1">
      <alignment vertical="center"/>
    </xf>
    <xf numFmtId="38" fontId="6" fillId="0" borderId="15" xfId="49" applyFont="1" applyFill="1" applyBorder="1" applyAlignment="1">
      <alignment vertical="center"/>
    </xf>
    <xf numFmtId="38" fontId="6" fillId="0" borderId="16" xfId="49" applyFont="1" applyFill="1" applyBorder="1" applyAlignment="1">
      <alignment horizontal="center" vertical="center"/>
    </xf>
    <xf numFmtId="38" fontId="6" fillId="0" borderId="17" xfId="49" applyFont="1" applyFill="1" applyBorder="1" applyAlignment="1">
      <alignment horizontal="center" vertical="center"/>
    </xf>
    <xf numFmtId="38" fontId="6" fillId="0" borderId="18" xfId="49" applyFont="1" applyFill="1" applyBorder="1" applyAlignment="1">
      <alignment vertical="center"/>
    </xf>
    <xf numFmtId="38" fontId="6" fillId="0" borderId="19" xfId="49" applyFont="1" applyFill="1" applyBorder="1" applyAlignment="1">
      <alignment horizontal="center" vertical="center"/>
    </xf>
    <xf numFmtId="38" fontId="6" fillId="0" borderId="13" xfId="49" applyFont="1" applyFill="1" applyBorder="1" applyAlignment="1">
      <alignment horizontal="left" vertical="center"/>
    </xf>
    <xf numFmtId="38" fontId="6" fillId="0" borderId="20" xfId="49" applyFont="1" applyFill="1" applyBorder="1" applyAlignment="1">
      <alignment horizontal="center" vertical="center"/>
    </xf>
    <xf numFmtId="38" fontId="6" fillId="0" borderId="11" xfId="49" applyFont="1" applyFill="1" applyBorder="1" applyAlignment="1">
      <alignment horizontal="center" vertical="center"/>
    </xf>
    <xf numFmtId="38" fontId="6" fillId="0" borderId="21" xfId="49" applyFont="1" applyFill="1" applyBorder="1" applyAlignment="1">
      <alignment horizontal="left" vertical="center"/>
    </xf>
    <xf numFmtId="38" fontId="6" fillId="0" borderId="22" xfId="49" applyFont="1" applyFill="1" applyBorder="1" applyAlignment="1">
      <alignment horizontal="left" vertical="center"/>
    </xf>
    <xf numFmtId="38" fontId="6" fillId="0" borderId="14" xfId="49" applyFont="1" applyFill="1" applyBorder="1" applyAlignment="1">
      <alignment horizontal="center" vertical="center"/>
    </xf>
    <xf numFmtId="38" fontId="8" fillId="0" borderId="22" xfId="49" applyFont="1" applyFill="1" applyBorder="1" applyAlignment="1">
      <alignment horizontal="left" vertical="center"/>
    </xf>
    <xf numFmtId="38" fontId="6" fillId="0" borderId="22" xfId="49" applyFont="1" applyFill="1" applyBorder="1" applyAlignment="1">
      <alignment vertical="center"/>
    </xf>
    <xf numFmtId="38" fontId="6" fillId="0" borderId="16" xfId="49" applyFont="1" applyFill="1" applyBorder="1" applyAlignment="1">
      <alignment horizontal="left" vertical="center"/>
    </xf>
    <xf numFmtId="38" fontId="6" fillId="0" borderId="13" xfId="49" applyFont="1" applyFill="1" applyBorder="1" applyAlignment="1">
      <alignment vertical="center"/>
    </xf>
    <xf numFmtId="38" fontId="6" fillId="0" borderId="11" xfId="49" applyFont="1" applyFill="1" applyBorder="1" applyAlignment="1">
      <alignment horizontal="left" vertical="center"/>
    </xf>
    <xf numFmtId="38" fontId="6" fillId="0" borderId="20" xfId="49" applyFont="1" applyFill="1" applyBorder="1" applyAlignment="1">
      <alignment horizontal="left" vertical="center"/>
    </xf>
    <xf numFmtId="41" fontId="6" fillId="0" borderId="0" xfId="49" applyNumberFormat="1" applyFont="1" applyFill="1" applyAlignment="1">
      <alignment vertical="center"/>
    </xf>
    <xf numFmtId="41" fontId="6" fillId="0" borderId="10" xfId="49" applyNumberFormat="1" applyFont="1" applyFill="1" applyBorder="1" applyAlignment="1">
      <alignment horizontal="center" vertical="center"/>
    </xf>
    <xf numFmtId="38" fontId="10" fillId="0" borderId="11" xfId="49" applyFont="1" applyFill="1" applyBorder="1" applyAlignment="1">
      <alignment vertical="center"/>
    </xf>
    <xf numFmtId="38" fontId="10" fillId="0" borderId="20" xfId="49" applyFont="1" applyFill="1" applyBorder="1" applyAlignment="1">
      <alignment vertical="center"/>
    </xf>
    <xf numFmtId="38" fontId="12" fillId="0" borderId="11" xfId="49" applyFont="1" applyFill="1" applyBorder="1" applyAlignment="1">
      <alignment vertical="center"/>
    </xf>
    <xf numFmtId="38" fontId="6" fillId="0" borderId="17" xfId="49" applyFont="1" applyFill="1" applyBorder="1" applyAlignment="1">
      <alignment vertical="center"/>
    </xf>
    <xf numFmtId="176" fontId="6" fillId="0" borderId="15" xfId="49" applyNumberFormat="1" applyFont="1" applyFill="1" applyBorder="1" applyAlignment="1">
      <alignment vertical="center"/>
    </xf>
    <xf numFmtId="38" fontId="8" fillId="0" borderId="14" xfId="49" applyFont="1" applyFill="1" applyBorder="1" applyAlignment="1">
      <alignment vertical="center"/>
    </xf>
    <xf numFmtId="38" fontId="6" fillId="0" borderId="18" xfId="49" applyFont="1" applyFill="1" applyBorder="1" applyAlignment="1">
      <alignment horizontal="right" vertical="center"/>
    </xf>
    <xf numFmtId="38" fontId="6" fillId="0" borderId="14" xfId="49" applyFont="1" applyFill="1" applyBorder="1" applyAlignment="1">
      <alignment horizontal="right" vertical="center"/>
    </xf>
    <xf numFmtId="176" fontId="6" fillId="0" borderId="14" xfId="49" applyNumberFormat="1" applyFont="1" applyFill="1" applyBorder="1" applyAlignment="1">
      <alignment vertical="center"/>
    </xf>
    <xf numFmtId="41" fontId="5" fillId="0" borderId="0" xfId="0" applyNumberFormat="1" applyFont="1" applyFill="1" applyBorder="1" applyAlignment="1">
      <alignment horizontal="right"/>
    </xf>
    <xf numFmtId="41" fontId="5" fillId="0" borderId="11" xfId="0" applyNumberFormat="1" applyFont="1" applyFill="1" applyBorder="1" applyAlignment="1">
      <alignment horizontal="right"/>
    </xf>
    <xf numFmtId="41" fontId="5" fillId="0" borderId="23" xfId="0" applyNumberFormat="1" applyFont="1" applyFill="1" applyBorder="1" applyAlignment="1">
      <alignment horizontal="right"/>
    </xf>
    <xf numFmtId="41" fontId="5" fillId="0" borderId="20" xfId="0" applyNumberFormat="1" applyFont="1" applyFill="1" applyBorder="1" applyAlignment="1">
      <alignment horizontal="right"/>
    </xf>
    <xf numFmtId="41" fontId="5" fillId="0" borderId="24" xfId="0" applyNumberFormat="1" applyFont="1" applyFill="1" applyBorder="1" applyAlignment="1">
      <alignment horizontal="right"/>
    </xf>
    <xf numFmtId="41" fontId="5" fillId="0" borderId="0" xfId="49" applyNumberFormat="1" applyFont="1" applyFill="1" applyBorder="1" applyAlignment="1">
      <alignment horizontal="right"/>
    </xf>
    <xf numFmtId="41" fontId="5" fillId="0" borderId="23" xfId="49" applyNumberFormat="1" applyFont="1" applyFill="1" applyBorder="1" applyAlignment="1">
      <alignment horizontal="right"/>
    </xf>
    <xf numFmtId="38" fontId="10" fillId="0" borderId="14" xfId="49" applyFont="1" applyFill="1" applyBorder="1" applyAlignment="1">
      <alignment vertical="center"/>
    </xf>
    <xf numFmtId="38" fontId="10" fillId="0" borderId="0" xfId="49" applyFont="1" applyFill="1" applyBorder="1" applyAlignment="1">
      <alignment vertical="center"/>
    </xf>
    <xf numFmtId="38" fontId="10" fillId="0" borderId="13" xfId="49" applyFont="1" applyFill="1" applyBorder="1" applyAlignment="1">
      <alignment vertical="center"/>
    </xf>
    <xf numFmtId="176" fontId="5" fillId="0" borderId="0" xfId="0" applyNumberFormat="1" applyFont="1" applyFill="1" applyBorder="1" applyAlignment="1">
      <alignment/>
    </xf>
    <xf numFmtId="176" fontId="5" fillId="0" borderId="23" xfId="0" applyNumberFormat="1" applyFont="1" applyFill="1" applyBorder="1" applyAlignment="1">
      <alignment/>
    </xf>
    <xf numFmtId="179" fontId="4" fillId="0" borderId="25" xfId="0" applyNumberFormat="1" applyFont="1" applyFill="1" applyBorder="1" applyAlignment="1">
      <alignment horizontal="center" shrinkToFit="1"/>
    </xf>
    <xf numFmtId="179" fontId="13" fillId="0" borderId="26" xfId="0" applyNumberFormat="1" applyFont="1" applyFill="1" applyBorder="1" applyAlignment="1">
      <alignment horizontal="center" wrapText="1" shrinkToFit="1"/>
    </xf>
    <xf numFmtId="38" fontId="6" fillId="0" borderId="15" xfId="49" applyFont="1" applyFill="1" applyBorder="1" applyAlignment="1">
      <alignment horizontal="right" vertical="center"/>
    </xf>
    <xf numFmtId="41" fontId="5" fillId="0" borderId="13" xfId="0" applyNumberFormat="1" applyFont="1" applyFill="1" applyBorder="1" applyAlignment="1">
      <alignment horizontal="right"/>
    </xf>
    <xf numFmtId="180" fontId="6" fillId="0" borderId="11" xfId="49" applyNumberFormat="1" applyFont="1" applyFill="1" applyBorder="1" applyAlignment="1">
      <alignment vertical="center"/>
    </xf>
    <xf numFmtId="180" fontId="6" fillId="0" borderId="20" xfId="49" applyNumberFormat="1" applyFont="1" applyFill="1" applyBorder="1" applyAlignment="1">
      <alignment vertical="center"/>
    </xf>
    <xf numFmtId="38" fontId="7" fillId="0" borderId="0" xfId="49" applyFont="1" applyFill="1" applyBorder="1" applyAlignment="1">
      <alignment vertical="center"/>
    </xf>
    <xf numFmtId="38" fontId="6" fillId="0" borderId="21" xfId="49" applyFont="1" applyFill="1" applyBorder="1" applyAlignment="1">
      <alignment horizontal="center" vertical="center"/>
    </xf>
    <xf numFmtId="179" fontId="4" fillId="0" borderId="19" xfId="0" applyNumberFormat="1" applyFont="1" applyFill="1" applyBorder="1" applyAlignment="1">
      <alignment horizontal="center"/>
    </xf>
    <xf numFmtId="0" fontId="4" fillId="0" borderId="27" xfId="0" applyFont="1" applyFill="1" applyBorder="1" applyAlignment="1">
      <alignment horizontal="center"/>
    </xf>
    <xf numFmtId="0" fontId="4" fillId="0" borderId="28" xfId="0" applyFont="1" applyFill="1" applyBorder="1" applyAlignment="1">
      <alignment horizontal="center"/>
    </xf>
    <xf numFmtId="38" fontId="6" fillId="0" borderId="12" xfId="49" applyFont="1" applyFill="1" applyBorder="1" applyAlignment="1">
      <alignment horizontal="center" vertical="center"/>
    </xf>
    <xf numFmtId="38" fontId="6" fillId="0" borderId="10" xfId="49" applyFont="1" applyFill="1" applyBorder="1" applyAlignment="1">
      <alignment horizontal="center" vertical="center"/>
    </xf>
    <xf numFmtId="38" fontId="6" fillId="0" borderId="17" xfId="49" applyFont="1" applyFill="1" applyBorder="1" applyAlignment="1">
      <alignment horizontal="center" vertical="center"/>
    </xf>
    <xf numFmtId="38" fontId="6" fillId="0" borderId="13" xfId="49" applyFont="1" applyFill="1" applyBorder="1" applyAlignment="1">
      <alignment horizontal="center" vertical="center"/>
    </xf>
    <xf numFmtId="38" fontId="6" fillId="0" borderId="11" xfId="49" applyFont="1" applyFill="1" applyBorder="1" applyAlignment="1">
      <alignment horizontal="center" vertical="center"/>
    </xf>
    <xf numFmtId="38" fontId="6" fillId="0" borderId="20" xfId="49" applyFont="1" applyFill="1" applyBorder="1" applyAlignment="1">
      <alignment horizontal="center" vertical="center"/>
    </xf>
    <xf numFmtId="38" fontId="6" fillId="0" borderId="18" xfId="49" applyFont="1" applyFill="1" applyBorder="1" applyAlignment="1">
      <alignment horizontal="center" vertical="center"/>
    </xf>
    <xf numFmtId="38" fontId="6" fillId="0" borderId="15" xfId="49" applyFont="1" applyFill="1" applyBorder="1" applyAlignment="1">
      <alignment horizontal="center" vertical="center"/>
    </xf>
    <xf numFmtId="176" fontId="6" fillId="0" borderId="12" xfId="49" applyNumberFormat="1" applyFont="1" applyFill="1" applyBorder="1" applyAlignment="1">
      <alignment horizontal="center" vertical="center"/>
    </xf>
    <xf numFmtId="176" fontId="6" fillId="0" borderId="17" xfId="49"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20" xfId="0" applyFill="1" applyBorder="1" applyAlignment="1">
      <alignment horizontal="center" vertical="center"/>
    </xf>
    <xf numFmtId="0" fontId="0" fillId="0" borderId="14" xfId="0" applyFill="1" applyBorder="1" applyAlignment="1">
      <alignment horizontal="center" vertical="center"/>
    </xf>
    <xf numFmtId="0" fontId="0" fillId="0" borderId="11" xfId="0" applyFill="1" applyBorder="1" applyAlignment="1">
      <alignment horizontal="center" vertical="center"/>
    </xf>
    <xf numFmtId="38" fontId="6" fillId="0" borderId="14" xfId="49" applyFont="1" applyFill="1" applyBorder="1" applyAlignment="1">
      <alignment horizontal="center" vertical="center"/>
    </xf>
    <xf numFmtId="0" fontId="6" fillId="0" borderId="15" xfId="0" applyFont="1" applyFill="1" applyBorder="1" applyAlignment="1">
      <alignment vertical="center"/>
    </xf>
    <xf numFmtId="0" fontId="13" fillId="0" borderId="29"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10" xfId="0" applyFill="1" applyBorder="1" applyAlignment="1">
      <alignment horizontal="center" vertical="center"/>
    </xf>
    <xf numFmtId="0" fontId="0" fillId="0" borderId="17" xfId="0"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0" xfId="0" applyFont="1" applyFill="1" applyBorder="1" applyAlignment="1">
      <alignment horizontal="center" vertical="center"/>
    </xf>
    <xf numFmtId="179" fontId="4" fillId="0" borderId="21" xfId="0" applyNumberFormat="1" applyFont="1" applyFill="1" applyBorder="1" applyAlignment="1">
      <alignment horizontal="center"/>
    </xf>
    <xf numFmtId="179" fontId="4" fillId="0" borderId="22" xfId="0" applyNumberFormat="1" applyFont="1" applyFill="1" applyBorder="1" applyAlignment="1">
      <alignment horizontal="center"/>
    </xf>
    <xf numFmtId="179" fontId="4" fillId="0" borderId="16" xfId="0" applyNumberFormat="1" applyFont="1" applyFill="1" applyBorder="1" applyAlignment="1">
      <alignment horizontal="center"/>
    </xf>
    <xf numFmtId="179" fontId="4" fillId="0" borderId="21" xfId="0" applyNumberFormat="1" applyFont="1" applyFill="1" applyBorder="1" applyAlignment="1">
      <alignment horizontal="center" shrinkToFit="1"/>
    </xf>
    <xf numFmtId="179" fontId="4" fillId="0" borderId="16" xfId="0" applyNumberFormat="1" applyFont="1" applyFill="1" applyBorder="1" applyAlignment="1">
      <alignment horizont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75" zoomScaleNormal="75" zoomScaleSheetLayoutView="75" zoomScalePageLayoutView="0" workbookViewId="0" topLeftCell="A1">
      <selection activeCell="B2" sqref="B2:B4"/>
    </sheetView>
  </sheetViews>
  <sheetFormatPr defaultColWidth="9.00390625" defaultRowHeight="13.5"/>
  <cols>
    <col min="1" max="1" width="4.625" style="1" customWidth="1"/>
    <col min="2" max="2" width="13.125" style="9" customWidth="1"/>
    <col min="3" max="6" width="10.375" style="1" customWidth="1"/>
    <col min="7" max="8" width="10.375" style="7" customWidth="1"/>
    <col min="9" max="17" width="10.375" style="1" customWidth="1"/>
    <col min="18" max="18" width="13.125" style="9" customWidth="1"/>
    <col min="19" max="32" width="10.625" style="1" customWidth="1"/>
    <col min="33" max="33" width="13.125" style="1" customWidth="1"/>
    <col min="34" max="37" width="10.625" style="1" customWidth="1"/>
    <col min="38" max="40" width="9.50390625" style="1" customWidth="1"/>
    <col min="41" max="41" width="12.625" style="10" customWidth="1"/>
    <col min="42" max="105" width="6.625" style="1" customWidth="1"/>
    <col min="106" max="16384" width="9.00390625" style="1" customWidth="1"/>
  </cols>
  <sheetData>
    <row r="1" spans="1:41" ht="17.25" customHeight="1">
      <c r="A1" s="3"/>
      <c r="B1" s="6" t="s">
        <v>72</v>
      </c>
      <c r="C1" s="6"/>
      <c r="D1" s="6"/>
      <c r="R1" s="6" t="s">
        <v>27</v>
      </c>
      <c r="AG1" s="6" t="s">
        <v>27</v>
      </c>
      <c r="AO1" s="1"/>
    </row>
    <row r="2" spans="2:41" ht="16.5" customHeight="1">
      <c r="B2" s="65" t="s">
        <v>54</v>
      </c>
      <c r="C2" s="17"/>
      <c r="D2" s="24"/>
      <c r="E2" s="24"/>
      <c r="F2" s="22"/>
      <c r="G2" s="25"/>
      <c r="H2" s="25"/>
      <c r="I2" s="26"/>
      <c r="J2" s="26"/>
      <c r="K2" s="23" t="s">
        <v>22</v>
      </c>
      <c r="L2" s="23"/>
      <c r="M2" s="23"/>
      <c r="N2" s="23"/>
      <c r="O2" s="23"/>
      <c r="P2" s="23"/>
      <c r="Q2" s="27"/>
      <c r="R2" s="65" t="s">
        <v>54</v>
      </c>
      <c r="S2" s="71" t="s">
        <v>13</v>
      </c>
      <c r="T2" s="72"/>
      <c r="U2" s="71" t="s">
        <v>14</v>
      </c>
      <c r="V2" s="72"/>
      <c r="W2" s="71" t="s">
        <v>11</v>
      </c>
      <c r="X2" s="81"/>
      <c r="Y2" s="92" t="s">
        <v>65</v>
      </c>
      <c r="Z2" s="93"/>
      <c r="AA2" s="93"/>
      <c r="AB2" s="94"/>
      <c r="AC2" s="88" t="s">
        <v>66</v>
      </c>
      <c r="AD2" s="89"/>
      <c r="AE2" s="71" t="s">
        <v>63</v>
      </c>
      <c r="AF2" s="75"/>
      <c r="AG2" s="65" t="s">
        <v>35</v>
      </c>
      <c r="AH2" s="71" t="s">
        <v>69</v>
      </c>
      <c r="AI2" s="78"/>
      <c r="AJ2" s="82" t="s">
        <v>71</v>
      </c>
      <c r="AK2" s="83"/>
      <c r="AL2" s="80" t="s">
        <v>29</v>
      </c>
      <c r="AM2" s="80"/>
      <c r="AN2" s="72"/>
      <c r="AO2" s="73" t="s">
        <v>26</v>
      </c>
    </row>
    <row r="3" spans="2:41" ht="16.5" customHeight="1">
      <c r="B3" s="86"/>
      <c r="C3" s="68" t="s">
        <v>25</v>
      </c>
      <c r="D3" s="69"/>
      <c r="E3" s="70"/>
      <c r="F3" s="5"/>
      <c r="G3" s="5"/>
      <c r="H3" s="5"/>
      <c r="I3" s="28"/>
      <c r="J3" s="29" t="s">
        <v>20</v>
      </c>
      <c r="K3" s="30"/>
      <c r="L3" s="19" t="s">
        <v>21</v>
      </c>
      <c r="M3" s="29"/>
      <c r="N3" s="30"/>
      <c r="O3" s="11"/>
      <c r="P3" s="21" t="s">
        <v>10</v>
      </c>
      <c r="Q3" s="20"/>
      <c r="R3" s="66"/>
      <c r="S3" s="84" t="s">
        <v>23</v>
      </c>
      <c r="T3" s="85"/>
      <c r="U3" s="84" t="s">
        <v>24</v>
      </c>
      <c r="V3" s="85"/>
      <c r="W3" s="68" t="s">
        <v>9</v>
      </c>
      <c r="X3" s="70"/>
      <c r="Y3" s="92" t="s">
        <v>55</v>
      </c>
      <c r="Z3" s="94"/>
      <c r="AA3" s="95" t="s">
        <v>56</v>
      </c>
      <c r="AB3" s="96"/>
      <c r="AC3" s="90" t="s">
        <v>28</v>
      </c>
      <c r="AD3" s="91"/>
      <c r="AE3" s="76"/>
      <c r="AF3" s="77"/>
      <c r="AG3" s="66"/>
      <c r="AH3" s="76"/>
      <c r="AI3" s="79"/>
      <c r="AJ3" s="54" t="s">
        <v>59</v>
      </c>
      <c r="AK3" s="55" t="s">
        <v>68</v>
      </c>
      <c r="AL3" s="69"/>
      <c r="AM3" s="69"/>
      <c r="AN3" s="70"/>
      <c r="AO3" s="74"/>
    </row>
    <row r="4" spans="2:41" ht="16.5" customHeight="1">
      <c r="B4" s="87"/>
      <c r="C4" s="20" t="s">
        <v>0</v>
      </c>
      <c r="D4" s="16" t="s">
        <v>1</v>
      </c>
      <c r="E4" s="11" t="s">
        <v>2</v>
      </c>
      <c r="F4" s="16" t="s">
        <v>0</v>
      </c>
      <c r="G4" s="16" t="s">
        <v>1</v>
      </c>
      <c r="H4" s="16" t="s">
        <v>2</v>
      </c>
      <c r="I4" s="16" t="s">
        <v>0</v>
      </c>
      <c r="J4" s="16" t="s">
        <v>1</v>
      </c>
      <c r="K4" s="16" t="s">
        <v>2</v>
      </c>
      <c r="L4" s="16" t="s">
        <v>0</v>
      </c>
      <c r="M4" s="16" t="s">
        <v>1</v>
      </c>
      <c r="N4" s="16" t="s">
        <v>2</v>
      </c>
      <c r="O4" s="16" t="s">
        <v>0</v>
      </c>
      <c r="P4" s="16" t="s">
        <v>1</v>
      </c>
      <c r="Q4" s="16" t="s">
        <v>2</v>
      </c>
      <c r="R4" s="67"/>
      <c r="S4" s="15" t="s">
        <v>1</v>
      </c>
      <c r="T4" s="18" t="s">
        <v>2</v>
      </c>
      <c r="U4" s="18" t="s">
        <v>1</v>
      </c>
      <c r="V4" s="18" t="s">
        <v>2</v>
      </c>
      <c r="W4" s="18" t="s">
        <v>1</v>
      </c>
      <c r="X4" s="18" t="s">
        <v>2</v>
      </c>
      <c r="Y4" s="62" t="s">
        <v>57</v>
      </c>
      <c r="Z4" s="62" t="s">
        <v>58</v>
      </c>
      <c r="AA4" s="62" t="s">
        <v>57</v>
      </c>
      <c r="AB4" s="62" t="s">
        <v>58</v>
      </c>
      <c r="AC4" s="18" t="s">
        <v>1</v>
      </c>
      <c r="AD4" s="18" t="s">
        <v>2</v>
      </c>
      <c r="AE4" s="18" t="s">
        <v>1</v>
      </c>
      <c r="AF4" s="18" t="s">
        <v>2</v>
      </c>
      <c r="AG4" s="67"/>
      <c r="AH4" s="18" t="s">
        <v>1</v>
      </c>
      <c r="AI4" s="61" t="s">
        <v>2</v>
      </c>
      <c r="AJ4" s="63" t="s">
        <v>60</v>
      </c>
      <c r="AK4" s="64" t="s">
        <v>60</v>
      </c>
      <c r="AL4" s="15" t="s">
        <v>0</v>
      </c>
      <c r="AM4" s="18" t="s">
        <v>1</v>
      </c>
      <c r="AN4" s="18" t="s">
        <v>2</v>
      </c>
      <c r="AO4" s="15" t="s">
        <v>0</v>
      </c>
    </row>
    <row r="5" spans="2:41" ht="3.75" customHeight="1">
      <c r="B5" s="8" t="s">
        <v>12</v>
      </c>
      <c r="C5" s="17" t="s">
        <v>12</v>
      </c>
      <c r="D5" s="13" t="s">
        <v>12</v>
      </c>
      <c r="E5" s="13" t="s">
        <v>12</v>
      </c>
      <c r="F5" s="13"/>
      <c r="G5" s="38"/>
      <c r="H5" s="38"/>
      <c r="I5" s="13"/>
      <c r="J5" s="13"/>
      <c r="K5" s="13"/>
      <c r="L5" s="13"/>
      <c r="M5" s="13"/>
      <c r="N5" s="13"/>
      <c r="O5" s="13"/>
      <c r="P5" s="13"/>
      <c r="Q5" s="14"/>
      <c r="R5" s="8" t="s">
        <v>12</v>
      </c>
      <c r="S5" s="39" t="s">
        <v>12</v>
      </c>
      <c r="T5" s="40" t="s">
        <v>12</v>
      </c>
      <c r="U5" s="40" t="s">
        <v>12</v>
      </c>
      <c r="V5" s="40" t="s">
        <v>12</v>
      </c>
      <c r="W5" s="40" t="s">
        <v>12</v>
      </c>
      <c r="X5" s="40" t="s">
        <v>12</v>
      </c>
      <c r="Y5" s="13" t="s">
        <v>12</v>
      </c>
      <c r="Z5" s="40" t="s">
        <v>12</v>
      </c>
      <c r="AA5" s="40"/>
      <c r="AB5" s="40"/>
      <c r="AC5" s="40"/>
      <c r="AD5" s="40"/>
      <c r="AE5" s="40" t="s">
        <v>12</v>
      </c>
      <c r="AF5" s="56" t="s">
        <v>12</v>
      </c>
      <c r="AG5" s="4"/>
      <c r="AH5" s="40" t="s">
        <v>12</v>
      </c>
      <c r="AI5" s="40"/>
      <c r="AJ5" s="40" t="s">
        <v>12</v>
      </c>
      <c r="AK5" s="40" t="s">
        <v>12</v>
      </c>
      <c r="AL5" s="41" t="s">
        <v>12</v>
      </c>
      <c r="AM5" s="41" t="s">
        <v>12</v>
      </c>
      <c r="AN5" s="41" t="s">
        <v>12</v>
      </c>
      <c r="AO5" s="37" t="s">
        <v>12</v>
      </c>
    </row>
    <row r="6" spans="2:41" s="31" customFormat="1" ht="16.5" customHeight="1">
      <c r="B6" s="32" t="s">
        <v>6</v>
      </c>
      <c r="C6" s="46">
        <f>D6+E6</f>
        <v>120</v>
      </c>
      <c r="D6" s="42">
        <f aca="true" t="shared" si="0" ref="D6:E8">G6+S6+U6+W6+Y6+AA6+AC6+AE6+AH6</f>
        <v>51</v>
      </c>
      <c r="E6" s="42">
        <f t="shared" si="0"/>
        <v>69</v>
      </c>
      <c r="F6" s="42">
        <f>G6+H6</f>
        <v>103</v>
      </c>
      <c r="G6" s="42">
        <v>38</v>
      </c>
      <c r="H6" s="42">
        <v>65</v>
      </c>
      <c r="I6" s="42">
        <f>J6+K6</f>
        <v>102</v>
      </c>
      <c r="J6" s="42">
        <v>38</v>
      </c>
      <c r="K6" s="42">
        <v>64</v>
      </c>
      <c r="L6" s="42">
        <f>M6+N6</f>
        <v>1</v>
      </c>
      <c r="M6" s="42">
        <v>0</v>
      </c>
      <c r="N6" s="42">
        <v>1</v>
      </c>
      <c r="O6" s="42">
        <f>F6-I6-L6</f>
        <v>0</v>
      </c>
      <c r="P6" s="47">
        <f aca="true" t="shared" si="1" ref="P6:Q8">G6-J6-M6</f>
        <v>0</v>
      </c>
      <c r="Q6" s="48">
        <f t="shared" si="1"/>
        <v>0</v>
      </c>
      <c r="R6" s="32" t="s">
        <v>6</v>
      </c>
      <c r="S6" s="42">
        <v>3</v>
      </c>
      <c r="T6" s="42">
        <v>3</v>
      </c>
      <c r="U6" s="42">
        <v>1</v>
      </c>
      <c r="V6" s="42">
        <v>0</v>
      </c>
      <c r="W6" s="42">
        <v>0</v>
      </c>
      <c r="X6" s="42">
        <v>0</v>
      </c>
      <c r="Y6" s="42">
        <v>1</v>
      </c>
      <c r="Z6" s="42">
        <v>0</v>
      </c>
      <c r="AA6" s="42">
        <v>0</v>
      </c>
      <c r="AB6" s="42">
        <v>0</v>
      </c>
      <c r="AC6" s="42">
        <v>0</v>
      </c>
      <c r="AD6" s="42">
        <v>0</v>
      </c>
      <c r="AE6" s="42">
        <v>8</v>
      </c>
      <c r="AF6" s="44">
        <v>1</v>
      </c>
      <c r="AG6" s="32" t="s">
        <v>6</v>
      </c>
      <c r="AH6" s="42">
        <v>0</v>
      </c>
      <c r="AI6" s="42">
        <v>0</v>
      </c>
      <c r="AJ6" s="42">
        <v>0</v>
      </c>
      <c r="AK6" s="42">
        <v>0</v>
      </c>
      <c r="AL6" s="52">
        <f aca="true" t="shared" si="2" ref="AL6:AN8">F6/C6*100</f>
        <v>85.83333333333333</v>
      </c>
      <c r="AM6" s="52">
        <f t="shared" si="2"/>
        <v>74.50980392156863</v>
      </c>
      <c r="AN6" s="52">
        <f t="shared" si="2"/>
        <v>94.20289855072464</v>
      </c>
      <c r="AO6" s="53">
        <f>(Y6+Z6+AA6+AB6+AJ6+AK6)/C6*100</f>
        <v>0.8333333333333334</v>
      </c>
    </row>
    <row r="7" spans="2:41" s="31" customFormat="1" ht="16.5" customHeight="1">
      <c r="B7" s="32" t="s">
        <v>7</v>
      </c>
      <c r="C7" s="46">
        <f>D7+E7</f>
        <v>8722</v>
      </c>
      <c r="D7" s="42">
        <f t="shared" si="0"/>
        <v>4365</v>
      </c>
      <c r="E7" s="42">
        <f t="shared" si="0"/>
        <v>4357</v>
      </c>
      <c r="F7" s="42">
        <f>G7+H7</f>
        <v>4561</v>
      </c>
      <c r="G7" s="47">
        <v>2163</v>
      </c>
      <c r="H7" s="47">
        <v>2398</v>
      </c>
      <c r="I7" s="42">
        <f>J7+K7</f>
        <v>4044</v>
      </c>
      <c r="J7" s="47">
        <v>2088</v>
      </c>
      <c r="K7" s="47">
        <v>1956</v>
      </c>
      <c r="L7" s="42">
        <f>M7+N7</f>
        <v>503</v>
      </c>
      <c r="M7" s="42">
        <v>67</v>
      </c>
      <c r="N7" s="47">
        <v>436</v>
      </c>
      <c r="O7" s="42">
        <f>F7-I7-L7</f>
        <v>14</v>
      </c>
      <c r="P7" s="47">
        <f t="shared" si="1"/>
        <v>8</v>
      </c>
      <c r="Q7" s="48">
        <f t="shared" si="1"/>
        <v>6</v>
      </c>
      <c r="R7" s="32" t="s">
        <v>7</v>
      </c>
      <c r="S7" s="47">
        <v>642</v>
      </c>
      <c r="T7" s="47">
        <v>989</v>
      </c>
      <c r="U7" s="47">
        <v>165</v>
      </c>
      <c r="V7" s="47">
        <v>117</v>
      </c>
      <c r="W7" s="42">
        <v>28</v>
      </c>
      <c r="X7" s="42">
        <v>2</v>
      </c>
      <c r="Y7" s="47">
        <v>1305</v>
      </c>
      <c r="Z7" s="47">
        <v>789</v>
      </c>
      <c r="AA7" s="47">
        <v>3</v>
      </c>
      <c r="AB7" s="47">
        <v>2</v>
      </c>
      <c r="AC7" s="47">
        <v>18</v>
      </c>
      <c r="AD7" s="47">
        <v>15</v>
      </c>
      <c r="AE7" s="47">
        <v>41</v>
      </c>
      <c r="AF7" s="48">
        <v>45</v>
      </c>
      <c r="AG7" s="32" t="s">
        <v>7</v>
      </c>
      <c r="AH7" s="42">
        <v>0</v>
      </c>
      <c r="AI7" s="42">
        <v>0</v>
      </c>
      <c r="AJ7" s="42">
        <v>20</v>
      </c>
      <c r="AK7" s="42">
        <v>0</v>
      </c>
      <c r="AL7" s="52">
        <f t="shared" si="2"/>
        <v>52.29305205228159</v>
      </c>
      <c r="AM7" s="52">
        <f t="shared" si="2"/>
        <v>49.553264604811</v>
      </c>
      <c r="AN7" s="52">
        <f t="shared" si="2"/>
        <v>55.03787009410145</v>
      </c>
      <c r="AO7" s="53">
        <f>(Y7+Z7+AA7+AB7+AJ7+AK7)/C7*100</f>
        <v>24.29488649392341</v>
      </c>
    </row>
    <row r="8" spans="2:41" s="31" customFormat="1" ht="16.5" customHeight="1">
      <c r="B8" s="32" t="s">
        <v>8</v>
      </c>
      <c r="C8" s="46">
        <f>D8+E8</f>
        <v>2638</v>
      </c>
      <c r="D8" s="42">
        <f t="shared" si="0"/>
        <v>1365</v>
      </c>
      <c r="E8" s="42">
        <f t="shared" si="0"/>
        <v>1273</v>
      </c>
      <c r="F8" s="42">
        <f>G8+H8</f>
        <v>1383</v>
      </c>
      <c r="G8" s="47">
        <v>672</v>
      </c>
      <c r="H8" s="47">
        <v>711</v>
      </c>
      <c r="I8" s="42">
        <f>J8+K8</f>
        <v>1088</v>
      </c>
      <c r="J8" s="47">
        <v>628</v>
      </c>
      <c r="K8" s="47">
        <v>460</v>
      </c>
      <c r="L8" s="42">
        <f>M8+N8</f>
        <v>171</v>
      </c>
      <c r="M8" s="47">
        <v>28</v>
      </c>
      <c r="N8" s="47">
        <v>143</v>
      </c>
      <c r="O8" s="42">
        <f>F8-I8-L8</f>
        <v>124</v>
      </c>
      <c r="P8" s="47">
        <f t="shared" si="1"/>
        <v>16</v>
      </c>
      <c r="Q8" s="48">
        <f t="shared" si="1"/>
        <v>108</v>
      </c>
      <c r="R8" s="32" t="s">
        <v>8</v>
      </c>
      <c r="S8" s="47">
        <v>278</v>
      </c>
      <c r="T8" s="47">
        <v>268</v>
      </c>
      <c r="U8" s="47">
        <v>27</v>
      </c>
      <c r="V8" s="47">
        <v>13</v>
      </c>
      <c r="W8" s="47">
        <v>4</v>
      </c>
      <c r="X8" s="47">
        <v>1</v>
      </c>
      <c r="Y8" s="47">
        <v>338</v>
      </c>
      <c r="Z8" s="47">
        <v>205</v>
      </c>
      <c r="AA8" s="47">
        <v>3</v>
      </c>
      <c r="AB8" s="47">
        <v>1</v>
      </c>
      <c r="AC8" s="47">
        <v>10</v>
      </c>
      <c r="AD8" s="47">
        <v>21</v>
      </c>
      <c r="AE8" s="47">
        <v>33</v>
      </c>
      <c r="AF8" s="48">
        <v>53</v>
      </c>
      <c r="AG8" s="32" t="s">
        <v>8</v>
      </c>
      <c r="AH8" s="42">
        <v>0</v>
      </c>
      <c r="AI8" s="42">
        <v>0</v>
      </c>
      <c r="AJ8" s="42">
        <v>0</v>
      </c>
      <c r="AK8" s="42">
        <v>0</v>
      </c>
      <c r="AL8" s="52">
        <f t="shared" si="2"/>
        <v>52.42608036391205</v>
      </c>
      <c r="AM8" s="52">
        <f t="shared" si="2"/>
        <v>49.23076923076923</v>
      </c>
      <c r="AN8" s="52">
        <f t="shared" si="2"/>
        <v>55.85231736056559</v>
      </c>
      <c r="AO8" s="53">
        <f>(Y8+Z8+AA8+AB8+AJ8+AK8)/C8*100</f>
        <v>20.735405610310842</v>
      </c>
    </row>
    <row r="9" spans="2:41" s="31" customFormat="1" ht="3.75" customHeight="1">
      <c r="B9" s="32"/>
      <c r="C9" s="47"/>
      <c r="D9" s="47"/>
      <c r="E9" s="47"/>
      <c r="F9" s="47"/>
      <c r="G9" s="47"/>
      <c r="H9" s="47"/>
      <c r="I9" s="47"/>
      <c r="J9" s="47"/>
      <c r="K9" s="47"/>
      <c r="L9" s="47"/>
      <c r="M9" s="47"/>
      <c r="N9" s="47"/>
      <c r="O9" s="47"/>
      <c r="P9" s="47"/>
      <c r="Q9" s="48"/>
      <c r="R9" s="32"/>
      <c r="S9" s="47"/>
      <c r="T9" s="47"/>
      <c r="U9" s="47"/>
      <c r="V9" s="47"/>
      <c r="W9" s="47"/>
      <c r="X9" s="42"/>
      <c r="Y9" s="47"/>
      <c r="Z9" s="47"/>
      <c r="AA9" s="47"/>
      <c r="AB9" s="47"/>
      <c r="AC9" s="47"/>
      <c r="AD9" s="47"/>
      <c r="AE9" s="47"/>
      <c r="AF9" s="48"/>
      <c r="AG9" s="32"/>
      <c r="AH9" s="42"/>
      <c r="AI9" s="42"/>
      <c r="AJ9" s="42"/>
      <c r="AK9" s="42"/>
      <c r="AL9" s="52"/>
      <c r="AM9" s="52"/>
      <c r="AN9" s="52"/>
      <c r="AO9" s="53"/>
    </row>
    <row r="10" spans="2:41" s="31" customFormat="1" ht="16.5" customHeight="1">
      <c r="B10" s="32" t="s">
        <v>3</v>
      </c>
      <c r="C10" s="42">
        <f>C11+C12</f>
        <v>11480</v>
      </c>
      <c r="D10" s="42">
        <f aca="true" t="shared" si="3" ref="D10:S10">D11+D12</f>
        <v>5781</v>
      </c>
      <c r="E10" s="42">
        <f t="shared" si="3"/>
        <v>5699</v>
      </c>
      <c r="F10" s="42">
        <f t="shared" si="3"/>
        <v>6047</v>
      </c>
      <c r="G10" s="42">
        <f t="shared" si="3"/>
        <v>2873</v>
      </c>
      <c r="H10" s="42">
        <f t="shared" si="3"/>
        <v>3174</v>
      </c>
      <c r="I10" s="42">
        <f t="shared" si="3"/>
        <v>5234</v>
      </c>
      <c r="J10" s="42">
        <f t="shared" si="3"/>
        <v>2754</v>
      </c>
      <c r="K10" s="42">
        <f t="shared" si="3"/>
        <v>2480</v>
      </c>
      <c r="L10" s="42">
        <f t="shared" si="3"/>
        <v>675</v>
      </c>
      <c r="M10" s="42">
        <f t="shared" si="3"/>
        <v>95</v>
      </c>
      <c r="N10" s="42">
        <f t="shared" si="3"/>
        <v>580</v>
      </c>
      <c r="O10" s="42">
        <f t="shared" si="3"/>
        <v>138</v>
      </c>
      <c r="P10" s="42">
        <f t="shared" si="3"/>
        <v>24</v>
      </c>
      <c r="Q10" s="44">
        <f t="shared" si="3"/>
        <v>114</v>
      </c>
      <c r="R10" s="32" t="s">
        <v>3</v>
      </c>
      <c r="S10" s="42">
        <f t="shared" si="3"/>
        <v>923</v>
      </c>
      <c r="T10" s="42">
        <f aca="true" t="shared" si="4" ref="T10:AF10">T11+T12</f>
        <v>1260</v>
      </c>
      <c r="U10" s="42">
        <f t="shared" si="4"/>
        <v>193</v>
      </c>
      <c r="V10" s="42">
        <f t="shared" si="4"/>
        <v>130</v>
      </c>
      <c r="W10" s="42">
        <f t="shared" si="4"/>
        <v>32</v>
      </c>
      <c r="X10" s="42">
        <f t="shared" si="4"/>
        <v>3</v>
      </c>
      <c r="Y10" s="42">
        <f t="shared" si="4"/>
        <v>1644</v>
      </c>
      <c r="Z10" s="42">
        <f t="shared" si="4"/>
        <v>994</v>
      </c>
      <c r="AA10" s="42">
        <f t="shared" si="4"/>
        <v>6</v>
      </c>
      <c r="AB10" s="42">
        <f t="shared" si="4"/>
        <v>3</v>
      </c>
      <c r="AC10" s="42">
        <f t="shared" si="4"/>
        <v>28</v>
      </c>
      <c r="AD10" s="42">
        <f t="shared" si="4"/>
        <v>36</v>
      </c>
      <c r="AE10" s="42">
        <f t="shared" si="4"/>
        <v>82</v>
      </c>
      <c r="AF10" s="44">
        <f t="shared" si="4"/>
        <v>99</v>
      </c>
      <c r="AG10" s="32" t="s">
        <v>3</v>
      </c>
      <c r="AH10" s="42">
        <f>AH11+AH12</f>
        <v>0</v>
      </c>
      <c r="AI10" s="42">
        <f>AI11+AI12</f>
        <v>0</v>
      </c>
      <c r="AJ10" s="42">
        <f>AJ11+AJ12</f>
        <v>20</v>
      </c>
      <c r="AK10" s="42">
        <f>AK11+AK12</f>
        <v>0</v>
      </c>
      <c r="AL10" s="52">
        <f aca="true" t="shared" si="5" ref="AL10:AN12">F10/C10*100</f>
        <v>52.674216027874564</v>
      </c>
      <c r="AM10" s="52">
        <f t="shared" si="5"/>
        <v>49.697284206884625</v>
      </c>
      <c r="AN10" s="52">
        <f t="shared" si="5"/>
        <v>55.69398140024566</v>
      </c>
      <c r="AO10" s="53">
        <f>(Y10+Z10+AA10+AB10+AJ10+AK10)/C10*100</f>
        <v>23.231707317073173</v>
      </c>
    </row>
    <row r="11" spans="2:41" s="31" customFormat="1" ht="16.5" customHeight="1">
      <c r="B11" s="32" t="s">
        <v>4</v>
      </c>
      <c r="C11" s="47">
        <f>SUM(C14:C24)</f>
        <v>10617</v>
      </c>
      <c r="D11" s="47">
        <f aca="true" t="shared" si="6" ref="D11:Q11">SUM(D14:D24)</f>
        <v>5384</v>
      </c>
      <c r="E11" s="47">
        <f t="shared" si="6"/>
        <v>5233</v>
      </c>
      <c r="F11" s="47">
        <f t="shared" si="6"/>
        <v>5622</v>
      </c>
      <c r="G11" s="47">
        <f t="shared" si="6"/>
        <v>2684</v>
      </c>
      <c r="H11" s="47">
        <f t="shared" si="6"/>
        <v>2938</v>
      </c>
      <c r="I11" s="47">
        <f t="shared" si="6"/>
        <v>4892</v>
      </c>
      <c r="J11" s="47">
        <f t="shared" si="6"/>
        <v>2579</v>
      </c>
      <c r="K11" s="47">
        <f t="shared" si="6"/>
        <v>2313</v>
      </c>
      <c r="L11" s="47">
        <f t="shared" si="6"/>
        <v>593</v>
      </c>
      <c r="M11" s="47">
        <f t="shared" si="6"/>
        <v>81</v>
      </c>
      <c r="N11" s="47">
        <f t="shared" si="6"/>
        <v>512</v>
      </c>
      <c r="O11" s="47">
        <f t="shared" si="6"/>
        <v>137</v>
      </c>
      <c r="P11" s="47">
        <f t="shared" si="6"/>
        <v>24</v>
      </c>
      <c r="Q11" s="48">
        <f t="shared" si="6"/>
        <v>113</v>
      </c>
      <c r="R11" s="32" t="s">
        <v>4</v>
      </c>
      <c r="S11" s="47">
        <f aca="true" t="shared" si="7" ref="S11:AF11">SUM(S14:S24)</f>
        <v>822</v>
      </c>
      <c r="T11" s="47">
        <f t="shared" si="7"/>
        <v>1114</v>
      </c>
      <c r="U11" s="47">
        <f t="shared" si="7"/>
        <v>189</v>
      </c>
      <c r="V11" s="47">
        <f t="shared" si="7"/>
        <v>130</v>
      </c>
      <c r="W11" s="47">
        <f t="shared" si="7"/>
        <v>24</v>
      </c>
      <c r="X11" s="47">
        <f t="shared" si="7"/>
        <v>3</v>
      </c>
      <c r="Y11" s="47">
        <f t="shared" si="7"/>
        <v>1551</v>
      </c>
      <c r="Z11" s="47">
        <f t="shared" si="7"/>
        <v>917</v>
      </c>
      <c r="AA11" s="47">
        <f t="shared" si="7"/>
        <v>6</v>
      </c>
      <c r="AB11" s="47">
        <f t="shared" si="7"/>
        <v>2</v>
      </c>
      <c r="AC11" s="47">
        <f t="shared" si="7"/>
        <v>28</v>
      </c>
      <c r="AD11" s="47">
        <f t="shared" si="7"/>
        <v>36</v>
      </c>
      <c r="AE11" s="47">
        <f t="shared" si="7"/>
        <v>80</v>
      </c>
      <c r="AF11" s="48">
        <f t="shared" si="7"/>
        <v>93</v>
      </c>
      <c r="AG11" s="32" t="s">
        <v>4</v>
      </c>
      <c r="AH11" s="47">
        <f>SUM(AH14:AH24)</f>
        <v>0</v>
      </c>
      <c r="AI11" s="47">
        <f>SUM(AI14:AI24)</f>
        <v>0</v>
      </c>
      <c r="AJ11" s="47">
        <f>SUM(AJ14:AJ24)</f>
        <v>20</v>
      </c>
      <c r="AK11" s="47">
        <f>SUM(AK14:AK24)</f>
        <v>0</v>
      </c>
      <c r="AL11" s="52">
        <f t="shared" si="5"/>
        <v>52.95281152868042</v>
      </c>
      <c r="AM11" s="52">
        <f t="shared" si="5"/>
        <v>49.85141158989599</v>
      </c>
      <c r="AN11" s="52">
        <f t="shared" si="5"/>
        <v>56.14370342060003</v>
      </c>
      <c r="AO11" s="53">
        <f>(Y11+Z11+AA11+AB11+AJ11+AK11)/C11*100</f>
        <v>23.50946595083357</v>
      </c>
    </row>
    <row r="12" spans="2:41" s="31" customFormat="1" ht="16.5" customHeight="1">
      <c r="B12" s="32" t="s">
        <v>5</v>
      </c>
      <c r="C12" s="47">
        <f>SUM(C25,C27,C29,C32,C34,C36,C39)</f>
        <v>863</v>
      </c>
      <c r="D12" s="47">
        <f aca="true" t="shared" si="8" ref="D12:AK12">SUM(D25,D27,D29,D32,D34,D36,D39)</f>
        <v>397</v>
      </c>
      <c r="E12" s="47">
        <f t="shared" si="8"/>
        <v>466</v>
      </c>
      <c r="F12" s="47">
        <f t="shared" si="8"/>
        <v>425</v>
      </c>
      <c r="G12" s="47">
        <f t="shared" si="8"/>
        <v>189</v>
      </c>
      <c r="H12" s="47">
        <f t="shared" si="8"/>
        <v>236</v>
      </c>
      <c r="I12" s="47">
        <f t="shared" si="8"/>
        <v>342</v>
      </c>
      <c r="J12" s="47">
        <f t="shared" si="8"/>
        <v>175</v>
      </c>
      <c r="K12" s="47">
        <f t="shared" si="8"/>
        <v>167</v>
      </c>
      <c r="L12" s="47">
        <f t="shared" si="8"/>
        <v>82</v>
      </c>
      <c r="M12" s="47">
        <f t="shared" si="8"/>
        <v>14</v>
      </c>
      <c r="N12" s="47">
        <f t="shared" si="8"/>
        <v>68</v>
      </c>
      <c r="O12" s="47">
        <f t="shared" si="8"/>
        <v>1</v>
      </c>
      <c r="P12" s="47">
        <f t="shared" si="8"/>
        <v>0</v>
      </c>
      <c r="Q12" s="47">
        <f t="shared" si="8"/>
        <v>1</v>
      </c>
      <c r="R12" s="32" t="s">
        <v>5</v>
      </c>
      <c r="S12" s="47">
        <f t="shared" si="8"/>
        <v>101</v>
      </c>
      <c r="T12" s="47">
        <f t="shared" si="8"/>
        <v>146</v>
      </c>
      <c r="U12" s="47">
        <f t="shared" si="8"/>
        <v>4</v>
      </c>
      <c r="V12" s="47">
        <f t="shared" si="8"/>
        <v>0</v>
      </c>
      <c r="W12" s="47">
        <f t="shared" si="8"/>
        <v>8</v>
      </c>
      <c r="X12" s="47">
        <f t="shared" si="8"/>
        <v>0</v>
      </c>
      <c r="Y12" s="47">
        <f t="shared" si="8"/>
        <v>93</v>
      </c>
      <c r="Z12" s="47">
        <f t="shared" si="8"/>
        <v>77</v>
      </c>
      <c r="AA12" s="47">
        <f t="shared" si="8"/>
        <v>0</v>
      </c>
      <c r="AB12" s="47">
        <f t="shared" si="8"/>
        <v>1</v>
      </c>
      <c r="AC12" s="47">
        <f t="shared" si="8"/>
        <v>0</v>
      </c>
      <c r="AD12" s="47">
        <f t="shared" si="8"/>
        <v>0</v>
      </c>
      <c r="AE12" s="47">
        <f t="shared" si="8"/>
        <v>2</v>
      </c>
      <c r="AF12" s="48">
        <f t="shared" si="8"/>
        <v>6</v>
      </c>
      <c r="AG12" s="32" t="s">
        <v>5</v>
      </c>
      <c r="AH12" s="47">
        <f t="shared" si="8"/>
        <v>0</v>
      </c>
      <c r="AI12" s="47">
        <f t="shared" si="8"/>
        <v>0</v>
      </c>
      <c r="AJ12" s="47">
        <f t="shared" si="8"/>
        <v>0</v>
      </c>
      <c r="AK12" s="47">
        <f t="shared" si="8"/>
        <v>0</v>
      </c>
      <c r="AL12" s="52">
        <f t="shared" si="5"/>
        <v>49.2468134414832</v>
      </c>
      <c r="AM12" s="52">
        <f t="shared" si="5"/>
        <v>47.607052896725435</v>
      </c>
      <c r="AN12" s="52">
        <f t="shared" si="5"/>
        <v>50.64377682403433</v>
      </c>
      <c r="AO12" s="53">
        <f>(Y12+Z12+AA12+AB12+AJ12+AK12)/C12*100</f>
        <v>19.81460023174971</v>
      </c>
    </row>
    <row r="13" spans="2:41" s="31" customFormat="1" ht="3.75" customHeight="1">
      <c r="B13" s="32"/>
      <c r="C13" s="47"/>
      <c r="D13" s="47"/>
      <c r="E13" s="47"/>
      <c r="F13" s="47"/>
      <c r="G13" s="47"/>
      <c r="H13" s="47"/>
      <c r="I13" s="47"/>
      <c r="J13" s="47"/>
      <c r="K13" s="47"/>
      <c r="L13" s="47"/>
      <c r="M13" s="47"/>
      <c r="N13" s="47"/>
      <c r="O13" s="47"/>
      <c r="P13" s="47"/>
      <c r="Q13" s="48"/>
      <c r="R13" s="32"/>
      <c r="S13" s="47"/>
      <c r="T13" s="47"/>
      <c r="U13" s="47"/>
      <c r="V13" s="47"/>
      <c r="W13" s="47"/>
      <c r="X13" s="42"/>
      <c r="Y13" s="47"/>
      <c r="Z13" s="47"/>
      <c r="AA13" s="47"/>
      <c r="AB13" s="47"/>
      <c r="AC13" s="47"/>
      <c r="AD13" s="47"/>
      <c r="AE13" s="47"/>
      <c r="AF13" s="48"/>
      <c r="AG13" s="32"/>
      <c r="AH13" s="42"/>
      <c r="AI13" s="42"/>
      <c r="AJ13" s="42"/>
      <c r="AK13" s="42"/>
      <c r="AL13" s="52"/>
      <c r="AM13" s="52"/>
      <c r="AN13" s="52"/>
      <c r="AO13" s="53"/>
    </row>
    <row r="14" spans="2:41" s="31" customFormat="1" ht="16.5" customHeight="1">
      <c r="B14" s="5" t="s">
        <v>36</v>
      </c>
      <c r="C14" s="46">
        <f>D14+E14</f>
        <v>4625</v>
      </c>
      <c r="D14" s="42">
        <f>G14+S14+U14+W14+Y14+AA14+AC14+AE14+AH14</f>
        <v>2353</v>
      </c>
      <c r="E14" s="42">
        <f>H14+T14+V14+X14+Z14+AB14+AD14+AF14+AI14</f>
        <v>2272</v>
      </c>
      <c r="F14" s="42">
        <f>G14+H14</f>
        <v>2842</v>
      </c>
      <c r="G14" s="42">
        <v>1357</v>
      </c>
      <c r="H14" s="42">
        <v>1485</v>
      </c>
      <c r="I14" s="42">
        <f>J14+K14</f>
        <v>2524</v>
      </c>
      <c r="J14" s="42">
        <v>1320</v>
      </c>
      <c r="K14" s="42">
        <v>1204</v>
      </c>
      <c r="L14" s="42">
        <f>M14+N14</f>
        <v>244</v>
      </c>
      <c r="M14" s="42">
        <v>31</v>
      </c>
      <c r="N14" s="42">
        <v>213</v>
      </c>
      <c r="O14" s="42">
        <f>F14-I14-L14</f>
        <v>74</v>
      </c>
      <c r="P14" s="42">
        <f>G14-J14-M14</f>
        <v>6</v>
      </c>
      <c r="Q14" s="44">
        <f>H14-K14-N14</f>
        <v>68</v>
      </c>
      <c r="R14" s="5" t="s">
        <v>36</v>
      </c>
      <c r="S14" s="46">
        <v>348</v>
      </c>
      <c r="T14" s="42">
        <v>411</v>
      </c>
      <c r="U14" s="42">
        <v>74</v>
      </c>
      <c r="V14" s="42">
        <v>36</v>
      </c>
      <c r="W14" s="42">
        <v>3</v>
      </c>
      <c r="X14" s="42">
        <v>1</v>
      </c>
      <c r="Y14" s="42">
        <v>516</v>
      </c>
      <c r="Z14" s="42">
        <v>269</v>
      </c>
      <c r="AA14" s="42">
        <v>5</v>
      </c>
      <c r="AB14" s="42">
        <v>2</v>
      </c>
      <c r="AC14" s="42">
        <v>7</v>
      </c>
      <c r="AD14" s="42">
        <v>14</v>
      </c>
      <c r="AE14" s="42">
        <v>43</v>
      </c>
      <c r="AF14" s="44">
        <v>54</v>
      </c>
      <c r="AG14" s="5" t="s">
        <v>36</v>
      </c>
      <c r="AH14" s="46">
        <v>0</v>
      </c>
      <c r="AI14" s="42">
        <v>0</v>
      </c>
      <c r="AJ14" s="42">
        <v>0</v>
      </c>
      <c r="AK14" s="42">
        <v>0</v>
      </c>
      <c r="AL14" s="52">
        <f aca="true" t="shared" si="9" ref="AL14:AL40">F14/C14*100</f>
        <v>61.44864864864865</v>
      </c>
      <c r="AM14" s="52">
        <f aca="true" t="shared" si="10" ref="AM14:AM40">G14/D14*100</f>
        <v>57.671058223544414</v>
      </c>
      <c r="AN14" s="52">
        <f aca="true" t="shared" si="11" ref="AN14:AN40">H14/E14*100</f>
        <v>65.36091549295774</v>
      </c>
      <c r="AO14" s="53">
        <f aca="true" t="shared" si="12" ref="AO14:AO40">(Y14+Z14+AA14+AB14+AJ14+AK14)/C14*100</f>
        <v>17.124324324324323</v>
      </c>
    </row>
    <row r="15" spans="2:41" s="31" customFormat="1" ht="16.5" customHeight="1">
      <c r="B15" s="5" t="s">
        <v>37</v>
      </c>
      <c r="C15" s="46">
        <f aca="true" t="shared" si="13" ref="C15:C40">D15+E15</f>
        <v>1390</v>
      </c>
      <c r="D15" s="42">
        <f aca="true" t="shared" si="14" ref="D15:D40">G15+S15+U15+W15+Y15+AA15+AC15+AE15+AH15</f>
        <v>672</v>
      </c>
      <c r="E15" s="42">
        <f aca="true" t="shared" si="15" ref="E15:E40">H15+T15+V15+X15+Z15+AB15+AD15+AF15+AI15</f>
        <v>718</v>
      </c>
      <c r="F15" s="42">
        <f aca="true" t="shared" si="16" ref="F15:F40">G15+H15</f>
        <v>690</v>
      </c>
      <c r="G15" s="42">
        <v>326</v>
      </c>
      <c r="H15" s="42">
        <v>364</v>
      </c>
      <c r="I15" s="42">
        <f aca="true" t="shared" si="17" ref="I15:I40">J15+K15</f>
        <v>599</v>
      </c>
      <c r="J15" s="42">
        <v>303</v>
      </c>
      <c r="K15" s="42">
        <v>296</v>
      </c>
      <c r="L15" s="42">
        <f aca="true" t="shared" si="18" ref="L15:L41">M15+N15</f>
        <v>86</v>
      </c>
      <c r="M15" s="42">
        <v>21</v>
      </c>
      <c r="N15" s="42">
        <v>65</v>
      </c>
      <c r="O15" s="42">
        <f aca="true" t="shared" si="19" ref="O15:O40">F15-I15-L15</f>
        <v>5</v>
      </c>
      <c r="P15" s="42">
        <f aca="true" t="shared" si="20" ref="P15:P26">G15-J15-M15</f>
        <v>2</v>
      </c>
      <c r="Q15" s="44">
        <f aca="true" t="shared" si="21" ref="Q15:Q26">H15-K15-N15</f>
        <v>3</v>
      </c>
      <c r="R15" s="5" t="s">
        <v>37</v>
      </c>
      <c r="S15" s="46">
        <v>94</v>
      </c>
      <c r="T15" s="42">
        <v>173</v>
      </c>
      <c r="U15" s="42">
        <v>29</v>
      </c>
      <c r="V15" s="42">
        <v>12</v>
      </c>
      <c r="W15" s="42">
        <v>5</v>
      </c>
      <c r="X15" s="42">
        <v>1</v>
      </c>
      <c r="Y15" s="42">
        <v>192</v>
      </c>
      <c r="Z15" s="42">
        <v>136</v>
      </c>
      <c r="AA15" s="42">
        <v>0</v>
      </c>
      <c r="AB15" s="42">
        <v>0</v>
      </c>
      <c r="AC15" s="42">
        <v>10</v>
      </c>
      <c r="AD15" s="42">
        <v>13</v>
      </c>
      <c r="AE15" s="42">
        <v>16</v>
      </c>
      <c r="AF15" s="44">
        <v>19</v>
      </c>
      <c r="AG15" s="5" t="s">
        <v>37</v>
      </c>
      <c r="AH15" s="46">
        <v>0</v>
      </c>
      <c r="AI15" s="42">
        <v>0</v>
      </c>
      <c r="AJ15" s="42">
        <v>9</v>
      </c>
      <c r="AK15" s="42">
        <v>0</v>
      </c>
      <c r="AL15" s="52">
        <f t="shared" si="9"/>
        <v>49.64028776978417</v>
      </c>
      <c r="AM15" s="52">
        <f t="shared" si="10"/>
        <v>48.51190476190476</v>
      </c>
      <c r="AN15" s="52">
        <f t="shared" si="11"/>
        <v>50.69637883008357</v>
      </c>
      <c r="AO15" s="53">
        <f t="shared" si="12"/>
        <v>24.244604316546763</v>
      </c>
    </row>
    <row r="16" spans="2:41" s="31" customFormat="1" ht="16.5" customHeight="1">
      <c r="B16" s="5" t="s">
        <v>38</v>
      </c>
      <c r="C16" s="46">
        <f t="shared" si="13"/>
        <v>596</v>
      </c>
      <c r="D16" s="42">
        <f t="shared" si="14"/>
        <v>319</v>
      </c>
      <c r="E16" s="42">
        <f t="shared" si="15"/>
        <v>277</v>
      </c>
      <c r="F16" s="42">
        <f t="shared" si="16"/>
        <v>242</v>
      </c>
      <c r="G16" s="42">
        <v>111</v>
      </c>
      <c r="H16" s="42">
        <v>131</v>
      </c>
      <c r="I16" s="42">
        <f t="shared" si="17"/>
        <v>202</v>
      </c>
      <c r="J16" s="42">
        <v>102</v>
      </c>
      <c r="K16" s="42">
        <v>100</v>
      </c>
      <c r="L16" s="42">
        <f t="shared" si="18"/>
        <v>31</v>
      </c>
      <c r="M16" s="42">
        <v>1</v>
      </c>
      <c r="N16" s="42">
        <v>30</v>
      </c>
      <c r="O16" s="42">
        <f t="shared" si="19"/>
        <v>9</v>
      </c>
      <c r="P16" s="42">
        <f t="shared" si="20"/>
        <v>8</v>
      </c>
      <c r="Q16" s="44">
        <f t="shared" si="21"/>
        <v>1</v>
      </c>
      <c r="R16" s="5" t="s">
        <v>38</v>
      </c>
      <c r="S16" s="46">
        <v>70</v>
      </c>
      <c r="T16" s="42">
        <v>77</v>
      </c>
      <c r="U16" s="42">
        <v>11</v>
      </c>
      <c r="V16" s="42">
        <v>2</v>
      </c>
      <c r="W16" s="42">
        <v>0</v>
      </c>
      <c r="X16" s="42">
        <v>0</v>
      </c>
      <c r="Y16" s="42">
        <v>122</v>
      </c>
      <c r="Z16" s="42">
        <v>65</v>
      </c>
      <c r="AA16" s="42">
        <v>0</v>
      </c>
      <c r="AB16" s="42">
        <v>0</v>
      </c>
      <c r="AC16" s="42">
        <v>1</v>
      </c>
      <c r="AD16" s="42">
        <v>0</v>
      </c>
      <c r="AE16" s="42">
        <v>4</v>
      </c>
      <c r="AF16" s="44">
        <v>2</v>
      </c>
      <c r="AG16" s="5" t="s">
        <v>38</v>
      </c>
      <c r="AH16" s="46">
        <v>0</v>
      </c>
      <c r="AI16" s="42">
        <v>0</v>
      </c>
      <c r="AJ16" s="42">
        <v>5</v>
      </c>
      <c r="AK16" s="42">
        <v>0</v>
      </c>
      <c r="AL16" s="52">
        <f t="shared" si="9"/>
        <v>40.604026845637584</v>
      </c>
      <c r="AM16" s="52">
        <f t="shared" si="10"/>
        <v>34.79623824451411</v>
      </c>
      <c r="AN16" s="52">
        <f t="shared" si="11"/>
        <v>47.292418772563174</v>
      </c>
      <c r="AO16" s="53">
        <f t="shared" si="12"/>
        <v>32.21476510067114</v>
      </c>
    </row>
    <row r="17" spans="2:41" s="31" customFormat="1" ht="16.5" customHeight="1">
      <c r="B17" s="5" t="s">
        <v>39</v>
      </c>
      <c r="C17" s="46">
        <f t="shared" si="13"/>
        <v>409</v>
      </c>
      <c r="D17" s="42">
        <f t="shared" si="14"/>
        <v>218</v>
      </c>
      <c r="E17" s="42">
        <f t="shared" si="15"/>
        <v>191</v>
      </c>
      <c r="F17" s="42">
        <f t="shared" si="16"/>
        <v>203</v>
      </c>
      <c r="G17" s="42">
        <v>92</v>
      </c>
      <c r="H17" s="42">
        <v>111</v>
      </c>
      <c r="I17" s="42">
        <f t="shared" si="17"/>
        <v>182</v>
      </c>
      <c r="J17" s="42">
        <v>92</v>
      </c>
      <c r="K17" s="42">
        <v>90</v>
      </c>
      <c r="L17" s="42">
        <f t="shared" si="18"/>
        <v>21</v>
      </c>
      <c r="M17" s="42">
        <v>0</v>
      </c>
      <c r="N17" s="42">
        <v>21</v>
      </c>
      <c r="O17" s="42">
        <f t="shared" si="19"/>
        <v>0</v>
      </c>
      <c r="P17" s="42">
        <f t="shared" si="20"/>
        <v>0</v>
      </c>
      <c r="Q17" s="44">
        <f t="shared" si="21"/>
        <v>0</v>
      </c>
      <c r="R17" s="5" t="s">
        <v>39</v>
      </c>
      <c r="S17" s="46">
        <v>37</v>
      </c>
      <c r="T17" s="42">
        <v>51</v>
      </c>
      <c r="U17" s="42">
        <v>0</v>
      </c>
      <c r="V17" s="42">
        <v>0</v>
      </c>
      <c r="W17" s="42">
        <v>0</v>
      </c>
      <c r="X17" s="42">
        <v>0</v>
      </c>
      <c r="Y17" s="42">
        <v>88</v>
      </c>
      <c r="Z17" s="42">
        <v>28</v>
      </c>
      <c r="AA17" s="42">
        <v>0</v>
      </c>
      <c r="AB17" s="42">
        <v>0</v>
      </c>
      <c r="AC17" s="42">
        <v>0</v>
      </c>
      <c r="AD17" s="42">
        <v>0</v>
      </c>
      <c r="AE17" s="42">
        <v>1</v>
      </c>
      <c r="AF17" s="44">
        <v>1</v>
      </c>
      <c r="AG17" s="5" t="s">
        <v>39</v>
      </c>
      <c r="AH17" s="46">
        <v>0</v>
      </c>
      <c r="AI17" s="42">
        <v>0</v>
      </c>
      <c r="AJ17" s="42">
        <v>3</v>
      </c>
      <c r="AK17" s="42">
        <v>0</v>
      </c>
      <c r="AL17" s="52">
        <f t="shared" si="9"/>
        <v>49.63325183374083</v>
      </c>
      <c r="AM17" s="52">
        <f t="shared" si="10"/>
        <v>42.201834862385326</v>
      </c>
      <c r="AN17" s="52">
        <f t="shared" si="11"/>
        <v>58.1151832460733</v>
      </c>
      <c r="AO17" s="53">
        <f t="shared" si="12"/>
        <v>29.095354523227385</v>
      </c>
    </row>
    <row r="18" spans="2:41" s="31" customFormat="1" ht="16.5" customHeight="1">
      <c r="B18" s="5" t="s">
        <v>40</v>
      </c>
      <c r="C18" s="46">
        <f t="shared" si="13"/>
        <v>931</v>
      </c>
      <c r="D18" s="42">
        <f t="shared" si="14"/>
        <v>462</v>
      </c>
      <c r="E18" s="42">
        <f t="shared" si="15"/>
        <v>469</v>
      </c>
      <c r="F18" s="42">
        <f t="shared" si="16"/>
        <v>412</v>
      </c>
      <c r="G18" s="42">
        <v>183</v>
      </c>
      <c r="H18" s="42">
        <v>229</v>
      </c>
      <c r="I18" s="42">
        <f t="shared" si="17"/>
        <v>372</v>
      </c>
      <c r="J18" s="42">
        <v>180</v>
      </c>
      <c r="K18" s="42">
        <v>192</v>
      </c>
      <c r="L18" s="42">
        <f t="shared" si="18"/>
        <v>40</v>
      </c>
      <c r="M18" s="42">
        <v>3</v>
      </c>
      <c r="N18" s="42">
        <v>37</v>
      </c>
      <c r="O18" s="42">
        <f t="shared" si="19"/>
        <v>0</v>
      </c>
      <c r="P18" s="42">
        <f t="shared" si="20"/>
        <v>0</v>
      </c>
      <c r="Q18" s="44">
        <f t="shared" si="21"/>
        <v>0</v>
      </c>
      <c r="R18" s="5" t="s">
        <v>40</v>
      </c>
      <c r="S18" s="46">
        <v>53</v>
      </c>
      <c r="T18" s="42">
        <v>109</v>
      </c>
      <c r="U18" s="42">
        <v>16</v>
      </c>
      <c r="V18" s="42">
        <v>4</v>
      </c>
      <c r="W18" s="42">
        <v>7</v>
      </c>
      <c r="X18" s="42">
        <v>0</v>
      </c>
      <c r="Y18" s="42">
        <v>198</v>
      </c>
      <c r="Z18" s="42">
        <v>111</v>
      </c>
      <c r="AA18" s="42">
        <v>0</v>
      </c>
      <c r="AB18" s="42">
        <v>0</v>
      </c>
      <c r="AC18" s="42">
        <v>2</v>
      </c>
      <c r="AD18" s="42">
        <v>4</v>
      </c>
      <c r="AE18" s="42">
        <v>3</v>
      </c>
      <c r="AF18" s="44">
        <v>12</v>
      </c>
      <c r="AG18" s="5" t="s">
        <v>40</v>
      </c>
      <c r="AH18" s="46">
        <v>0</v>
      </c>
      <c r="AI18" s="42">
        <v>0</v>
      </c>
      <c r="AJ18" s="42">
        <v>0</v>
      </c>
      <c r="AK18" s="42">
        <v>0</v>
      </c>
      <c r="AL18" s="52">
        <f t="shared" si="9"/>
        <v>44.25349087003222</v>
      </c>
      <c r="AM18" s="52">
        <f t="shared" si="10"/>
        <v>39.61038961038961</v>
      </c>
      <c r="AN18" s="52">
        <f t="shared" si="11"/>
        <v>48.8272921108742</v>
      </c>
      <c r="AO18" s="53">
        <f t="shared" si="12"/>
        <v>33.190118152524164</v>
      </c>
    </row>
    <row r="19" spans="2:41" s="31" customFormat="1" ht="16.5" customHeight="1">
      <c r="B19" s="5" t="s">
        <v>41</v>
      </c>
      <c r="C19" s="46">
        <f t="shared" si="13"/>
        <v>771</v>
      </c>
      <c r="D19" s="42">
        <f t="shared" si="14"/>
        <v>377</v>
      </c>
      <c r="E19" s="42">
        <f t="shared" si="15"/>
        <v>394</v>
      </c>
      <c r="F19" s="42">
        <f t="shared" si="16"/>
        <v>346</v>
      </c>
      <c r="G19" s="42">
        <v>158</v>
      </c>
      <c r="H19" s="42">
        <v>188</v>
      </c>
      <c r="I19" s="42">
        <f t="shared" si="17"/>
        <v>289</v>
      </c>
      <c r="J19" s="42">
        <v>151</v>
      </c>
      <c r="K19" s="42">
        <v>138</v>
      </c>
      <c r="L19" s="42">
        <f t="shared" si="18"/>
        <v>56</v>
      </c>
      <c r="M19" s="42">
        <v>7</v>
      </c>
      <c r="N19" s="42">
        <v>49</v>
      </c>
      <c r="O19" s="42">
        <f t="shared" si="19"/>
        <v>1</v>
      </c>
      <c r="P19" s="42">
        <f t="shared" si="20"/>
        <v>0</v>
      </c>
      <c r="Q19" s="44">
        <f t="shared" si="21"/>
        <v>1</v>
      </c>
      <c r="R19" s="5" t="s">
        <v>41</v>
      </c>
      <c r="S19" s="46">
        <v>37</v>
      </c>
      <c r="T19" s="42">
        <v>82</v>
      </c>
      <c r="U19" s="42">
        <v>17</v>
      </c>
      <c r="V19" s="42">
        <v>41</v>
      </c>
      <c r="W19" s="42">
        <v>0</v>
      </c>
      <c r="X19" s="42">
        <v>0</v>
      </c>
      <c r="Y19" s="42">
        <v>157</v>
      </c>
      <c r="Z19" s="42">
        <v>78</v>
      </c>
      <c r="AA19" s="42">
        <v>0</v>
      </c>
      <c r="AB19" s="42">
        <v>0</v>
      </c>
      <c r="AC19" s="42">
        <v>4</v>
      </c>
      <c r="AD19" s="42">
        <v>4</v>
      </c>
      <c r="AE19" s="42">
        <v>4</v>
      </c>
      <c r="AF19" s="44">
        <v>1</v>
      </c>
      <c r="AG19" s="5" t="s">
        <v>41</v>
      </c>
      <c r="AH19" s="46">
        <v>0</v>
      </c>
      <c r="AI19" s="42">
        <v>0</v>
      </c>
      <c r="AJ19" s="42">
        <v>0</v>
      </c>
      <c r="AK19" s="42">
        <v>0</v>
      </c>
      <c r="AL19" s="52">
        <f t="shared" si="9"/>
        <v>44.87678339818418</v>
      </c>
      <c r="AM19" s="52">
        <f t="shared" si="10"/>
        <v>41.90981432360743</v>
      </c>
      <c r="AN19" s="52">
        <f t="shared" si="11"/>
        <v>47.71573604060914</v>
      </c>
      <c r="AO19" s="53">
        <f t="shared" si="12"/>
        <v>30.479896238651104</v>
      </c>
    </row>
    <row r="20" spans="2:41" s="31" customFormat="1" ht="16.5" customHeight="1">
      <c r="B20" s="5" t="s">
        <v>42</v>
      </c>
      <c r="C20" s="46">
        <f t="shared" si="13"/>
        <v>491</v>
      </c>
      <c r="D20" s="42">
        <f t="shared" si="14"/>
        <v>257</v>
      </c>
      <c r="E20" s="42">
        <f t="shared" si="15"/>
        <v>234</v>
      </c>
      <c r="F20" s="42">
        <f t="shared" si="16"/>
        <v>269</v>
      </c>
      <c r="G20" s="42">
        <v>136</v>
      </c>
      <c r="H20" s="42">
        <v>133</v>
      </c>
      <c r="I20" s="42">
        <f t="shared" si="17"/>
        <v>203</v>
      </c>
      <c r="J20" s="42">
        <v>127</v>
      </c>
      <c r="K20" s="42">
        <v>76</v>
      </c>
      <c r="L20" s="42">
        <f t="shared" si="18"/>
        <v>19</v>
      </c>
      <c r="M20" s="42">
        <v>1</v>
      </c>
      <c r="N20" s="42">
        <v>18</v>
      </c>
      <c r="O20" s="42">
        <f t="shared" si="19"/>
        <v>47</v>
      </c>
      <c r="P20" s="42">
        <f t="shared" si="20"/>
        <v>8</v>
      </c>
      <c r="Q20" s="44">
        <f t="shared" si="21"/>
        <v>39</v>
      </c>
      <c r="R20" s="5" t="s">
        <v>42</v>
      </c>
      <c r="S20" s="46">
        <v>11</v>
      </c>
      <c r="T20" s="42">
        <v>12</v>
      </c>
      <c r="U20" s="42">
        <v>26</v>
      </c>
      <c r="V20" s="42">
        <v>30</v>
      </c>
      <c r="W20" s="42">
        <v>3</v>
      </c>
      <c r="X20" s="42">
        <v>0</v>
      </c>
      <c r="Y20" s="42">
        <v>75</v>
      </c>
      <c r="Z20" s="42">
        <v>56</v>
      </c>
      <c r="AA20" s="42">
        <v>1</v>
      </c>
      <c r="AB20" s="42">
        <v>0</v>
      </c>
      <c r="AC20" s="42">
        <v>0</v>
      </c>
      <c r="AD20" s="42">
        <v>1</v>
      </c>
      <c r="AE20" s="42">
        <v>5</v>
      </c>
      <c r="AF20" s="44">
        <v>2</v>
      </c>
      <c r="AG20" s="5" t="s">
        <v>42</v>
      </c>
      <c r="AH20" s="46">
        <v>0</v>
      </c>
      <c r="AI20" s="42">
        <v>0</v>
      </c>
      <c r="AJ20" s="42">
        <v>0</v>
      </c>
      <c r="AK20" s="42">
        <v>0</v>
      </c>
      <c r="AL20" s="52">
        <f t="shared" si="9"/>
        <v>54.78615071283096</v>
      </c>
      <c r="AM20" s="52">
        <f t="shared" si="10"/>
        <v>52.918287937743195</v>
      </c>
      <c r="AN20" s="52">
        <f t="shared" si="11"/>
        <v>56.837606837606835</v>
      </c>
      <c r="AO20" s="53">
        <f t="shared" si="12"/>
        <v>26.883910386965375</v>
      </c>
    </row>
    <row r="21" spans="2:41" s="31" customFormat="1" ht="16.5" customHeight="1">
      <c r="B21" s="5" t="s">
        <v>43</v>
      </c>
      <c r="C21" s="46">
        <f t="shared" si="13"/>
        <v>234</v>
      </c>
      <c r="D21" s="42">
        <f t="shared" si="14"/>
        <v>117</v>
      </c>
      <c r="E21" s="42">
        <f t="shared" si="15"/>
        <v>117</v>
      </c>
      <c r="F21" s="42">
        <f t="shared" si="16"/>
        <v>56</v>
      </c>
      <c r="G21" s="42">
        <v>26</v>
      </c>
      <c r="H21" s="42">
        <v>30</v>
      </c>
      <c r="I21" s="42">
        <f t="shared" si="17"/>
        <v>33</v>
      </c>
      <c r="J21" s="42">
        <v>22</v>
      </c>
      <c r="K21" s="42">
        <v>11</v>
      </c>
      <c r="L21" s="42">
        <f t="shared" si="18"/>
        <v>23</v>
      </c>
      <c r="M21" s="42">
        <v>4</v>
      </c>
      <c r="N21" s="42">
        <v>19</v>
      </c>
      <c r="O21" s="42">
        <f t="shared" si="19"/>
        <v>0</v>
      </c>
      <c r="P21" s="42">
        <f t="shared" si="20"/>
        <v>0</v>
      </c>
      <c r="Q21" s="44">
        <f t="shared" si="21"/>
        <v>0</v>
      </c>
      <c r="R21" s="5" t="s">
        <v>43</v>
      </c>
      <c r="S21" s="46">
        <v>35</v>
      </c>
      <c r="T21" s="42">
        <v>27</v>
      </c>
      <c r="U21" s="42">
        <v>0</v>
      </c>
      <c r="V21" s="42">
        <v>0</v>
      </c>
      <c r="W21" s="42">
        <v>0</v>
      </c>
      <c r="X21" s="42">
        <v>0</v>
      </c>
      <c r="Y21" s="42">
        <v>52</v>
      </c>
      <c r="Z21" s="42">
        <v>60</v>
      </c>
      <c r="AA21" s="42">
        <v>0</v>
      </c>
      <c r="AB21" s="42">
        <v>0</v>
      </c>
      <c r="AC21" s="42">
        <v>4</v>
      </c>
      <c r="AD21" s="42">
        <v>0</v>
      </c>
      <c r="AE21" s="42">
        <v>0</v>
      </c>
      <c r="AF21" s="44">
        <v>0</v>
      </c>
      <c r="AG21" s="5" t="s">
        <v>43</v>
      </c>
      <c r="AH21" s="46">
        <v>0</v>
      </c>
      <c r="AI21" s="42">
        <v>0</v>
      </c>
      <c r="AJ21" s="42">
        <v>0</v>
      </c>
      <c r="AK21" s="42">
        <v>0</v>
      </c>
      <c r="AL21" s="52">
        <f t="shared" si="9"/>
        <v>23.931623931623932</v>
      </c>
      <c r="AM21" s="52">
        <f t="shared" si="10"/>
        <v>22.22222222222222</v>
      </c>
      <c r="AN21" s="52">
        <f t="shared" si="11"/>
        <v>25.64102564102564</v>
      </c>
      <c r="AO21" s="53">
        <f t="shared" si="12"/>
        <v>47.863247863247864</v>
      </c>
    </row>
    <row r="22" spans="2:41" s="31" customFormat="1" ht="16.5" customHeight="1">
      <c r="B22" s="5" t="s">
        <v>44</v>
      </c>
      <c r="C22" s="46">
        <f t="shared" si="13"/>
        <v>643</v>
      </c>
      <c r="D22" s="42">
        <f t="shared" si="14"/>
        <v>313</v>
      </c>
      <c r="E22" s="42">
        <f t="shared" si="15"/>
        <v>330</v>
      </c>
      <c r="F22" s="42">
        <f t="shared" si="16"/>
        <v>306</v>
      </c>
      <c r="G22" s="42">
        <v>149</v>
      </c>
      <c r="H22" s="42">
        <v>157</v>
      </c>
      <c r="I22" s="42">
        <f t="shared" si="17"/>
        <v>279</v>
      </c>
      <c r="J22" s="42">
        <v>146</v>
      </c>
      <c r="K22" s="42">
        <v>133</v>
      </c>
      <c r="L22" s="42">
        <f t="shared" si="18"/>
        <v>27</v>
      </c>
      <c r="M22" s="42">
        <v>3</v>
      </c>
      <c r="N22" s="42">
        <v>24</v>
      </c>
      <c r="O22" s="42">
        <f t="shared" si="19"/>
        <v>0</v>
      </c>
      <c r="P22" s="42">
        <f t="shared" si="20"/>
        <v>0</v>
      </c>
      <c r="Q22" s="44">
        <f t="shared" si="21"/>
        <v>0</v>
      </c>
      <c r="R22" s="5" t="s">
        <v>44</v>
      </c>
      <c r="S22" s="46">
        <v>58</v>
      </c>
      <c r="T22" s="42">
        <v>104</v>
      </c>
      <c r="U22" s="42">
        <v>8</v>
      </c>
      <c r="V22" s="42">
        <v>1</v>
      </c>
      <c r="W22" s="42">
        <v>1</v>
      </c>
      <c r="X22" s="42">
        <v>0</v>
      </c>
      <c r="Y22" s="42">
        <v>94</v>
      </c>
      <c r="Z22" s="42">
        <v>66</v>
      </c>
      <c r="AA22" s="42">
        <v>0</v>
      </c>
      <c r="AB22" s="42">
        <v>0</v>
      </c>
      <c r="AC22" s="42">
        <v>0</v>
      </c>
      <c r="AD22" s="42">
        <v>0</v>
      </c>
      <c r="AE22" s="42">
        <v>3</v>
      </c>
      <c r="AF22" s="44">
        <v>2</v>
      </c>
      <c r="AG22" s="5" t="s">
        <v>44</v>
      </c>
      <c r="AH22" s="46">
        <v>0</v>
      </c>
      <c r="AI22" s="42">
        <v>0</v>
      </c>
      <c r="AJ22" s="42">
        <v>0</v>
      </c>
      <c r="AK22" s="42">
        <v>0</v>
      </c>
      <c r="AL22" s="52">
        <f t="shared" si="9"/>
        <v>47.58942457231726</v>
      </c>
      <c r="AM22" s="52">
        <f t="shared" si="10"/>
        <v>47.6038338658147</v>
      </c>
      <c r="AN22" s="52">
        <f t="shared" si="11"/>
        <v>47.57575757575758</v>
      </c>
      <c r="AO22" s="53">
        <f t="shared" si="12"/>
        <v>24.883359253499222</v>
      </c>
    </row>
    <row r="23" spans="2:41" s="31" customFormat="1" ht="16.5" customHeight="1">
      <c r="B23" s="5" t="s">
        <v>45</v>
      </c>
      <c r="C23" s="46">
        <f t="shared" si="13"/>
        <v>214</v>
      </c>
      <c r="D23" s="42">
        <f t="shared" si="14"/>
        <v>119</v>
      </c>
      <c r="E23" s="42">
        <f t="shared" si="15"/>
        <v>95</v>
      </c>
      <c r="F23" s="42">
        <f t="shared" si="16"/>
        <v>91</v>
      </c>
      <c r="G23" s="42">
        <v>53</v>
      </c>
      <c r="H23" s="42">
        <v>38</v>
      </c>
      <c r="I23" s="42">
        <f t="shared" si="17"/>
        <v>77</v>
      </c>
      <c r="J23" s="42">
        <v>51</v>
      </c>
      <c r="K23" s="42">
        <v>26</v>
      </c>
      <c r="L23" s="42">
        <f t="shared" si="18"/>
        <v>14</v>
      </c>
      <c r="M23" s="42">
        <v>2</v>
      </c>
      <c r="N23" s="42">
        <v>12</v>
      </c>
      <c r="O23" s="42">
        <f t="shared" si="19"/>
        <v>0</v>
      </c>
      <c r="P23" s="42">
        <f t="shared" si="20"/>
        <v>0</v>
      </c>
      <c r="Q23" s="44">
        <f t="shared" si="21"/>
        <v>0</v>
      </c>
      <c r="R23" s="5" t="s">
        <v>45</v>
      </c>
      <c r="S23" s="46">
        <v>32</v>
      </c>
      <c r="T23" s="42">
        <v>28</v>
      </c>
      <c r="U23" s="42">
        <v>2</v>
      </c>
      <c r="V23" s="42">
        <v>0</v>
      </c>
      <c r="W23" s="42">
        <v>0</v>
      </c>
      <c r="X23" s="42">
        <v>1</v>
      </c>
      <c r="Y23" s="42">
        <v>31</v>
      </c>
      <c r="Z23" s="42">
        <v>28</v>
      </c>
      <c r="AA23" s="42">
        <v>0</v>
      </c>
      <c r="AB23" s="42">
        <v>0</v>
      </c>
      <c r="AC23" s="42">
        <v>0</v>
      </c>
      <c r="AD23" s="42">
        <v>0</v>
      </c>
      <c r="AE23" s="42">
        <v>1</v>
      </c>
      <c r="AF23" s="44">
        <v>0</v>
      </c>
      <c r="AG23" s="5" t="s">
        <v>45</v>
      </c>
      <c r="AH23" s="46">
        <v>0</v>
      </c>
      <c r="AI23" s="42">
        <v>0</v>
      </c>
      <c r="AJ23" s="42">
        <v>1</v>
      </c>
      <c r="AK23" s="42">
        <v>0</v>
      </c>
      <c r="AL23" s="52">
        <f t="shared" si="9"/>
        <v>42.523364485981304</v>
      </c>
      <c r="AM23" s="52">
        <f t="shared" si="10"/>
        <v>44.537815126050425</v>
      </c>
      <c r="AN23" s="52">
        <f t="shared" si="11"/>
        <v>40</v>
      </c>
      <c r="AO23" s="53">
        <f t="shared" si="12"/>
        <v>28.037383177570092</v>
      </c>
    </row>
    <row r="24" spans="2:41" s="31" customFormat="1" ht="16.5" customHeight="1">
      <c r="B24" s="5" t="s">
        <v>46</v>
      </c>
      <c r="C24" s="46">
        <f t="shared" si="13"/>
        <v>313</v>
      </c>
      <c r="D24" s="42">
        <f t="shared" si="14"/>
        <v>177</v>
      </c>
      <c r="E24" s="42">
        <f t="shared" si="15"/>
        <v>136</v>
      </c>
      <c r="F24" s="42">
        <f t="shared" si="16"/>
        <v>165</v>
      </c>
      <c r="G24" s="42">
        <v>93</v>
      </c>
      <c r="H24" s="42">
        <v>72</v>
      </c>
      <c r="I24" s="42">
        <f t="shared" si="17"/>
        <v>132</v>
      </c>
      <c r="J24" s="42">
        <v>85</v>
      </c>
      <c r="K24" s="42">
        <v>47</v>
      </c>
      <c r="L24" s="42">
        <f t="shared" si="18"/>
        <v>32</v>
      </c>
      <c r="M24" s="42">
        <v>8</v>
      </c>
      <c r="N24" s="42">
        <v>24</v>
      </c>
      <c r="O24" s="42">
        <f t="shared" si="19"/>
        <v>1</v>
      </c>
      <c r="P24" s="42">
        <f t="shared" si="20"/>
        <v>0</v>
      </c>
      <c r="Q24" s="44">
        <f t="shared" si="21"/>
        <v>1</v>
      </c>
      <c r="R24" s="5" t="s">
        <v>46</v>
      </c>
      <c r="S24" s="46">
        <v>47</v>
      </c>
      <c r="T24" s="42">
        <v>40</v>
      </c>
      <c r="U24" s="42">
        <v>6</v>
      </c>
      <c r="V24" s="42">
        <v>4</v>
      </c>
      <c r="W24" s="42">
        <v>5</v>
      </c>
      <c r="X24" s="42">
        <v>0</v>
      </c>
      <c r="Y24" s="42">
        <v>26</v>
      </c>
      <c r="Z24" s="42">
        <v>20</v>
      </c>
      <c r="AA24" s="42">
        <v>0</v>
      </c>
      <c r="AB24" s="42">
        <v>0</v>
      </c>
      <c r="AC24" s="42">
        <v>0</v>
      </c>
      <c r="AD24" s="42">
        <v>0</v>
      </c>
      <c r="AE24" s="42">
        <v>0</v>
      </c>
      <c r="AF24" s="44">
        <v>0</v>
      </c>
      <c r="AG24" s="5" t="s">
        <v>46</v>
      </c>
      <c r="AH24" s="46">
        <v>0</v>
      </c>
      <c r="AI24" s="42">
        <v>0</v>
      </c>
      <c r="AJ24" s="42">
        <v>2</v>
      </c>
      <c r="AK24" s="42">
        <v>0</v>
      </c>
      <c r="AL24" s="52">
        <f t="shared" si="9"/>
        <v>52.715654952076676</v>
      </c>
      <c r="AM24" s="52">
        <f t="shared" si="10"/>
        <v>52.54237288135594</v>
      </c>
      <c r="AN24" s="52">
        <f t="shared" si="11"/>
        <v>52.94117647058824</v>
      </c>
      <c r="AO24" s="53">
        <f t="shared" si="12"/>
        <v>15.335463258785943</v>
      </c>
    </row>
    <row r="25" spans="1:41" s="31" customFormat="1" ht="16.5" customHeight="1">
      <c r="A25" s="31" t="s">
        <v>30</v>
      </c>
      <c r="B25" s="5" t="s">
        <v>47</v>
      </c>
      <c r="C25" s="46">
        <f t="shared" si="13"/>
        <v>24</v>
      </c>
      <c r="D25" s="42">
        <f t="shared" si="14"/>
        <v>7</v>
      </c>
      <c r="E25" s="42">
        <f t="shared" si="15"/>
        <v>17</v>
      </c>
      <c r="F25" s="42">
        <f t="shared" si="16"/>
        <v>10</v>
      </c>
      <c r="G25" s="42">
        <f>G26</f>
        <v>1</v>
      </c>
      <c r="H25" s="42">
        <f>H26</f>
        <v>9</v>
      </c>
      <c r="I25" s="42">
        <f t="shared" si="17"/>
        <v>6</v>
      </c>
      <c r="J25" s="42">
        <f>J26</f>
        <v>1</v>
      </c>
      <c r="K25" s="42">
        <f>K26</f>
        <v>5</v>
      </c>
      <c r="L25" s="42">
        <f t="shared" si="18"/>
        <v>4</v>
      </c>
      <c r="M25" s="42">
        <f>M26</f>
        <v>0</v>
      </c>
      <c r="N25" s="42">
        <f>N26</f>
        <v>4</v>
      </c>
      <c r="O25" s="42">
        <f t="shared" si="19"/>
        <v>0</v>
      </c>
      <c r="P25" s="42">
        <f>P26</f>
        <v>0</v>
      </c>
      <c r="Q25" s="44">
        <f>Q26</f>
        <v>0</v>
      </c>
      <c r="R25" s="5" t="s">
        <v>47</v>
      </c>
      <c r="S25" s="46">
        <f aca="true" t="shared" si="22" ref="S25:AF25">S26</f>
        <v>4</v>
      </c>
      <c r="T25" s="42">
        <f t="shared" si="22"/>
        <v>4</v>
      </c>
      <c r="U25" s="42">
        <f t="shared" si="22"/>
        <v>0</v>
      </c>
      <c r="V25" s="42">
        <f t="shared" si="22"/>
        <v>0</v>
      </c>
      <c r="W25" s="42">
        <f t="shared" si="22"/>
        <v>0</v>
      </c>
      <c r="X25" s="42">
        <f t="shared" si="22"/>
        <v>0</v>
      </c>
      <c r="Y25" s="42">
        <f t="shared" si="22"/>
        <v>2</v>
      </c>
      <c r="Z25" s="42">
        <f t="shared" si="22"/>
        <v>3</v>
      </c>
      <c r="AA25" s="42">
        <f t="shared" si="22"/>
        <v>0</v>
      </c>
      <c r="AB25" s="42">
        <f t="shared" si="22"/>
        <v>0</v>
      </c>
      <c r="AC25" s="42">
        <f t="shared" si="22"/>
        <v>0</v>
      </c>
      <c r="AD25" s="42">
        <f t="shared" si="22"/>
        <v>0</v>
      </c>
      <c r="AE25" s="42">
        <f t="shared" si="22"/>
        <v>0</v>
      </c>
      <c r="AF25" s="44">
        <f t="shared" si="22"/>
        <v>1</v>
      </c>
      <c r="AG25" s="5" t="s">
        <v>47</v>
      </c>
      <c r="AH25" s="46">
        <f>AH26</f>
        <v>0</v>
      </c>
      <c r="AI25" s="42">
        <f>AI26</f>
        <v>0</v>
      </c>
      <c r="AJ25" s="42">
        <f>AJ26</f>
        <v>0</v>
      </c>
      <c r="AK25" s="42">
        <f>AK26</f>
        <v>0</v>
      </c>
      <c r="AL25" s="52">
        <f t="shared" si="9"/>
        <v>41.66666666666667</v>
      </c>
      <c r="AM25" s="52">
        <f t="shared" si="10"/>
        <v>14.285714285714285</v>
      </c>
      <c r="AN25" s="52">
        <f t="shared" si="11"/>
        <v>52.94117647058824</v>
      </c>
      <c r="AO25" s="53">
        <f t="shared" si="12"/>
        <v>20.833333333333336</v>
      </c>
    </row>
    <row r="26" spans="2:41" s="31" customFormat="1" ht="16.5" customHeight="1">
      <c r="B26" s="4" t="s">
        <v>34</v>
      </c>
      <c r="C26" s="46">
        <f t="shared" si="13"/>
        <v>24</v>
      </c>
      <c r="D26" s="42">
        <f t="shared" si="14"/>
        <v>7</v>
      </c>
      <c r="E26" s="42">
        <f t="shared" si="15"/>
        <v>17</v>
      </c>
      <c r="F26" s="42">
        <f t="shared" si="16"/>
        <v>10</v>
      </c>
      <c r="G26" s="42">
        <v>1</v>
      </c>
      <c r="H26" s="42">
        <v>9</v>
      </c>
      <c r="I26" s="42">
        <f t="shared" si="17"/>
        <v>6</v>
      </c>
      <c r="J26" s="42">
        <v>1</v>
      </c>
      <c r="K26" s="42">
        <v>5</v>
      </c>
      <c r="L26" s="42">
        <f t="shared" si="18"/>
        <v>4</v>
      </c>
      <c r="M26" s="42">
        <v>0</v>
      </c>
      <c r="N26" s="42">
        <v>4</v>
      </c>
      <c r="O26" s="42">
        <f t="shared" si="19"/>
        <v>0</v>
      </c>
      <c r="P26" s="42">
        <f t="shared" si="20"/>
        <v>0</v>
      </c>
      <c r="Q26" s="44">
        <f t="shared" si="21"/>
        <v>0</v>
      </c>
      <c r="R26" s="4" t="s">
        <v>34</v>
      </c>
      <c r="S26" s="46">
        <v>4</v>
      </c>
      <c r="T26" s="42">
        <v>4</v>
      </c>
      <c r="U26" s="42">
        <v>0</v>
      </c>
      <c r="V26" s="42">
        <v>0</v>
      </c>
      <c r="W26" s="42">
        <v>0</v>
      </c>
      <c r="X26" s="42">
        <v>0</v>
      </c>
      <c r="Y26" s="42">
        <v>2</v>
      </c>
      <c r="Z26" s="42">
        <v>3</v>
      </c>
      <c r="AA26" s="42">
        <v>0</v>
      </c>
      <c r="AB26" s="42">
        <v>0</v>
      </c>
      <c r="AC26" s="42">
        <v>0</v>
      </c>
      <c r="AD26" s="42">
        <v>0</v>
      </c>
      <c r="AE26" s="42">
        <v>0</v>
      </c>
      <c r="AF26" s="44">
        <v>1</v>
      </c>
      <c r="AG26" s="4" t="s">
        <v>34</v>
      </c>
      <c r="AH26" s="46">
        <v>0</v>
      </c>
      <c r="AI26" s="42">
        <v>0</v>
      </c>
      <c r="AJ26" s="42">
        <v>0</v>
      </c>
      <c r="AK26" s="42">
        <v>0</v>
      </c>
      <c r="AL26" s="52">
        <f t="shared" si="9"/>
        <v>41.66666666666667</v>
      </c>
      <c r="AM26" s="52">
        <f t="shared" si="10"/>
        <v>14.285714285714285</v>
      </c>
      <c r="AN26" s="52">
        <f t="shared" si="11"/>
        <v>52.94117647058824</v>
      </c>
      <c r="AO26" s="53">
        <f t="shared" si="12"/>
        <v>20.833333333333336</v>
      </c>
    </row>
    <row r="27" spans="1:41" s="31" customFormat="1" ht="16.5" customHeight="1">
      <c r="A27" s="31" t="s">
        <v>30</v>
      </c>
      <c r="B27" s="5" t="s">
        <v>48</v>
      </c>
      <c r="C27" s="46">
        <f t="shared" si="13"/>
        <v>34</v>
      </c>
      <c r="D27" s="42">
        <f t="shared" si="14"/>
        <v>20</v>
      </c>
      <c r="E27" s="42">
        <f t="shared" si="15"/>
        <v>14</v>
      </c>
      <c r="F27" s="42">
        <f t="shared" si="16"/>
        <v>13</v>
      </c>
      <c r="G27" s="42">
        <f>G28</f>
        <v>7</v>
      </c>
      <c r="H27" s="42">
        <f>H28</f>
        <v>6</v>
      </c>
      <c r="I27" s="42">
        <f t="shared" si="17"/>
        <v>8</v>
      </c>
      <c r="J27" s="42">
        <f>J28</f>
        <v>5</v>
      </c>
      <c r="K27" s="42">
        <f>K28</f>
        <v>3</v>
      </c>
      <c r="L27" s="42">
        <f t="shared" si="18"/>
        <v>5</v>
      </c>
      <c r="M27" s="42">
        <f>M28</f>
        <v>2</v>
      </c>
      <c r="N27" s="42">
        <f>N28</f>
        <v>3</v>
      </c>
      <c r="O27" s="42">
        <f t="shared" si="19"/>
        <v>0</v>
      </c>
      <c r="P27" s="42">
        <f>P28</f>
        <v>0</v>
      </c>
      <c r="Q27" s="44">
        <f>Q28</f>
        <v>0</v>
      </c>
      <c r="R27" s="5" t="s">
        <v>48</v>
      </c>
      <c r="S27" s="46">
        <f aca="true" t="shared" si="23" ref="S27:AF27">S28</f>
        <v>4</v>
      </c>
      <c r="T27" s="42">
        <f t="shared" si="23"/>
        <v>5</v>
      </c>
      <c r="U27" s="42">
        <f t="shared" si="23"/>
        <v>0</v>
      </c>
      <c r="V27" s="42">
        <f t="shared" si="23"/>
        <v>0</v>
      </c>
      <c r="W27" s="42">
        <f t="shared" si="23"/>
        <v>2</v>
      </c>
      <c r="X27" s="42">
        <f t="shared" si="23"/>
        <v>0</v>
      </c>
      <c r="Y27" s="42">
        <f t="shared" si="23"/>
        <v>6</v>
      </c>
      <c r="Z27" s="42">
        <f t="shared" si="23"/>
        <v>3</v>
      </c>
      <c r="AA27" s="42">
        <f t="shared" si="23"/>
        <v>0</v>
      </c>
      <c r="AB27" s="42">
        <f t="shared" si="23"/>
        <v>0</v>
      </c>
      <c r="AC27" s="42">
        <f t="shared" si="23"/>
        <v>0</v>
      </c>
      <c r="AD27" s="42">
        <f t="shared" si="23"/>
        <v>0</v>
      </c>
      <c r="AE27" s="42">
        <f t="shared" si="23"/>
        <v>1</v>
      </c>
      <c r="AF27" s="44">
        <f t="shared" si="23"/>
        <v>0</v>
      </c>
      <c r="AG27" s="5" t="s">
        <v>48</v>
      </c>
      <c r="AH27" s="46">
        <f>AH28</f>
        <v>0</v>
      </c>
      <c r="AI27" s="42">
        <f>AI28</f>
        <v>0</v>
      </c>
      <c r="AJ27" s="42">
        <f>AJ28</f>
        <v>0</v>
      </c>
      <c r="AK27" s="42">
        <f>AK28</f>
        <v>0</v>
      </c>
      <c r="AL27" s="52">
        <f t="shared" si="9"/>
        <v>38.23529411764706</v>
      </c>
      <c r="AM27" s="52">
        <f t="shared" si="10"/>
        <v>35</v>
      </c>
      <c r="AN27" s="52">
        <f t="shared" si="11"/>
        <v>42.857142857142854</v>
      </c>
      <c r="AO27" s="53">
        <f t="shared" si="12"/>
        <v>26.47058823529412</v>
      </c>
    </row>
    <row r="28" spans="2:41" s="31" customFormat="1" ht="16.5" customHeight="1">
      <c r="B28" s="4" t="s">
        <v>31</v>
      </c>
      <c r="C28" s="46">
        <f t="shared" si="13"/>
        <v>34</v>
      </c>
      <c r="D28" s="42">
        <f t="shared" si="14"/>
        <v>20</v>
      </c>
      <c r="E28" s="42">
        <f t="shared" si="15"/>
        <v>14</v>
      </c>
      <c r="F28" s="42">
        <f t="shared" si="16"/>
        <v>13</v>
      </c>
      <c r="G28" s="42">
        <v>7</v>
      </c>
      <c r="H28" s="42">
        <v>6</v>
      </c>
      <c r="I28" s="42">
        <f t="shared" si="17"/>
        <v>8</v>
      </c>
      <c r="J28" s="42">
        <v>5</v>
      </c>
      <c r="K28" s="42">
        <v>3</v>
      </c>
      <c r="L28" s="42">
        <f t="shared" si="18"/>
        <v>5</v>
      </c>
      <c r="M28" s="42">
        <v>2</v>
      </c>
      <c r="N28" s="42">
        <v>3</v>
      </c>
      <c r="O28" s="42">
        <f t="shared" si="19"/>
        <v>0</v>
      </c>
      <c r="P28" s="42">
        <f aca="true" t="shared" si="24" ref="P28:Q31">G28-J28-M28</f>
        <v>0</v>
      </c>
      <c r="Q28" s="44">
        <f t="shared" si="24"/>
        <v>0</v>
      </c>
      <c r="R28" s="4" t="s">
        <v>31</v>
      </c>
      <c r="S28" s="46">
        <v>4</v>
      </c>
      <c r="T28" s="42">
        <v>5</v>
      </c>
      <c r="U28" s="42">
        <v>0</v>
      </c>
      <c r="V28" s="42">
        <v>0</v>
      </c>
      <c r="W28" s="42">
        <v>2</v>
      </c>
      <c r="X28" s="42">
        <v>0</v>
      </c>
      <c r="Y28" s="42">
        <v>6</v>
      </c>
      <c r="Z28" s="42">
        <v>3</v>
      </c>
      <c r="AA28" s="42">
        <v>0</v>
      </c>
      <c r="AB28" s="42">
        <v>0</v>
      </c>
      <c r="AC28" s="42">
        <v>0</v>
      </c>
      <c r="AD28" s="42">
        <v>0</v>
      </c>
      <c r="AE28" s="42">
        <v>1</v>
      </c>
      <c r="AF28" s="44">
        <v>0</v>
      </c>
      <c r="AG28" s="4" t="s">
        <v>31</v>
      </c>
      <c r="AH28" s="46">
        <v>0</v>
      </c>
      <c r="AI28" s="42">
        <v>0</v>
      </c>
      <c r="AJ28" s="42">
        <v>0</v>
      </c>
      <c r="AK28" s="42">
        <v>0</v>
      </c>
      <c r="AL28" s="52">
        <f t="shared" si="9"/>
        <v>38.23529411764706</v>
      </c>
      <c r="AM28" s="52">
        <f t="shared" si="10"/>
        <v>35</v>
      </c>
      <c r="AN28" s="52">
        <f t="shared" si="11"/>
        <v>42.857142857142854</v>
      </c>
      <c r="AO28" s="53">
        <f t="shared" si="12"/>
        <v>26.47058823529412</v>
      </c>
    </row>
    <row r="29" spans="1:41" s="31" customFormat="1" ht="16.5" customHeight="1">
      <c r="A29" s="31" t="s">
        <v>30</v>
      </c>
      <c r="B29" s="5" t="s">
        <v>49</v>
      </c>
      <c r="C29" s="46">
        <f t="shared" si="13"/>
        <v>334</v>
      </c>
      <c r="D29" s="42">
        <f t="shared" si="14"/>
        <v>149</v>
      </c>
      <c r="E29" s="42">
        <f t="shared" si="15"/>
        <v>185</v>
      </c>
      <c r="F29" s="42">
        <f t="shared" si="16"/>
        <v>246</v>
      </c>
      <c r="G29" s="42">
        <f>G30+G31</f>
        <v>118</v>
      </c>
      <c r="H29" s="42">
        <f aca="true" t="shared" si="25" ref="H29:Q29">H30+H31</f>
        <v>128</v>
      </c>
      <c r="I29" s="42">
        <f t="shared" si="17"/>
        <v>209</v>
      </c>
      <c r="J29" s="42">
        <f t="shared" si="25"/>
        <v>112</v>
      </c>
      <c r="K29" s="42">
        <f t="shared" si="25"/>
        <v>97</v>
      </c>
      <c r="L29" s="42">
        <f t="shared" si="18"/>
        <v>36</v>
      </c>
      <c r="M29" s="42">
        <f t="shared" si="25"/>
        <v>6</v>
      </c>
      <c r="N29" s="42">
        <f t="shared" si="25"/>
        <v>30</v>
      </c>
      <c r="O29" s="42">
        <f t="shared" si="19"/>
        <v>1</v>
      </c>
      <c r="P29" s="42">
        <f t="shared" si="25"/>
        <v>0</v>
      </c>
      <c r="Q29" s="44">
        <f t="shared" si="25"/>
        <v>1</v>
      </c>
      <c r="R29" s="5" t="s">
        <v>49</v>
      </c>
      <c r="S29" s="46">
        <f>S30+S31</f>
        <v>24</v>
      </c>
      <c r="T29" s="42">
        <f aca="true" t="shared" si="26" ref="T29:AF29">T30+T31</f>
        <v>46</v>
      </c>
      <c r="U29" s="42">
        <f t="shared" si="26"/>
        <v>0</v>
      </c>
      <c r="V29" s="42">
        <f t="shared" si="26"/>
        <v>0</v>
      </c>
      <c r="W29" s="42">
        <f t="shared" si="26"/>
        <v>0</v>
      </c>
      <c r="X29" s="42">
        <f t="shared" si="26"/>
        <v>0</v>
      </c>
      <c r="Y29" s="42">
        <f t="shared" si="26"/>
        <v>6</v>
      </c>
      <c r="Z29" s="42">
        <f t="shared" si="26"/>
        <v>10</v>
      </c>
      <c r="AA29" s="42">
        <f t="shared" si="26"/>
        <v>0</v>
      </c>
      <c r="AB29" s="42">
        <f t="shared" si="26"/>
        <v>1</v>
      </c>
      <c r="AC29" s="42">
        <f t="shared" si="26"/>
        <v>0</v>
      </c>
      <c r="AD29" s="42">
        <f t="shared" si="26"/>
        <v>0</v>
      </c>
      <c r="AE29" s="42">
        <f t="shared" si="26"/>
        <v>1</v>
      </c>
      <c r="AF29" s="44">
        <f t="shared" si="26"/>
        <v>0</v>
      </c>
      <c r="AG29" s="5" t="s">
        <v>49</v>
      </c>
      <c r="AH29" s="46">
        <f>AH30+AH31</f>
        <v>0</v>
      </c>
      <c r="AI29" s="42">
        <f>AI30+AI31</f>
        <v>0</v>
      </c>
      <c r="AJ29" s="42">
        <f>AJ30+AJ31</f>
        <v>0</v>
      </c>
      <c r="AK29" s="42">
        <f>AK30+AK31</f>
        <v>0</v>
      </c>
      <c r="AL29" s="52">
        <f t="shared" si="9"/>
        <v>73.65269461077844</v>
      </c>
      <c r="AM29" s="52">
        <f t="shared" si="10"/>
        <v>79.19463087248322</v>
      </c>
      <c r="AN29" s="52">
        <f t="shared" si="11"/>
        <v>69.1891891891892</v>
      </c>
      <c r="AO29" s="53">
        <f t="shared" si="12"/>
        <v>5.089820359281437</v>
      </c>
    </row>
    <row r="30" spans="2:41" s="31" customFormat="1" ht="16.5" customHeight="1">
      <c r="B30" s="4" t="s">
        <v>15</v>
      </c>
      <c r="C30" s="46">
        <f t="shared" si="13"/>
        <v>293</v>
      </c>
      <c r="D30" s="42">
        <f t="shared" si="14"/>
        <v>142</v>
      </c>
      <c r="E30" s="42">
        <f t="shared" si="15"/>
        <v>151</v>
      </c>
      <c r="F30" s="42">
        <f t="shared" si="16"/>
        <v>236</v>
      </c>
      <c r="G30" s="42">
        <v>113</v>
      </c>
      <c r="H30" s="42">
        <v>123</v>
      </c>
      <c r="I30" s="42">
        <f t="shared" si="17"/>
        <v>200</v>
      </c>
      <c r="J30" s="42">
        <v>107</v>
      </c>
      <c r="K30" s="42">
        <v>93</v>
      </c>
      <c r="L30" s="42">
        <f t="shared" si="18"/>
        <v>35</v>
      </c>
      <c r="M30" s="42">
        <v>6</v>
      </c>
      <c r="N30" s="42">
        <v>29</v>
      </c>
      <c r="O30" s="42">
        <f t="shared" si="19"/>
        <v>1</v>
      </c>
      <c r="P30" s="42">
        <f t="shared" si="24"/>
        <v>0</v>
      </c>
      <c r="Q30" s="44">
        <f t="shared" si="24"/>
        <v>1</v>
      </c>
      <c r="R30" s="4" t="s">
        <v>15</v>
      </c>
      <c r="S30" s="46">
        <v>24</v>
      </c>
      <c r="T30" s="42">
        <v>26</v>
      </c>
      <c r="U30" s="42">
        <v>0</v>
      </c>
      <c r="V30" s="42">
        <v>0</v>
      </c>
      <c r="W30" s="42">
        <v>0</v>
      </c>
      <c r="X30" s="42">
        <v>0</v>
      </c>
      <c r="Y30" s="42">
        <v>5</v>
      </c>
      <c r="Z30" s="42">
        <v>1</v>
      </c>
      <c r="AA30" s="42">
        <v>0</v>
      </c>
      <c r="AB30" s="42">
        <v>1</v>
      </c>
      <c r="AC30" s="42">
        <v>0</v>
      </c>
      <c r="AD30" s="42">
        <v>0</v>
      </c>
      <c r="AE30" s="42">
        <v>0</v>
      </c>
      <c r="AF30" s="44">
        <v>0</v>
      </c>
      <c r="AG30" s="4" t="s">
        <v>15</v>
      </c>
      <c r="AH30" s="46">
        <v>0</v>
      </c>
      <c r="AI30" s="42">
        <v>0</v>
      </c>
      <c r="AJ30" s="42">
        <v>0</v>
      </c>
      <c r="AK30" s="42">
        <v>0</v>
      </c>
      <c r="AL30" s="52">
        <f t="shared" si="9"/>
        <v>80.54607508532423</v>
      </c>
      <c r="AM30" s="52">
        <f t="shared" si="10"/>
        <v>79.5774647887324</v>
      </c>
      <c r="AN30" s="52">
        <f t="shared" si="11"/>
        <v>81.45695364238411</v>
      </c>
      <c r="AO30" s="53">
        <f t="shared" si="12"/>
        <v>2.3890784982935154</v>
      </c>
    </row>
    <row r="31" spans="2:41" s="31" customFormat="1" ht="16.5" customHeight="1">
      <c r="B31" s="4" t="s">
        <v>16</v>
      </c>
      <c r="C31" s="46">
        <f t="shared" si="13"/>
        <v>41</v>
      </c>
      <c r="D31" s="42">
        <f t="shared" si="14"/>
        <v>7</v>
      </c>
      <c r="E31" s="42">
        <f t="shared" si="15"/>
        <v>34</v>
      </c>
      <c r="F31" s="42">
        <f t="shared" si="16"/>
        <v>10</v>
      </c>
      <c r="G31" s="42">
        <v>5</v>
      </c>
      <c r="H31" s="42">
        <v>5</v>
      </c>
      <c r="I31" s="42">
        <f t="shared" si="17"/>
        <v>9</v>
      </c>
      <c r="J31" s="42">
        <v>5</v>
      </c>
      <c r="K31" s="42">
        <v>4</v>
      </c>
      <c r="L31" s="42">
        <f t="shared" si="18"/>
        <v>1</v>
      </c>
      <c r="M31" s="42">
        <v>0</v>
      </c>
      <c r="N31" s="42">
        <v>1</v>
      </c>
      <c r="O31" s="42">
        <f t="shared" si="19"/>
        <v>0</v>
      </c>
      <c r="P31" s="42">
        <f t="shared" si="24"/>
        <v>0</v>
      </c>
      <c r="Q31" s="44">
        <f t="shared" si="24"/>
        <v>0</v>
      </c>
      <c r="R31" s="4" t="s">
        <v>16</v>
      </c>
      <c r="S31" s="46">
        <v>0</v>
      </c>
      <c r="T31" s="42">
        <v>20</v>
      </c>
      <c r="U31" s="42">
        <v>0</v>
      </c>
      <c r="V31" s="42">
        <v>0</v>
      </c>
      <c r="W31" s="42">
        <v>0</v>
      </c>
      <c r="X31" s="42">
        <v>0</v>
      </c>
      <c r="Y31" s="42">
        <v>1</v>
      </c>
      <c r="Z31" s="42">
        <v>9</v>
      </c>
      <c r="AA31" s="42">
        <v>0</v>
      </c>
      <c r="AB31" s="42">
        <v>0</v>
      </c>
      <c r="AC31" s="42">
        <v>0</v>
      </c>
      <c r="AD31" s="42">
        <v>0</v>
      </c>
      <c r="AE31" s="42">
        <v>1</v>
      </c>
      <c r="AF31" s="44">
        <v>0</v>
      </c>
      <c r="AG31" s="4" t="s">
        <v>16</v>
      </c>
      <c r="AH31" s="46">
        <v>0</v>
      </c>
      <c r="AI31" s="42">
        <v>0</v>
      </c>
      <c r="AJ31" s="42">
        <v>0</v>
      </c>
      <c r="AK31" s="42">
        <v>0</v>
      </c>
      <c r="AL31" s="52">
        <f t="shared" si="9"/>
        <v>24.390243902439025</v>
      </c>
      <c r="AM31" s="52">
        <f t="shared" si="10"/>
        <v>71.42857142857143</v>
      </c>
      <c r="AN31" s="52">
        <f t="shared" si="11"/>
        <v>14.705882352941178</v>
      </c>
      <c r="AO31" s="53">
        <f t="shared" si="12"/>
        <v>24.390243902439025</v>
      </c>
    </row>
    <row r="32" spans="1:41" s="31" customFormat="1" ht="16.5" customHeight="1">
      <c r="A32" s="31" t="s">
        <v>30</v>
      </c>
      <c r="B32" s="5" t="s">
        <v>50</v>
      </c>
      <c r="C32" s="46">
        <f t="shared" si="13"/>
        <v>149</v>
      </c>
      <c r="D32" s="42">
        <f t="shared" si="14"/>
        <v>72</v>
      </c>
      <c r="E32" s="42">
        <f t="shared" si="15"/>
        <v>77</v>
      </c>
      <c r="F32" s="42">
        <f t="shared" si="16"/>
        <v>54</v>
      </c>
      <c r="G32" s="42">
        <f>G33</f>
        <v>20</v>
      </c>
      <c r="H32" s="42">
        <f>H33</f>
        <v>34</v>
      </c>
      <c r="I32" s="42">
        <f t="shared" si="17"/>
        <v>38</v>
      </c>
      <c r="J32" s="42">
        <f>J33</f>
        <v>19</v>
      </c>
      <c r="K32" s="42">
        <f>K33</f>
        <v>19</v>
      </c>
      <c r="L32" s="42">
        <f t="shared" si="18"/>
        <v>16</v>
      </c>
      <c r="M32" s="42">
        <f>M33</f>
        <v>1</v>
      </c>
      <c r="N32" s="42">
        <f>N33</f>
        <v>15</v>
      </c>
      <c r="O32" s="42">
        <f t="shared" si="19"/>
        <v>0</v>
      </c>
      <c r="P32" s="42">
        <f>P33</f>
        <v>0</v>
      </c>
      <c r="Q32" s="44">
        <f>Q33</f>
        <v>0</v>
      </c>
      <c r="R32" s="5" t="s">
        <v>50</v>
      </c>
      <c r="S32" s="46">
        <f aca="true" t="shared" si="27" ref="S32:AF32">S33</f>
        <v>24</v>
      </c>
      <c r="T32" s="42">
        <f t="shared" si="27"/>
        <v>29</v>
      </c>
      <c r="U32" s="42">
        <f t="shared" si="27"/>
        <v>0</v>
      </c>
      <c r="V32" s="42">
        <f t="shared" si="27"/>
        <v>0</v>
      </c>
      <c r="W32" s="42">
        <f t="shared" si="27"/>
        <v>0</v>
      </c>
      <c r="X32" s="42">
        <f t="shared" si="27"/>
        <v>0</v>
      </c>
      <c r="Y32" s="42">
        <f t="shared" si="27"/>
        <v>28</v>
      </c>
      <c r="Z32" s="42">
        <f t="shared" si="27"/>
        <v>13</v>
      </c>
      <c r="AA32" s="42">
        <f t="shared" si="27"/>
        <v>0</v>
      </c>
      <c r="AB32" s="42">
        <f t="shared" si="27"/>
        <v>0</v>
      </c>
      <c r="AC32" s="42">
        <f t="shared" si="27"/>
        <v>0</v>
      </c>
      <c r="AD32" s="42">
        <f t="shared" si="27"/>
        <v>0</v>
      </c>
      <c r="AE32" s="42">
        <f t="shared" si="27"/>
        <v>0</v>
      </c>
      <c r="AF32" s="44">
        <f t="shared" si="27"/>
        <v>1</v>
      </c>
      <c r="AG32" s="5" t="s">
        <v>50</v>
      </c>
      <c r="AH32" s="46">
        <f>AH33</f>
        <v>0</v>
      </c>
      <c r="AI32" s="42">
        <f>AI33</f>
        <v>0</v>
      </c>
      <c r="AJ32" s="42">
        <f>AJ33</f>
        <v>0</v>
      </c>
      <c r="AK32" s="42">
        <f>AK33</f>
        <v>0</v>
      </c>
      <c r="AL32" s="52">
        <f t="shared" si="9"/>
        <v>36.241610738255034</v>
      </c>
      <c r="AM32" s="52">
        <f t="shared" si="10"/>
        <v>27.77777777777778</v>
      </c>
      <c r="AN32" s="52">
        <f t="shared" si="11"/>
        <v>44.15584415584416</v>
      </c>
      <c r="AO32" s="53">
        <f t="shared" si="12"/>
        <v>27.516778523489933</v>
      </c>
    </row>
    <row r="33" spans="2:41" s="31" customFormat="1" ht="16.5" customHeight="1">
      <c r="B33" s="4" t="s">
        <v>17</v>
      </c>
      <c r="C33" s="46">
        <f t="shared" si="13"/>
        <v>149</v>
      </c>
      <c r="D33" s="42">
        <f t="shared" si="14"/>
        <v>72</v>
      </c>
      <c r="E33" s="42">
        <f t="shared" si="15"/>
        <v>77</v>
      </c>
      <c r="F33" s="42">
        <f t="shared" si="16"/>
        <v>54</v>
      </c>
      <c r="G33" s="42">
        <v>20</v>
      </c>
      <c r="H33" s="42">
        <v>34</v>
      </c>
      <c r="I33" s="42">
        <f t="shared" si="17"/>
        <v>38</v>
      </c>
      <c r="J33" s="42">
        <v>19</v>
      </c>
      <c r="K33" s="42">
        <v>19</v>
      </c>
      <c r="L33" s="42">
        <f t="shared" si="18"/>
        <v>16</v>
      </c>
      <c r="M33" s="42">
        <v>1</v>
      </c>
      <c r="N33" s="42">
        <v>15</v>
      </c>
      <c r="O33" s="42">
        <f t="shared" si="19"/>
        <v>0</v>
      </c>
      <c r="P33" s="42">
        <f>P35+P37</f>
        <v>0</v>
      </c>
      <c r="Q33" s="44">
        <f>Q35+Q37</f>
        <v>0</v>
      </c>
      <c r="R33" s="4" t="s">
        <v>17</v>
      </c>
      <c r="S33" s="46">
        <v>24</v>
      </c>
      <c r="T33" s="42">
        <v>29</v>
      </c>
      <c r="U33" s="42">
        <v>0</v>
      </c>
      <c r="V33" s="42">
        <v>0</v>
      </c>
      <c r="W33" s="42">
        <v>0</v>
      </c>
      <c r="X33" s="42">
        <v>0</v>
      </c>
      <c r="Y33" s="42">
        <v>28</v>
      </c>
      <c r="Z33" s="42">
        <v>13</v>
      </c>
      <c r="AA33" s="42">
        <v>0</v>
      </c>
      <c r="AB33" s="42">
        <v>0</v>
      </c>
      <c r="AC33" s="42">
        <v>0</v>
      </c>
      <c r="AD33" s="42">
        <v>0</v>
      </c>
      <c r="AE33" s="42">
        <v>0</v>
      </c>
      <c r="AF33" s="44">
        <v>1</v>
      </c>
      <c r="AG33" s="4" t="s">
        <v>17</v>
      </c>
      <c r="AH33" s="46">
        <v>0</v>
      </c>
      <c r="AI33" s="42">
        <v>0</v>
      </c>
      <c r="AJ33" s="42">
        <v>0</v>
      </c>
      <c r="AK33" s="42">
        <v>0</v>
      </c>
      <c r="AL33" s="52">
        <f t="shared" si="9"/>
        <v>36.241610738255034</v>
      </c>
      <c r="AM33" s="52">
        <f t="shared" si="10"/>
        <v>27.77777777777778</v>
      </c>
      <c r="AN33" s="52">
        <f t="shared" si="11"/>
        <v>44.15584415584416</v>
      </c>
      <c r="AO33" s="53">
        <f t="shared" si="12"/>
        <v>27.516778523489933</v>
      </c>
    </row>
    <row r="34" spans="1:41" s="31" customFormat="1" ht="16.5" customHeight="1">
      <c r="A34" s="31" t="s">
        <v>30</v>
      </c>
      <c r="B34" s="5" t="s">
        <v>51</v>
      </c>
      <c r="C34" s="46">
        <f t="shared" si="13"/>
        <v>33</v>
      </c>
      <c r="D34" s="42">
        <f t="shared" si="14"/>
        <v>18</v>
      </c>
      <c r="E34" s="42">
        <f t="shared" si="15"/>
        <v>15</v>
      </c>
      <c r="F34" s="42">
        <f t="shared" si="16"/>
        <v>12</v>
      </c>
      <c r="G34" s="42">
        <f>G35</f>
        <v>8</v>
      </c>
      <c r="H34" s="42">
        <f>H35</f>
        <v>4</v>
      </c>
      <c r="I34" s="42">
        <f t="shared" si="17"/>
        <v>10</v>
      </c>
      <c r="J34" s="42">
        <f>J35</f>
        <v>6</v>
      </c>
      <c r="K34" s="42">
        <f>K35</f>
        <v>4</v>
      </c>
      <c r="L34" s="42">
        <f t="shared" si="18"/>
        <v>2</v>
      </c>
      <c r="M34" s="42">
        <f>M35</f>
        <v>2</v>
      </c>
      <c r="N34" s="42">
        <f>N35</f>
        <v>0</v>
      </c>
      <c r="O34" s="42">
        <f t="shared" si="19"/>
        <v>0</v>
      </c>
      <c r="P34" s="42">
        <f>P35</f>
        <v>0</v>
      </c>
      <c r="Q34" s="44">
        <f>Q35</f>
        <v>0</v>
      </c>
      <c r="R34" s="5" t="s">
        <v>51</v>
      </c>
      <c r="S34" s="46">
        <f aca="true" t="shared" si="28" ref="S34:AF34">S35</f>
        <v>8</v>
      </c>
      <c r="T34" s="42">
        <f t="shared" si="28"/>
        <v>5</v>
      </c>
      <c r="U34" s="42">
        <f t="shared" si="28"/>
        <v>0</v>
      </c>
      <c r="V34" s="42">
        <f t="shared" si="28"/>
        <v>0</v>
      </c>
      <c r="W34" s="42">
        <f t="shared" si="28"/>
        <v>0</v>
      </c>
      <c r="X34" s="42">
        <f t="shared" si="28"/>
        <v>0</v>
      </c>
      <c r="Y34" s="42">
        <f t="shared" si="28"/>
        <v>2</v>
      </c>
      <c r="Z34" s="42">
        <f t="shared" si="28"/>
        <v>6</v>
      </c>
      <c r="AA34" s="42">
        <f t="shared" si="28"/>
        <v>0</v>
      </c>
      <c r="AB34" s="42">
        <f t="shared" si="28"/>
        <v>0</v>
      </c>
      <c r="AC34" s="42">
        <f t="shared" si="28"/>
        <v>0</v>
      </c>
      <c r="AD34" s="42">
        <f t="shared" si="28"/>
        <v>0</v>
      </c>
      <c r="AE34" s="42">
        <f t="shared" si="28"/>
        <v>0</v>
      </c>
      <c r="AF34" s="44">
        <f t="shared" si="28"/>
        <v>0</v>
      </c>
      <c r="AG34" s="5" t="s">
        <v>51</v>
      </c>
      <c r="AH34" s="46">
        <f>AH35</f>
        <v>0</v>
      </c>
      <c r="AI34" s="42">
        <f>AI35</f>
        <v>0</v>
      </c>
      <c r="AJ34" s="42">
        <f>AJ35</f>
        <v>0</v>
      </c>
      <c r="AK34" s="42">
        <f>AK35</f>
        <v>0</v>
      </c>
      <c r="AL34" s="52">
        <f t="shared" si="9"/>
        <v>36.36363636363637</v>
      </c>
      <c r="AM34" s="52">
        <f t="shared" si="10"/>
        <v>44.44444444444444</v>
      </c>
      <c r="AN34" s="52">
        <f t="shared" si="11"/>
        <v>26.666666666666668</v>
      </c>
      <c r="AO34" s="53">
        <f t="shared" si="12"/>
        <v>24.242424242424242</v>
      </c>
    </row>
    <row r="35" spans="2:41" s="31" customFormat="1" ht="16.5" customHeight="1">
      <c r="B35" s="4" t="s">
        <v>18</v>
      </c>
      <c r="C35" s="46">
        <f t="shared" si="13"/>
        <v>33</v>
      </c>
      <c r="D35" s="42">
        <f t="shared" si="14"/>
        <v>18</v>
      </c>
      <c r="E35" s="42">
        <f t="shared" si="15"/>
        <v>15</v>
      </c>
      <c r="F35" s="42">
        <f t="shared" si="16"/>
        <v>12</v>
      </c>
      <c r="G35" s="42">
        <v>8</v>
      </c>
      <c r="H35" s="42">
        <v>4</v>
      </c>
      <c r="I35" s="42">
        <f t="shared" si="17"/>
        <v>10</v>
      </c>
      <c r="J35" s="42">
        <v>6</v>
      </c>
      <c r="K35" s="42">
        <v>4</v>
      </c>
      <c r="L35" s="42">
        <f t="shared" si="18"/>
        <v>2</v>
      </c>
      <c r="M35" s="42">
        <v>2</v>
      </c>
      <c r="N35" s="42">
        <v>0</v>
      </c>
      <c r="O35" s="42">
        <f t="shared" si="19"/>
        <v>0</v>
      </c>
      <c r="P35" s="42">
        <f aca="true" t="shared" si="29" ref="P35:Q41">G35-J35-M35</f>
        <v>0</v>
      </c>
      <c r="Q35" s="44">
        <f t="shared" si="29"/>
        <v>0</v>
      </c>
      <c r="R35" s="4" t="s">
        <v>18</v>
      </c>
      <c r="S35" s="46">
        <v>8</v>
      </c>
      <c r="T35" s="42">
        <v>5</v>
      </c>
      <c r="U35" s="42">
        <v>0</v>
      </c>
      <c r="V35" s="42">
        <v>0</v>
      </c>
      <c r="W35" s="42">
        <v>0</v>
      </c>
      <c r="X35" s="42">
        <v>0</v>
      </c>
      <c r="Y35" s="42">
        <v>2</v>
      </c>
      <c r="Z35" s="42">
        <v>6</v>
      </c>
      <c r="AA35" s="42">
        <v>0</v>
      </c>
      <c r="AB35" s="42">
        <v>0</v>
      </c>
      <c r="AC35" s="42">
        <v>0</v>
      </c>
      <c r="AD35" s="42">
        <v>0</v>
      </c>
      <c r="AE35" s="42">
        <v>0</v>
      </c>
      <c r="AF35" s="44">
        <v>0</v>
      </c>
      <c r="AG35" s="4" t="s">
        <v>18</v>
      </c>
      <c r="AH35" s="46">
        <v>0</v>
      </c>
      <c r="AI35" s="42">
        <v>0</v>
      </c>
      <c r="AJ35" s="42">
        <v>0</v>
      </c>
      <c r="AK35" s="42">
        <v>0</v>
      </c>
      <c r="AL35" s="52">
        <f t="shared" si="9"/>
        <v>36.36363636363637</v>
      </c>
      <c r="AM35" s="52">
        <f t="shared" si="10"/>
        <v>44.44444444444444</v>
      </c>
      <c r="AN35" s="52">
        <f t="shared" si="11"/>
        <v>26.666666666666668</v>
      </c>
      <c r="AO35" s="53">
        <f t="shared" si="12"/>
        <v>24.242424242424242</v>
      </c>
    </row>
    <row r="36" spans="1:41" s="31" customFormat="1" ht="16.5" customHeight="1">
      <c r="A36" s="31" t="s">
        <v>30</v>
      </c>
      <c r="B36" s="5" t="s">
        <v>52</v>
      </c>
      <c r="C36" s="46">
        <f t="shared" si="13"/>
        <v>107</v>
      </c>
      <c r="D36" s="42">
        <f t="shared" si="14"/>
        <v>47</v>
      </c>
      <c r="E36" s="42">
        <f t="shared" si="15"/>
        <v>60</v>
      </c>
      <c r="F36" s="42">
        <f t="shared" si="16"/>
        <v>18</v>
      </c>
      <c r="G36" s="42">
        <f>G37+G38</f>
        <v>7</v>
      </c>
      <c r="H36" s="42">
        <f>H37+H38</f>
        <v>11</v>
      </c>
      <c r="I36" s="42">
        <f t="shared" si="17"/>
        <v>13</v>
      </c>
      <c r="J36" s="42">
        <f>J37+J38</f>
        <v>7</v>
      </c>
      <c r="K36" s="42">
        <f>K37+K38</f>
        <v>6</v>
      </c>
      <c r="L36" s="42">
        <f t="shared" si="18"/>
        <v>5</v>
      </c>
      <c r="M36" s="42">
        <f>M37+M38</f>
        <v>0</v>
      </c>
      <c r="N36" s="42">
        <f>N37+N38</f>
        <v>5</v>
      </c>
      <c r="O36" s="42">
        <f t="shared" si="19"/>
        <v>0</v>
      </c>
      <c r="P36" s="42">
        <f>P37+P38</f>
        <v>0</v>
      </c>
      <c r="Q36" s="44">
        <f>Q37+Q38</f>
        <v>0</v>
      </c>
      <c r="R36" s="5" t="s">
        <v>52</v>
      </c>
      <c r="S36" s="46">
        <f aca="true" t="shared" si="30" ref="S36:AF36">S37+S38</f>
        <v>15</v>
      </c>
      <c r="T36" s="42">
        <f t="shared" si="30"/>
        <v>23</v>
      </c>
      <c r="U36" s="42">
        <f t="shared" si="30"/>
        <v>0</v>
      </c>
      <c r="V36" s="42">
        <f t="shared" si="30"/>
        <v>0</v>
      </c>
      <c r="W36" s="42">
        <f t="shared" si="30"/>
        <v>1</v>
      </c>
      <c r="X36" s="42">
        <f t="shared" si="30"/>
        <v>0</v>
      </c>
      <c r="Y36" s="42">
        <f t="shared" si="30"/>
        <v>24</v>
      </c>
      <c r="Z36" s="42">
        <f t="shared" si="30"/>
        <v>26</v>
      </c>
      <c r="AA36" s="42">
        <f t="shared" si="30"/>
        <v>0</v>
      </c>
      <c r="AB36" s="42">
        <f t="shared" si="30"/>
        <v>0</v>
      </c>
      <c r="AC36" s="42">
        <f t="shared" si="30"/>
        <v>0</v>
      </c>
      <c r="AD36" s="42">
        <f t="shared" si="30"/>
        <v>0</v>
      </c>
      <c r="AE36" s="42">
        <f t="shared" si="30"/>
        <v>0</v>
      </c>
      <c r="AF36" s="44">
        <f t="shared" si="30"/>
        <v>0</v>
      </c>
      <c r="AG36" s="5" t="s">
        <v>52</v>
      </c>
      <c r="AH36" s="46">
        <f>AH37+AH38</f>
        <v>0</v>
      </c>
      <c r="AI36" s="42">
        <f>AI37+AI38</f>
        <v>0</v>
      </c>
      <c r="AJ36" s="42">
        <f>AJ37+AJ38</f>
        <v>0</v>
      </c>
      <c r="AK36" s="42">
        <f>AK37+AK38</f>
        <v>0</v>
      </c>
      <c r="AL36" s="52">
        <f t="shared" si="9"/>
        <v>16.822429906542055</v>
      </c>
      <c r="AM36" s="52">
        <f t="shared" si="10"/>
        <v>14.893617021276595</v>
      </c>
      <c r="AN36" s="52">
        <f t="shared" si="11"/>
        <v>18.333333333333332</v>
      </c>
      <c r="AO36" s="53">
        <f t="shared" si="12"/>
        <v>46.728971962616825</v>
      </c>
    </row>
    <row r="37" spans="2:41" s="31" customFormat="1" ht="16.5" customHeight="1">
      <c r="B37" s="4" t="s">
        <v>19</v>
      </c>
      <c r="C37" s="46">
        <f t="shared" si="13"/>
        <v>0</v>
      </c>
      <c r="D37" s="42">
        <f t="shared" si="14"/>
        <v>0</v>
      </c>
      <c r="E37" s="42">
        <f t="shared" si="15"/>
        <v>0</v>
      </c>
      <c r="F37" s="42">
        <f t="shared" si="16"/>
        <v>0</v>
      </c>
      <c r="G37" s="42">
        <v>0</v>
      </c>
      <c r="H37" s="42">
        <v>0</v>
      </c>
      <c r="I37" s="42">
        <f t="shared" si="17"/>
        <v>0</v>
      </c>
      <c r="J37" s="42">
        <v>0</v>
      </c>
      <c r="K37" s="42">
        <v>0</v>
      </c>
      <c r="L37" s="42">
        <f t="shared" si="18"/>
        <v>0</v>
      </c>
      <c r="M37" s="42">
        <v>0</v>
      </c>
      <c r="N37" s="42">
        <v>0</v>
      </c>
      <c r="O37" s="42">
        <f t="shared" si="19"/>
        <v>0</v>
      </c>
      <c r="P37" s="42">
        <f t="shared" si="29"/>
        <v>0</v>
      </c>
      <c r="Q37" s="44">
        <f t="shared" si="29"/>
        <v>0</v>
      </c>
      <c r="R37" s="4" t="s">
        <v>19</v>
      </c>
      <c r="S37" s="46">
        <v>0</v>
      </c>
      <c r="T37" s="42">
        <v>0</v>
      </c>
      <c r="U37" s="42">
        <v>0</v>
      </c>
      <c r="V37" s="42">
        <v>0</v>
      </c>
      <c r="W37" s="42">
        <v>0</v>
      </c>
      <c r="X37" s="42">
        <v>0</v>
      </c>
      <c r="Y37" s="42">
        <v>0</v>
      </c>
      <c r="Z37" s="42">
        <v>0</v>
      </c>
      <c r="AA37" s="42">
        <v>0</v>
      </c>
      <c r="AB37" s="42">
        <v>0</v>
      </c>
      <c r="AC37" s="42">
        <v>0</v>
      </c>
      <c r="AD37" s="42">
        <v>0</v>
      </c>
      <c r="AE37" s="42">
        <v>0</v>
      </c>
      <c r="AF37" s="44">
        <v>0</v>
      </c>
      <c r="AG37" s="4" t="s">
        <v>19</v>
      </c>
      <c r="AH37" s="46">
        <v>0</v>
      </c>
      <c r="AI37" s="42">
        <v>0</v>
      </c>
      <c r="AJ37" s="42">
        <v>0</v>
      </c>
      <c r="AK37" s="42">
        <v>0</v>
      </c>
      <c r="AL37" s="42">
        <v>0</v>
      </c>
      <c r="AM37" s="42">
        <v>0</v>
      </c>
      <c r="AN37" s="42">
        <v>0</v>
      </c>
      <c r="AO37" s="44">
        <v>0</v>
      </c>
    </row>
    <row r="38" spans="2:41" s="31" customFormat="1" ht="16.5" customHeight="1">
      <c r="B38" s="4" t="s">
        <v>32</v>
      </c>
      <c r="C38" s="46">
        <f t="shared" si="13"/>
        <v>107</v>
      </c>
      <c r="D38" s="42">
        <f t="shared" si="14"/>
        <v>47</v>
      </c>
      <c r="E38" s="42">
        <f t="shared" si="15"/>
        <v>60</v>
      </c>
      <c r="F38" s="42">
        <f t="shared" si="16"/>
        <v>18</v>
      </c>
      <c r="G38" s="42">
        <v>7</v>
      </c>
      <c r="H38" s="42">
        <v>11</v>
      </c>
      <c r="I38" s="42">
        <f t="shared" si="17"/>
        <v>13</v>
      </c>
      <c r="J38" s="42">
        <v>7</v>
      </c>
      <c r="K38" s="42">
        <v>6</v>
      </c>
      <c r="L38" s="42">
        <f t="shared" si="18"/>
        <v>5</v>
      </c>
      <c r="M38" s="42">
        <v>0</v>
      </c>
      <c r="N38" s="42">
        <v>5</v>
      </c>
      <c r="O38" s="42">
        <f t="shared" si="19"/>
        <v>0</v>
      </c>
      <c r="P38" s="42">
        <f t="shared" si="29"/>
        <v>0</v>
      </c>
      <c r="Q38" s="44">
        <f t="shared" si="29"/>
        <v>0</v>
      </c>
      <c r="R38" s="4" t="s">
        <v>32</v>
      </c>
      <c r="S38" s="46">
        <v>15</v>
      </c>
      <c r="T38" s="42">
        <v>23</v>
      </c>
      <c r="U38" s="42">
        <v>0</v>
      </c>
      <c r="V38" s="42">
        <v>0</v>
      </c>
      <c r="W38" s="42">
        <v>1</v>
      </c>
      <c r="X38" s="42">
        <v>0</v>
      </c>
      <c r="Y38" s="42">
        <v>24</v>
      </c>
      <c r="Z38" s="42">
        <v>26</v>
      </c>
      <c r="AA38" s="42">
        <v>0</v>
      </c>
      <c r="AB38" s="42">
        <v>0</v>
      </c>
      <c r="AC38" s="42">
        <v>0</v>
      </c>
      <c r="AD38" s="42">
        <v>0</v>
      </c>
      <c r="AE38" s="42">
        <v>0</v>
      </c>
      <c r="AF38" s="44">
        <v>0</v>
      </c>
      <c r="AG38" s="4" t="s">
        <v>32</v>
      </c>
      <c r="AH38" s="46">
        <v>0</v>
      </c>
      <c r="AI38" s="42">
        <v>0</v>
      </c>
      <c r="AJ38" s="42">
        <v>0</v>
      </c>
      <c r="AK38" s="42">
        <v>0</v>
      </c>
      <c r="AL38" s="52">
        <f t="shared" si="9"/>
        <v>16.822429906542055</v>
      </c>
      <c r="AM38" s="52">
        <f t="shared" si="10"/>
        <v>14.893617021276595</v>
      </c>
      <c r="AN38" s="52">
        <f t="shared" si="11"/>
        <v>18.333333333333332</v>
      </c>
      <c r="AO38" s="53">
        <f t="shared" si="12"/>
        <v>46.728971962616825</v>
      </c>
    </row>
    <row r="39" spans="1:41" s="31" customFormat="1" ht="16.5" customHeight="1">
      <c r="A39" s="31" t="s">
        <v>30</v>
      </c>
      <c r="B39" s="5" t="s">
        <v>53</v>
      </c>
      <c r="C39" s="46">
        <f t="shared" si="13"/>
        <v>182</v>
      </c>
      <c r="D39" s="42">
        <f t="shared" si="14"/>
        <v>84</v>
      </c>
      <c r="E39" s="42">
        <f t="shared" si="15"/>
        <v>98</v>
      </c>
      <c r="F39" s="42">
        <f t="shared" si="16"/>
        <v>72</v>
      </c>
      <c r="G39" s="42">
        <f>G40</f>
        <v>28</v>
      </c>
      <c r="H39" s="42">
        <f aca="true" t="shared" si="31" ref="H39:Q39">H40</f>
        <v>44</v>
      </c>
      <c r="I39" s="42">
        <f t="shared" si="17"/>
        <v>58</v>
      </c>
      <c r="J39" s="42">
        <f t="shared" si="31"/>
        <v>25</v>
      </c>
      <c r="K39" s="42">
        <f t="shared" si="31"/>
        <v>33</v>
      </c>
      <c r="L39" s="42">
        <f t="shared" si="18"/>
        <v>14</v>
      </c>
      <c r="M39" s="42">
        <f t="shared" si="31"/>
        <v>3</v>
      </c>
      <c r="N39" s="42">
        <f t="shared" si="31"/>
        <v>11</v>
      </c>
      <c r="O39" s="42">
        <f t="shared" si="19"/>
        <v>0</v>
      </c>
      <c r="P39" s="42">
        <f t="shared" si="31"/>
        <v>0</v>
      </c>
      <c r="Q39" s="44">
        <f t="shared" si="31"/>
        <v>0</v>
      </c>
      <c r="R39" s="5" t="s">
        <v>53</v>
      </c>
      <c r="S39" s="46">
        <f>S40</f>
        <v>22</v>
      </c>
      <c r="T39" s="42">
        <f aca="true" t="shared" si="32" ref="T39:AF39">T40</f>
        <v>34</v>
      </c>
      <c r="U39" s="42">
        <f t="shared" si="32"/>
        <v>4</v>
      </c>
      <c r="V39" s="42">
        <f t="shared" si="32"/>
        <v>0</v>
      </c>
      <c r="W39" s="42">
        <f t="shared" si="32"/>
        <v>5</v>
      </c>
      <c r="X39" s="42">
        <f t="shared" si="32"/>
        <v>0</v>
      </c>
      <c r="Y39" s="42">
        <f t="shared" si="32"/>
        <v>25</v>
      </c>
      <c r="Z39" s="42">
        <f t="shared" si="32"/>
        <v>16</v>
      </c>
      <c r="AA39" s="42">
        <f t="shared" si="32"/>
        <v>0</v>
      </c>
      <c r="AB39" s="42">
        <f t="shared" si="32"/>
        <v>0</v>
      </c>
      <c r="AC39" s="42">
        <f t="shared" si="32"/>
        <v>0</v>
      </c>
      <c r="AD39" s="42">
        <f t="shared" si="32"/>
        <v>0</v>
      </c>
      <c r="AE39" s="42">
        <f t="shared" si="32"/>
        <v>0</v>
      </c>
      <c r="AF39" s="44">
        <f t="shared" si="32"/>
        <v>4</v>
      </c>
      <c r="AG39" s="5" t="s">
        <v>53</v>
      </c>
      <c r="AH39" s="46">
        <f>AH40</f>
        <v>0</v>
      </c>
      <c r="AI39" s="42">
        <f>AI40</f>
        <v>0</v>
      </c>
      <c r="AJ39" s="42">
        <f>AJ40</f>
        <v>0</v>
      </c>
      <c r="AK39" s="42">
        <f>AK40</f>
        <v>0</v>
      </c>
      <c r="AL39" s="52">
        <f t="shared" si="9"/>
        <v>39.56043956043956</v>
      </c>
      <c r="AM39" s="52">
        <f t="shared" si="10"/>
        <v>33.33333333333333</v>
      </c>
      <c r="AN39" s="52">
        <f t="shared" si="11"/>
        <v>44.89795918367347</v>
      </c>
      <c r="AO39" s="53">
        <f t="shared" si="12"/>
        <v>22.52747252747253</v>
      </c>
    </row>
    <row r="40" spans="2:41" s="31" customFormat="1" ht="16.5" customHeight="1">
      <c r="B40" s="4" t="s">
        <v>33</v>
      </c>
      <c r="C40" s="57">
        <f t="shared" si="13"/>
        <v>182</v>
      </c>
      <c r="D40" s="43">
        <f t="shared" si="14"/>
        <v>84</v>
      </c>
      <c r="E40" s="43">
        <f t="shared" si="15"/>
        <v>98</v>
      </c>
      <c r="F40" s="43">
        <f t="shared" si="16"/>
        <v>72</v>
      </c>
      <c r="G40" s="43">
        <v>28</v>
      </c>
      <c r="H40" s="43">
        <v>44</v>
      </c>
      <c r="I40" s="43">
        <f t="shared" si="17"/>
        <v>58</v>
      </c>
      <c r="J40" s="43">
        <v>25</v>
      </c>
      <c r="K40" s="43">
        <v>33</v>
      </c>
      <c r="L40" s="43">
        <f t="shared" si="18"/>
        <v>14</v>
      </c>
      <c r="M40" s="43">
        <v>3</v>
      </c>
      <c r="N40" s="43">
        <v>11</v>
      </c>
      <c r="O40" s="43">
        <f t="shared" si="19"/>
        <v>0</v>
      </c>
      <c r="P40" s="43">
        <f t="shared" si="29"/>
        <v>0</v>
      </c>
      <c r="Q40" s="45">
        <f t="shared" si="29"/>
        <v>0</v>
      </c>
      <c r="R40" s="4" t="s">
        <v>33</v>
      </c>
      <c r="S40" s="46">
        <v>22</v>
      </c>
      <c r="T40" s="42">
        <v>34</v>
      </c>
      <c r="U40" s="42">
        <v>4</v>
      </c>
      <c r="V40" s="42">
        <v>0</v>
      </c>
      <c r="W40" s="42">
        <v>5</v>
      </c>
      <c r="X40" s="42">
        <v>0</v>
      </c>
      <c r="Y40" s="42">
        <v>25</v>
      </c>
      <c r="Z40" s="42">
        <v>16</v>
      </c>
      <c r="AA40" s="42">
        <v>0</v>
      </c>
      <c r="AB40" s="42">
        <v>0</v>
      </c>
      <c r="AC40" s="42">
        <v>0</v>
      </c>
      <c r="AD40" s="42">
        <v>0</v>
      </c>
      <c r="AE40" s="42">
        <v>0</v>
      </c>
      <c r="AF40" s="44">
        <v>4</v>
      </c>
      <c r="AG40" s="4" t="s">
        <v>33</v>
      </c>
      <c r="AH40" s="46">
        <v>0</v>
      </c>
      <c r="AI40" s="42">
        <v>0</v>
      </c>
      <c r="AJ40" s="42">
        <v>0</v>
      </c>
      <c r="AK40" s="42">
        <v>0</v>
      </c>
      <c r="AL40" s="52">
        <f t="shared" si="9"/>
        <v>39.56043956043956</v>
      </c>
      <c r="AM40" s="52">
        <f t="shared" si="10"/>
        <v>33.33333333333333</v>
      </c>
      <c r="AN40" s="52">
        <f t="shared" si="11"/>
        <v>44.89795918367347</v>
      </c>
      <c r="AO40" s="53">
        <f t="shared" si="12"/>
        <v>22.52747252747253</v>
      </c>
    </row>
    <row r="41" spans="2:41" ht="2.25" customHeight="1">
      <c r="B41" s="36"/>
      <c r="C41" s="51"/>
      <c r="D41" s="33"/>
      <c r="E41" s="33"/>
      <c r="F41" s="33"/>
      <c r="G41" s="47">
        <v>8</v>
      </c>
      <c r="H41" s="47">
        <v>5</v>
      </c>
      <c r="I41" s="47">
        <v>11</v>
      </c>
      <c r="J41" s="47">
        <v>7</v>
      </c>
      <c r="K41" s="47">
        <v>4</v>
      </c>
      <c r="L41" s="47">
        <f t="shared" si="18"/>
        <v>2</v>
      </c>
      <c r="M41" s="47">
        <v>1</v>
      </c>
      <c r="N41" s="47">
        <v>1</v>
      </c>
      <c r="O41" s="47">
        <f>F34-I41-L41</f>
        <v>-1</v>
      </c>
      <c r="P41" s="47">
        <f t="shared" si="29"/>
        <v>0</v>
      </c>
      <c r="Q41" s="48">
        <f t="shared" si="29"/>
        <v>0</v>
      </c>
      <c r="R41" s="36"/>
      <c r="S41" s="57">
        <v>7</v>
      </c>
      <c r="T41" s="43">
        <v>8</v>
      </c>
      <c r="U41" s="43">
        <v>0</v>
      </c>
      <c r="V41" s="43">
        <v>0</v>
      </c>
      <c r="W41" s="43">
        <v>0</v>
      </c>
      <c r="X41" s="43">
        <v>0</v>
      </c>
      <c r="Y41" s="43">
        <v>6</v>
      </c>
      <c r="Z41" s="43">
        <v>4</v>
      </c>
      <c r="AA41" s="43">
        <v>0</v>
      </c>
      <c r="AB41" s="43">
        <v>0</v>
      </c>
      <c r="AC41" s="43">
        <v>0</v>
      </c>
      <c r="AD41" s="43">
        <v>0</v>
      </c>
      <c r="AE41" s="43">
        <v>0</v>
      </c>
      <c r="AF41" s="45">
        <v>0</v>
      </c>
      <c r="AG41" s="36"/>
      <c r="AH41" s="57">
        <v>0</v>
      </c>
      <c r="AI41" s="43">
        <v>0</v>
      </c>
      <c r="AJ41" s="43">
        <v>0</v>
      </c>
      <c r="AK41" s="43">
        <v>0</v>
      </c>
      <c r="AL41" s="58"/>
      <c r="AM41" s="58"/>
      <c r="AN41" s="58"/>
      <c r="AO41" s="59"/>
    </row>
    <row r="42" spans="2:41" ht="16.5" customHeight="1">
      <c r="B42" s="12" t="s">
        <v>61</v>
      </c>
      <c r="G42" s="35"/>
      <c r="H42" s="35"/>
      <c r="I42" s="33"/>
      <c r="J42" s="33"/>
      <c r="K42" s="33"/>
      <c r="L42" s="33"/>
      <c r="M42" s="33"/>
      <c r="N42" s="33"/>
      <c r="O42" s="33"/>
      <c r="P42" s="33"/>
      <c r="Q42" s="34"/>
      <c r="R42" s="1"/>
      <c r="S42" s="60"/>
      <c r="T42" s="60"/>
      <c r="U42" s="60"/>
      <c r="V42" s="60"/>
      <c r="W42" s="60"/>
      <c r="X42" s="60"/>
      <c r="Y42" s="50"/>
      <c r="Z42" s="50"/>
      <c r="AA42" s="50"/>
      <c r="AB42" s="50"/>
      <c r="AC42" s="50"/>
      <c r="AD42" s="50"/>
      <c r="AE42" s="50"/>
      <c r="AF42" s="49"/>
      <c r="AG42" s="13"/>
      <c r="AO42" s="1"/>
    </row>
    <row r="43" spans="2:41" ht="16.5" customHeight="1">
      <c r="B43" s="12" t="s">
        <v>64</v>
      </c>
      <c r="R43" s="1"/>
      <c r="S43" s="2"/>
      <c r="T43" s="2"/>
      <c r="U43" s="2"/>
      <c r="V43" s="2"/>
      <c r="W43" s="2"/>
      <c r="X43" s="2"/>
      <c r="Y43" s="2"/>
      <c r="Z43" s="2"/>
      <c r="AA43" s="2"/>
      <c r="AB43" s="2"/>
      <c r="AC43" s="2"/>
      <c r="AD43" s="2"/>
      <c r="AE43" s="2"/>
      <c r="AF43" s="2"/>
      <c r="AO43" s="1"/>
    </row>
    <row r="44" spans="2:41" ht="16.5" customHeight="1">
      <c r="B44" s="12" t="s">
        <v>62</v>
      </c>
      <c r="R44" s="1"/>
      <c r="AO44" s="1"/>
    </row>
    <row r="45" spans="2:41" ht="16.5" customHeight="1">
      <c r="B45" s="12" t="s">
        <v>67</v>
      </c>
      <c r="R45" s="1"/>
      <c r="AO45" s="1"/>
    </row>
    <row r="46" ht="14.25">
      <c r="B46" s="12" t="s">
        <v>70</v>
      </c>
    </row>
  </sheetData>
  <sheetProtection/>
  <mergeCells count="20">
    <mergeCell ref="S3:T3"/>
    <mergeCell ref="U2:V2"/>
    <mergeCell ref="U3:V3"/>
    <mergeCell ref="AG2:AG4"/>
    <mergeCell ref="B2:B4"/>
    <mergeCell ref="AC2:AD2"/>
    <mergeCell ref="AC3:AD3"/>
    <mergeCell ref="Y2:AB2"/>
    <mergeCell ref="Y3:Z3"/>
    <mergeCell ref="AA3:AB3"/>
    <mergeCell ref="R2:R4"/>
    <mergeCell ref="C3:E3"/>
    <mergeCell ref="S2:T2"/>
    <mergeCell ref="AO2:AO3"/>
    <mergeCell ref="AE2:AF3"/>
    <mergeCell ref="AH2:AI3"/>
    <mergeCell ref="AL2:AN3"/>
    <mergeCell ref="W3:X3"/>
    <mergeCell ref="W2:X2"/>
    <mergeCell ref="AJ2:AK2"/>
  </mergeCells>
  <printOptions/>
  <pageMargins left="0.7874015748031497" right="0.1968503937007874" top="0.6692913385826772" bottom="0.1968503937007874" header="0.7480314960629921" footer="0.1968503937007874"/>
  <pageSetup horizontalDpi="600" verticalDpi="600" orientation="landscape" paperSize="9" scale="76" r:id="rId3"/>
  <colBreaks count="2" manualBreakCount="2">
    <brk id="17" max="89" man="1"/>
    <brk id="32" max="4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2018-01-04T05:54:30Z</cp:lastPrinted>
  <dcterms:created xsi:type="dcterms:W3CDTF">1997-01-08T22:48:59Z</dcterms:created>
  <dcterms:modified xsi:type="dcterms:W3CDTF">2018-01-15T07:57:40Z</dcterms:modified>
  <cp:category/>
  <cp:version/>
  <cp:contentType/>
  <cp:contentStatus/>
</cp:coreProperties>
</file>