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中学卒業者の状況" sheetId="1" r:id="rId1"/>
  </sheets>
  <definedNames>
    <definedName name="_xlnm.Print_Area" localSheetId="0">'中学卒業者の状況'!$B$1:$AB$44</definedName>
  </definedNames>
  <calcPr fullCalcOnLoad="1"/>
</workbook>
</file>

<file path=xl/sharedStrings.xml><?xml version="1.0" encoding="utf-8"?>
<sst xmlns="http://schemas.openxmlformats.org/spreadsheetml/2006/main" count="154" uniqueCount="68">
  <si>
    <t>計</t>
  </si>
  <si>
    <t>男</t>
  </si>
  <si>
    <t>女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</si>
  <si>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</si>
  <si>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</si>
  <si>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</si>
  <si>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</si>
  <si>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</si>
  <si>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</si>
  <si>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*</t>
  </si>
  <si>
    <t xml:space="preserve">   開発施設等入学者</t>
  </si>
  <si>
    <t>男女計</t>
  </si>
  <si>
    <t>Ａのうち</t>
  </si>
  <si>
    <t>Ｂのうち</t>
  </si>
  <si>
    <t>Ｃのうち</t>
  </si>
  <si>
    <t>Ｄのうち</t>
  </si>
  <si>
    <t>　</t>
  </si>
  <si>
    <t>*</t>
  </si>
  <si>
    <t>*</t>
  </si>
  <si>
    <t>Ｂ　専修学校</t>
  </si>
  <si>
    <t>Ｃ　専修学校</t>
  </si>
  <si>
    <t>（高等課程）進学者</t>
  </si>
  <si>
    <t>（一般課程）等入学者</t>
  </si>
  <si>
    <t>松   前   町</t>
  </si>
  <si>
    <t>砥   部   町</t>
  </si>
  <si>
    <t>内   子   町</t>
  </si>
  <si>
    <t>伊   方   町</t>
  </si>
  <si>
    <t>松   野   町</t>
  </si>
  <si>
    <t>卒　業　者　総　数</t>
  </si>
  <si>
    <t>高等学校等進学率　(%)</t>
  </si>
  <si>
    <t>就職率　(%)</t>
  </si>
  <si>
    <t>中学校卒業者の進路（つづき）</t>
  </si>
  <si>
    <t>*</t>
  </si>
  <si>
    <t>久万高原町</t>
  </si>
  <si>
    <t>鬼   北   町</t>
  </si>
  <si>
    <t>愛   南   町</t>
  </si>
  <si>
    <t>　上   島   町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</si>
  <si>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</si>
  <si>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</si>
  <si>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</si>
  <si>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</si>
  <si>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</si>
  <si>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</si>
  <si>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</si>
  <si>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</si>
  <si>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四国中央市</t>
  </si>
  <si>
    <t>西   予   市</t>
  </si>
  <si>
    <t>東   温   市</t>
  </si>
  <si>
    <t>越   智   郡</t>
  </si>
  <si>
    <t>上 浮 穴 郡</t>
  </si>
  <si>
    <t>伊   予   郡</t>
  </si>
  <si>
    <t>喜   多   郡</t>
  </si>
  <si>
    <t>西 宇 和 郡</t>
  </si>
  <si>
    <t>北 宇 和 郡</t>
  </si>
  <si>
    <t>南 宇 和 郡</t>
  </si>
  <si>
    <t>区分</t>
  </si>
  <si>
    <t xml:space="preserve">Ｄ  公共職業能力 </t>
  </si>
  <si>
    <t>進学者</t>
  </si>
  <si>
    <t>Ａ　高等学校等</t>
  </si>
  <si>
    <t>2.「専修学校(一般課程)等入学者」とは、専修学校（一般課程）及び各種学校へ入学した者である。また、入学しかつ就職した者を含む。</t>
  </si>
  <si>
    <t>3.「左記以外の者」とは、家事手伝いをしている者、外国の学校に入学した者、進路が未定であることが明らかな者の合計である。</t>
  </si>
  <si>
    <t>就　職　者</t>
  </si>
  <si>
    <t>左記以外の者</t>
  </si>
  <si>
    <t>死亡・不詳</t>
  </si>
  <si>
    <t>4.「就職率」とは、卒業者のうち「就職者」及び「Ａ,Ｂ,Ｃ,Ｄのうち就職している者」の占める割合である。</t>
  </si>
  <si>
    <t>1.「高等学校等進学者」とは、高等学校・中等教育学校後期課程・特別支援学校高等部の本科及び別科、高等専門学校への進学者である。また、進学しかつ就職した者を含む。</t>
  </si>
  <si>
    <t>Ａ,Ｂ,Ｃ,Ｄのうち就職している者（再掲）</t>
  </si>
  <si>
    <t>中学校卒業者の状況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</si>
</sst>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2"/>
      <name val="HGPｺﾞｼｯｸM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176" fontId="6" fillId="0" borderId="0" xfId="49" applyNumberFormat="1" applyFont="1" applyFill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left" vertical="center" indent="1"/>
    </xf>
    <xf numFmtId="176" fontId="6" fillId="0" borderId="16" xfId="49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41" fontId="5" fillId="0" borderId="14" xfId="49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38" fontId="6" fillId="0" borderId="1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41" fontId="5" fillId="0" borderId="12" xfId="49" applyNumberFormat="1" applyFont="1" applyFill="1" applyBorder="1" applyAlignment="1">
      <alignment horizontal="right"/>
    </xf>
    <xf numFmtId="180" fontId="5" fillId="0" borderId="0" xfId="49" applyNumberFormat="1" applyFont="1" applyFill="1" applyBorder="1" applyAlignment="1">
      <alignment horizontal="right"/>
    </xf>
    <xf numFmtId="180" fontId="5" fillId="0" borderId="14" xfId="49" applyNumberFormat="1" applyFont="1" applyFill="1" applyBorder="1" applyAlignment="1">
      <alignment horizontal="right"/>
    </xf>
    <xf numFmtId="41" fontId="5" fillId="0" borderId="13" xfId="49" applyNumberFormat="1" applyFont="1" applyFill="1" applyBorder="1" applyAlignment="1">
      <alignment horizontal="right"/>
    </xf>
    <xf numFmtId="41" fontId="5" fillId="0" borderId="19" xfId="49" applyNumberFormat="1" applyFont="1" applyFill="1" applyBorder="1" applyAlignment="1">
      <alignment horizontal="right"/>
    </xf>
    <xf numFmtId="41" fontId="5" fillId="0" borderId="20" xfId="49" applyNumberFormat="1" applyFont="1" applyFill="1" applyBorder="1" applyAlignment="1">
      <alignment horizontal="right"/>
    </xf>
    <xf numFmtId="180" fontId="5" fillId="0" borderId="19" xfId="4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3" fontId="5" fillId="0" borderId="14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38" fontId="6" fillId="0" borderId="21" xfId="4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6"/>
  <sheetViews>
    <sheetView tabSelected="1" zoomScale="75" zoomScaleNormal="75" zoomScaleSheetLayoutView="75" zoomScalePageLayoutView="0" workbookViewId="0" topLeftCell="A1">
      <selection activeCell="B2" sqref="B2:B4"/>
    </sheetView>
  </sheetViews>
  <sheetFormatPr defaultColWidth="9.00390625" defaultRowHeight="13.5"/>
  <cols>
    <col min="1" max="1" width="4.625" style="1" customWidth="1"/>
    <col min="2" max="2" width="13.125" style="11" customWidth="1"/>
    <col min="3" max="17" width="10.50390625" style="1" customWidth="1"/>
    <col min="18" max="18" width="13.125" style="11" customWidth="1"/>
    <col min="19" max="27" width="13.125" style="1" customWidth="1"/>
    <col min="28" max="28" width="12.50390625" style="12" customWidth="1"/>
    <col min="29" max="57" width="6.625" style="1" customWidth="1"/>
    <col min="58" max="16384" width="9.00390625" style="1" customWidth="1"/>
  </cols>
  <sheetData>
    <row r="1" spans="1:28" ht="17.25" customHeight="1">
      <c r="A1" s="3"/>
      <c r="B1" s="13" t="s">
        <v>67</v>
      </c>
      <c r="C1" s="13"/>
      <c r="D1" s="13"/>
      <c r="R1" s="13" t="s">
        <v>31</v>
      </c>
      <c r="AB1" s="14"/>
    </row>
    <row r="2" spans="1:28" ht="16.5" customHeight="1">
      <c r="A2" s="2"/>
      <c r="B2" s="45" t="s">
        <v>55</v>
      </c>
      <c r="C2" s="47" t="s">
        <v>28</v>
      </c>
      <c r="D2" s="48"/>
      <c r="E2" s="49"/>
      <c r="F2" s="58" t="s">
        <v>58</v>
      </c>
      <c r="G2" s="59"/>
      <c r="H2" s="47" t="s">
        <v>19</v>
      </c>
      <c r="I2" s="55"/>
      <c r="J2" s="47" t="s">
        <v>20</v>
      </c>
      <c r="K2" s="55"/>
      <c r="L2" s="47" t="s">
        <v>56</v>
      </c>
      <c r="M2" s="55"/>
      <c r="N2" s="47" t="s">
        <v>61</v>
      </c>
      <c r="O2" s="48"/>
      <c r="P2" s="47" t="s">
        <v>62</v>
      </c>
      <c r="Q2" s="49"/>
      <c r="R2" s="45" t="s">
        <v>55</v>
      </c>
      <c r="S2" s="47" t="s">
        <v>63</v>
      </c>
      <c r="T2" s="48"/>
      <c r="U2" s="43" t="s">
        <v>66</v>
      </c>
      <c r="V2" s="41"/>
      <c r="W2" s="41"/>
      <c r="X2" s="44"/>
      <c r="Y2" s="40" t="s">
        <v>29</v>
      </c>
      <c r="Z2" s="41"/>
      <c r="AA2" s="42"/>
      <c r="AB2" s="18" t="s">
        <v>30</v>
      </c>
    </row>
    <row r="3" spans="2:28" ht="16.5" customHeight="1">
      <c r="B3" s="62"/>
      <c r="C3" s="50"/>
      <c r="D3" s="51"/>
      <c r="E3" s="52"/>
      <c r="F3" s="60" t="s">
        <v>57</v>
      </c>
      <c r="G3" s="61"/>
      <c r="H3" s="53" t="s">
        <v>21</v>
      </c>
      <c r="I3" s="54"/>
      <c r="J3" s="53" t="s">
        <v>22</v>
      </c>
      <c r="K3" s="54"/>
      <c r="L3" s="56" t="s">
        <v>10</v>
      </c>
      <c r="M3" s="57"/>
      <c r="N3" s="50"/>
      <c r="O3" s="51"/>
      <c r="P3" s="50"/>
      <c r="Q3" s="52"/>
      <c r="R3" s="62"/>
      <c r="S3" s="50"/>
      <c r="T3" s="51"/>
      <c r="U3" s="28" t="s">
        <v>12</v>
      </c>
      <c r="V3" s="18" t="s">
        <v>13</v>
      </c>
      <c r="W3" s="18" t="s">
        <v>14</v>
      </c>
      <c r="X3" s="29" t="s">
        <v>15</v>
      </c>
      <c r="Y3" s="55" t="s">
        <v>0</v>
      </c>
      <c r="Z3" s="45" t="s">
        <v>1</v>
      </c>
      <c r="AA3" s="45" t="s">
        <v>2</v>
      </c>
      <c r="AB3" s="63" t="s">
        <v>0</v>
      </c>
    </row>
    <row r="4" spans="2:28" ht="16.5" customHeight="1">
      <c r="B4" s="46"/>
      <c r="C4" s="17" t="s">
        <v>0</v>
      </c>
      <c r="D4" s="17" t="s">
        <v>1</v>
      </c>
      <c r="E4" s="17" t="s">
        <v>2</v>
      </c>
      <c r="F4" s="17" t="s">
        <v>1</v>
      </c>
      <c r="G4" s="17" t="s">
        <v>2</v>
      </c>
      <c r="H4" s="18" t="s">
        <v>1</v>
      </c>
      <c r="I4" s="18" t="s">
        <v>2</v>
      </c>
      <c r="J4" s="18" t="s">
        <v>1</v>
      </c>
      <c r="K4" s="18" t="s">
        <v>2</v>
      </c>
      <c r="L4" s="18" t="s">
        <v>1</v>
      </c>
      <c r="M4" s="18" t="s">
        <v>2</v>
      </c>
      <c r="N4" s="17" t="s">
        <v>1</v>
      </c>
      <c r="O4" s="15" t="s">
        <v>2</v>
      </c>
      <c r="P4" s="17" t="s">
        <v>1</v>
      </c>
      <c r="Q4" s="17" t="s">
        <v>2</v>
      </c>
      <c r="R4" s="46"/>
      <c r="S4" s="17" t="s">
        <v>1</v>
      </c>
      <c r="T4" s="15" t="s">
        <v>2</v>
      </c>
      <c r="U4" s="28" t="s">
        <v>11</v>
      </c>
      <c r="V4" s="18" t="s">
        <v>11</v>
      </c>
      <c r="W4" s="18" t="s">
        <v>11</v>
      </c>
      <c r="X4" s="29" t="s">
        <v>11</v>
      </c>
      <c r="Y4" s="52"/>
      <c r="Z4" s="46"/>
      <c r="AA4" s="46"/>
      <c r="AB4" s="64"/>
    </row>
    <row r="5" spans="2:28" ht="1.5" customHeight="1">
      <c r="B5" s="6" t="s">
        <v>16</v>
      </c>
      <c r="C5" s="8" t="s">
        <v>16</v>
      </c>
      <c r="D5" s="2" t="s">
        <v>16</v>
      </c>
      <c r="E5" s="2" t="s">
        <v>16</v>
      </c>
      <c r="F5" s="2" t="s">
        <v>16</v>
      </c>
      <c r="G5" s="2" t="s">
        <v>16</v>
      </c>
      <c r="H5" s="7" t="s">
        <v>16</v>
      </c>
      <c r="I5" s="7" t="s">
        <v>16</v>
      </c>
      <c r="J5" s="7" t="s">
        <v>16</v>
      </c>
      <c r="K5" s="7" t="s">
        <v>16</v>
      </c>
      <c r="L5" s="7" t="s">
        <v>16</v>
      </c>
      <c r="M5" s="7" t="s">
        <v>16</v>
      </c>
      <c r="N5" s="2" t="s">
        <v>16</v>
      </c>
      <c r="O5" s="7" t="s">
        <v>16</v>
      </c>
      <c r="P5" s="7" t="s">
        <v>16</v>
      </c>
      <c r="Q5" s="16" t="s">
        <v>16</v>
      </c>
      <c r="R5" s="6" t="s">
        <v>16</v>
      </c>
      <c r="S5" s="7" t="s">
        <v>16</v>
      </c>
      <c r="T5" s="7"/>
      <c r="U5" s="7" t="s">
        <v>16</v>
      </c>
      <c r="V5" s="7" t="s">
        <v>16</v>
      </c>
      <c r="W5" s="7"/>
      <c r="X5" s="7"/>
      <c r="Y5" s="9" t="s">
        <v>16</v>
      </c>
      <c r="Z5" s="9" t="s">
        <v>16</v>
      </c>
      <c r="AA5" s="9" t="s">
        <v>16</v>
      </c>
      <c r="AB5" s="20" t="s">
        <v>16</v>
      </c>
    </row>
    <row r="6" spans="2:28" ht="16.5" customHeight="1">
      <c r="B6" s="6" t="s">
        <v>6</v>
      </c>
      <c r="C6" s="30">
        <f>D6+E6</f>
        <v>158</v>
      </c>
      <c r="D6" s="24">
        <f aca="true" t="shared" si="0" ref="D6:E8">SUM(F6,H6,J6,L6,N6,P6,S6)</f>
        <v>79</v>
      </c>
      <c r="E6" s="24">
        <f t="shared" si="0"/>
        <v>79</v>
      </c>
      <c r="F6" s="21">
        <v>79</v>
      </c>
      <c r="G6" s="21">
        <v>79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2">
        <v>0</v>
      </c>
      <c r="R6" s="6" t="s">
        <v>6</v>
      </c>
      <c r="S6" s="23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31">
        <f>(F6+G6)/C6*100</f>
        <v>100</v>
      </c>
      <c r="Z6" s="31">
        <f aca="true" t="shared" si="1" ref="Z6:AA8">F6/D6*100</f>
        <v>100</v>
      </c>
      <c r="AA6" s="31">
        <f t="shared" si="1"/>
        <v>100</v>
      </c>
      <c r="AB6" s="38">
        <v>0</v>
      </c>
    </row>
    <row r="7" spans="2:28" ht="16.5" customHeight="1">
      <c r="B7" s="6" t="s">
        <v>7</v>
      </c>
      <c r="C7" s="30">
        <f>D7+E7</f>
        <v>11691</v>
      </c>
      <c r="D7" s="24">
        <f t="shared" si="0"/>
        <v>5960</v>
      </c>
      <c r="E7" s="24">
        <f t="shared" si="0"/>
        <v>5731</v>
      </c>
      <c r="F7" s="21">
        <v>5845</v>
      </c>
      <c r="G7" s="21">
        <v>5655</v>
      </c>
      <c r="H7" s="21">
        <v>2</v>
      </c>
      <c r="I7" s="21">
        <v>7</v>
      </c>
      <c r="J7" s="21">
        <v>7</v>
      </c>
      <c r="K7" s="21">
        <v>8</v>
      </c>
      <c r="L7" s="21">
        <v>1</v>
      </c>
      <c r="M7" s="21">
        <v>0</v>
      </c>
      <c r="N7" s="21">
        <v>47</v>
      </c>
      <c r="O7" s="21">
        <v>20</v>
      </c>
      <c r="P7" s="21">
        <v>56</v>
      </c>
      <c r="Q7" s="22">
        <v>40</v>
      </c>
      <c r="R7" s="6" t="s">
        <v>7</v>
      </c>
      <c r="S7" s="23">
        <v>2</v>
      </c>
      <c r="T7" s="21">
        <v>1</v>
      </c>
      <c r="U7" s="21">
        <v>4</v>
      </c>
      <c r="V7" s="21">
        <v>0</v>
      </c>
      <c r="W7" s="21">
        <v>1</v>
      </c>
      <c r="X7" s="21">
        <v>0</v>
      </c>
      <c r="Y7" s="31">
        <f>(F7+G7)/C7*100</f>
        <v>98.36626464801984</v>
      </c>
      <c r="Z7" s="31">
        <f t="shared" si="1"/>
        <v>98.07046979865773</v>
      </c>
      <c r="AA7" s="31">
        <f t="shared" si="1"/>
        <v>98.6738789042052</v>
      </c>
      <c r="AB7" s="32">
        <f>(N7+O7+U7+V7+W7+X7)/C7*100</f>
        <v>0.6158583525789069</v>
      </c>
    </row>
    <row r="8" spans="2:28" ht="16.5" customHeight="1">
      <c r="B8" s="6" t="s">
        <v>8</v>
      </c>
      <c r="C8" s="30">
        <f>D8+E8</f>
        <v>310</v>
      </c>
      <c r="D8" s="24">
        <f t="shared" si="0"/>
        <v>160</v>
      </c>
      <c r="E8" s="24">
        <f t="shared" si="0"/>
        <v>150</v>
      </c>
      <c r="F8" s="21">
        <v>160</v>
      </c>
      <c r="G8" s="21">
        <v>149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2">
        <v>1</v>
      </c>
      <c r="R8" s="6" t="s">
        <v>8</v>
      </c>
      <c r="S8" s="23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31">
        <f>(F8+G8)/C8*100</f>
        <v>99.67741935483872</v>
      </c>
      <c r="Z8" s="31">
        <f t="shared" si="1"/>
        <v>100</v>
      </c>
      <c r="AA8" s="31">
        <f t="shared" si="1"/>
        <v>99.33333333333333</v>
      </c>
      <c r="AB8" s="38">
        <f>(N8+O8+U8+V8+W8+X8)/C8*100</f>
        <v>0</v>
      </c>
    </row>
    <row r="9" spans="2:28" ht="1.5" customHeight="1">
      <c r="B9" s="6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6"/>
      <c r="S9" s="23"/>
      <c r="T9" s="21"/>
      <c r="U9" s="21"/>
      <c r="V9" s="21"/>
      <c r="W9" s="21"/>
      <c r="X9" s="21"/>
      <c r="Y9" s="26"/>
      <c r="Z9" s="26"/>
      <c r="AA9" s="26"/>
      <c r="AB9" s="27"/>
    </row>
    <row r="10" spans="2:28" ht="16.5" customHeight="1">
      <c r="B10" s="6" t="s">
        <v>3</v>
      </c>
      <c r="C10" s="30">
        <f>C11+C12</f>
        <v>12159</v>
      </c>
      <c r="D10" s="24">
        <f aca="true" t="shared" si="2" ref="D10:Q10">D11+D12</f>
        <v>6199</v>
      </c>
      <c r="E10" s="24">
        <f t="shared" si="2"/>
        <v>5960</v>
      </c>
      <c r="F10" s="24">
        <f t="shared" si="2"/>
        <v>6084</v>
      </c>
      <c r="G10" s="24">
        <f t="shared" si="2"/>
        <v>5883</v>
      </c>
      <c r="H10" s="24">
        <f t="shared" si="2"/>
        <v>2</v>
      </c>
      <c r="I10" s="24">
        <f t="shared" si="2"/>
        <v>7</v>
      </c>
      <c r="J10" s="24">
        <f t="shared" si="2"/>
        <v>7</v>
      </c>
      <c r="K10" s="24">
        <f t="shared" si="2"/>
        <v>8</v>
      </c>
      <c r="L10" s="24">
        <f t="shared" si="2"/>
        <v>1</v>
      </c>
      <c r="M10" s="24">
        <f t="shared" si="2"/>
        <v>0</v>
      </c>
      <c r="N10" s="24">
        <f t="shared" si="2"/>
        <v>47</v>
      </c>
      <c r="O10" s="24">
        <f t="shared" si="2"/>
        <v>20</v>
      </c>
      <c r="P10" s="24">
        <f t="shared" si="2"/>
        <v>56</v>
      </c>
      <c r="Q10" s="25">
        <f t="shared" si="2"/>
        <v>41</v>
      </c>
      <c r="R10" s="6" t="s">
        <v>3</v>
      </c>
      <c r="S10" s="30">
        <f aca="true" t="shared" si="3" ref="S10:X10">S11+S12</f>
        <v>2</v>
      </c>
      <c r="T10" s="24">
        <f t="shared" si="3"/>
        <v>1</v>
      </c>
      <c r="U10" s="24">
        <f t="shared" si="3"/>
        <v>4</v>
      </c>
      <c r="V10" s="24">
        <f t="shared" si="3"/>
        <v>0</v>
      </c>
      <c r="W10" s="24">
        <f t="shared" si="3"/>
        <v>1</v>
      </c>
      <c r="X10" s="24">
        <f t="shared" si="3"/>
        <v>0</v>
      </c>
      <c r="Y10" s="31">
        <f>(F10+G10)/C10*100</f>
        <v>98.42092277325438</v>
      </c>
      <c r="Z10" s="31">
        <f aca="true" t="shared" si="4" ref="Z10:AA12">F10/D10*100</f>
        <v>98.14486207452815</v>
      </c>
      <c r="AA10" s="31">
        <f t="shared" si="4"/>
        <v>98.70805369127517</v>
      </c>
      <c r="AB10" s="27">
        <v>0.6</v>
      </c>
    </row>
    <row r="11" spans="2:28" ht="16.5" customHeight="1">
      <c r="B11" s="6" t="s">
        <v>4</v>
      </c>
      <c r="C11" s="30">
        <f>SUM(C14:C24)</f>
        <v>11002</v>
      </c>
      <c r="D11" s="24">
        <f aca="true" t="shared" si="5" ref="D11:Q11">SUM(D14:D24)</f>
        <v>5642</v>
      </c>
      <c r="E11" s="24">
        <f t="shared" si="5"/>
        <v>5360</v>
      </c>
      <c r="F11" s="24">
        <f t="shared" si="5"/>
        <v>5531</v>
      </c>
      <c r="G11" s="24">
        <f t="shared" si="5"/>
        <v>5287</v>
      </c>
      <c r="H11" s="24">
        <f t="shared" si="5"/>
        <v>2</v>
      </c>
      <c r="I11" s="24">
        <f t="shared" si="5"/>
        <v>6</v>
      </c>
      <c r="J11" s="24">
        <f t="shared" si="5"/>
        <v>7</v>
      </c>
      <c r="K11" s="24">
        <f t="shared" si="5"/>
        <v>8</v>
      </c>
      <c r="L11" s="24">
        <f t="shared" si="5"/>
        <v>1</v>
      </c>
      <c r="M11" s="24">
        <f t="shared" si="5"/>
        <v>0</v>
      </c>
      <c r="N11" s="24">
        <f t="shared" si="5"/>
        <v>47</v>
      </c>
      <c r="O11" s="24">
        <f t="shared" si="5"/>
        <v>19</v>
      </c>
      <c r="P11" s="24">
        <f t="shared" si="5"/>
        <v>54</v>
      </c>
      <c r="Q11" s="25">
        <f t="shared" si="5"/>
        <v>40</v>
      </c>
      <c r="R11" s="6" t="s">
        <v>4</v>
      </c>
      <c r="S11" s="30">
        <f aca="true" t="shared" si="6" ref="S11:X11">SUM(S14:S24)</f>
        <v>0</v>
      </c>
      <c r="T11" s="24">
        <f t="shared" si="6"/>
        <v>0</v>
      </c>
      <c r="U11" s="24">
        <f t="shared" si="6"/>
        <v>4</v>
      </c>
      <c r="V11" s="24">
        <f t="shared" si="6"/>
        <v>0</v>
      </c>
      <c r="W11" s="24">
        <f t="shared" si="6"/>
        <v>1</v>
      </c>
      <c r="X11" s="24">
        <f t="shared" si="6"/>
        <v>0</v>
      </c>
      <c r="Y11" s="31">
        <f>(F11+G11)/C11*100</f>
        <v>98.32757680421741</v>
      </c>
      <c r="Z11" s="31">
        <f t="shared" si="4"/>
        <v>98.03261254874158</v>
      </c>
      <c r="AA11" s="31">
        <f t="shared" si="4"/>
        <v>98.63805970149254</v>
      </c>
      <c r="AB11" s="32">
        <f>(N11+O11+U11+V11+W11+X11)/C11*100</f>
        <v>0.6453372114161061</v>
      </c>
    </row>
    <row r="12" spans="2:28" ht="16.5" customHeight="1">
      <c r="B12" s="6" t="s">
        <v>5</v>
      </c>
      <c r="C12" s="30">
        <f>SUM(C25,C27,C29,C32,C34,C36,C39)</f>
        <v>1157</v>
      </c>
      <c r="D12" s="24">
        <f aca="true" t="shared" si="7" ref="D12:X12">SUM(D25,D27,D29,D32,D34,D36,D39)</f>
        <v>557</v>
      </c>
      <c r="E12" s="24">
        <f t="shared" si="7"/>
        <v>600</v>
      </c>
      <c r="F12" s="24">
        <f t="shared" si="7"/>
        <v>553</v>
      </c>
      <c r="G12" s="24">
        <f t="shared" si="7"/>
        <v>596</v>
      </c>
      <c r="H12" s="24">
        <f t="shared" si="7"/>
        <v>0</v>
      </c>
      <c r="I12" s="24">
        <f t="shared" si="7"/>
        <v>1</v>
      </c>
      <c r="J12" s="24">
        <f t="shared" si="7"/>
        <v>0</v>
      </c>
      <c r="K12" s="24">
        <f t="shared" si="7"/>
        <v>0</v>
      </c>
      <c r="L12" s="24">
        <f t="shared" si="7"/>
        <v>0</v>
      </c>
      <c r="M12" s="24">
        <f t="shared" si="7"/>
        <v>0</v>
      </c>
      <c r="N12" s="24">
        <f t="shared" si="7"/>
        <v>0</v>
      </c>
      <c r="O12" s="24">
        <f t="shared" si="7"/>
        <v>1</v>
      </c>
      <c r="P12" s="24">
        <f t="shared" si="7"/>
        <v>2</v>
      </c>
      <c r="Q12" s="25">
        <f t="shared" si="7"/>
        <v>1</v>
      </c>
      <c r="R12" s="6" t="s">
        <v>5</v>
      </c>
      <c r="S12" s="30">
        <f t="shared" si="7"/>
        <v>2</v>
      </c>
      <c r="T12" s="24">
        <f t="shared" si="7"/>
        <v>1</v>
      </c>
      <c r="U12" s="24">
        <f t="shared" si="7"/>
        <v>0</v>
      </c>
      <c r="V12" s="24">
        <f t="shared" si="7"/>
        <v>0</v>
      </c>
      <c r="W12" s="24">
        <f t="shared" si="7"/>
        <v>0</v>
      </c>
      <c r="X12" s="24">
        <f t="shared" si="7"/>
        <v>0</v>
      </c>
      <c r="Y12" s="31">
        <f>(F12+G12)/C12*100</f>
        <v>99.3085566119274</v>
      </c>
      <c r="Z12" s="31">
        <f t="shared" si="4"/>
        <v>99.2818671454219</v>
      </c>
      <c r="AA12" s="31">
        <f t="shared" si="4"/>
        <v>99.33333333333333</v>
      </c>
      <c r="AB12" s="32">
        <f>(N12+O12+U12+V12+W12+X12)/C12*100</f>
        <v>0.08643042350907519</v>
      </c>
    </row>
    <row r="13" spans="2:28" ht="2.25" customHeight="1">
      <c r="B13" s="6"/>
      <c r="C13" s="30"/>
      <c r="D13" s="24"/>
      <c r="E13" s="24"/>
      <c r="F13" s="24"/>
      <c r="G13" s="24"/>
      <c r="H13" s="21"/>
      <c r="I13" s="21"/>
      <c r="J13" s="21"/>
      <c r="K13" s="21"/>
      <c r="L13" s="21"/>
      <c r="M13" s="21"/>
      <c r="N13" s="24"/>
      <c r="O13" s="21"/>
      <c r="P13" s="24"/>
      <c r="Q13" s="22"/>
      <c r="R13" s="6"/>
      <c r="S13" s="23"/>
      <c r="T13" s="21"/>
      <c r="U13" s="21"/>
      <c r="V13" s="21"/>
      <c r="W13" s="21"/>
      <c r="X13" s="21"/>
      <c r="Y13" s="26"/>
      <c r="Z13" s="26"/>
      <c r="AA13" s="26"/>
      <c r="AB13" s="27"/>
    </row>
    <row r="14" spans="2:28" ht="18" customHeight="1">
      <c r="B14" s="6" t="s">
        <v>37</v>
      </c>
      <c r="C14" s="30">
        <f aca="true" t="shared" si="8" ref="C14:C24">D14+E14</f>
        <v>4518</v>
      </c>
      <c r="D14" s="24">
        <f>SUM(F14,H14,J14,L14,N14,P14,S14)</f>
        <v>2290</v>
      </c>
      <c r="E14" s="24">
        <f>SUM(G14,I14,K14,M14,O14,Q14,T14)</f>
        <v>2228</v>
      </c>
      <c r="F14" s="24">
        <v>2257</v>
      </c>
      <c r="G14" s="24">
        <v>2204</v>
      </c>
      <c r="H14" s="24">
        <v>1</v>
      </c>
      <c r="I14" s="24">
        <v>3</v>
      </c>
      <c r="J14" s="24">
        <v>3</v>
      </c>
      <c r="K14" s="24">
        <v>4</v>
      </c>
      <c r="L14" s="24">
        <v>0</v>
      </c>
      <c r="M14" s="24">
        <v>0</v>
      </c>
      <c r="N14" s="24">
        <v>10</v>
      </c>
      <c r="O14" s="24">
        <v>4</v>
      </c>
      <c r="P14" s="24">
        <v>19</v>
      </c>
      <c r="Q14" s="25">
        <v>13</v>
      </c>
      <c r="R14" s="6" t="s">
        <v>37</v>
      </c>
      <c r="S14" s="30">
        <v>0</v>
      </c>
      <c r="T14" s="24">
        <v>0</v>
      </c>
      <c r="U14" s="24">
        <v>0</v>
      </c>
      <c r="V14" s="24">
        <v>0</v>
      </c>
      <c r="W14" s="24">
        <v>1</v>
      </c>
      <c r="X14" s="24">
        <v>0</v>
      </c>
      <c r="Y14" s="31">
        <f aca="true" t="shared" si="9" ref="Y14:Y40">(F14+G14)/C14*100</f>
        <v>98.73837981407702</v>
      </c>
      <c r="Z14" s="31">
        <f aca="true" t="shared" si="10" ref="Z14:Z40">F14/D14*100</f>
        <v>98.5589519650655</v>
      </c>
      <c r="AA14" s="31">
        <f aca="true" t="shared" si="11" ref="AA14:AA40">G14/E14*100</f>
        <v>98.92280071813285</v>
      </c>
      <c r="AB14" s="32">
        <f aca="true" t="shared" si="12" ref="AB14:AB40">(N14+O14+U14+V14+W14+X14)/C14*100</f>
        <v>0.33200531208499334</v>
      </c>
    </row>
    <row r="15" spans="2:28" ht="18" customHeight="1">
      <c r="B15" s="6" t="s">
        <v>38</v>
      </c>
      <c r="C15" s="30">
        <f t="shared" si="8"/>
        <v>1309</v>
      </c>
      <c r="D15" s="24">
        <f aca="true" t="shared" si="13" ref="D15:D24">SUM(F15,H15,J15,L15,N15,P15,S15)</f>
        <v>667</v>
      </c>
      <c r="E15" s="24">
        <f aca="true" t="shared" si="14" ref="E15:E24">SUM(G15,I15,K15,M15,O15,Q15,T15)</f>
        <v>642</v>
      </c>
      <c r="F15" s="24">
        <v>652</v>
      </c>
      <c r="G15" s="24">
        <v>635</v>
      </c>
      <c r="H15" s="24">
        <v>0</v>
      </c>
      <c r="I15" s="24">
        <v>0</v>
      </c>
      <c r="J15" s="24">
        <v>0</v>
      </c>
      <c r="K15" s="24">
        <v>0</v>
      </c>
      <c r="L15" s="24">
        <v>1</v>
      </c>
      <c r="M15" s="24">
        <v>0</v>
      </c>
      <c r="N15" s="24">
        <v>5</v>
      </c>
      <c r="O15" s="24">
        <v>5</v>
      </c>
      <c r="P15" s="24">
        <v>9</v>
      </c>
      <c r="Q15" s="25">
        <v>2</v>
      </c>
      <c r="R15" s="6" t="s">
        <v>38</v>
      </c>
      <c r="S15" s="30">
        <v>0</v>
      </c>
      <c r="T15" s="24">
        <v>0</v>
      </c>
      <c r="U15" s="24">
        <v>1</v>
      </c>
      <c r="V15" s="24">
        <v>0</v>
      </c>
      <c r="W15" s="24">
        <v>0</v>
      </c>
      <c r="X15" s="24">
        <v>0</v>
      </c>
      <c r="Y15" s="31">
        <f t="shared" si="9"/>
        <v>98.31932773109243</v>
      </c>
      <c r="Z15" s="31">
        <f t="shared" si="10"/>
        <v>97.75112443778112</v>
      </c>
      <c r="AA15" s="31">
        <f t="shared" si="11"/>
        <v>98.90965732087228</v>
      </c>
      <c r="AB15" s="32">
        <f t="shared" si="12"/>
        <v>0.8403361344537815</v>
      </c>
    </row>
    <row r="16" spans="2:28" ht="16.5" customHeight="1">
      <c r="B16" s="6" t="s">
        <v>39</v>
      </c>
      <c r="C16" s="30">
        <f t="shared" si="8"/>
        <v>585</v>
      </c>
      <c r="D16" s="24">
        <f t="shared" si="13"/>
        <v>307</v>
      </c>
      <c r="E16" s="24">
        <f t="shared" si="14"/>
        <v>278</v>
      </c>
      <c r="F16" s="24">
        <v>302</v>
      </c>
      <c r="G16" s="24">
        <v>275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24">
        <v>0</v>
      </c>
      <c r="P16" s="24">
        <v>3</v>
      </c>
      <c r="Q16" s="25">
        <v>3</v>
      </c>
      <c r="R16" s="6" t="s">
        <v>39</v>
      </c>
      <c r="S16" s="30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31">
        <f t="shared" si="9"/>
        <v>98.63247863247864</v>
      </c>
      <c r="Z16" s="31">
        <f t="shared" si="10"/>
        <v>98.37133550488599</v>
      </c>
      <c r="AA16" s="31">
        <f t="shared" si="11"/>
        <v>98.92086330935251</v>
      </c>
      <c r="AB16" s="32">
        <f t="shared" si="12"/>
        <v>0.3418803418803419</v>
      </c>
    </row>
    <row r="17" spans="2:28" ht="16.5" customHeight="1">
      <c r="B17" s="6" t="s">
        <v>40</v>
      </c>
      <c r="C17" s="30">
        <f t="shared" si="8"/>
        <v>305</v>
      </c>
      <c r="D17" s="24">
        <f t="shared" si="13"/>
        <v>167</v>
      </c>
      <c r="E17" s="24">
        <f t="shared" si="14"/>
        <v>138</v>
      </c>
      <c r="F17" s="24">
        <v>166</v>
      </c>
      <c r="G17" s="24">
        <v>138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  <c r="Q17" s="25">
        <v>0</v>
      </c>
      <c r="R17" s="6" t="s">
        <v>40</v>
      </c>
      <c r="S17" s="30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31">
        <f t="shared" si="9"/>
        <v>99.672131147541</v>
      </c>
      <c r="Z17" s="31">
        <f t="shared" si="10"/>
        <v>99.40119760479041</v>
      </c>
      <c r="AA17" s="31">
        <f t="shared" si="11"/>
        <v>100</v>
      </c>
      <c r="AB17" s="38">
        <f t="shared" si="12"/>
        <v>0</v>
      </c>
    </row>
    <row r="18" spans="2:28" ht="16.5" customHeight="1">
      <c r="B18" s="6" t="s">
        <v>41</v>
      </c>
      <c r="C18" s="30">
        <f t="shared" si="8"/>
        <v>1157</v>
      </c>
      <c r="D18" s="24">
        <f t="shared" si="13"/>
        <v>589</v>
      </c>
      <c r="E18" s="24">
        <f t="shared" si="14"/>
        <v>568</v>
      </c>
      <c r="F18" s="24">
        <v>571</v>
      </c>
      <c r="G18" s="24">
        <v>550</v>
      </c>
      <c r="H18" s="24">
        <v>0</v>
      </c>
      <c r="I18" s="24">
        <v>2</v>
      </c>
      <c r="J18" s="24">
        <v>2</v>
      </c>
      <c r="K18" s="24">
        <v>1</v>
      </c>
      <c r="L18" s="24">
        <v>0</v>
      </c>
      <c r="M18" s="24">
        <v>0</v>
      </c>
      <c r="N18" s="24">
        <v>7</v>
      </c>
      <c r="O18" s="24">
        <v>2</v>
      </c>
      <c r="P18" s="24">
        <v>9</v>
      </c>
      <c r="Q18" s="25">
        <v>13</v>
      </c>
      <c r="R18" s="6" t="s">
        <v>41</v>
      </c>
      <c r="S18" s="30">
        <v>0</v>
      </c>
      <c r="T18" s="24">
        <v>0</v>
      </c>
      <c r="U18" s="24">
        <v>2</v>
      </c>
      <c r="V18" s="24">
        <v>0</v>
      </c>
      <c r="W18" s="24">
        <v>0</v>
      </c>
      <c r="X18" s="24">
        <v>0</v>
      </c>
      <c r="Y18" s="31">
        <f t="shared" si="9"/>
        <v>96.88850475367329</v>
      </c>
      <c r="Z18" s="31">
        <f t="shared" si="10"/>
        <v>96.9439728353141</v>
      </c>
      <c r="AA18" s="31">
        <f t="shared" si="11"/>
        <v>96.83098591549296</v>
      </c>
      <c r="AB18" s="32">
        <f t="shared" si="12"/>
        <v>0.9507346585998271</v>
      </c>
    </row>
    <row r="19" spans="2:28" ht="16.5" customHeight="1">
      <c r="B19" s="6" t="s">
        <v>42</v>
      </c>
      <c r="C19" s="30">
        <f t="shared" si="8"/>
        <v>1011</v>
      </c>
      <c r="D19" s="24">
        <f t="shared" si="13"/>
        <v>514</v>
      </c>
      <c r="E19" s="24">
        <f t="shared" si="14"/>
        <v>497</v>
      </c>
      <c r="F19" s="24">
        <v>495</v>
      </c>
      <c r="G19" s="24">
        <v>485</v>
      </c>
      <c r="H19" s="24">
        <v>1</v>
      </c>
      <c r="I19" s="24">
        <v>1</v>
      </c>
      <c r="J19" s="24">
        <v>2</v>
      </c>
      <c r="K19" s="24">
        <v>2</v>
      </c>
      <c r="L19" s="24">
        <v>0</v>
      </c>
      <c r="M19" s="24">
        <v>0</v>
      </c>
      <c r="N19" s="24">
        <v>11</v>
      </c>
      <c r="O19" s="24">
        <v>5</v>
      </c>
      <c r="P19" s="24">
        <v>5</v>
      </c>
      <c r="Q19" s="25">
        <v>4</v>
      </c>
      <c r="R19" s="6" t="s">
        <v>42</v>
      </c>
      <c r="S19" s="30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31">
        <f t="shared" si="9"/>
        <v>96.93372898120673</v>
      </c>
      <c r="Z19" s="31">
        <f t="shared" si="10"/>
        <v>96.3035019455253</v>
      </c>
      <c r="AA19" s="31">
        <f t="shared" si="11"/>
        <v>97.58551307847083</v>
      </c>
      <c r="AB19" s="32">
        <f t="shared" si="12"/>
        <v>1.582591493570722</v>
      </c>
    </row>
    <row r="20" spans="2:28" ht="16.5" customHeight="1">
      <c r="B20" s="6" t="s">
        <v>43</v>
      </c>
      <c r="C20" s="30">
        <f t="shared" si="8"/>
        <v>427</v>
      </c>
      <c r="D20" s="24">
        <f t="shared" si="13"/>
        <v>220</v>
      </c>
      <c r="E20" s="24">
        <f t="shared" si="14"/>
        <v>207</v>
      </c>
      <c r="F20" s="24">
        <v>220</v>
      </c>
      <c r="G20" s="24">
        <v>205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2</v>
      </c>
      <c r="P20" s="24">
        <v>0</v>
      </c>
      <c r="Q20" s="25">
        <v>0</v>
      </c>
      <c r="R20" s="6" t="s">
        <v>43</v>
      </c>
      <c r="S20" s="30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31">
        <f t="shared" si="9"/>
        <v>99.53161592505855</v>
      </c>
      <c r="Z20" s="31">
        <f t="shared" si="10"/>
        <v>100</v>
      </c>
      <c r="AA20" s="31">
        <f t="shared" si="11"/>
        <v>99.03381642512076</v>
      </c>
      <c r="AB20" s="32">
        <f t="shared" si="12"/>
        <v>0.468384074941452</v>
      </c>
    </row>
    <row r="21" spans="2:28" ht="16.5" customHeight="1">
      <c r="B21" s="6" t="s">
        <v>44</v>
      </c>
      <c r="C21" s="30">
        <f t="shared" si="8"/>
        <v>343</v>
      </c>
      <c r="D21" s="24">
        <f t="shared" si="13"/>
        <v>178</v>
      </c>
      <c r="E21" s="24">
        <f t="shared" si="14"/>
        <v>165</v>
      </c>
      <c r="F21" s="24">
        <v>173</v>
      </c>
      <c r="G21" s="24">
        <v>164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4</v>
      </c>
      <c r="O21" s="24">
        <v>0</v>
      </c>
      <c r="P21" s="24">
        <v>1</v>
      </c>
      <c r="Q21" s="25">
        <v>1</v>
      </c>
      <c r="R21" s="6" t="s">
        <v>44</v>
      </c>
      <c r="S21" s="30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31">
        <f t="shared" si="9"/>
        <v>98.25072886297376</v>
      </c>
      <c r="Z21" s="31">
        <f t="shared" si="10"/>
        <v>97.19101123595506</v>
      </c>
      <c r="AA21" s="31">
        <f t="shared" si="11"/>
        <v>99.39393939393939</v>
      </c>
      <c r="AB21" s="32">
        <f t="shared" si="12"/>
        <v>1.1661807580174928</v>
      </c>
    </row>
    <row r="22" spans="2:28" ht="16.5" customHeight="1">
      <c r="B22" s="6" t="s">
        <v>45</v>
      </c>
      <c r="C22" s="30">
        <f t="shared" si="8"/>
        <v>757</v>
      </c>
      <c r="D22" s="24">
        <f t="shared" si="13"/>
        <v>391</v>
      </c>
      <c r="E22" s="24">
        <f t="shared" si="14"/>
        <v>366</v>
      </c>
      <c r="F22" s="24">
        <v>380</v>
      </c>
      <c r="G22" s="24">
        <v>362</v>
      </c>
      <c r="H22" s="24">
        <v>0</v>
      </c>
      <c r="I22" s="24">
        <v>0</v>
      </c>
      <c r="J22" s="24">
        <v>0</v>
      </c>
      <c r="K22" s="24">
        <v>1</v>
      </c>
      <c r="L22" s="24">
        <v>0</v>
      </c>
      <c r="M22" s="24">
        <v>0</v>
      </c>
      <c r="N22" s="24">
        <v>7</v>
      </c>
      <c r="O22" s="24">
        <v>0</v>
      </c>
      <c r="P22" s="24">
        <v>4</v>
      </c>
      <c r="Q22" s="25">
        <v>3</v>
      </c>
      <c r="R22" s="6" t="s">
        <v>45</v>
      </c>
      <c r="S22" s="30">
        <v>0</v>
      </c>
      <c r="T22" s="24">
        <v>0</v>
      </c>
      <c r="U22" s="24">
        <v>1</v>
      </c>
      <c r="V22" s="24">
        <v>0</v>
      </c>
      <c r="W22" s="24">
        <v>0</v>
      </c>
      <c r="X22" s="24">
        <v>0</v>
      </c>
      <c r="Y22" s="31">
        <f t="shared" si="9"/>
        <v>98.01849405548217</v>
      </c>
      <c r="Z22" s="31">
        <f t="shared" si="10"/>
        <v>97.18670076726342</v>
      </c>
      <c r="AA22" s="31">
        <f t="shared" si="11"/>
        <v>98.90710382513662</v>
      </c>
      <c r="AB22" s="32">
        <f t="shared" si="12"/>
        <v>1.0568031704095113</v>
      </c>
    </row>
    <row r="23" spans="2:28" ht="16.5" customHeight="1">
      <c r="B23" s="6" t="s">
        <v>46</v>
      </c>
      <c r="C23" s="30">
        <f t="shared" si="8"/>
        <v>296</v>
      </c>
      <c r="D23" s="24">
        <f t="shared" si="13"/>
        <v>156</v>
      </c>
      <c r="E23" s="24">
        <f t="shared" si="14"/>
        <v>140</v>
      </c>
      <c r="F23" s="24">
        <v>154</v>
      </c>
      <c r="G23" s="24">
        <v>138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4">
        <v>1</v>
      </c>
      <c r="P23" s="24">
        <v>1</v>
      </c>
      <c r="Q23" s="25">
        <v>1</v>
      </c>
      <c r="R23" s="6" t="s">
        <v>46</v>
      </c>
      <c r="S23" s="30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31">
        <f t="shared" si="9"/>
        <v>98.64864864864865</v>
      </c>
      <c r="Z23" s="31">
        <f t="shared" si="10"/>
        <v>98.71794871794873</v>
      </c>
      <c r="AA23" s="31">
        <f t="shared" si="11"/>
        <v>98.57142857142858</v>
      </c>
      <c r="AB23" s="32">
        <f t="shared" si="12"/>
        <v>0.6756756756756757</v>
      </c>
    </row>
    <row r="24" spans="2:28" ht="16.5" customHeight="1">
      <c r="B24" s="6" t="s">
        <v>47</v>
      </c>
      <c r="C24" s="30">
        <f t="shared" si="8"/>
        <v>294</v>
      </c>
      <c r="D24" s="24">
        <f t="shared" si="13"/>
        <v>163</v>
      </c>
      <c r="E24" s="24">
        <f t="shared" si="14"/>
        <v>131</v>
      </c>
      <c r="F24" s="24">
        <v>161</v>
      </c>
      <c r="G24" s="24">
        <v>131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2</v>
      </c>
      <c r="Q24" s="25">
        <v>0</v>
      </c>
      <c r="R24" s="6" t="s">
        <v>47</v>
      </c>
      <c r="S24" s="30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31">
        <f t="shared" si="9"/>
        <v>99.31972789115646</v>
      </c>
      <c r="Z24" s="31">
        <f t="shared" si="10"/>
        <v>98.77300613496932</v>
      </c>
      <c r="AA24" s="31">
        <f t="shared" si="11"/>
        <v>100</v>
      </c>
      <c r="AB24" s="38">
        <f t="shared" si="12"/>
        <v>0</v>
      </c>
    </row>
    <row r="25" spans="1:28" ht="16.5" customHeight="1">
      <c r="A25" s="1" t="s">
        <v>32</v>
      </c>
      <c r="B25" s="6" t="s">
        <v>48</v>
      </c>
      <c r="C25" s="30">
        <f aca="true" t="shared" si="15" ref="C25:C40">D25+E25</f>
        <v>44</v>
      </c>
      <c r="D25" s="24">
        <f aca="true" t="shared" si="16" ref="D25:D40">SUM(F25,H25,J25,L25,N25,P25,S25)</f>
        <v>17</v>
      </c>
      <c r="E25" s="24">
        <f aca="true" t="shared" si="17" ref="E25:E40">SUM(G25,I25,K25,M25,O25,Q25,T25)</f>
        <v>27</v>
      </c>
      <c r="F25" s="24">
        <f aca="true" t="shared" si="18" ref="F25:Q25">F26</f>
        <v>17</v>
      </c>
      <c r="G25" s="24">
        <f t="shared" si="18"/>
        <v>27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5">
        <f t="shared" si="18"/>
        <v>0</v>
      </c>
      <c r="R25" s="6" t="s">
        <v>48</v>
      </c>
      <c r="S25" s="30">
        <f aca="true" t="shared" si="19" ref="S25:X25">S26</f>
        <v>0</v>
      </c>
      <c r="T25" s="24">
        <f t="shared" si="19"/>
        <v>0</v>
      </c>
      <c r="U25" s="24">
        <f t="shared" si="19"/>
        <v>0</v>
      </c>
      <c r="V25" s="24">
        <f t="shared" si="19"/>
        <v>0</v>
      </c>
      <c r="W25" s="24">
        <f t="shared" si="19"/>
        <v>0</v>
      </c>
      <c r="X25" s="24">
        <f t="shared" si="19"/>
        <v>0</v>
      </c>
      <c r="Y25" s="31">
        <f t="shared" si="9"/>
        <v>100</v>
      </c>
      <c r="Z25" s="31">
        <f t="shared" si="10"/>
        <v>100</v>
      </c>
      <c r="AA25" s="31">
        <f t="shared" si="11"/>
        <v>100</v>
      </c>
      <c r="AB25" s="38">
        <f t="shared" si="12"/>
        <v>0</v>
      </c>
    </row>
    <row r="26" spans="2:28" ht="16.5" customHeight="1">
      <c r="B26" s="4" t="s">
        <v>36</v>
      </c>
      <c r="C26" s="30">
        <f t="shared" si="15"/>
        <v>44</v>
      </c>
      <c r="D26" s="24">
        <f t="shared" si="16"/>
        <v>17</v>
      </c>
      <c r="E26" s="24">
        <f t="shared" si="17"/>
        <v>27</v>
      </c>
      <c r="F26" s="24">
        <v>17</v>
      </c>
      <c r="G26" s="24">
        <v>27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0</v>
      </c>
      <c r="R26" s="4" t="s">
        <v>36</v>
      </c>
      <c r="S26" s="30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31">
        <f t="shared" si="9"/>
        <v>100</v>
      </c>
      <c r="Z26" s="31">
        <f t="shared" si="10"/>
        <v>100</v>
      </c>
      <c r="AA26" s="31">
        <f t="shared" si="11"/>
        <v>100</v>
      </c>
      <c r="AB26" s="38">
        <f t="shared" si="12"/>
        <v>0</v>
      </c>
    </row>
    <row r="27" spans="1:28" ht="16.5" customHeight="1">
      <c r="A27" s="1" t="s">
        <v>32</v>
      </c>
      <c r="B27" s="6" t="s">
        <v>49</v>
      </c>
      <c r="C27" s="30">
        <f t="shared" si="15"/>
        <v>59</v>
      </c>
      <c r="D27" s="24">
        <f t="shared" si="16"/>
        <v>25</v>
      </c>
      <c r="E27" s="24">
        <f t="shared" si="17"/>
        <v>34</v>
      </c>
      <c r="F27" s="24">
        <f aca="true" t="shared" si="20" ref="F27:Q27">F28</f>
        <v>25</v>
      </c>
      <c r="G27" s="24">
        <f t="shared" si="20"/>
        <v>34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5">
        <f t="shared" si="20"/>
        <v>0</v>
      </c>
      <c r="R27" s="6" t="s">
        <v>49</v>
      </c>
      <c r="S27" s="30">
        <f aca="true" t="shared" si="21" ref="S27:X27">S28</f>
        <v>0</v>
      </c>
      <c r="T27" s="24">
        <f t="shared" si="21"/>
        <v>0</v>
      </c>
      <c r="U27" s="24">
        <f t="shared" si="21"/>
        <v>0</v>
      </c>
      <c r="V27" s="24">
        <f t="shared" si="21"/>
        <v>0</v>
      </c>
      <c r="W27" s="24">
        <f t="shared" si="21"/>
        <v>0</v>
      </c>
      <c r="X27" s="24">
        <f t="shared" si="21"/>
        <v>0</v>
      </c>
      <c r="Y27" s="31">
        <f t="shared" si="9"/>
        <v>100</v>
      </c>
      <c r="Z27" s="31">
        <f t="shared" si="10"/>
        <v>100</v>
      </c>
      <c r="AA27" s="31">
        <f t="shared" si="11"/>
        <v>100</v>
      </c>
      <c r="AB27" s="38">
        <f t="shared" si="12"/>
        <v>0</v>
      </c>
    </row>
    <row r="28" spans="2:28" ht="16.5" customHeight="1">
      <c r="B28" s="4" t="s">
        <v>33</v>
      </c>
      <c r="C28" s="30">
        <f t="shared" si="15"/>
        <v>59</v>
      </c>
      <c r="D28" s="24">
        <f t="shared" si="16"/>
        <v>25</v>
      </c>
      <c r="E28" s="24">
        <f t="shared" si="17"/>
        <v>34</v>
      </c>
      <c r="F28" s="24">
        <v>25</v>
      </c>
      <c r="G28" s="24">
        <v>34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0</v>
      </c>
      <c r="R28" s="4" t="s">
        <v>33</v>
      </c>
      <c r="S28" s="30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31">
        <f t="shared" si="9"/>
        <v>100</v>
      </c>
      <c r="Z28" s="31">
        <f t="shared" si="10"/>
        <v>100</v>
      </c>
      <c r="AA28" s="31">
        <f t="shared" si="11"/>
        <v>100</v>
      </c>
      <c r="AB28" s="38">
        <f t="shared" si="12"/>
        <v>0</v>
      </c>
    </row>
    <row r="29" spans="1:28" ht="16.5" customHeight="1">
      <c r="A29" s="1" t="s">
        <v>32</v>
      </c>
      <c r="B29" s="6" t="s">
        <v>50</v>
      </c>
      <c r="C29" s="30">
        <f t="shared" si="15"/>
        <v>486</v>
      </c>
      <c r="D29" s="24">
        <f t="shared" si="16"/>
        <v>228</v>
      </c>
      <c r="E29" s="24">
        <f t="shared" si="17"/>
        <v>258</v>
      </c>
      <c r="F29" s="24">
        <f>F30+F31</f>
        <v>224</v>
      </c>
      <c r="G29" s="24">
        <f aca="true" t="shared" si="22" ref="G29:Q29">G30+G31</f>
        <v>257</v>
      </c>
      <c r="H29" s="24">
        <f t="shared" si="22"/>
        <v>0</v>
      </c>
      <c r="I29" s="24">
        <f t="shared" si="22"/>
        <v>0</v>
      </c>
      <c r="J29" s="24">
        <f t="shared" si="22"/>
        <v>0</v>
      </c>
      <c r="K29" s="24">
        <f t="shared" si="22"/>
        <v>0</v>
      </c>
      <c r="L29" s="24">
        <f t="shared" si="22"/>
        <v>0</v>
      </c>
      <c r="M29" s="24">
        <f t="shared" si="22"/>
        <v>0</v>
      </c>
      <c r="N29" s="24">
        <f t="shared" si="22"/>
        <v>0</v>
      </c>
      <c r="O29" s="24">
        <f t="shared" si="22"/>
        <v>0</v>
      </c>
      <c r="P29" s="24">
        <f t="shared" si="22"/>
        <v>2</v>
      </c>
      <c r="Q29" s="25">
        <f t="shared" si="22"/>
        <v>0</v>
      </c>
      <c r="R29" s="6" t="s">
        <v>50</v>
      </c>
      <c r="S29" s="30">
        <f aca="true" t="shared" si="23" ref="S29:X29">S30+S31</f>
        <v>2</v>
      </c>
      <c r="T29" s="24">
        <f t="shared" si="23"/>
        <v>1</v>
      </c>
      <c r="U29" s="24">
        <f t="shared" si="23"/>
        <v>0</v>
      </c>
      <c r="V29" s="24">
        <f t="shared" si="23"/>
        <v>0</v>
      </c>
      <c r="W29" s="24">
        <f t="shared" si="23"/>
        <v>0</v>
      </c>
      <c r="X29" s="24">
        <f t="shared" si="23"/>
        <v>0</v>
      </c>
      <c r="Y29" s="31">
        <f t="shared" si="9"/>
        <v>98.97119341563786</v>
      </c>
      <c r="Z29" s="31">
        <f t="shared" si="10"/>
        <v>98.24561403508771</v>
      </c>
      <c r="AA29" s="31">
        <f t="shared" si="11"/>
        <v>99.6124031007752</v>
      </c>
      <c r="AB29" s="38">
        <f t="shared" si="12"/>
        <v>0</v>
      </c>
    </row>
    <row r="30" spans="2:28" ht="16.5" customHeight="1">
      <c r="B30" s="4" t="s">
        <v>23</v>
      </c>
      <c r="C30" s="30">
        <f t="shared" si="15"/>
        <v>285</v>
      </c>
      <c r="D30" s="24">
        <f t="shared" si="16"/>
        <v>129</v>
      </c>
      <c r="E30" s="24">
        <f t="shared" si="17"/>
        <v>156</v>
      </c>
      <c r="F30" s="24">
        <v>127</v>
      </c>
      <c r="G30" s="24">
        <v>155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4" t="s">
        <v>23</v>
      </c>
      <c r="S30" s="30">
        <v>2</v>
      </c>
      <c r="T30" s="24">
        <v>1</v>
      </c>
      <c r="U30" s="24">
        <v>0</v>
      </c>
      <c r="V30" s="24">
        <v>0</v>
      </c>
      <c r="W30" s="24">
        <v>0</v>
      </c>
      <c r="X30" s="24">
        <v>0</v>
      </c>
      <c r="Y30" s="31">
        <f t="shared" si="9"/>
        <v>98.94736842105263</v>
      </c>
      <c r="Z30" s="31">
        <f t="shared" si="10"/>
        <v>98.44961240310077</v>
      </c>
      <c r="AA30" s="31">
        <f t="shared" si="11"/>
        <v>99.35897435897436</v>
      </c>
      <c r="AB30" s="38">
        <f t="shared" si="12"/>
        <v>0</v>
      </c>
    </row>
    <row r="31" spans="2:28" ht="16.5" customHeight="1">
      <c r="B31" s="4" t="s">
        <v>24</v>
      </c>
      <c r="C31" s="30">
        <f t="shared" si="15"/>
        <v>201</v>
      </c>
      <c r="D31" s="24">
        <f t="shared" si="16"/>
        <v>99</v>
      </c>
      <c r="E31" s="24">
        <f t="shared" si="17"/>
        <v>102</v>
      </c>
      <c r="F31" s="24">
        <v>97</v>
      </c>
      <c r="G31" s="24">
        <v>102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2</v>
      </c>
      <c r="Q31" s="25">
        <v>0</v>
      </c>
      <c r="R31" s="4" t="s">
        <v>24</v>
      </c>
      <c r="S31" s="30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31">
        <f t="shared" si="9"/>
        <v>99.00497512437812</v>
      </c>
      <c r="Z31" s="31">
        <f t="shared" si="10"/>
        <v>97.97979797979798</v>
      </c>
      <c r="AA31" s="31">
        <f t="shared" si="11"/>
        <v>100</v>
      </c>
      <c r="AB31" s="38">
        <f t="shared" si="12"/>
        <v>0</v>
      </c>
    </row>
    <row r="32" spans="1:28" ht="16.5" customHeight="1">
      <c r="A32" s="1" t="s">
        <v>32</v>
      </c>
      <c r="B32" s="6" t="s">
        <v>51</v>
      </c>
      <c r="C32" s="30">
        <f t="shared" si="15"/>
        <v>179</v>
      </c>
      <c r="D32" s="24">
        <f t="shared" si="16"/>
        <v>93</v>
      </c>
      <c r="E32" s="24">
        <f t="shared" si="17"/>
        <v>86</v>
      </c>
      <c r="F32" s="24">
        <f aca="true" t="shared" si="24" ref="F32:Q32">F33</f>
        <v>93</v>
      </c>
      <c r="G32" s="24">
        <f t="shared" si="24"/>
        <v>85</v>
      </c>
      <c r="H32" s="24">
        <f t="shared" si="24"/>
        <v>0</v>
      </c>
      <c r="I32" s="24">
        <f t="shared" si="24"/>
        <v>0</v>
      </c>
      <c r="J32" s="24">
        <f t="shared" si="24"/>
        <v>0</v>
      </c>
      <c r="K32" s="24">
        <f t="shared" si="24"/>
        <v>0</v>
      </c>
      <c r="L32" s="24">
        <f t="shared" si="24"/>
        <v>0</v>
      </c>
      <c r="M32" s="24">
        <f t="shared" si="24"/>
        <v>0</v>
      </c>
      <c r="N32" s="24">
        <f t="shared" si="24"/>
        <v>0</v>
      </c>
      <c r="O32" s="24">
        <f t="shared" si="24"/>
        <v>0</v>
      </c>
      <c r="P32" s="24">
        <f t="shared" si="24"/>
        <v>0</v>
      </c>
      <c r="Q32" s="25">
        <f t="shared" si="24"/>
        <v>1</v>
      </c>
      <c r="R32" s="6" t="s">
        <v>51</v>
      </c>
      <c r="S32" s="30">
        <f aca="true" t="shared" si="25" ref="S32:X32">S33</f>
        <v>0</v>
      </c>
      <c r="T32" s="24">
        <f t="shared" si="25"/>
        <v>0</v>
      </c>
      <c r="U32" s="24">
        <f t="shared" si="25"/>
        <v>0</v>
      </c>
      <c r="V32" s="24">
        <f t="shared" si="25"/>
        <v>0</v>
      </c>
      <c r="W32" s="24">
        <f t="shared" si="25"/>
        <v>0</v>
      </c>
      <c r="X32" s="24">
        <f t="shared" si="25"/>
        <v>0</v>
      </c>
      <c r="Y32" s="31">
        <f t="shared" si="9"/>
        <v>99.4413407821229</v>
      </c>
      <c r="Z32" s="31">
        <f t="shared" si="10"/>
        <v>100</v>
      </c>
      <c r="AA32" s="31">
        <f t="shared" si="11"/>
        <v>98.83720930232558</v>
      </c>
      <c r="AB32" s="38">
        <f t="shared" si="12"/>
        <v>0</v>
      </c>
    </row>
    <row r="33" spans="2:28" ht="16.5" customHeight="1">
      <c r="B33" s="4" t="s">
        <v>25</v>
      </c>
      <c r="C33" s="30">
        <f t="shared" si="15"/>
        <v>179</v>
      </c>
      <c r="D33" s="24">
        <f t="shared" si="16"/>
        <v>93</v>
      </c>
      <c r="E33" s="24">
        <f t="shared" si="17"/>
        <v>86</v>
      </c>
      <c r="F33" s="24">
        <v>93</v>
      </c>
      <c r="G33" s="24">
        <v>85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1</v>
      </c>
      <c r="R33" s="4" t="s">
        <v>25</v>
      </c>
      <c r="S33" s="30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31">
        <f t="shared" si="9"/>
        <v>99.4413407821229</v>
      </c>
      <c r="Z33" s="31">
        <f t="shared" si="10"/>
        <v>100</v>
      </c>
      <c r="AA33" s="31">
        <f t="shared" si="11"/>
        <v>98.83720930232558</v>
      </c>
      <c r="AB33" s="38">
        <f t="shared" si="12"/>
        <v>0</v>
      </c>
    </row>
    <row r="34" spans="1:28" ht="16.5" customHeight="1">
      <c r="A34" s="1" t="s">
        <v>32</v>
      </c>
      <c r="B34" s="6" t="s">
        <v>52</v>
      </c>
      <c r="C34" s="30">
        <f t="shared" si="15"/>
        <v>66</v>
      </c>
      <c r="D34" s="24">
        <f t="shared" si="16"/>
        <v>30</v>
      </c>
      <c r="E34" s="24">
        <f t="shared" si="17"/>
        <v>36</v>
      </c>
      <c r="F34" s="24">
        <f aca="true" t="shared" si="26" ref="F34:Q34">F35</f>
        <v>30</v>
      </c>
      <c r="G34" s="24">
        <f t="shared" si="26"/>
        <v>35</v>
      </c>
      <c r="H34" s="24">
        <f t="shared" si="26"/>
        <v>0</v>
      </c>
      <c r="I34" s="24">
        <f t="shared" si="26"/>
        <v>1</v>
      </c>
      <c r="J34" s="24">
        <f t="shared" si="26"/>
        <v>0</v>
      </c>
      <c r="K34" s="24">
        <f t="shared" si="26"/>
        <v>0</v>
      </c>
      <c r="L34" s="24">
        <f t="shared" si="26"/>
        <v>0</v>
      </c>
      <c r="M34" s="24">
        <f t="shared" si="26"/>
        <v>0</v>
      </c>
      <c r="N34" s="24">
        <f t="shared" si="26"/>
        <v>0</v>
      </c>
      <c r="O34" s="24">
        <f t="shared" si="26"/>
        <v>0</v>
      </c>
      <c r="P34" s="24">
        <f t="shared" si="26"/>
        <v>0</v>
      </c>
      <c r="Q34" s="25">
        <f t="shared" si="26"/>
        <v>0</v>
      </c>
      <c r="R34" s="6" t="s">
        <v>52</v>
      </c>
      <c r="S34" s="30">
        <f aca="true" t="shared" si="27" ref="S34:X34">S35</f>
        <v>0</v>
      </c>
      <c r="T34" s="24">
        <f t="shared" si="27"/>
        <v>0</v>
      </c>
      <c r="U34" s="24">
        <f t="shared" si="27"/>
        <v>0</v>
      </c>
      <c r="V34" s="24">
        <f t="shared" si="27"/>
        <v>0</v>
      </c>
      <c r="W34" s="24">
        <f t="shared" si="27"/>
        <v>0</v>
      </c>
      <c r="X34" s="24">
        <f t="shared" si="27"/>
        <v>0</v>
      </c>
      <c r="Y34" s="31">
        <f t="shared" si="9"/>
        <v>98.48484848484848</v>
      </c>
      <c r="Z34" s="31">
        <f t="shared" si="10"/>
        <v>100</v>
      </c>
      <c r="AA34" s="31">
        <f t="shared" si="11"/>
        <v>97.22222222222221</v>
      </c>
      <c r="AB34" s="38">
        <f t="shared" si="12"/>
        <v>0</v>
      </c>
    </row>
    <row r="35" spans="2:28" ht="16.5" customHeight="1">
      <c r="B35" s="4" t="s">
        <v>26</v>
      </c>
      <c r="C35" s="30">
        <f t="shared" si="15"/>
        <v>66</v>
      </c>
      <c r="D35" s="24">
        <f t="shared" si="16"/>
        <v>30</v>
      </c>
      <c r="E35" s="24">
        <f t="shared" si="17"/>
        <v>36</v>
      </c>
      <c r="F35" s="24">
        <v>30</v>
      </c>
      <c r="G35" s="24">
        <v>35</v>
      </c>
      <c r="H35" s="24">
        <v>0</v>
      </c>
      <c r="I35" s="24">
        <v>1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4" t="s">
        <v>26</v>
      </c>
      <c r="S35" s="30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31">
        <f t="shared" si="9"/>
        <v>98.48484848484848</v>
      </c>
      <c r="Z35" s="31">
        <f t="shared" si="10"/>
        <v>100</v>
      </c>
      <c r="AA35" s="31">
        <f t="shared" si="11"/>
        <v>97.22222222222221</v>
      </c>
      <c r="AB35" s="38">
        <f t="shared" si="12"/>
        <v>0</v>
      </c>
    </row>
    <row r="36" spans="1:28" ht="16.5" customHeight="1">
      <c r="A36" s="1" t="s">
        <v>32</v>
      </c>
      <c r="B36" s="6" t="s">
        <v>53</v>
      </c>
      <c r="C36" s="30">
        <f t="shared" si="15"/>
        <v>132</v>
      </c>
      <c r="D36" s="24">
        <f t="shared" si="16"/>
        <v>75</v>
      </c>
      <c r="E36" s="24">
        <f t="shared" si="17"/>
        <v>57</v>
      </c>
      <c r="F36" s="24">
        <f aca="true" t="shared" si="28" ref="F36:Q36">F37+F38</f>
        <v>75</v>
      </c>
      <c r="G36" s="24">
        <f t="shared" si="28"/>
        <v>56</v>
      </c>
      <c r="H36" s="24">
        <f t="shared" si="28"/>
        <v>0</v>
      </c>
      <c r="I36" s="24">
        <f t="shared" si="28"/>
        <v>0</v>
      </c>
      <c r="J36" s="24">
        <f t="shared" si="28"/>
        <v>0</v>
      </c>
      <c r="K36" s="24">
        <f t="shared" si="28"/>
        <v>0</v>
      </c>
      <c r="L36" s="24">
        <f t="shared" si="28"/>
        <v>0</v>
      </c>
      <c r="M36" s="24">
        <f t="shared" si="28"/>
        <v>0</v>
      </c>
      <c r="N36" s="24">
        <f t="shared" si="28"/>
        <v>0</v>
      </c>
      <c r="O36" s="24">
        <f t="shared" si="28"/>
        <v>1</v>
      </c>
      <c r="P36" s="24">
        <f t="shared" si="28"/>
        <v>0</v>
      </c>
      <c r="Q36" s="25">
        <f t="shared" si="28"/>
        <v>0</v>
      </c>
      <c r="R36" s="6" t="s">
        <v>53</v>
      </c>
      <c r="S36" s="30">
        <f aca="true" t="shared" si="29" ref="S36:X36">S37+S38</f>
        <v>0</v>
      </c>
      <c r="T36" s="24">
        <f t="shared" si="29"/>
        <v>0</v>
      </c>
      <c r="U36" s="24">
        <f t="shared" si="29"/>
        <v>0</v>
      </c>
      <c r="V36" s="24">
        <f t="shared" si="29"/>
        <v>0</v>
      </c>
      <c r="W36" s="24">
        <f t="shared" si="29"/>
        <v>0</v>
      </c>
      <c r="X36" s="24">
        <f t="shared" si="29"/>
        <v>0</v>
      </c>
      <c r="Y36" s="31">
        <f t="shared" si="9"/>
        <v>99.24242424242425</v>
      </c>
      <c r="Z36" s="31">
        <f t="shared" si="10"/>
        <v>100</v>
      </c>
      <c r="AA36" s="31">
        <f t="shared" si="11"/>
        <v>98.24561403508771</v>
      </c>
      <c r="AB36" s="32">
        <f t="shared" si="12"/>
        <v>0.7575757575757576</v>
      </c>
    </row>
    <row r="37" spans="2:28" ht="16.5" customHeight="1">
      <c r="B37" s="4" t="s">
        <v>27</v>
      </c>
      <c r="C37" s="30">
        <f t="shared" si="15"/>
        <v>34</v>
      </c>
      <c r="D37" s="24">
        <f t="shared" si="16"/>
        <v>21</v>
      </c>
      <c r="E37" s="24">
        <f t="shared" si="17"/>
        <v>13</v>
      </c>
      <c r="F37" s="24">
        <v>21</v>
      </c>
      <c r="G37" s="24">
        <v>13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4" t="s">
        <v>27</v>
      </c>
      <c r="S37" s="30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31">
        <f t="shared" si="9"/>
        <v>100</v>
      </c>
      <c r="Z37" s="31">
        <f t="shared" si="10"/>
        <v>100</v>
      </c>
      <c r="AA37" s="31">
        <f t="shared" si="11"/>
        <v>100</v>
      </c>
      <c r="AB37" s="38">
        <f t="shared" si="12"/>
        <v>0</v>
      </c>
    </row>
    <row r="38" spans="2:28" ht="16.5" customHeight="1">
      <c r="B38" s="4" t="s">
        <v>34</v>
      </c>
      <c r="C38" s="30">
        <f t="shared" si="15"/>
        <v>98</v>
      </c>
      <c r="D38" s="24">
        <f t="shared" si="16"/>
        <v>54</v>
      </c>
      <c r="E38" s="24">
        <f t="shared" si="17"/>
        <v>44</v>
      </c>
      <c r="F38" s="24">
        <v>54</v>
      </c>
      <c r="G38" s="24">
        <v>43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1</v>
      </c>
      <c r="P38" s="24">
        <v>0</v>
      </c>
      <c r="Q38" s="25">
        <v>0</v>
      </c>
      <c r="R38" s="4" t="s">
        <v>34</v>
      </c>
      <c r="S38" s="30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31">
        <f t="shared" si="9"/>
        <v>98.9795918367347</v>
      </c>
      <c r="Z38" s="31">
        <f t="shared" si="10"/>
        <v>100</v>
      </c>
      <c r="AA38" s="31">
        <f t="shared" si="11"/>
        <v>97.72727272727273</v>
      </c>
      <c r="AB38" s="32">
        <f t="shared" si="12"/>
        <v>1.0204081632653061</v>
      </c>
    </row>
    <row r="39" spans="1:28" ht="16.5" customHeight="1">
      <c r="A39" s="1" t="s">
        <v>32</v>
      </c>
      <c r="B39" s="6" t="s">
        <v>54</v>
      </c>
      <c r="C39" s="30">
        <f t="shared" si="15"/>
        <v>191</v>
      </c>
      <c r="D39" s="24">
        <f t="shared" si="16"/>
        <v>89</v>
      </c>
      <c r="E39" s="24">
        <f t="shared" si="17"/>
        <v>102</v>
      </c>
      <c r="F39" s="24">
        <f>F40</f>
        <v>89</v>
      </c>
      <c r="G39" s="24">
        <f aca="true" t="shared" si="30" ref="G39:Q39">G40</f>
        <v>102</v>
      </c>
      <c r="H39" s="24">
        <f t="shared" si="30"/>
        <v>0</v>
      </c>
      <c r="I39" s="24">
        <f t="shared" si="30"/>
        <v>0</v>
      </c>
      <c r="J39" s="24">
        <f t="shared" si="30"/>
        <v>0</v>
      </c>
      <c r="K39" s="24">
        <f t="shared" si="30"/>
        <v>0</v>
      </c>
      <c r="L39" s="24">
        <f t="shared" si="30"/>
        <v>0</v>
      </c>
      <c r="M39" s="24">
        <f t="shared" si="30"/>
        <v>0</v>
      </c>
      <c r="N39" s="24">
        <f t="shared" si="30"/>
        <v>0</v>
      </c>
      <c r="O39" s="24">
        <f t="shared" si="30"/>
        <v>0</v>
      </c>
      <c r="P39" s="24">
        <f t="shared" si="30"/>
        <v>0</v>
      </c>
      <c r="Q39" s="25">
        <f t="shared" si="30"/>
        <v>0</v>
      </c>
      <c r="R39" s="6" t="s">
        <v>54</v>
      </c>
      <c r="S39" s="30">
        <f aca="true" t="shared" si="31" ref="S39:X39">S40</f>
        <v>0</v>
      </c>
      <c r="T39" s="24">
        <f t="shared" si="31"/>
        <v>0</v>
      </c>
      <c r="U39" s="24">
        <f t="shared" si="31"/>
        <v>0</v>
      </c>
      <c r="V39" s="24">
        <f t="shared" si="31"/>
        <v>0</v>
      </c>
      <c r="W39" s="24">
        <f t="shared" si="31"/>
        <v>0</v>
      </c>
      <c r="X39" s="24">
        <f t="shared" si="31"/>
        <v>0</v>
      </c>
      <c r="Y39" s="31">
        <f t="shared" si="9"/>
        <v>100</v>
      </c>
      <c r="Z39" s="31">
        <f t="shared" si="10"/>
        <v>100</v>
      </c>
      <c r="AA39" s="31">
        <f t="shared" si="11"/>
        <v>100</v>
      </c>
      <c r="AB39" s="38">
        <f t="shared" si="12"/>
        <v>0</v>
      </c>
    </row>
    <row r="40" spans="2:28" ht="16.5" customHeight="1">
      <c r="B40" s="5" t="s">
        <v>35</v>
      </c>
      <c r="C40" s="33">
        <f t="shared" si="15"/>
        <v>191</v>
      </c>
      <c r="D40" s="34">
        <f t="shared" si="16"/>
        <v>89</v>
      </c>
      <c r="E40" s="34">
        <f t="shared" si="17"/>
        <v>102</v>
      </c>
      <c r="F40" s="34">
        <v>89</v>
      </c>
      <c r="G40" s="34">
        <v>102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5">
        <v>0</v>
      </c>
      <c r="R40" s="5" t="s">
        <v>35</v>
      </c>
      <c r="S40" s="33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6">
        <f t="shared" si="9"/>
        <v>100</v>
      </c>
      <c r="Z40" s="36">
        <f t="shared" si="10"/>
        <v>100</v>
      </c>
      <c r="AA40" s="36">
        <f t="shared" si="11"/>
        <v>100</v>
      </c>
      <c r="AB40" s="39">
        <f t="shared" si="12"/>
        <v>0</v>
      </c>
    </row>
    <row r="41" spans="2:18" ht="16.5" customHeight="1">
      <c r="B41" s="19" t="s">
        <v>65</v>
      </c>
      <c r="R41" s="10"/>
    </row>
    <row r="42" ht="16.5" customHeight="1">
      <c r="B42" s="19" t="s">
        <v>59</v>
      </c>
    </row>
    <row r="43" ht="16.5" customHeight="1">
      <c r="B43" s="19" t="s">
        <v>60</v>
      </c>
    </row>
    <row r="44" ht="16.5" customHeight="1">
      <c r="B44" s="19" t="s">
        <v>64</v>
      </c>
    </row>
    <row r="45" ht="16.5" customHeight="1"/>
    <row r="46" ht="16.5" customHeight="1">
      <c r="B46" s="3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>
      <c r="A52" s="1" t="s">
        <v>17</v>
      </c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A58" s="1" t="s">
        <v>18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A64" s="1" t="s">
        <v>18</v>
      </c>
    </row>
    <row r="65" ht="16.5" customHeight="1"/>
    <row r="66" ht="16.5" customHeight="1"/>
    <row r="67" ht="16.5" customHeight="1"/>
    <row r="68" ht="16.5" customHeight="1"/>
    <row r="69" ht="16.5" customHeight="1">
      <c r="A69" s="1" t="s">
        <v>9</v>
      </c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spans="1:58" s="2" customFormat="1" ht="16.5" customHeight="1">
      <c r="A76" s="2" t="s">
        <v>9</v>
      </c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1"/>
      <c r="S76" s="1"/>
      <c r="T76" s="1"/>
      <c r="U76" s="1"/>
      <c r="V76" s="1"/>
      <c r="W76" s="1"/>
      <c r="X76" s="1"/>
      <c r="Y76" s="1"/>
      <c r="Z76" s="1"/>
      <c r="AA76" s="1"/>
      <c r="AB76" s="1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5.25" customHeight="1"/>
  </sheetData>
  <sheetProtection/>
  <mergeCells count="20">
    <mergeCell ref="F3:G3"/>
    <mergeCell ref="B2:B4"/>
    <mergeCell ref="AB3:AB4"/>
    <mergeCell ref="R2:R4"/>
    <mergeCell ref="S2:T3"/>
    <mergeCell ref="Y3:Y4"/>
    <mergeCell ref="Z3:Z4"/>
    <mergeCell ref="H2:I2"/>
    <mergeCell ref="H3:I3"/>
    <mergeCell ref="J2:K2"/>
    <mergeCell ref="Y2:AA2"/>
    <mergeCell ref="U2:X2"/>
    <mergeCell ref="AA3:AA4"/>
    <mergeCell ref="C2:E3"/>
    <mergeCell ref="N2:O3"/>
    <mergeCell ref="P2:Q3"/>
    <mergeCell ref="J3:K3"/>
    <mergeCell ref="L2:M2"/>
    <mergeCell ref="L3:M3"/>
    <mergeCell ref="F2:G2"/>
  </mergeCells>
  <printOptions/>
  <pageMargins left="0.7874015748031497" right="0.1968503937007874" top="0.6299212598425197" bottom="0.4724409448818898" header="0.4724409448818898" footer="0.4724409448818898"/>
  <pageSetup horizontalDpi="600" verticalDpi="600" orientation="landscape" paperSize="9" scale="80" r:id="rId1"/>
  <colBreaks count="1" manualBreakCount="1">
    <brk id="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2018-01-15T07:56:47Z</dcterms:modified>
  <cp:category/>
  <cp:version/>
  <cp:contentType/>
  <cp:contentStatus/>
</cp:coreProperties>
</file>