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2775" windowWidth="19260" windowHeight="10440" activeTab="0"/>
  </bookViews>
  <sheets>
    <sheet name="総括" sheetId="1" r:id="rId1"/>
    <sheet name="現道" sheetId="2" r:id="rId2"/>
    <sheet name="旧道" sheetId="3" r:id="rId3"/>
    <sheet name="新道" sheetId="4" r:id="rId4"/>
    <sheet name="現道・新道計" sheetId="5" r:id="rId5"/>
  </sheets>
  <definedNames/>
  <calcPr fullCalcOnLoad="1"/>
</workbook>
</file>

<file path=xl/sharedStrings.xml><?xml version="1.0" encoding="utf-8"?>
<sst xmlns="http://schemas.openxmlformats.org/spreadsheetml/2006/main" count="915" uniqueCount="105">
  <si>
    <t>　総　括　（一般国道県道市町村道合計）　</t>
  </si>
  <si>
    <t/>
  </si>
  <si>
    <t>100.0</t>
  </si>
  <si>
    <t>　　道　路　現　況　の　総　括　</t>
  </si>
  <si>
    <t>（指定区間を含む）</t>
  </si>
  <si>
    <t>単位：m</t>
  </si>
  <si>
    <t>区道
分路</t>
  </si>
  <si>
    <t>総延長</t>
  </si>
  <si>
    <t>実延長</t>
  </si>
  <si>
    <t>実　　　　　　　　延　　　　　　　　長　　　　　　　　の　　　　　　　　内　　　　　　　　訳</t>
  </si>
  <si>
    <t>実　　　　　延　　 　　長　　　　　の　　　　内　　　　　訳</t>
  </si>
  <si>
    <t>歩　道　等</t>
  </si>
  <si>
    <t>道　　　　路　　　　面　　　　積</t>
  </si>
  <si>
    <t>路</t>
  </si>
  <si>
    <t>（延長）</t>
  </si>
  <si>
    <t>立体横断</t>
  </si>
  <si>
    <t>道　　路　　種　　別</t>
  </si>
  <si>
    <t>上段･･･渡船</t>
  </si>
  <si>
    <t>規格改良済・未改良内訳</t>
  </si>
  <si>
    <t>種　類　別　内　訳</t>
  </si>
  <si>
    <t>路　　　　面　　　　別　　　　内　　　　訳</t>
  </si>
  <si>
    <t>幅　　　　　　　員　　　　　　　別　　　　　　　内　　　　　　　訳</t>
  </si>
  <si>
    <t>施　　　設</t>
  </si>
  <si>
    <t>線</t>
  </si>
  <si>
    <t>現　　　</t>
  </si>
  <si>
    <t>旧　</t>
  </si>
  <si>
    <t>新　</t>
  </si>
  <si>
    <t>中段･･･未供用</t>
  </si>
  <si>
    <t>上･･･規格改良済・改良率</t>
  </si>
  <si>
    <t>橋　梁</t>
  </si>
  <si>
    <t>トンネル</t>
  </si>
  <si>
    <t>舗　　　　　装　　　　道</t>
  </si>
  <si>
    <t>規　　　格　　　改　　　良　　　済</t>
  </si>
  <si>
    <t>未　　　　　改　　　　　良</t>
  </si>
  <si>
    <t>上･･･延べ延長</t>
  </si>
  <si>
    <t>歩</t>
  </si>
  <si>
    <t>歩　地</t>
  </si>
  <si>
    <t>道路敷面積</t>
  </si>
  <si>
    <t>道路部面積</t>
  </si>
  <si>
    <t>車道面積</t>
  </si>
  <si>
    <t>計</t>
  </si>
  <si>
    <t>下段･･･重用</t>
  </si>
  <si>
    <t>下･･･未　改　良</t>
  </si>
  <si>
    <t>道路延長</t>
  </si>
  <si>
    <t>上･･･個数</t>
  </si>
  <si>
    <t>砂利道</t>
  </si>
  <si>
    <t>セメント系</t>
  </si>
  <si>
    <t>ア　ス　フ　ァ　ル　ト　系</t>
  </si>
  <si>
    <t>上･･･舗装率</t>
  </si>
  <si>
    <t>車　　道</t>
  </si>
  <si>
    <t>左のうち全巾</t>
  </si>
  <si>
    <t>うち自動車</t>
  </si>
  <si>
    <t>下･･･設置道路延長</t>
  </si>
  <si>
    <t>道</t>
  </si>
  <si>
    <t>数</t>
  </si>
  <si>
    <t>下･･･延長</t>
  </si>
  <si>
    <t>高　　級</t>
  </si>
  <si>
    <t>簡　　易</t>
  </si>
  <si>
    <t>下･･･舗装計</t>
  </si>
  <si>
    <t>19.5ｍ以上</t>
  </si>
  <si>
    <t>13.0ｍ以上</t>
  </si>
  <si>
    <t>5.5ｍ以上</t>
  </si>
  <si>
    <t>5.5ｍ未満</t>
  </si>
  <si>
    <t>3.5ｍ以上</t>
  </si>
  <si>
    <t>3.5ｍ未満</t>
  </si>
  <si>
    <t>2.5ｍ未満</t>
  </si>
  <si>
    <t>交通不能</t>
  </si>
  <si>
    <t>橋</t>
  </si>
  <si>
    <t>道　下</t>
  </si>
  <si>
    <t>　　一　　　般　　　国　　　道
　　指　　　定　　　区　　　間</t>
  </si>
  <si>
    <t>　　一　　　般　　　国　　　道
　　指　　定　　区　　間　　外</t>
  </si>
  <si>
    <t>　　一　　　般　　　国　　　道
　　　　　合　　　　　計</t>
  </si>
  <si>
    <t>主　　　要　　　地　　　方　　　道</t>
  </si>
  <si>
    <t>一　　　般　　　県　　　道</t>
  </si>
  <si>
    <t xml:space="preserve">     県　　　　　　    　道
　　　　　合　　　　　計</t>
  </si>
  <si>
    <t>　一　　般　　国　　道　　県　　道
　　　　　合　　　　　計</t>
  </si>
  <si>
    <t xml:space="preserve">   　県　 管　 理　　道　　路
　　　　　合　　　　　計</t>
  </si>
  <si>
    <t>一　　級　　市　　町　　村　　道</t>
  </si>
  <si>
    <t>二　　級　　市　　町　　村　　道</t>
  </si>
  <si>
    <t xml:space="preserve">  一  級 ・ 二  級  市  町  村  道
　　　 　　合　　　　　計</t>
  </si>
  <si>
    <t>そ　の　他　市　町　村　道</t>
  </si>
  <si>
    <t>　　市　　　町　　　村　　　道
　　　　　合　　　　　計</t>
  </si>
  <si>
    <t>総　　　　　　　　　計</t>
  </si>
  <si>
    <t>　　（注）　一般国道１９６号のうち西日本高速道路㈱管理分を「一般国道指定区間」欄に含む。</t>
  </si>
  <si>
    <t>　　　　　　一般国道３１７号のうち本州四国連絡高速道路㈱管理分を「一般国道指定区間」欄に含む。</t>
  </si>
  <si>
    <t>　　　　　　一般県道今治大三島自転車道線及び一般県道松山川内自転車道線は本表から除いている。</t>
  </si>
  <si>
    <t>　現　道　（一般国道県道市町村道合計）　</t>
  </si>
  <si>
    <t>　旧　道　（一般国道県道市町村道合計）　</t>
  </si>
  <si>
    <t>　新　道　（一般国道県道市町村道合計）　</t>
  </si>
  <si>
    <t>現道・新道計（一般国道県道市町村道合計）</t>
  </si>
  <si>
    <t>100.0</t>
  </si>
  <si>
    <t>　　　　　　一般県道藤縄長浜線を路線数に含んでいる。</t>
  </si>
  <si>
    <r>
      <t>（平成　</t>
    </r>
    <r>
      <rPr>
        <sz val="9"/>
        <rFont val="ＭＳ ゴシック"/>
        <family val="3"/>
      </rPr>
      <t>24</t>
    </r>
    <r>
      <rPr>
        <sz val="9"/>
        <rFont val="ＭＳ 明朝"/>
        <family val="1"/>
      </rPr>
      <t xml:space="preserve">　年   </t>
    </r>
    <r>
      <rPr>
        <sz val="9"/>
        <rFont val="ＭＳ ゴシック"/>
        <family val="3"/>
      </rPr>
      <t xml:space="preserve"> 4</t>
    </r>
    <r>
      <rPr>
        <sz val="9"/>
        <rFont val="ＭＳ 明朝"/>
        <family val="1"/>
      </rPr>
      <t xml:space="preserve">　月    </t>
    </r>
    <r>
      <rPr>
        <sz val="9"/>
        <rFont val="ＭＳ ゴシック"/>
        <family val="3"/>
      </rPr>
      <t>1</t>
    </r>
    <r>
      <rPr>
        <sz val="9"/>
        <rFont val="ＭＳ 明朝"/>
        <family val="1"/>
      </rPr>
      <t>　日　現在）</t>
    </r>
  </si>
  <si>
    <t>鉄道との交差箇所数</t>
  </si>
  <si>
    <t>私鉄</t>
  </si>
  <si>
    <t>平面</t>
  </si>
  <si>
    <t>ＪＲ</t>
  </si>
  <si>
    <t>9</t>
  </si>
  <si>
    <t>立体</t>
  </si>
  <si>
    <t>1</t>
  </si>
  <si>
    <t>5</t>
  </si>
  <si>
    <t>3</t>
  </si>
  <si>
    <t>12</t>
  </si>
  <si>
    <t>8</t>
  </si>
  <si>
    <t>26</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</si>
</sst>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
    <numFmt numFmtId="180" formatCode="###.0"/>
    <numFmt numFmtId="181" formatCode="0_ "/>
    <numFmt numFmtId="182" formatCode="0_);[Red]\(0\)"/>
    <numFmt numFmtId="183" formatCode="0.0_ "/>
    <numFmt numFmtId="184" formatCode="0.0_);[Red]\(0.0\)"/>
    <numFmt numFmtId="185" formatCode="_(* #,##0_);_(* \(#,##0\);_(* &quot;-&quot;_);_(@_)"/>
    <numFmt numFmtId="186" formatCode="_(* #,##0.00_);_(* \(#,##0.00\);_(* &quot;-&quot;??_);_(@_)"/>
    <numFmt numFmtId="187" formatCode="_(&quot;$&quot;* #,##0_);_(&quot;$&quot;* \(#,##0\);_(&quot;$&quot;* &quot;-&quot;_);_(@_)"/>
    <numFmt numFmtId="188" formatCode="_(&quot;$&quot;* #,##0.00_);_(&quot;$&quot;* \(#,##0.00\);_(&quot;$&quot;* &quot;-&quot;??_);_(@_)"/>
    <numFmt numFmtId="189" formatCode="##0.0"/>
    <numFmt numFmtId="190" formatCode="####"/>
  </numFmts>
  <fonts count="53">
    <font>
      <sz val="11"/>
      <name val="ＭＳ Ｐゴシック"/>
      <family val="3"/>
    </font>
    <font>
      <sz val="11"/>
      <name val="ＭＳ 明朝"/>
      <family val="1"/>
    </font>
    <font>
      <sz val="18"/>
      <name val="ＭＳ 明朝"/>
      <family val="1"/>
    </font>
    <font>
      <sz val="6"/>
      <name val="ＭＳ Ｐゴシック"/>
      <family val="3"/>
    </font>
    <font>
      <sz val="9"/>
      <name val="ＭＳ 明朝"/>
      <family val="1"/>
    </font>
    <font>
      <sz val="9"/>
      <name val="ＭＳ Ｐゴシック"/>
      <family val="3"/>
    </font>
    <font>
      <sz val="8"/>
      <name val="ＭＳ 明朝"/>
      <family val="1"/>
    </font>
    <font>
      <sz val="8"/>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明朝"/>
      <family val="1"/>
    </font>
    <font>
      <sz val="11"/>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8"/>
      <color theme="1"/>
      <name val="ＭＳ Ｐ明朝"/>
      <family val="1"/>
    </font>
    <font>
      <sz val="11"/>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medium"/>
      <top>
        <color indexed="63"/>
      </top>
      <bottom style="dotted"/>
    </border>
    <border>
      <left>
        <color indexed="63"/>
      </left>
      <right style="medium"/>
      <top>
        <color indexed="63"/>
      </top>
      <bottom style="thin"/>
    </border>
    <border>
      <left style="thin"/>
      <right style="thin"/>
      <top style="dotted"/>
      <bottom style="dotted"/>
    </border>
    <border>
      <left style="thin"/>
      <right style="thin"/>
      <top style="thin"/>
      <bottom style="dashed"/>
    </border>
    <border>
      <left style="thin"/>
      <right style="thin"/>
      <top style="dashed"/>
      <bottom style="dashed"/>
    </border>
    <border>
      <left style="thin"/>
      <right style="thin"/>
      <top style="dashed"/>
      <bottom style="thin"/>
    </border>
    <border>
      <left style="thin"/>
      <right>
        <color indexed="63"/>
      </right>
      <top style="dotted"/>
      <bottom style="thin"/>
    </border>
    <border>
      <left>
        <color indexed="63"/>
      </left>
      <right style="thin"/>
      <top style="dotted"/>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style="thin"/>
      <right style="medium"/>
      <top style="thin"/>
      <bottom>
        <color indexed="63"/>
      </bottom>
    </border>
    <border>
      <left style="thin"/>
      <right style="medium"/>
      <top style="dotted"/>
      <bottom style="medium"/>
    </border>
    <border>
      <left style="medium"/>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230">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2" fillId="0" borderId="10" xfId="0" applyFont="1" applyBorder="1" applyAlignment="1">
      <alignment/>
    </xf>
    <xf numFmtId="0" fontId="1" fillId="0" borderId="10" xfId="0" applyFont="1" applyBorder="1" applyAlignment="1">
      <alignment/>
    </xf>
    <xf numFmtId="0" fontId="0" fillId="0" borderId="0" xfId="0" applyBorder="1" applyAlignment="1">
      <alignment/>
    </xf>
    <xf numFmtId="0" fontId="0" fillId="0" borderId="10" xfId="0" applyBorder="1" applyAlignment="1">
      <alignment/>
    </xf>
    <xf numFmtId="0" fontId="1"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1" fillId="0" borderId="0" xfId="0" applyFont="1" applyAlignment="1">
      <alignment/>
    </xf>
    <xf numFmtId="0" fontId="0" fillId="0" borderId="0" xfId="0" applyAlignment="1">
      <alignment horizontal="right"/>
    </xf>
    <xf numFmtId="0" fontId="5" fillId="0" borderId="0" xfId="0" applyFont="1" applyAlignment="1">
      <alignment/>
    </xf>
    <xf numFmtId="0" fontId="0" fillId="0" borderId="11" xfId="0" applyBorder="1" applyAlignment="1">
      <alignment/>
    </xf>
    <xf numFmtId="0" fontId="0" fillId="0" borderId="12" xfId="0"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0" fontId="0" fillId="0" borderId="16" xfId="0"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vertical="center"/>
    </xf>
    <xf numFmtId="0" fontId="4" fillId="0" borderId="18" xfId="0" applyFont="1" applyBorder="1" applyAlignment="1">
      <alignment horizontal="center" vertical="center"/>
    </xf>
    <xf numFmtId="0" fontId="1" fillId="0" borderId="19" xfId="0" applyFont="1" applyBorder="1" applyAlignment="1">
      <alignment horizontal="center" vertical="center"/>
    </xf>
    <xf numFmtId="0" fontId="4"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xf>
    <xf numFmtId="0" fontId="6" fillId="0" borderId="17" xfId="0" applyFont="1" applyBorder="1" applyAlignment="1">
      <alignment/>
    </xf>
    <xf numFmtId="0" fontId="4" fillId="0" borderId="10" xfId="0" applyFont="1" applyBorder="1" applyAlignment="1">
      <alignment horizontal="center"/>
    </xf>
    <xf numFmtId="0" fontId="1" fillId="0" borderId="20" xfId="0" applyFont="1" applyBorder="1" applyAlignment="1">
      <alignment horizontal="center" vertical="center"/>
    </xf>
    <xf numFmtId="0" fontId="1" fillId="0" borderId="20" xfId="0" applyFont="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center"/>
    </xf>
    <xf numFmtId="0" fontId="1" fillId="0" borderId="16" xfId="0" applyFont="1" applyBorder="1" applyAlignment="1">
      <alignment/>
    </xf>
    <xf numFmtId="0" fontId="1" fillId="0" borderId="17" xfId="0" applyFont="1" applyBorder="1" applyAlignment="1">
      <alignment vertical="distributed" wrapText="1"/>
    </xf>
    <xf numFmtId="0" fontId="1" fillId="0" borderId="19" xfId="0" applyFont="1" applyBorder="1" applyAlignment="1">
      <alignment horizontal="center"/>
    </xf>
    <xf numFmtId="0" fontId="6" fillId="0" borderId="20" xfId="0" applyFont="1" applyBorder="1" applyAlignment="1">
      <alignment horizontal="left" vertical="center"/>
    </xf>
    <xf numFmtId="0" fontId="6" fillId="0" borderId="22" xfId="0" applyFont="1" applyBorder="1" applyAlignment="1">
      <alignment horizontal="center" vertical="center"/>
    </xf>
    <xf numFmtId="0" fontId="4" fillId="0" borderId="21" xfId="0" applyFont="1" applyBorder="1" applyAlignment="1">
      <alignment horizontal="center" vertical="center"/>
    </xf>
    <xf numFmtId="0" fontId="6" fillId="0" borderId="17" xfId="0" applyFont="1" applyBorder="1" applyAlignment="1">
      <alignment wrapText="1"/>
    </xf>
    <xf numFmtId="0" fontId="6" fillId="0" borderId="17" xfId="0" applyFont="1" applyBorder="1" applyAlignment="1">
      <alignment horizontal="center" vertical="center"/>
    </xf>
    <xf numFmtId="0" fontId="4" fillId="0" borderId="19" xfId="0" applyFont="1" applyBorder="1" applyAlignment="1">
      <alignment horizontal="center"/>
    </xf>
    <xf numFmtId="0" fontId="4" fillId="0" borderId="23" xfId="0" applyFont="1" applyBorder="1" applyAlignment="1">
      <alignment horizontal="center"/>
    </xf>
    <xf numFmtId="0" fontId="4" fillId="0" borderId="17" xfId="0" applyFont="1" applyBorder="1" applyAlignment="1">
      <alignment horizontal="center"/>
    </xf>
    <xf numFmtId="0" fontId="4" fillId="0" borderId="22"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0" xfId="0" applyFont="1" applyBorder="1" applyAlignment="1">
      <alignment horizontal="center"/>
    </xf>
    <xf numFmtId="0" fontId="1" fillId="0" borderId="26" xfId="0" applyFont="1" applyBorder="1" applyAlignment="1">
      <alignment/>
    </xf>
    <xf numFmtId="0" fontId="1" fillId="0" borderId="19" xfId="0" applyFont="1" applyBorder="1" applyAlignment="1">
      <alignment vertical="distributed" wrapText="1"/>
    </xf>
    <xf numFmtId="0" fontId="7" fillId="0" borderId="19" xfId="0" applyFont="1" applyBorder="1" applyAlignment="1">
      <alignment vertical="top" wrapText="1"/>
    </xf>
    <xf numFmtId="0" fontId="4" fillId="0" borderId="18" xfId="0" applyFont="1" applyBorder="1" applyAlignment="1">
      <alignment horizontal="left" vertical="center" wrapText="1"/>
    </xf>
    <xf numFmtId="0" fontId="4" fillId="0" borderId="10" xfId="0" applyFont="1" applyBorder="1" applyAlignment="1">
      <alignment horizontal="left" vertical="center" wrapText="1"/>
    </xf>
    <xf numFmtId="0" fontId="1" fillId="0" borderId="19" xfId="0" applyFont="1" applyBorder="1" applyAlignment="1">
      <alignment vertical="center"/>
    </xf>
    <xf numFmtId="0" fontId="6" fillId="0" borderId="19"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xf>
    <xf numFmtId="0" fontId="1" fillId="0" borderId="18" xfId="0" applyFont="1" applyBorder="1" applyAlignment="1">
      <alignment/>
    </xf>
    <xf numFmtId="0" fontId="1" fillId="0" borderId="19" xfId="0" applyFont="1" applyBorder="1" applyAlignment="1">
      <alignment/>
    </xf>
    <xf numFmtId="0" fontId="1" fillId="0" borderId="27" xfId="0" applyFont="1" applyBorder="1" applyAlignment="1">
      <alignment/>
    </xf>
    <xf numFmtId="0" fontId="0" fillId="0" borderId="17" xfId="0" applyBorder="1" applyAlignment="1">
      <alignment/>
    </xf>
    <xf numFmtId="0" fontId="0" fillId="0" borderId="19" xfId="0" applyBorder="1" applyAlignment="1">
      <alignment/>
    </xf>
    <xf numFmtId="0" fontId="1" fillId="0" borderId="29" xfId="0" applyFont="1" applyBorder="1" applyAlignment="1">
      <alignment/>
    </xf>
    <xf numFmtId="0" fontId="0" fillId="0" borderId="30" xfId="0" applyBorder="1" applyAlignment="1">
      <alignment/>
    </xf>
    <xf numFmtId="0" fontId="0" fillId="0" borderId="0" xfId="0" applyAlignment="1">
      <alignment/>
    </xf>
    <xf numFmtId="176" fontId="0" fillId="0" borderId="17" xfId="0" applyNumberFormat="1" applyFont="1" applyBorder="1" applyAlignment="1">
      <alignment horizontal="right"/>
    </xf>
    <xf numFmtId="176" fontId="0" fillId="0" borderId="0" xfId="0" applyNumberFormat="1" applyFont="1" applyFill="1" applyBorder="1" applyAlignment="1">
      <alignment horizontal="right"/>
    </xf>
    <xf numFmtId="176" fontId="0" fillId="0" borderId="17" xfId="0" applyNumberFormat="1" applyFont="1" applyFill="1" applyBorder="1" applyAlignment="1">
      <alignment horizontal="right"/>
    </xf>
    <xf numFmtId="176" fontId="0" fillId="0" borderId="20" xfId="0" applyNumberFormat="1" applyFont="1" applyFill="1" applyBorder="1" applyAlignment="1">
      <alignment horizontal="right"/>
    </xf>
    <xf numFmtId="184" fontId="0" fillId="0" borderId="0" xfId="0" applyNumberFormat="1" applyFont="1" applyFill="1" applyBorder="1" applyAlignment="1">
      <alignment horizontal="right"/>
    </xf>
    <xf numFmtId="184" fontId="0" fillId="0" borderId="31" xfId="0" applyNumberFormat="1" applyFont="1" applyFill="1" applyBorder="1" applyAlignment="1">
      <alignment horizontal="right"/>
    </xf>
    <xf numFmtId="176" fontId="0" fillId="0" borderId="23" xfId="0" applyNumberFormat="1" applyFont="1" applyFill="1" applyBorder="1" applyAlignment="1">
      <alignment horizontal="right"/>
    </xf>
    <xf numFmtId="190" fontId="49" fillId="0" borderId="22" xfId="0" applyNumberFormat="1" applyFont="1" applyFill="1" applyBorder="1" applyAlignment="1">
      <alignment horizontal="right" vertical="center"/>
    </xf>
    <xf numFmtId="176" fontId="0" fillId="0" borderId="21" xfId="0" applyNumberFormat="1" applyFont="1" applyFill="1" applyBorder="1" applyAlignment="1">
      <alignment horizontal="right"/>
    </xf>
    <xf numFmtId="176" fontId="0" fillId="0" borderId="32" xfId="0" applyNumberFormat="1" applyFont="1" applyFill="1" applyBorder="1" applyAlignment="1">
      <alignment horizontal="right"/>
    </xf>
    <xf numFmtId="184" fontId="0" fillId="0" borderId="33" xfId="0" applyNumberFormat="1" applyFont="1" applyFill="1" applyBorder="1" applyAlignment="1">
      <alignment horizontal="right"/>
    </xf>
    <xf numFmtId="176" fontId="0" fillId="0" borderId="34" xfId="0" applyNumberFormat="1" applyFont="1" applyFill="1" applyBorder="1" applyAlignment="1">
      <alignment horizontal="right"/>
    </xf>
    <xf numFmtId="176" fontId="0" fillId="0" borderId="35" xfId="0" applyNumberFormat="1" applyFont="1" applyFill="1" applyBorder="1" applyAlignment="1">
      <alignment horizontal="right"/>
    </xf>
    <xf numFmtId="190" fontId="49" fillId="0" borderId="17" xfId="0" applyNumberFormat="1" applyFont="1" applyBorder="1" applyAlignment="1">
      <alignment horizontal="right"/>
    </xf>
    <xf numFmtId="176" fontId="0" fillId="0" borderId="10" xfId="0" applyNumberFormat="1" applyFont="1" applyFill="1" applyBorder="1" applyAlignment="1">
      <alignment horizontal="right"/>
    </xf>
    <xf numFmtId="176" fontId="0" fillId="0" borderId="19" xfId="0" applyNumberFormat="1" applyFont="1" applyFill="1" applyBorder="1" applyAlignment="1">
      <alignment horizontal="right"/>
    </xf>
    <xf numFmtId="176" fontId="0" fillId="0" borderId="18" xfId="0" applyNumberFormat="1" applyFont="1" applyFill="1" applyBorder="1" applyAlignment="1">
      <alignment horizontal="right"/>
    </xf>
    <xf numFmtId="184" fontId="0" fillId="0" borderId="10" xfId="0" applyNumberFormat="1" applyFont="1" applyFill="1" applyBorder="1" applyAlignment="1">
      <alignment horizontal="right"/>
    </xf>
    <xf numFmtId="176" fontId="0" fillId="0" borderId="36" xfId="0" applyNumberFormat="1" applyFont="1" applyFill="1" applyBorder="1" applyAlignment="1">
      <alignment horizontal="right"/>
    </xf>
    <xf numFmtId="176" fontId="0" fillId="0" borderId="28" xfId="0" applyNumberFormat="1" applyFont="1" applyFill="1" applyBorder="1" applyAlignment="1">
      <alignment horizontal="right"/>
    </xf>
    <xf numFmtId="190" fontId="0" fillId="0" borderId="19" xfId="0" applyNumberFormat="1" applyFont="1" applyFill="1" applyBorder="1" applyAlignment="1">
      <alignment horizontal="right" vertical="center"/>
    </xf>
    <xf numFmtId="176" fontId="0" fillId="0" borderId="27" xfId="0" applyNumberFormat="1" applyFont="1" applyFill="1" applyBorder="1" applyAlignment="1">
      <alignment horizontal="right"/>
    </xf>
    <xf numFmtId="176" fontId="0" fillId="0" borderId="0" xfId="0" applyNumberFormat="1" applyFont="1" applyBorder="1" applyAlignment="1">
      <alignment horizontal="right"/>
    </xf>
    <xf numFmtId="184" fontId="0" fillId="0" borderId="0" xfId="0" applyNumberFormat="1" applyFont="1" applyBorder="1" applyAlignment="1">
      <alignment horizontal="right"/>
    </xf>
    <xf numFmtId="176" fontId="0" fillId="0" borderId="20" xfId="0" applyNumberFormat="1" applyFont="1" applyBorder="1" applyAlignment="1">
      <alignment horizontal="right"/>
    </xf>
    <xf numFmtId="184" fontId="0" fillId="0" borderId="31" xfId="0" applyNumberFormat="1" applyFont="1" applyBorder="1" applyAlignment="1">
      <alignment horizontal="right"/>
    </xf>
    <xf numFmtId="176" fontId="0" fillId="0" borderId="23" xfId="0" applyNumberFormat="1" applyFont="1" applyBorder="1" applyAlignment="1">
      <alignment horizontal="right"/>
    </xf>
    <xf numFmtId="190" fontId="49" fillId="0" borderId="22" xfId="0" applyNumberFormat="1" applyFont="1" applyBorder="1" applyAlignment="1">
      <alignment horizontal="right"/>
    </xf>
    <xf numFmtId="176" fontId="0" fillId="0" borderId="21" xfId="0" applyNumberFormat="1" applyFont="1" applyBorder="1" applyAlignment="1">
      <alignment horizontal="right"/>
    </xf>
    <xf numFmtId="176" fontId="0" fillId="0" borderId="32" xfId="0" applyNumberFormat="1" applyFont="1" applyBorder="1" applyAlignment="1">
      <alignment horizontal="right"/>
    </xf>
    <xf numFmtId="184" fontId="0" fillId="0" borderId="33" xfId="0" applyNumberFormat="1" applyFont="1" applyBorder="1" applyAlignment="1">
      <alignment horizontal="right"/>
    </xf>
    <xf numFmtId="176" fontId="0" fillId="0" borderId="34" xfId="0" applyNumberFormat="1" applyFont="1" applyBorder="1" applyAlignment="1">
      <alignment horizontal="right"/>
    </xf>
    <xf numFmtId="176" fontId="0" fillId="0" borderId="35" xfId="0" applyNumberFormat="1" applyFont="1" applyBorder="1" applyAlignment="1">
      <alignment horizontal="right"/>
    </xf>
    <xf numFmtId="176" fontId="0" fillId="0" borderId="10" xfId="0" applyNumberFormat="1" applyFont="1" applyBorder="1" applyAlignment="1">
      <alignment horizontal="right"/>
    </xf>
    <xf numFmtId="184" fontId="0" fillId="0" borderId="10" xfId="0" applyNumberFormat="1" applyFont="1" applyBorder="1" applyAlignment="1">
      <alignment horizontal="right"/>
    </xf>
    <xf numFmtId="176" fontId="0" fillId="0" borderId="18" xfId="0" applyNumberFormat="1" applyFont="1" applyBorder="1" applyAlignment="1">
      <alignment horizontal="right"/>
    </xf>
    <xf numFmtId="176" fontId="0" fillId="0" borderId="19" xfId="0" applyNumberFormat="1" applyFont="1" applyBorder="1" applyAlignment="1">
      <alignment horizontal="right"/>
    </xf>
    <xf numFmtId="176" fontId="0" fillId="0" borderId="28" xfId="0" applyNumberFormat="1" applyFont="1" applyBorder="1" applyAlignment="1">
      <alignment horizontal="right"/>
    </xf>
    <xf numFmtId="190" fontId="49" fillId="0" borderId="19" xfId="0" applyNumberFormat="1" applyFont="1" applyBorder="1" applyAlignment="1">
      <alignment horizontal="right"/>
    </xf>
    <xf numFmtId="176" fontId="0" fillId="0" borderId="27" xfId="0" applyNumberFormat="1" applyFont="1" applyBorder="1" applyAlignment="1">
      <alignment horizontal="right"/>
    </xf>
    <xf numFmtId="176" fontId="0" fillId="0" borderId="37" xfId="0" applyNumberFormat="1" applyFont="1" applyBorder="1" applyAlignment="1">
      <alignment horizontal="right"/>
    </xf>
    <xf numFmtId="176" fontId="0" fillId="0" borderId="36" xfId="0" applyNumberFormat="1" applyFont="1" applyBorder="1" applyAlignment="1">
      <alignment horizontal="right"/>
    </xf>
    <xf numFmtId="190" fontId="0" fillId="0" borderId="17" xfId="0" applyNumberFormat="1" applyFont="1" applyFill="1" applyBorder="1" applyAlignment="1">
      <alignment horizontal="right" vertical="center"/>
    </xf>
    <xf numFmtId="176" fontId="0" fillId="0" borderId="38" xfId="0" applyNumberFormat="1" applyFont="1" applyBorder="1" applyAlignment="1">
      <alignment horizontal="right"/>
    </xf>
    <xf numFmtId="176" fontId="0" fillId="0" borderId="25" xfId="0" applyNumberFormat="1" applyFont="1" applyBorder="1" applyAlignment="1">
      <alignment horizontal="right"/>
    </xf>
    <xf numFmtId="176" fontId="0" fillId="0" borderId="39" xfId="0" applyNumberFormat="1" applyFont="1" applyBorder="1" applyAlignment="1">
      <alignment horizontal="right"/>
    </xf>
    <xf numFmtId="176" fontId="0" fillId="0" borderId="40" xfId="0" applyNumberFormat="1" applyFont="1" applyBorder="1" applyAlignment="1">
      <alignment horizontal="right"/>
    </xf>
    <xf numFmtId="176" fontId="0" fillId="0" borderId="41" xfId="0" applyNumberFormat="1" applyFont="1" applyBorder="1" applyAlignment="1">
      <alignment horizontal="right"/>
    </xf>
    <xf numFmtId="184" fontId="0" fillId="0" borderId="42" xfId="0" applyNumberFormat="1" applyFont="1" applyBorder="1" applyAlignment="1">
      <alignment horizontal="right"/>
    </xf>
    <xf numFmtId="176" fontId="0" fillId="0" borderId="31" xfId="0" applyNumberFormat="1" applyFont="1" applyBorder="1" applyAlignment="1">
      <alignment horizontal="right"/>
    </xf>
    <xf numFmtId="176" fontId="0" fillId="0" borderId="33" xfId="0" applyNumberFormat="1" applyFont="1" applyBorder="1" applyAlignment="1">
      <alignment horizontal="right"/>
    </xf>
    <xf numFmtId="176" fontId="0" fillId="0" borderId="43" xfId="0" applyNumberFormat="1" applyFont="1" applyBorder="1" applyAlignment="1">
      <alignment horizontal="right"/>
    </xf>
    <xf numFmtId="176" fontId="0" fillId="0" borderId="30" xfId="0" applyNumberFormat="1" applyFont="1" applyBorder="1" applyAlignment="1">
      <alignment horizontal="right"/>
    </xf>
    <xf numFmtId="176" fontId="0" fillId="0" borderId="44" xfId="0" applyNumberFormat="1" applyFont="1" applyBorder="1" applyAlignment="1">
      <alignment horizontal="right"/>
    </xf>
    <xf numFmtId="176" fontId="0" fillId="0" borderId="45" xfId="0" applyNumberFormat="1" applyFont="1" applyBorder="1" applyAlignment="1">
      <alignment horizontal="right"/>
    </xf>
    <xf numFmtId="176" fontId="0" fillId="0" borderId="46" xfId="0" applyNumberFormat="1" applyFont="1" applyBorder="1" applyAlignment="1">
      <alignment horizontal="right"/>
    </xf>
    <xf numFmtId="190" fontId="49" fillId="0" borderId="30" xfId="0" applyNumberFormat="1" applyFont="1" applyBorder="1" applyAlignment="1">
      <alignment horizontal="right"/>
    </xf>
    <xf numFmtId="176" fontId="0" fillId="0" borderId="47" xfId="0" applyNumberFormat="1" applyFont="1" applyBorder="1" applyAlignment="1">
      <alignment horizontal="right"/>
    </xf>
    <xf numFmtId="183" fontId="0" fillId="0" borderId="0" xfId="0" applyNumberFormat="1" applyFont="1" applyBorder="1" applyAlignment="1">
      <alignment horizontal="right"/>
    </xf>
    <xf numFmtId="49" fontId="49" fillId="0" borderId="22" xfId="0" applyNumberFormat="1" applyFont="1" applyBorder="1" applyAlignment="1">
      <alignment horizontal="right" vertical="center"/>
    </xf>
    <xf numFmtId="190" fontId="49" fillId="0" borderId="22" xfId="0" applyNumberFormat="1" applyFont="1" applyBorder="1" applyAlignment="1">
      <alignment horizontal="right" vertical="center"/>
    </xf>
    <xf numFmtId="0" fontId="0" fillId="0" borderId="17" xfId="0" applyFont="1" applyBorder="1" applyAlignment="1">
      <alignment horizontal="right" vertical="center"/>
    </xf>
    <xf numFmtId="190" fontId="0" fillId="0" borderId="17" xfId="0" applyNumberFormat="1" applyFont="1" applyBorder="1" applyAlignment="1">
      <alignment horizontal="right" vertical="center"/>
    </xf>
    <xf numFmtId="0" fontId="0" fillId="0" borderId="19" xfId="0" applyFont="1" applyBorder="1" applyAlignment="1">
      <alignment horizontal="right" vertical="center"/>
    </xf>
    <xf numFmtId="190" fontId="0" fillId="0" borderId="19" xfId="0" applyNumberFormat="1" applyFont="1" applyBorder="1" applyAlignment="1">
      <alignment horizontal="right" vertical="center"/>
    </xf>
    <xf numFmtId="183" fontId="0" fillId="0" borderId="48" xfId="0" applyNumberFormat="1" applyFont="1" applyBorder="1" applyAlignment="1">
      <alignment horizontal="right"/>
    </xf>
    <xf numFmtId="49" fontId="49" fillId="0" borderId="22" xfId="0" applyNumberFormat="1" applyFont="1" applyBorder="1" applyAlignment="1">
      <alignment horizontal="right"/>
    </xf>
    <xf numFmtId="49" fontId="49" fillId="0" borderId="19" xfId="0" applyNumberFormat="1" applyFont="1" applyBorder="1" applyAlignment="1">
      <alignment horizontal="right"/>
    </xf>
    <xf numFmtId="49" fontId="49" fillId="0" borderId="17" xfId="0" applyNumberFormat="1" applyFont="1" applyBorder="1" applyAlignment="1">
      <alignment horizontal="right"/>
    </xf>
    <xf numFmtId="49" fontId="49" fillId="0" borderId="30" xfId="0" applyNumberFormat="1" applyFont="1" applyBorder="1" applyAlignment="1">
      <alignment horizontal="right"/>
    </xf>
    <xf numFmtId="178" fontId="0" fillId="0" borderId="31" xfId="0" applyNumberFormat="1" applyFont="1" applyBorder="1" applyAlignment="1">
      <alignment horizontal="right"/>
    </xf>
    <xf numFmtId="178" fontId="0" fillId="0" borderId="0" xfId="0" applyNumberFormat="1" applyFont="1" applyBorder="1" applyAlignment="1">
      <alignment horizontal="right"/>
    </xf>
    <xf numFmtId="176" fontId="0" fillId="0" borderId="49" xfId="0" applyNumberFormat="1" applyFont="1" applyBorder="1" applyAlignment="1">
      <alignment horizontal="right"/>
    </xf>
    <xf numFmtId="176" fontId="49" fillId="0" borderId="17" xfId="0" applyNumberFormat="1" applyFont="1" applyBorder="1" applyAlignment="1">
      <alignment horizontal="right"/>
    </xf>
    <xf numFmtId="190" fontId="49" fillId="0" borderId="17" xfId="0" applyNumberFormat="1" applyFont="1" applyFill="1" applyBorder="1" applyAlignment="1">
      <alignment horizontal="right"/>
    </xf>
    <xf numFmtId="190" fontId="49" fillId="0" borderId="22" xfId="0" applyNumberFormat="1" applyFont="1" applyFill="1" applyBorder="1" applyAlignment="1">
      <alignment horizontal="right"/>
    </xf>
    <xf numFmtId="176" fontId="0" fillId="0" borderId="37" xfId="0" applyNumberFormat="1" applyFont="1" applyFill="1" applyBorder="1" applyAlignment="1">
      <alignment horizontal="right"/>
    </xf>
    <xf numFmtId="190" fontId="0" fillId="0" borderId="17" xfId="0" applyNumberFormat="1" applyFont="1" applyFill="1" applyBorder="1" applyAlignment="1">
      <alignment horizontal="right"/>
    </xf>
    <xf numFmtId="190" fontId="49" fillId="0" borderId="19" xfId="0" applyNumberFormat="1" applyFont="1" applyFill="1" applyBorder="1" applyAlignment="1">
      <alignment horizontal="right"/>
    </xf>
    <xf numFmtId="183" fontId="0" fillId="0" borderId="0" xfId="0" applyNumberFormat="1" applyFont="1" applyFill="1" applyBorder="1" applyAlignment="1">
      <alignment horizontal="right"/>
    </xf>
    <xf numFmtId="183" fontId="0" fillId="0" borderId="48" xfId="0" applyNumberFormat="1" applyFont="1" applyFill="1" applyBorder="1" applyAlignment="1">
      <alignment horizontal="right"/>
    </xf>
    <xf numFmtId="49" fontId="49" fillId="0" borderId="22" xfId="0" applyNumberFormat="1" applyFont="1" applyFill="1" applyBorder="1" applyAlignment="1">
      <alignment horizontal="right"/>
    </xf>
    <xf numFmtId="183" fontId="0" fillId="0" borderId="33" xfId="0" applyNumberFormat="1" applyFont="1" applyFill="1" applyBorder="1" applyAlignment="1">
      <alignment horizontal="right"/>
    </xf>
    <xf numFmtId="183" fontId="0" fillId="0" borderId="10" xfId="0" applyNumberFormat="1" applyFont="1" applyFill="1" applyBorder="1" applyAlignment="1">
      <alignment horizontal="right"/>
    </xf>
    <xf numFmtId="49" fontId="49" fillId="0" borderId="19" xfId="0" applyNumberFormat="1" applyFont="1" applyFill="1" applyBorder="1" applyAlignment="1">
      <alignment horizontal="right"/>
    </xf>
    <xf numFmtId="176" fontId="0" fillId="0" borderId="33" xfId="0" applyNumberFormat="1" applyFont="1" applyFill="1" applyBorder="1" applyAlignment="1">
      <alignment horizontal="right"/>
    </xf>
    <xf numFmtId="0" fontId="0" fillId="0" borderId="17" xfId="0" applyFill="1" applyBorder="1" applyAlignment="1">
      <alignment/>
    </xf>
    <xf numFmtId="49" fontId="49" fillId="0" borderId="17" xfId="0" applyNumberFormat="1" applyFont="1" applyFill="1" applyBorder="1" applyAlignment="1">
      <alignment horizontal="right"/>
    </xf>
    <xf numFmtId="0" fontId="0" fillId="0" borderId="19" xfId="0" applyFill="1" applyBorder="1" applyAlignment="1">
      <alignment/>
    </xf>
    <xf numFmtId="0" fontId="1" fillId="0" borderId="16" xfId="0" applyFont="1" applyFill="1" applyBorder="1" applyAlignment="1">
      <alignment/>
    </xf>
    <xf numFmtId="0" fontId="1" fillId="0" borderId="16" xfId="0" applyFont="1" applyFill="1" applyBorder="1" applyAlignment="1">
      <alignment horizontal="center"/>
    </xf>
    <xf numFmtId="0" fontId="1" fillId="0" borderId="26" xfId="0" applyFont="1" applyFill="1" applyBorder="1" applyAlignment="1">
      <alignment/>
    </xf>
    <xf numFmtId="49" fontId="0" fillId="0" borderId="0" xfId="0" applyNumberFormat="1" applyFont="1" applyFill="1" applyBorder="1" applyAlignment="1">
      <alignment horizontal="right"/>
    </xf>
    <xf numFmtId="176" fontId="0" fillId="0" borderId="38" xfId="0" applyNumberFormat="1" applyFont="1" applyFill="1" applyBorder="1" applyAlignment="1">
      <alignment horizontal="right"/>
    </xf>
    <xf numFmtId="176" fontId="0" fillId="0" borderId="39" xfId="0" applyNumberFormat="1" applyFont="1" applyFill="1" applyBorder="1" applyAlignment="1">
      <alignment horizontal="right"/>
    </xf>
    <xf numFmtId="176" fontId="0" fillId="0" borderId="40" xfId="0" applyNumberFormat="1" applyFont="1" applyFill="1" applyBorder="1" applyAlignment="1">
      <alignment horizontal="right"/>
    </xf>
    <xf numFmtId="176" fontId="0" fillId="0" borderId="41" xfId="0" applyNumberFormat="1" applyFont="1" applyFill="1" applyBorder="1" applyAlignment="1">
      <alignment horizontal="right"/>
    </xf>
    <xf numFmtId="184" fontId="0" fillId="0" borderId="42" xfId="0" applyNumberFormat="1" applyFont="1" applyFill="1" applyBorder="1" applyAlignment="1">
      <alignment horizontal="right"/>
    </xf>
    <xf numFmtId="178" fontId="0" fillId="0" borderId="31" xfId="0" applyNumberFormat="1" applyFont="1" applyFill="1" applyBorder="1" applyAlignment="1">
      <alignment horizontal="right"/>
    </xf>
    <xf numFmtId="49" fontId="49" fillId="0" borderId="22" xfId="0" applyNumberFormat="1" applyFont="1" applyFill="1" applyBorder="1" applyAlignment="1">
      <alignment horizontal="right" vertical="center"/>
    </xf>
    <xf numFmtId="0" fontId="0" fillId="0" borderId="17" xfId="0" applyFont="1" applyFill="1" applyBorder="1" applyAlignment="1">
      <alignment horizontal="right" vertical="center"/>
    </xf>
    <xf numFmtId="0" fontId="0" fillId="0" borderId="19" xfId="0" applyFont="1" applyFill="1" applyBorder="1" applyAlignment="1">
      <alignment horizontal="right" vertical="center"/>
    </xf>
    <xf numFmtId="0" fontId="1" fillId="0" borderId="50" xfId="0" applyFont="1" applyBorder="1" applyAlignment="1">
      <alignment horizontal="justify" vertical="center" wrapText="1"/>
    </xf>
    <xf numFmtId="0" fontId="1" fillId="0" borderId="23" xfId="0" applyFont="1" applyBorder="1" applyAlignment="1">
      <alignment horizontal="justify" vertical="center"/>
    </xf>
    <xf numFmtId="0" fontId="1" fillId="0" borderId="28" xfId="0" applyFont="1" applyBorder="1" applyAlignment="1">
      <alignment horizontal="justify" vertical="center"/>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20" xfId="0" applyFont="1" applyBorder="1" applyAlignment="1">
      <alignment vertical="center" wrapText="1"/>
    </xf>
    <xf numFmtId="0" fontId="6" fillId="0" borderId="51" xfId="0" applyFont="1" applyBorder="1" applyAlignment="1">
      <alignment vertical="center" wrapText="1"/>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4" fillId="0" borderId="18" xfId="0" applyFont="1" applyBorder="1" applyAlignment="1">
      <alignment horizontal="center"/>
    </xf>
    <xf numFmtId="0" fontId="4" fillId="0" borderId="10"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52"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4" fillId="0" borderId="19"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56" xfId="0" applyFont="1" applyBorder="1" applyAlignment="1">
      <alignment horizontal="center"/>
    </xf>
    <xf numFmtId="0" fontId="1" fillId="0" borderId="56" xfId="0" applyFont="1" applyBorder="1" applyAlignment="1">
      <alignment horizontal="center" vertical="center"/>
    </xf>
    <xf numFmtId="0" fontId="1" fillId="0" borderId="22" xfId="0" applyFont="1" applyBorder="1" applyAlignment="1">
      <alignment horizontal="center" vertical="center"/>
    </xf>
    <xf numFmtId="0" fontId="4" fillId="0" borderId="18" xfId="0" applyFont="1" applyBorder="1" applyAlignment="1">
      <alignment horizontal="center" vertical="center"/>
    </xf>
    <xf numFmtId="0" fontId="1" fillId="0" borderId="57" xfId="0" applyFont="1" applyBorder="1" applyAlignment="1">
      <alignment horizontal="center" vertical="center"/>
    </xf>
    <xf numFmtId="0" fontId="1" fillId="0" borderId="11" xfId="0" applyFont="1" applyBorder="1" applyAlignment="1">
      <alignment horizontal="center" vertical="center"/>
    </xf>
    <xf numFmtId="0" fontId="1" fillId="0" borderId="58" xfId="0" applyFont="1" applyBorder="1" applyAlignment="1">
      <alignment horizontal="center" vertical="center"/>
    </xf>
    <xf numFmtId="0" fontId="1" fillId="0" borderId="26" xfId="0" applyFont="1" applyBorder="1" applyAlignment="1">
      <alignment horizontal="center" vertical="center"/>
    </xf>
    <xf numFmtId="0" fontId="1" fillId="0" borderId="59" xfId="0" applyFont="1" applyBorder="1" applyAlignment="1">
      <alignment horizontal="center"/>
    </xf>
    <xf numFmtId="0" fontId="1" fillId="0" borderId="55" xfId="0" applyFont="1" applyBorder="1" applyAlignment="1">
      <alignment horizontal="center"/>
    </xf>
    <xf numFmtId="49" fontId="50" fillId="0" borderId="22" xfId="0" applyNumberFormat="1"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49" fontId="50" fillId="0" borderId="22" xfId="0" applyNumberFormat="1" applyFont="1" applyBorder="1" applyAlignment="1">
      <alignment horizontal="center" vertical="center" textRotation="255"/>
    </xf>
    <xf numFmtId="49" fontId="50" fillId="0" borderId="19" xfId="0" applyNumberFormat="1" applyFont="1" applyBorder="1" applyAlignment="1">
      <alignment horizontal="center" vertical="center" textRotation="255"/>
    </xf>
    <xf numFmtId="0" fontId="7" fillId="0" borderId="19" xfId="0" applyFont="1" applyBorder="1" applyAlignment="1">
      <alignment horizontal="center" vertical="center" textRotation="255"/>
    </xf>
    <xf numFmtId="0" fontId="4" fillId="0" borderId="20" xfId="0" applyFont="1" applyBorder="1" applyAlignment="1">
      <alignment horizontal="center" vertical="center"/>
    </xf>
    <xf numFmtId="0" fontId="1" fillId="0" borderId="51" xfId="0" applyFont="1" applyBorder="1" applyAlignment="1">
      <alignment horizontal="center" vertical="center"/>
    </xf>
    <xf numFmtId="0" fontId="1" fillId="0" borderId="53" xfId="0" applyFont="1" applyBorder="1" applyAlignment="1">
      <alignment horizontal="center" vertical="distributed" wrapText="1"/>
    </xf>
    <xf numFmtId="0" fontId="1" fillId="0" borderId="54" xfId="0" applyFont="1" applyBorder="1" applyAlignment="1">
      <alignment horizontal="center" vertical="distributed" wrapText="1"/>
    </xf>
    <xf numFmtId="0" fontId="1" fillId="0" borderId="55" xfId="0" applyFont="1" applyBorder="1" applyAlignment="1">
      <alignment horizontal="center" vertical="distributed" wrapText="1"/>
    </xf>
    <xf numFmtId="49" fontId="51" fillId="0" borderId="24" xfId="0" applyNumberFormat="1" applyFont="1" applyBorder="1" applyAlignment="1">
      <alignment horizontal="distributed" vertical="distributed"/>
    </xf>
    <xf numFmtId="49" fontId="51" fillId="0" borderId="25" xfId="0" applyNumberFormat="1" applyFont="1" applyBorder="1" applyAlignment="1">
      <alignment horizontal="distributed" vertical="distributed"/>
    </xf>
    <xf numFmtId="49" fontId="51" fillId="0" borderId="18" xfId="0" applyNumberFormat="1" applyFont="1" applyBorder="1" applyAlignment="1">
      <alignment horizontal="distributed" vertical="distributed"/>
    </xf>
    <xf numFmtId="49" fontId="51" fillId="0" borderId="57" xfId="0" applyNumberFormat="1" applyFont="1" applyBorder="1" applyAlignment="1">
      <alignment horizontal="distributed" vertical="distributed"/>
    </xf>
    <xf numFmtId="49" fontId="51" fillId="0" borderId="24" xfId="0" applyNumberFormat="1" applyFont="1" applyBorder="1" applyAlignment="1">
      <alignment horizontal="distributed" vertical="center"/>
    </xf>
    <xf numFmtId="49" fontId="51" fillId="0" borderId="25" xfId="0" applyNumberFormat="1" applyFont="1" applyBorder="1" applyAlignment="1">
      <alignment horizontal="distributed" vertical="center"/>
    </xf>
    <xf numFmtId="49" fontId="51" fillId="0" borderId="18" xfId="0" applyNumberFormat="1" applyFont="1" applyBorder="1" applyAlignment="1">
      <alignment horizontal="distributed" vertical="center"/>
    </xf>
    <xf numFmtId="49" fontId="51" fillId="0" borderId="57" xfId="0" applyNumberFormat="1" applyFont="1" applyBorder="1" applyAlignment="1">
      <alignment horizontal="distributed" vertical="center"/>
    </xf>
    <xf numFmtId="49" fontId="52" fillId="0" borderId="13" xfId="0" applyNumberFormat="1" applyFont="1" applyBorder="1" applyAlignment="1">
      <alignment horizontal="distributed" vertical="center"/>
    </xf>
    <xf numFmtId="49" fontId="52" fillId="0" borderId="14" xfId="0" applyNumberFormat="1" applyFont="1" applyBorder="1" applyAlignment="1">
      <alignment horizontal="distributed" vertical="center"/>
    </xf>
    <xf numFmtId="49" fontId="52" fillId="0" borderId="58" xfId="0" applyNumberFormat="1" applyFont="1" applyBorder="1" applyAlignment="1">
      <alignment horizontal="distributed" vertical="center"/>
    </xf>
    <xf numFmtId="49" fontId="52" fillId="0" borderId="18" xfId="0" applyNumberFormat="1" applyFont="1" applyBorder="1" applyAlignment="1">
      <alignment horizontal="distributed" vertical="center"/>
    </xf>
    <xf numFmtId="49" fontId="52" fillId="0" borderId="10" xfId="0" applyNumberFormat="1" applyFont="1" applyBorder="1" applyAlignment="1">
      <alignment horizontal="distributed" vertical="center"/>
    </xf>
    <xf numFmtId="49" fontId="52" fillId="0" borderId="57" xfId="0" applyNumberFormat="1" applyFont="1" applyBorder="1" applyAlignment="1">
      <alignment horizontal="distributed" vertical="center"/>
    </xf>
    <xf numFmtId="0" fontId="1" fillId="0" borderId="50" xfId="0" applyFont="1" applyFill="1" applyBorder="1" applyAlignment="1">
      <alignment horizontal="justify" vertical="center" wrapText="1"/>
    </xf>
    <xf numFmtId="0" fontId="1" fillId="0" borderId="23" xfId="0" applyFont="1" applyFill="1" applyBorder="1" applyAlignment="1">
      <alignment horizontal="justify" vertical="center"/>
    </xf>
    <xf numFmtId="0" fontId="1" fillId="0" borderId="28" xfId="0" applyFont="1" applyFill="1" applyBorder="1" applyAlignment="1">
      <alignment horizontal="justify"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809625</xdr:colOff>
      <xdr:row>6</xdr:row>
      <xdr:rowOff>38100</xdr:rowOff>
    </xdr:from>
    <xdr:to>
      <xdr:col>26</xdr:col>
      <xdr:colOff>0</xdr:colOff>
      <xdr:row>6</xdr:row>
      <xdr:rowOff>38100</xdr:rowOff>
    </xdr:to>
    <xdr:sp>
      <xdr:nvSpPr>
        <xdr:cNvPr id="1" name="Line 1"/>
        <xdr:cNvSpPr>
          <a:spLocks/>
        </xdr:cNvSpPr>
      </xdr:nvSpPr>
      <xdr:spPr>
        <a:xfrm>
          <a:off x="20431125" y="1171575"/>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431125"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28575</xdr:rowOff>
    </xdr:from>
    <xdr:to>
      <xdr:col>26</xdr:col>
      <xdr:colOff>0</xdr:colOff>
      <xdr:row>6</xdr:row>
      <xdr:rowOff>28575</xdr:rowOff>
    </xdr:to>
    <xdr:sp>
      <xdr:nvSpPr>
        <xdr:cNvPr id="1" name="Line 1"/>
        <xdr:cNvSpPr>
          <a:spLocks/>
        </xdr:cNvSpPr>
      </xdr:nvSpPr>
      <xdr:spPr>
        <a:xfrm>
          <a:off x="20431125" y="1162050"/>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28575</xdr:rowOff>
    </xdr:from>
    <xdr:to>
      <xdr:col>25</xdr:col>
      <xdr:colOff>0</xdr:colOff>
      <xdr:row>7</xdr:row>
      <xdr:rowOff>161925</xdr:rowOff>
    </xdr:to>
    <xdr:sp>
      <xdr:nvSpPr>
        <xdr:cNvPr id="2" name="Line 2"/>
        <xdr:cNvSpPr>
          <a:spLocks/>
        </xdr:cNvSpPr>
      </xdr:nvSpPr>
      <xdr:spPr>
        <a:xfrm>
          <a:off x="20431125" y="1162050"/>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26</xdr:col>
      <xdr:colOff>0</xdr:colOff>
      <xdr:row>6</xdr:row>
      <xdr:rowOff>38100</xdr:rowOff>
    </xdr:to>
    <xdr:sp>
      <xdr:nvSpPr>
        <xdr:cNvPr id="1" name="Line 1"/>
        <xdr:cNvSpPr>
          <a:spLocks/>
        </xdr:cNvSpPr>
      </xdr:nvSpPr>
      <xdr:spPr>
        <a:xfrm>
          <a:off x="20431125" y="1171575"/>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9525</xdr:rowOff>
    </xdr:to>
    <xdr:sp>
      <xdr:nvSpPr>
        <xdr:cNvPr id="2" name="Line 2"/>
        <xdr:cNvSpPr>
          <a:spLocks/>
        </xdr:cNvSpPr>
      </xdr:nvSpPr>
      <xdr:spPr>
        <a:xfrm>
          <a:off x="20431125" y="1171575"/>
          <a:ext cx="0" cy="3143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47625</xdr:rowOff>
    </xdr:from>
    <xdr:to>
      <xdr:col>26</xdr:col>
      <xdr:colOff>0</xdr:colOff>
      <xdr:row>6</xdr:row>
      <xdr:rowOff>47625</xdr:rowOff>
    </xdr:to>
    <xdr:sp>
      <xdr:nvSpPr>
        <xdr:cNvPr id="1" name="Line 1"/>
        <xdr:cNvSpPr>
          <a:spLocks/>
        </xdr:cNvSpPr>
      </xdr:nvSpPr>
      <xdr:spPr>
        <a:xfrm>
          <a:off x="20431125" y="1181100"/>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47625</xdr:rowOff>
    </xdr:from>
    <xdr:to>
      <xdr:col>25</xdr:col>
      <xdr:colOff>0</xdr:colOff>
      <xdr:row>8</xdr:row>
      <xdr:rowOff>9525</xdr:rowOff>
    </xdr:to>
    <xdr:sp>
      <xdr:nvSpPr>
        <xdr:cNvPr id="2" name="Line 2"/>
        <xdr:cNvSpPr>
          <a:spLocks/>
        </xdr:cNvSpPr>
      </xdr:nvSpPr>
      <xdr:spPr>
        <a:xfrm>
          <a:off x="20431125" y="1181100"/>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117"/>
  <sheetViews>
    <sheetView showGridLines="0" tabSelected="1" zoomScale="80" zoomScaleNormal="80" zoomScaleSheetLayoutView="100" zoomScalePageLayoutView="0" workbookViewId="0" topLeftCell="A1">
      <selection activeCell="A1" sqref="A1"/>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27" width="10.625" style="65" customWidth="1"/>
    <col min="28" max="31" width="4.625" style="65" customWidth="1"/>
    <col min="32" max="32" width="14.625" style="65" customWidth="1"/>
    <col min="33" max="34" width="4.875" style="0" customWidth="1"/>
    <col min="35" max="37" width="12.625" style="0" customWidth="1"/>
  </cols>
  <sheetData>
    <row r="1" spans="1:33" ht="21">
      <c r="A1" s="1" t="s">
        <v>0</v>
      </c>
      <c r="B1" s="2"/>
      <c r="C1" s="2"/>
      <c r="D1" s="2"/>
      <c r="E1" s="2"/>
      <c r="I1" s="3" t="s">
        <v>3</v>
      </c>
      <c r="J1" s="2"/>
      <c r="K1" s="2"/>
      <c r="L1" s="2"/>
      <c r="M1" s="2"/>
      <c r="N1" s="2"/>
      <c r="O1" s="4" t="s">
        <v>4</v>
      </c>
      <c r="P1" s="2"/>
      <c r="S1" s="1" t="str">
        <f>A1</f>
        <v>　総　括　（一般国道県道市町村道合計）　</v>
      </c>
      <c r="T1" s="2"/>
      <c r="U1" s="2"/>
      <c r="V1" s="2"/>
      <c r="W1" s="5"/>
      <c r="X1" s="3" t="s">
        <v>3</v>
      </c>
      <c r="Y1" s="2"/>
      <c r="Z1" s="2"/>
      <c r="AA1" s="2"/>
      <c r="AB1" s="2"/>
      <c r="AC1" s="2"/>
      <c r="AD1" s="6"/>
      <c r="AE1" s="4" t="s">
        <v>4</v>
      </c>
      <c r="AF1" s="6"/>
      <c r="AG1" s="2"/>
    </row>
    <row r="2" spans="9:38" ht="14.25" thickBot="1">
      <c r="I2" s="7"/>
      <c r="J2" s="8" t="s">
        <v>92</v>
      </c>
      <c r="R2" s="9" t="s">
        <v>5</v>
      </c>
      <c r="S2"/>
      <c r="T2"/>
      <c r="U2"/>
      <c r="V2"/>
      <c r="W2"/>
      <c r="X2" s="10"/>
      <c r="Y2" s="8" t="s">
        <v>92</v>
      </c>
      <c r="Z2" s="11"/>
      <c r="AA2" s="12"/>
      <c r="AB2"/>
      <c r="AC2"/>
      <c r="AD2"/>
      <c r="AE2"/>
      <c r="AL2" s="9" t="s">
        <v>5</v>
      </c>
    </row>
    <row r="3" spans="1:38" ht="13.5" customHeight="1">
      <c r="A3" s="13"/>
      <c r="B3" s="171" t="s">
        <v>6</v>
      </c>
      <c r="C3" s="171"/>
      <c r="D3" s="171"/>
      <c r="E3" s="171"/>
      <c r="F3" s="176" t="s">
        <v>7</v>
      </c>
      <c r="G3" s="14"/>
      <c r="H3" s="176" t="s">
        <v>8</v>
      </c>
      <c r="I3" s="181" t="s">
        <v>9</v>
      </c>
      <c r="J3" s="182"/>
      <c r="K3" s="182"/>
      <c r="L3" s="182"/>
      <c r="M3" s="182"/>
      <c r="N3" s="182"/>
      <c r="O3" s="182"/>
      <c r="P3" s="182"/>
      <c r="Q3" s="182"/>
      <c r="R3" s="183"/>
      <c r="S3" s="198" t="s">
        <v>10</v>
      </c>
      <c r="T3" s="182"/>
      <c r="U3" s="182"/>
      <c r="V3" s="182"/>
      <c r="W3" s="182"/>
      <c r="X3" s="182"/>
      <c r="Y3" s="182"/>
      <c r="Z3" s="182"/>
      <c r="AA3" s="199"/>
      <c r="AB3" s="221" t="s">
        <v>93</v>
      </c>
      <c r="AC3" s="222"/>
      <c r="AD3" s="222"/>
      <c r="AE3" s="223"/>
      <c r="AF3" s="176" t="s">
        <v>11</v>
      </c>
      <c r="AG3" s="15"/>
      <c r="AH3" s="16"/>
      <c r="AI3" s="181" t="s">
        <v>12</v>
      </c>
      <c r="AJ3" s="182"/>
      <c r="AK3" s="182"/>
      <c r="AL3" s="17" t="s">
        <v>13</v>
      </c>
    </row>
    <row r="4" spans="1:38" ht="13.5">
      <c r="A4" s="18"/>
      <c r="B4" s="172"/>
      <c r="C4" s="172"/>
      <c r="D4" s="172"/>
      <c r="E4" s="172"/>
      <c r="F4" s="177"/>
      <c r="G4" s="20" t="s">
        <v>14</v>
      </c>
      <c r="H4" s="177"/>
      <c r="I4" s="184"/>
      <c r="J4" s="185"/>
      <c r="K4" s="185"/>
      <c r="L4" s="185"/>
      <c r="M4" s="185"/>
      <c r="N4" s="185"/>
      <c r="O4" s="185"/>
      <c r="P4" s="185"/>
      <c r="Q4" s="185"/>
      <c r="R4" s="186"/>
      <c r="S4" s="200"/>
      <c r="T4" s="185"/>
      <c r="U4" s="185"/>
      <c r="V4" s="185"/>
      <c r="W4" s="185"/>
      <c r="X4" s="185"/>
      <c r="Y4" s="185"/>
      <c r="Z4" s="185"/>
      <c r="AA4" s="197"/>
      <c r="AB4" s="224"/>
      <c r="AC4" s="225"/>
      <c r="AD4" s="225"/>
      <c r="AE4" s="226"/>
      <c r="AF4" s="178"/>
      <c r="AG4" s="208" t="s">
        <v>15</v>
      </c>
      <c r="AH4" s="209"/>
      <c r="AI4" s="184"/>
      <c r="AJ4" s="185"/>
      <c r="AK4" s="185"/>
      <c r="AL4" s="25"/>
    </row>
    <row r="5" spans="1:38" ht="13.5">
      <c r="A5" s="26" t="s">
        <v>16</v>
      </c>
      <c r="B5" s="173"/>
      <c r="C5" s="173"/>
      <c r="D5" s="173"/>
      <c r="E5" s="173"/>
      <c r="F5" s="177"/>
      <c r="G5" s="27" t="s">
        <v>17</v>
      </c>
      <c r="H5" s="177"/>
      <c r="I5" s="179" t="s">
        <v>18</v>
      </c>
      <c r="J5" s="180"/>
      <c r="K5" s="187" t="s">
        <v>19</v>
      </c>
      <c r="L5" s="188"/>
      <c r="M5" s="189"/>
      <c r="N5" s="188" t="s">
        <v>20</v>
      </c>
      <c r="O5" s="188"/>
      <c r="P5" s="188"/>
      <c r="Q5" s="188"/>
      <c r="R5" s="194"/>
      <c r="S5" s="201" t="s">
        <v>21</v>
      </c>
      <c r="T5" s="192"/>
      <c r="U5" s="192"/>
      <c r="V5" s="192"/>
      <c r="W5" s="192"/>
      <c r="X5" s="192"/>
      <c r="Y5" s="192"/>
      <c r="Z5" s="192"/>
      <c r="AA5" s="202"/>
      <c r="AB5" s="217" t="s">
        <v>96</v>
      </c>
      <c r="AC5" s="218"/>
      <c r="AD5" s="213" t="s">
        <v>94</v>
      </c>
      <c r="AE5" s="214"/>
      <c r="AF5" s="29"/>
      <c r="AG5" s="196" t="s">
        <v>22</v>
      </c>
      <c r="AH5" s="197"/>
      <c r="AI5" s="30"/>
      <c r="AJ5" s="30"/>
      <c r="AK5" s="31"/>
      <c r="AL5" s="32" t="s">
        <v>23</v>
      </c>
    </row>
    <row r="6" spans="1:38" ht="13.5" customHeight="1">
      <c r="A6" s="33"/>
      <c r="B6" s="34" t="s">
        <v>24</v>
      </c>
      <c r="C6" s="34" t="s">
        <v>25</v>
      </c>
      <c r="D6" s="34" t="s">
        <v>26</v>
      </c>
      <c r="E6" s="34"/>
      <c r="F6" s="177"/>
      <c r="G6" s="27" t="s">
        <v>27</v>
      </c>
      <c r="H6" s="177"/>
      <c r="I6" s="174" t="s">
        <v>28</v>
      </c>
      <c r="J6" s="175"/>
      <c r="K6" s="19"/>
      <c r="L6" s="35" t="s">
        <v>29</v>
      </c>
      <c r="M6" s="35" t="s">
        <v>30</v>
      </c>
      <c r="N6" s="19"/>
      <c r="O6" s="191" t="s">
        <v>31</v>
      </c>
      <c r="P6" s="192"/>
      <c r="Q6" s="192"/>
      <c r="R6" s="193"/>
      <c r="S6" s="201" t="s">
        <v>32</v>
      </c>
      <c r="T6" s="192"/>
      <c r="U6" s="192"/>
      <c r="V6" s="202"/>
      <c r="W6" s="210" t="s">
        <v>33</v>
      </c>
      <c r="X6" s="211"/>
      <c r="Y6" s="211"/>
      <c r="Z6" s="211"/>
      <c r="AA6" s="212"/>
      <c r="AB6" s="219"/>
      <c r="AC6" s="220"/>
      <c r="AD6" s="215"/>
      <c r="AE6" s="216"/>
      <c r="AF6" s="36" t="s">
        <v>34</v>
      </c>
      <c r="AG6" s="24" t="s">
        <v>35</v>
      </c>
      <c r="AH6" s="37" t="s">
        <v>36</v>
      </c>
      <c r="AI6" s="177" t="s">
        <v>37</v>
      </c>
      <c r="AJ6" s="177" t="s">
        <v>38</v>
      </c>
      <c r="AK6" s="177" t="s">
        <v>39</v>
      </c>
      <c r="AL6" s="38"/>
    </row>
    <row r="7" spans="1:38" ht="13.5" customHeight="1">
      <c r="A7" s="33"/>
      <c r="B7" s="34"/>
      <c r="C7" s="34"/>
      <c r="D7" s="34"/>
      <c r="E7" s="34" t="s">
        <v>40</v>
      </c>
      <c r="F7" s="177"/>
      <c r="G7" s="39" t="s">
        <v>41</v>
      </c>
      <c r="H7" s="177"/>
      <c r="I7" s="174" t="s">
        <v>42</v>
      </c>
      <c r="J7" s="175"/>
      <c r="K7" s="19" t="s">
        <v>43</v>
      </c>
      <c r="L7" s="40" t="s">
        <v>44</v>
      </c>
      <c r="M7" s="40" t="s">
        <v>44</v>
      </c>
      <c r="N7" s="19" t="s">
        <v>45</v>
      </c>
      <c r="O7" s="195" t="s">
        <v>46</v>
      </c>
      <c r="P7" s="190" t="s">
        <v>47</v>
      </c>
      <c r="Q7" s="190"/>
      <c r="R7" s="38" t="s">
        <v>48</v>
      </c>
      <c r="S7" s="42" t="s">
        <v>49</v>
      </c>
      <c r="T7" s="43" t="s">
        <v>49</v>
      </c>
      <c r="U7" s="43" t="s">
        <v>49</v>
      </c>
      <c r="V7" s="43" t="s">
        <v>49</v>
      </c>
      <c r="W7" s="44" t="s">
        <v>49</v>
      </c>
      <c r="X7" s="44" t="s">
        <v>49</v>
      </c>
      <c r="Y7" s="45" t="s">
        <v>49</v>
      </c>
      <c r="Z7" s="46" t="s">
        <v>50</v>
      </c>
      <c r="AA7" s="47" t="s">
        <v>51</v>
      </c>
      <c r="AB7" s="203" t="s">
        <v>98</v>
      </c>
      <c r="AC7" s="205" t="s">
        <v>95</v>
      </c>
      <c r="AD7" s="203" t="s">
        <v>98</v>
      </c>
      <c r="AE7" s="205" t="s">
        <v>95</v>
      </c>
      <c r="AF7" s="36" t="s">
        <v>52</v>
      </c>
      <c r="AG7" s="24" t="s">
        <v>53</v>
      </c>
      <c r="AH7" s="43"/>
      <c r="AI7" s="177"/>
      <c r="AJ7" s="177"/>
      <c r="AK7" s="177"/>
      <c r="AL7" s="25" t="s">
        <v>54</v>
      </c>
    </row>
    <row r="8" spans="1:38" ht="13.5" customHeight="1">
      <c r="A8" s="48"/>
      <c r="B8" s="49" t="s">
        <v>53</v>
      </c>
      <c r="C8" s="49" t="s">
        <v>53</v>
      </c>
      <c r="D8" s="49" t="s">
        <v>53</v>
      </c>
      <c r="E8" s="49"/>
      <c r="F8" s="178"/>
      <c r="G8" s="50"/>
      <c r="H8" s="178"/>
      <c r="I8" s="51"/>
      <c r="J8" s="52"/>
      <c r="K8" s="53"/>
      <c r="L8" s="54" t="s">
        <v>55</v>
      </c>
      <c r="M8" s="54" t="s">
        <v>55</v>
      </c>
      <c r="N8" s="23"/>
      <c r="O8" s="178"/>
      <c r="P8" s="55" t="s">
        <v>56</v>
      </c>
      <c r="Q8" s="55" t="s">
        <v>57</v>
      </c>
      <c r="R8" s="56" t="s">
        <v>58</v>
      </c>
      <c r="S8" s="57" t="s">
        <v>59</v>
      </c>
      <c r="T8" s="41" t="s">
        <v>60</v>
      </c>
      <c r="U8" s="41" t="s">
        <v>61</v>
      </c>
      <c r="V8" s="41" t="s">
        <v>62</v>
      </c>
      <c r="W8" s="41" t="s">
        <v>61</v>
      </c>
      <c r="X8" s="41" t="s">
        <v>63</v>
      </c>
      <c r="Y8" s="41" t="s">
        <v>64</v>
      </c>
      <c r="Z8" s="41" t="s">
        <v>65</v>
      </c>
      <c r="AA8" s="28" t="s">
        <v>66</v>
      </c>
      <c r="AB8" s="204"/>
      <c r="AC8" s="206"/>
      <c r="AD8" s="207"/>
      <c r="AE8" s="206"/>
      <c r="AF8" s="21"/>
      <c r="AG8" s="22" t="s">
        <v>67</v>
      </c>
      <c r="AH8" s="54" t="s">
        <v>68</v>
      </c>
      <c r="AI8" s="58"/>
      <c r="AJ8" s="58"/>
      <c r="AK8" s="59"/>
      <c r="AL8" s="60"/>
    </row>
    <row r="9" spans="1:38" ht="13.5">
      <c r="A9" s="168" t="s">
        <v>69</v>
      </c>
      <c r="B9" s="61"/>
      <c r="C9" s="61"/>
      <c r="D9" s="61"/>
      <c r="E9" s="61"/>
      <c r="F9" s="67"/>
      <c r="G9" s="68">
        <v>0</v>
      </c>
      <c r="H9" s="67"/>
      <c r="I9" s="69">
        <v>470156</v>
      </c>
      <c r="J9" s="70">
        <v>100</v>
      </c>
      <c r="K9" s="69"/>
      <c r="L9" s="68">
        <v>688</v>
      </c>
      <c r="M9" s="68">
        <v>51</v>
      </c>
      <c r="N9" s="67"/>
      <c r="O9" s="69"/>
      <c r="P9" s="68"/>
      <c r="Q9" s="68"/>
      <c r="R9" s="71">
        <v>100</v>
      </c>
      <c r="S9" s="72"/>
      <c r="T9" s="68"/>
      <c r="U9" s="68"/>
      <c r="V9" s="68"/>
      <c r="W9" s="68"/>
      <c r="X9" s="68"/>
      <c r="Y9" s="68"/>
      <c r="Z9" s="68"/>
      <c r="AA9" s="67"/>
      <c r="AB9" s="73"/>
      <c r="AC9" s="73"/>
      <c r="AD9" s="73"/>
      <c r="AE9" s="73"/>
      <c r="AF9" s="69">
        <v>528516</v>
      </c>
      <c r="AG9" s="69"/>
      <c r="AH9" s="68"/>
      <c r="AI9" s="69"/>
      <c r="AJ9" s="69"/>
      <c r="AK9" s="68"/>
      <c r="AL9" s="74"/>
    </row>
    <row r="10" spans="1:38" ht="13.5">
      <c r="A10" s="169"/>
      <c r="B10" s="61"/>
      <c r="C10" s="61"/>
      <c r="D10" s="61"/>
      <c r="E10" s="61"/>
      <c r="F10" s="67">
        <v>510961</v>
      </c>
      <c r="G10" s="68">
        <v>0</v>
      </c>
      <c r="H10" s="67">
        <v>470156</v>
      </c>
      <c r="I10" s="75"/>
      <c r="J10" s="76"/>
      <c r="K10" s="69">
        <v>399182</v>
      </c>
      <c r="L10" s="77"/>
      <c r="M10" s="77"/>
      <c r="N10" s="67">
        <v>0</v>
      </c>
      <c r="O10" s="69">
        <v>25987</v>
      </c>
      <c r="P10" s="68">
        <v>444169</v>
      </c>
      <c r="Q10" s="68">
        <v>0</v>
      </c>
      <c r="R10" s="78"/>
      <c r="S10" s="72">
        <v>3750</v>
      </c>
      <c r="T10" s="68">
        <v>89084</v>
      </c>
      <c r="U10" s="68">
        <v>377322</v>
      </c>
      <c r="V10" s="68">
        <v>0</v>
      </c>
      <c r="W10" s="68">
        <v>0</v>
      </c>
      <c r="X10" s="68">
        <v>0</v>
      </c>
      <c r="Y10" s="68">
        <v>0</v>
      </c>
      <c r="Z10" s="68">
        <v>0</v>
      </c>
      <c r="AA10" s="67">
        <v>0</v>
      </c>
      <c r="AB10" s="140">
        <v>19</v>
      </c>
      <c r="AC10" s="140">
        <v>0</v>
      </c>
      <c r="AD10" s="140">
        <v>4</v>
      </c>
      <c r="AE10" s="140">
        <v>3</v>
      </c>
      <c r="AF10" s="77"/>
      <c r="AG10" s="69">
        <v>111</v>
      </c>
      <c r="AH10" s="68">
        <v>11</v>
      </c>
      <c r="AI10" s="69">
        <v>13290390</v>
      </c>
      <c r="AJ10" s="75">
        <v>7442246</v>
      </c>
      <c r="AK10" s="77">
        <v>4417852</v>
      </c>
      <c r="AL10" s="74">
        <v>6</v>
      </c>
    </row>
    <row r="11" spans="1:38" ht="13.5">
      <c r="A11" s="170"/>
      <c r="B11" s="62"/>
      <c r="C11" s="62"/>
      <c r="D11" s="62"/>
      <c r="E11" s="62"/>
      <c r="F11" s="80"/>
      <c r="G11" s="81">
        <v>40805</v>
      </c>
      <c r="H11" s="80"/>
      <c r="I11" s="82">
        <v>0</v>
      </c>
      <c r="J11" s="83"/>
      <c r="K11" s="82"/>
      <c r="L11" s="81">
        <v>44720</v>
      </c>
      <c r="M11" s="81">
        <v>26253</v>
      </c>
      <c r="N11" s="80"/>
      <c r="O11" s="82"/>
      <c r="P11" s="81"/>
      <c r="Q11" s="81"/>
      <c r="R11" s="84">
        <v>470156</v>
      </c>
      <c r="S11" s="85"/>
      <c r="T11" s="81"/>
      <c r="U11" s="81"/>
      <c r="V11" s="81"/>
      <c r="W11" s="81"/>
      <c r="X11" s="81"/>
      <c r="Y11" s="81"/>
      <c r="Z11" s="81"/>
      <c r="AA11" s="80"/>
      <c r="AB11" s="86"/>
      <c r="AC11" s="86"/>
      <c r="AD11" s="86"/>
      <c r="AE11" s="86"/>
      <c r="AF11" s="82">
        <v>343995</v>
      </c>
      <c r="AG11" s="82"/>
      <c r="AH11" s="81"/>
      <c r="AI11" s="82"/>
      <c r="AJ11" s="82"/>
      <c r="AK11" s="81"/>
      <c r="AL11" s="87"/>
    </row>
    <row r="12" spans="1:38" ht="13.5" customHeight="1">
      <c r="A12" s="168" t="s">
        <v>70</v>
      </c>
      <c r="B12" s="61"/>
      <c r="C12" s="61"/>
      <c r="D12" s="61"/>
      <c r="E12" s="61"/>
      <c r="F12" s="67"/>
      <c r="G12" s="68">
        <v>0</v>
      </c>
      <c r="H12" s="67"/>
      <c r="I12" s="69">
        <v>531270</v>
      </c>
      <c r="J12" s="70">
        <v>86.94708644530812</v>
      </c>
      <c r="K12" s="69"/>
      <c r="L12" s="68">
        <v>534</v>
      </c>
      <c r="M12" s="68">
        <v>84</v>
      </c>
      <c r="N12" s="67"/>
      <c r="O12" s="69"/>
      <c r="P12" s="68"/>
      <c r="Q12" s="68"/>
      <c r="R12" s="71">
        <v>99.59563148457644</v>
      </c>
      <c r="S12" s="72"/>
      <c r="T12" s="68"/>
      <c r="U12" s="68"/>
      <c r="V12" s="68"/>
      <c r="W12" s="68"/>
      <c r="X12" s="68"/>
      <c r="Y12" s="68"/>
      <c r="Z12" s="68"/>
      <c r="AA12" s="67"/>
      <c r="AB12" s="141"/>
      <c r="AC12" s="141"/>
      <c r="AD12" s="141"/>
      <c r="AE12" s="141"/>
      <c r="AF12" s="69">
        <v>449809.4</v>
      </c>
      <c r="AG12" s="69"/>
      <c r="AH12" s="68"/>
      <c r="AI12" s="69"/>
      <c r="AJ12" s="69"/>
      <c r="AK12" s="68"/>
      <c r="AL12" s="94"/>
    </row>
    <row r="13" spans="1:38" ht="13.5">
      <c r="A13" s="169"/>
      <c r="B13" s="61"/>
      <c r="C13" s="61"/>
      <c r="D13" s="61"/>
      <c r="E13" s="61"/>
      <c r="F13" s="67">
        <v>883432.6</v>
      </c>
      <c r="G13" s="142">
        <v>51100</v>
      </c>
      <c r="H13" s="67">
        <v>611026.8</v>
      </c>
      <c r="I13" s="75"/>
      <c r="J13" s="76"/>
      <c r="K13" s="69">
        <v>544338</v>
      </c>
      <c r="L13" s="77"/>
      <c r="M13" s="77"/>
      <c r="N13" s="67">
        <v>2471</v>
      </c>
      <c r="O13" s="69">
        <v>29477</v>
      </c>
      <c r="P13" s="68">
        <v>415643</v>
      </c>
      <c r="Q13" s="68">
        <v>163436</v>
      </c>
      <c r="R13" s="78"/>
      <c r="S13" s="72">
        <v>771.5</v>
      </c>
      <c r="T13" s="68">
        <v>10324.3</v>
      </c>
      <c r="U13" s="68">
        <v>474941.4</v>
      </c>
      <c r="V13" s="68">
        <v>45233.1</v>
      </c>
      <c r="W13" s="68">
        <v>2155.3</v>
      </c>
      <c r="X13" s="68">
        <v>46835.6</v>
      </c>
      <c r="Y13" s="68">
        <v>30765.6</v>
      </c>
      <c r="Z13" s="68"/>
      <c r="AA13" s="67">
        <v>2341</v>
      </c>
      <c r="AB13" s="143">
        <v>5</v>
      </c>
      <c r="AC13" s="140">
        <v>3</v>
      </c>
      <c r="AD13" s="140">
        <v>1</v>
      </c>
      <c r="AE13" s="140"/>
      <c r="AF13" s="77"/>
      <c r="AG13" s="69">
        <v>9</v>
      </c>
      <c r="AH13" s="68">
        <v>0</v>
      </c>
      <c r="AI13" s="69">
        <v>10424562.4</v>
      </c>
      <c r="AJ13" s="75">
        <v>6559753.9</v>
      </c>
      <c r="AK13" s="77">
        <v>3887165</v>
      </c>
      <c r="AL13" s="94">
        <v>13</v>
      </c>
    </row>
    <row r="14" spans="1:38" ht="13.5">
      <c r="A14" s="170"/>
      <c r="B14" s="62"/>
      <c r="C14" s="62"/>
      <c r="D14" s="62"/>
      <c r="E14" s="62"/>
      <c r="F14" s="80"/>
      <c r="G14" s="81">
        <v>221306</v>
      </c>
      <c r="H14" s="80"/>
      <c r="I14" s="82">
        <v>79757</v>
      </c>
      <c r="J14" s="83"/>
      <c r="K14" s="82"/>
      <c r="L14" s="81">
        <v>20011</v>
      </c>
      <c r="M14" s="81">
        <v>46678</v>
      </c>
      <c r="N14" s="80"/>
      <c r="O14" s="82"/>
      <c r="P14" s="81"/>
      <c r="Q14" s="81"/>
      <c r="R14" s="84">
        <v>608556</v>
      </c>
      <c r="S14" s="85"/>
      <c r="T14" s="81"/>
      <c r="U14" s="81"/>
      <c r="V14" s="81"/>
      <c r="W14" s="81"/>
      <c r="X14" s="81"/>
      <c r="Y14" s="81"/>
      <c r="Z14" s="81"/>
      <c r="AA14" s="80"/>
      <c r="AB14" s="144"/>
      <c r="AC14" s="144"/>
      <c r="AD14" s="144"/>
      <c r="AE14" s="144"/>
      <c r="AF14" s="82">
        <v>356941.1</v>
      </c>
      <c r="AG14" s="82"/>
      <c r="AH14" s="81"/>
      <c r="AI14" s="82"/>
      <c r="AJ14" s="82"/>
      <c r="AK14" s="81"/>
      <c r="AL14" s="105"/>
    </row>
    <row r="15" spans="1:38" ht="13.5">
      <c r="A15" s="168" t="s">
        <v>71</v>
      </c>
      <c r="B15" s="61"/>
      <c r="C15" s="61"/>
      <c r="D15" s="61"/>
      <c r="E15" s="61"/>
      <c r="F15" s="67"/>
      <c r="G15" s="142">
        <v>0</v>
      </c>
      <c r="H15" s="67"/>
      <c r="I15" s="69">
        <v>1001426</v>
      </c>
      <c r="J15" s="70">
        <v>92.62319008404499</v>
      </c>
      <c r="K15" s="69"/>
      <c r="L15" s="68">
        <v>1222</v>
      </c>
      <c r="M15" s="68">
        <v>135</v>
      </c>
      <c r="N15" s="67"/>
      <c r="O15" s="69"/>
      <c r="P15" s="68"/>
      <c r="Q15" s="68"/>
      <c r="R15" s="71">
        <v>99.77147250215226</v>
      </c>
      <c r="S15" s="72"/>
      <c r="T15" s="68"/>
      <c r="U15" s="68"/>
      <c r="V15" s="68"/>
      <c r="W15" s="68"/>
      <c r="X15" s="68"/>
      <c r="Y15" s="68"/>
      <c r="Z15" s="68"/>
      <c r="AA15" s="67"/>
      <c r="AB15" s="141"/>
      <c r="AC15" s="141"/>
      <c r="AD15" s="141"/>
      <c r="AE15" s="141"/>
      <c r="AF15" s="69">
        <v>978325.4</v>
      </c>
      <c r="AG15" s="69"/>
      <c r="AH15" s="68"/>
      <c r="AI15" s="69"/>
      <c r="AJ15" s="69"/>
      <c r="AK15" s="68"/>
      <c r="AL15" s="94"/>
    </row>
    <row r="16" spans="1:38" ht="13.5">
      <c r="A16" s="169"/>
      <c r="B16" s="61"/>
      <c r="C16" s="61"/>
      <c r="D16" s="61"/>
      <c r="E16" s="61"/>
      <c r="F16" s="67">
        <v>1394393.6</v>
      </c>
      <c r="G16" s="142">
        <v>51100</v>
      </c>
      <c r="H16" s="67">
        <v>1081182.8</v>
      </c>
      <c r="I16" s="75"/>
      <c r="J16" s="76"/>
      <c r="K16" s="69">
        <v>943520</v>
      </c>
      <c r="L16" s="77"/>
      <c r="M16" s="77"/>
      <c r="N16" s="68">
        <v>2471</v>
      </c>
      <c r="O16" s="68">
        <v>55464</v>
      </c>
      <c r="P16" s="68">
        <v>859812</v>
      </c>
      <c r="Q16" s="68">
        <v>163436</v>
      </c>
      <c r="R16" s="78"/>
      <c r="S16" s="72">
        <v>4521.5</v>
      </c>
      <c r="T16" s="68">
        <v>99408.3</v>
      </c>
      <c r="U16" s="68">
        <v>852263.4</v>
      </c>
      <c r="V16" s="68">
        <v>45233.1</v>
      </c>
      <c r="W16" s="68">
        <v>2155.3</v>
      </c>
      <c r="X16" s="68">
        <v>46835.6</v>
      </c>
      <c r="Y16" s="68">
        <v>30765.6</v>
      </c>
      <c r="Z16" s="68"/>
      <c r="AA16" s="69">
        <v>2341</v>
      </c>
      <c r="AB16" s="140">
        <v>24</v>
      </c>
      <c r="AC16" s="140">
        <v>3</v>
      </c>
      <c r="AD16" s="140">
        <v>5</v>
      </c>
      <c r="AE16" s="140">
        <v>3</v>
      </c>
      <c r="AF16" s="77"/>
      <c r="AG16" s="69">
        <v>120</v>
      </c>
      <c r="AH16" s="68">
        <v>11</v>
      </c>
      <c r="AI16" s="69">
        <v>23714952.4</v>
      </c>
      <c r="AJ16" s="75">
        <v>14001999.9</v>
      </c>
      <c r="AK16" s="77">
        <v>8305017</v>
      </c>
      <c r="AL16" s="94">
        <v>18</v>
      </c>
    </row>
    <row r="17" spans="1:38" ht="13.5">
      <c r="A17" s="170"/>
      <c r="B17" s="62"/>
      <c r="C17" s="62"/>
      <c r="D17" s="62"/>
      <c r="E17" s="62"/>
      <c r="F17" s="80"/>
      <c r="G17" s="81">
        <v>262111</v>
      </c>
      <c r="H17" s="80"/>
      <c r="I17" s="82">
        <v>79757</v>
      </c>
      <c r="J17" s="83"/>
      <c r="K17" s="82"/>
      <c r="L17" s="81">
        <v>64731</v>
      </c>
      <c r="M17" s="81">
        <v>72931</v>
      </c>
      <c r="N17" s="80"/>
      <c r="O17" s="82"/>
      <c r="P17" s="81"/>
      <c r="Q17" s="81"/>
      <c r="R17" s="84">
        <v>1078712</v>
      </c>
      <c r="S17" s="85"/>
      <c r="T17" s="81"/>
      <c r="U17" s="81"/>
      <c r="V17" s="81"/>
      <c r="W17" s="81"/>
      <c r="X17" s="81"/>
      <c r="Y17" s="81"/>
      <c r="Z17" s="81"/>
      <c r="AA17" s="80"/>
      <c r="AB17" s="144"/>
      <c r="AC17" s="144"/>
      <c r="AD17" s="144"/>
      <c r="AE17" s="144"/>
      <c r="AF17" s="82">
        <v>700936.1</v>
      </c>
      <c r="AG17" s="82"/>
      <c r="AH17" s="81"/>
      <c r="AI17" s="82"/>
      <c r="AJ17" s="82"/>
      <c r="AK17" s="81"/>
      <c r="AL17" s="105"/>
    </row>
    <row r="18" spans="1:38" ht="13.5">
      <c r="A18" s="33"/>
      <c r="B18" s="61"/>
      <c r="C18" s="61"/>
      <c r="D18" s="61"/>
      <c r="E18" s="61"/>
      <c r="F18" s="67"/>
      <c r="G18" s="68">
        <v>0</v>
      </c>
      <c r="H18" s="67"/>
      <c r="I18" s="69">
        <v>879092</v>
      </c>
      <c r="J18" s="70">
        <v>79.97692829758857</v>
      </c>
      <c r="K18" s="69"/>
      <c r="L18" s="68">
        <v>749</v>
      </c>
      <c r="M18" s="68">
        <v>55</v>
      </c>
      <c r="N18" s="67"/>
      <c r="O18" s="69"/>
      <c r="P18" s="68"/>
      <c r="Q18" s="68"/>
      <c r="R18" s="71">
        <v>97.4678442696478</v>
      </c>
      <c r="S18" s="72"/>
      <c r="T18" s="68"/>
      <c r="U18" s="68"/>
      <c r="V18" s="68"/>
      <c r="W18" s="68"/>
      <c r="X18" s="68"/>
      <c r="Y18" s="68"/>
      <c r="Z18" s="68"/>
      <c r="AA18" s="67"/>
      <c r="AB18" s="141"/>
      <c r="AC18" s="141"/>
      <c r="AD18" s="141"/>
      <c r="AE18" s="141"/>
      <c r="AF18" s="69">
        <v>519060.4</v>
      </c>
      <c r="AG18" s="69"/>
      <c r="AH18" s="68"/>
      <c r="AI18" s="90"/>
      <c r="AJ18" s="90"/>
      <c r="AK18" s="66"/>
      <c r="AL18" s="94"/>
    </row>
    <row r="19" spans="1:38" ht="13.5">
      <c r="A19" s="26" t="s">
        <v>72</v>
      </c>
      <c r="B19" s="61"/>
      <c r="C19" s="61"/>
      <c r="D19" s="61"/>
      <c r="E19" s="61"/>
      <c r="F19" s="67">
        <v>1187045</v>
      </c>
      <c r="G19" s="142">
        <v>0</v>
      </c>
      <c r="H19" s="67">
        <v>1099182</v>
      </c>
      <c r="I19" s="75"/>
      <c r="J19" s="76"/>
      <c r="K19" s="69">
        <v>1059193</v>
      </c>
      <c r="L19" s="77"/>
      <c r="M19" s="77"/>
      <c r="N19" s="67">
        <v>27834</v>
      </c>
      <c r="O19" s="69">
        <v>18175</v>
      </c>
      <c r="P19" s="68">
        <v>602749</v>
      </c>
      <c r="Q19" s="68">
        <v>450425</v>
      </c>
      <c r="R19" s="78"/>
      <c r="S19" s="72">
        <v>5528.2</v>
      </c>
      <c r="T19" s="68">
        <v>26631.8</v>
      </c>
      <c r="U19" s="68">
        <v>713435.3</v>
      </c>
      <c r="V19" s="68">
        <v>133496.8</v>
      </c>
      <c r="W19" s="68">
        <v>6025.4</v>
      </c>
      <c r="X19" s="68">
        <v>94477.8</v>
      </c>
      <c r="Y19" s="68">
        <v>119586.6</v>
      </c>
      <c r="Z19" s="68"/>
      <c r="AA19" s="67">
        <v>25164</v>
      </c>
      <c r="AB19" s="140">
        <v>12</v>
      </c>
      <c r="AC19" s="140">
        <v>8</v>
      </c>
      <c r="AD19" s="140">
        <v>3</v>
      </c>
      <c r="AE19" s="140">
        <v>5</v>
      </c>
      <c r="AF19" s="77"/>
      <c r="AG19" s="69">
        <v>26</v>
      </c>
      <c r="AH19" s="68">
        <v>6</v>
      </c>
      <c r="AI19" s="90">
        <v>16239567.9</v>
      </c>
      <c r="AJ19" s="95">
        <v>10455677.1</v>
      </c>
      <c r="AK19" s="97">
        <v>6413063.8</v>
      </c>
      <c r="AL19" s="94">
        <v>54</v>
      </c>
    </row>
    <row r="20" spans="1:38" ht="13.5">
      <c r="A20" s="48"/>
      <c r="B20" s="62"/>
      <c r="C20" s="62"/>
      <c r="D20" s="62"/>
      <c r="E20" s="62"/>
      <c r="F20" s="80"/>
      <c r="G20" s="81">
        <v>87864</v>
      </c>
      <c r="H20" s="80"/>
      <c r="I20" s="82">
        <v>220090</v>
      </c>
      <c r="J20" s="83"/>
      <c r="K20" s="82"/>
      <c r="L20" s="81">
        <v>18955</v>
      </c>
      <c r="M20" s="81">
        <v>21035</v>
      </c>
      <c r="N20" s="80"/>
      <c r="O20" s="82"/>
      <c r="P20" s="81"/>
      <c r="Q20" s="81"/>
      <c r="R20" s="84">
        <v>1071349</v>
      </c>
      <c r="S20" s="85"/>
      <c r="T20" s="81"/>
      <c r="U20" s="81"/>
      <c r="V20" s="81"/>
      <c r="W20" s="81"/>
      <c r="X20" s="81"/>
      <c r="Y20" s="81"/>
      <c r="Z20" s="81"/>
      <c r="AA20" s="80"/>
      <c r="AB20" s="144"/>
      <c r="AC20" s="144"/>
      <c r="AD20" s="144"/>
      <c r="AE20" s="144"/>
      <c r="AF20" s="82">
        <v>373363</v>
      </c>
      <c r="AG20" s="82"/>
      <c r="AH20" s="81"/>
      <c r="AI20" s="101"/>
      <c r="AJ20" s="101"/>
      <c r="AK20" s="102"/>
      <c r="AL20" s="105"/>
    </row>
    <row r="21" spans="1:38" ht="13.5">
      <c r="A21" s="33"/>
      <c r="B21" s="61"/>
      <c r="C21" s="61"/>
      <c r="D21" s="61"/>
      <c r="E21" s="61"/>
      <c r="F21" s="67"/>
      <c r="G21" s="68">
        <v>0</v>
      </c>
      <c r="H21" s="67"/>
      <c r="I21" s="69">
        <v>1076394</v>
      </c>
      <c r="J21" s="70">
        <v>59.93977255502667</v>
      </c>
      <c r="K21" s="69"/>
      <c r="L21" s="68">
        <v>1010</v>
      </c>
      <c r="M21" s="68">
        <v>23</v>
      </c>
      <c r="N21" s="67"/>
      <c r="O21" s="69"/>
      <c r="P21" s="68"/>
      <c r="Q21" s="68"/>
      <c r="R21" s="71">
        <v>92.43099676432568</v>
      </c>
      <c r="S21" s="72"/>
      <c r="T21" s="68"/>
      <c r="U21" s="68"/>
      <c r="V21" s="68"/>
      <c r="W21" s="68"/>
      <c r="X21" s="68"/>
      <c r="Y21" s="68"/>
      <c r="Z21" s="68"/>
      <c r="AA21" s="67"/>
      <c r="AB21" s="141"/>
      <c r="AC21" s="141"/>
      <c r="AD21" s="141"/>
      <c r="AE21" s="141"/>
      <c r="AF21" s="69">
        <v>373748.8</v>
      </c>
      <c r="AG21" s="69"/>
      <c r="AH21" s="68"/>
      <c r="AI21" s="90"/>
      <c r="AJ21" s="90"/>
      <c r="AK21" s="66"/>
      <c r="AL21" s="94"/>
    </row>
    <row r="22" spans="1:38" ht="13.5">
      <c r="A22" s="26" t="s">
        <v>73</v>
      </c>
      <c r="B22" s="61"/>
      <c r="C22" s="61"/>
      <c r="D22" s="61"/>
      <c r="E22" s="61"/>
      <c r="F22" s="67">
        <v>1933300.7</v>
      </c>
      <c r="G22" s="142">
        <v>15266</v>
      </c>
      <c r="H22" s="67">
        <v>1795792.6</v>
      </c>
      <c r="I22" s="75"/>
      <c r="J22" s="76"/>
      <c r="K22" s="69">
        <v>1774261</v>
      </c>
      <c r="L22" s="77"/>
      <c r="M22" s="77"/>
      <c r="N22" s="67">
        <v>135924</v>
      </c>
      <c r="O22" s="69">
        <v>18559</v>
      </c>
      <c r="P22" s="68">
        <v>555291</v>
      </c>
      <c r="Q22" s="68">
        <v>1086019</v>
      </c>
      <c r="R22" s="78"/>
      <c r="S22" s="72">
        <v>1055.5</v>
      </c>
      <c r="T22" s="68">
        <v>6699.8</v>
      </c>
      <c r="U22" s="68">
        <v>726868.9</v>
      </c>
      <c r="V22" s="68">
        <v>341769.4</v>
      </c>
      <c r="W22" s="68">
        <v>14520.4</v>
      </c>
      <c r="X22" s="68">
        <v>236970.7</v>
      </c>
      <c r="Y22" s="68">
        <v>467907.9</v>
      </c>
      <c r="Z22" s="68"/>
      <c r="AA22" s="67">
        <v>124125.5</v>
      </c>
      <c r="AB22" s="140">
        <v>9</v>
      </c>
      <c r="AC22" s="140">
        <v>26</v>
      </c>
      <c r="AD22" s="140">
        <v>0</v>
      </c>
      <c r="AE22" s="140">
        <v>10</v>
      </c>
      <c r="AF22" s="77"/>
      <c r="AG22" s="69">
        <v>18</v>
      </c>
      <c r="AH22" s="68">
        <v>1</v>
      </c>
      <c r="AI22" s="90">
        <v>19585510.8</v>
      </c>
      <c r="AJ22" s="95">
        <v>12719519.2</v>
      </c>
      <c r="AK22" s="97">
        <v>8251039.1</v>
      </c>
      <c r="AL22" s="94">
        <v>190</v>
      </c>
    </row>
    <row r="23" spans="1:38" ht="13.5">
      <c r="A23" s="48"/>
      <c r="B23" s="62"/>
      <c r="C23" s="62"/>
      <c r="D23" s="62"/>
      <c r="E23" s="62"/>
      <c r="F23" s="80"/>
      <c r="G23" s="81">
        <v>122242</v>
      </c>
      <c r="H23" s="80"/>
      <c r="I23" s="82">
        <v>719398.6000000001</v>
      </c>
      <c r="J23" s="83"/>
      <c r="K23" s="82"/>
      <c r="L23" s="81">
        <v>16317</v>
      </c>
      <c r="M23" s="81">
        <v>5215</v>
      </c>
      <c r="N23" s="80"/>
      <c r="O23" s="82"/>
      <c r="P23" s="81"/>
      <c r="Q23" s="81"/>
      <c r="R23" s="84">
        <v>1659869</v>
      </c>
      <c r="S23" s="85"/>
      <c r="T23" s="81"/>
      <c r="U23" s="81"/>
      <c r="V23" s="81"/>
      <c r="W23" s="81"/>
      <c r="X23" s="81"/>
      <c r="Y23" s="81"/>
      <c r="Z23" s="81"/>
      <c r="AA23" s="80"/>
      <c r="AB23" s="144"/>
      <c r="AC23" s="144"/>
      <c r="AD23" s="144"/>
      <c r="AE23" s="144"/>
      <c r="AF23" s="82">
        <v>289419.4</v>
      </c>
      <c r="AG23" s="82"/>
      <c r="AH23" s="81"/>
      <c r="AI23" s="101"/>
      <c r="AJ23" s="101"/>
      <c r="AK23" s="102"/>
      <c r="AL23" s="105"/>
    </row>
    <row r="24" spans="1:38" ht="13.5">
      <c r="A24" s="168" t="s">
        <v>74</v>
      </c>
      <c r="B24" s="61"/>
      <c r="C24" s="61"/>
      <c r="D24" s="61"/>
      <c r="E24" s="61"/>
      <c r="F24" s="67"/>
      <c r="G24" s="68">
        <v>0</v>
      </c>
      <c r="H24" s="67"/>
      <c r="I24" s="69">
        <v>1955486</v>
      </c>
      <c r="J24" s="70">
        <v>67.54760473546123</v>
      </c>
      <c r="K24" s="69"/>
      <c r="L24" s="68">
        <v>1759</v>
      </c>
      <c r="M24" s="68">
        <v>78</v>
      </c>
      <c r="N24" s="67"/>
      <c r="O24" s="69"/>
      <c r="P24" s="68"/>
      <c r="Q24" s="68"/>
      <c r="R24" s="71">
        <v>94.34341841893881</v>
      </c>
      <c r="S24" s="72"/>
      <c r="T24" s="68"/>
      <c r="U24" s="68"/>
      <c r="V24" s="68"/>
      <c r="W24" s="68"/>
      <c r="X24" s="68"/>
      <c r="Y24" s="68"/>
      <c r="Z24" s="68"/>
      <c r="AA24" s="67"/>
      <c r="AB24" s="141"/>
      <c r="AC24" s="141"/>
      <c r="AD24" s="141"/>
      <c r="AE24" s="141"/>
      <c r="AF24" s="69">
        <v>892809.2</v>
      </c>
      <c r="AG24" s="69"/>
      <c r="AH24" s="68"/>
      <c r="AI24" s="90"/>
      <c r="AJ24" s="90"/>
      <c r="AK24" s="66"/>
      <c r="AL24" s="94"/>
    </row>
    <row r="25" spans="1:38" ht="13.5">
      <c r="A25" s="169"/>
      <c r="B25" s="61"/>
      <c r="C25" s="61"/>
      <c r="D25" s="61"/>
      <c r="E25" s="61"/>
      <c r="F25" s="67">
        <v>3120345.7</v>
      </c>
      <c r="G25" s="142">
        <v>15266</v>
      </c>
      <c r="H25" s="67">
        <v>2894974.6</v>
      </c>
      <c r="I25" s="75"/>
      <c r="J25" s="76"/>
      <c r="K25" s="69">
        <v>2833454</v>
      </c>
      <c r="L25" s="77"/>
      <c r="M25" s="77"/>
      <c r="N25" s="68">
        <v>163758</v>
      </c>
      <c r="O25" s="68">
        <v>36734</v>
      </c>
      <c r="P25" s="68">
        <v>1158040</v>
      </c>
      <c r="Q25" s="68">
        <v>1536444</v>
      </c>
      <c r="R25" s="78"/>
      <c r="S25" s="72">
        <v>6583.7</v>
      </c>
      <c r="T25" s="68">
        <v>33331.6</v>
      </c>
      <c r="U25" s="68">
        <v>1440304.2000000002</v>
      </c>
      <c r="V25" s="68">
        <v>475266.2</v>
      </c>
      <c r="W25" s="68">
        <v>20545.8</v>
      </c>
      <c r="X25" s="68">
        <v>331448.5</v>
      </c>
      <c r="Y25" s="68">
        <v>587494.5</v>
      </c>
      <c r="Z25" s="68"/>
      <c r="AA25" s="69">
        <v>149289.5</v>
      </c>
      <c r="AB25" s="108">
        <v>21</v>
      </c>
      <c r="AC25" s="140">
        <v>34</v>
      </c>
      <c r="AD25" s="140">
        <v>3</v>
      </c>
      <c r="AE25" s="140">
        <v>15</v>
      </c>
      <c r="AF25" s="77"/>
      <c r="AG25" s="69">
        <v>44</v>
      </c>
      <c r="AH25" s="68">
        <v>7</v>
      </c>
      <c r="AI25" s="90">
        <v>35825078.7</v>
      </c>
      <c r="AJ25" s="90">
        <v>23175196.299999997</v>
      </c>
      <c r="AK25" s="90">
        <v>14664102.899999999</v>
      </c>
      <c r="AL25" s="94">
        <v>244</v>
      </c>
    </row>
    <row r="26" spans="1:38" ht="13.5">
      <c r="A26" s="170"/>
      <c r="B26" s="62"/>
      <c r="C26" s="62"/>
      <c r="D26" s="62"/>
      <c r="E26" s="62"/>
      <c r="F26" s="99"/>
      <c r="G26" s="102">
        <v>210106</v>
      </c>
      <c r="H26" s="99"/>
      <c r="I26" s="101">
        <v>939488.6000000001</v>
      </c>
      <c r="J26" s="100"/>
      <c r="K26" s="101"/>
      <c r="L26" s="102">
        <v>35272</v>
      </c>
      <c r="M26" s="102">
        <v>26250</v>
      </c>
      <c r="N26" s="99"/>
      <c r="O26" s="101"/>
      <c r="P26" s="102"/>
      <c r="Q26" s="102"/>
      <c r="R26" s="107">
        <v>2731218</v>
      </c>
      <c r="S26" s="103"/>
      <c r="T26" s="102"/>
      <c r="U26" s="102"/>
      <c r="V26" s="102"/>
      <c r="W26" s="102"/>
      <c r="X26" s="102"/>
      <c r="Y26" s="102"/>
      <c r="Z26" s="102"/>
      <c r="AA26" s="99"/>
      <c r="AB26" s="104"/>
      <c r="AC26" s="104"/>
      <c r="AD26" s="104"/>
      <c r="AE26" s="104"/>
      <c r="AF26" s="101">
        <v>662782.4</v>
      </c>
      <c r="AG26" s="101"/>
      <c r="AH26" s="102"/>
      <c r="AI26" s="101"/>
      <c r="AJ26" s="101"/>
      <c r="AK26" s="102"/>
      <c r="AL26" s="105"/>
    </row>
    <row r="27" spans="1:38" ht="13.5">
      <c r="A27" s="168" t="s">
        <v>75</v>
      </c>
      <c r="B27" s="61"/>
      <c r="C27" s="61"/>
      <c r="D27" s="61"/>
      <c r="E27" s="61"/>
      <c r="F27" s="88"/>
      <c r="G27" s="66">
        <v>0</v>
      </c>
      <c r="H27" s="88"/>
      <c r="I27" s="90">
        <v>2956912</v>
      </c>
      <c r="J27" s="89">
        <v>74.36607011583595</v>
      </c>
      <c r="K27" s="90"/>
      <c r="L27" s="66">
        <v>2981</v>
      </c>
      <c r="M27" s="66">
        <v>213</v>
      </c>
      <c r="N27" s="88"/>
      <c r="O27" s="90"/>
      <c r="P27" s="66"/>
      <c r="Q27" s="66"/>
      <c r="R27" s="91">
        <v>95.81939588206441</v>
      </c>
      <c r="S27" s="92"/>
      <c r="T27" s="66"/>
      <c r="U27" s="66"/>
      <c r="V27" s="66"/>
      <c r="W27" s="66"/>
      <c r="X27" s="66"/>
      <c r="Y27" s="66"/>
      <c r="Z27" s="66"/>
      <c r="AA27" s="88"/>
      <c r="AB27" s="93"/>
      <c r="AC27" s="93"/>
      <c r="AD27" s="93"/>
      <c r="AE27" s="93"/>
      <c r="AF27" s="90">
        <v>1871134.6</v>
      </c>
      <c r="AG27" s="90"/>
      <c r="AH27" s="66"/>
      <c r="AI27" s="90"/>
      <c r="AJ27" s="90"/>
      <c r="AK27" s="66"/>
      <c r="AL27" s="94"/>
    </row>
    <row r="28" spans="1:38" ht="13.5">
      <c r="A28" s="169"/>
      <c r="B28" s="61"/>
      <c r="C28" s="61"/>
      <c r="D28" s="61"/>
      <c r="E28" s="61"/>
      <c r="F28" s="88">
        <v>4514739.3</v>
      </c>
      <c r="G28" s="106">
        <v>66366</v>
      </c>
      <c r="H28" s="88">
        <v>3976157.4000000004</v>
      </c>
      <c r="I28" s="95"/>
      <c r="J28" s="96"/>
      <c r="K28" s="90">
        <v>3776974</v>
      </c>
      <c r="L28" s="97"/>
      <c r="M28" s="97"/>
      <c r="N28" s="66">
        <v>166229</v>
      </c>
      <c r="O28" s="66">
        <v>92198</v>
      </c>
      <c r="P28" s="66">
        <v>2017852</v>
      </c>
      <c r="Q28" s="66">
        <v>1699880</v>
      </c>
      <c r="R28" s="98"/>
      <c r="S28" s="92">
        <v>11105.2</v>
      </c>
      <c r="T28" s="66">
        <v>132739.9</v>
      </c>
      <c r="U28" s="66">
        <v>2292567.6</v>
      </c>
      <c r="V28" s="66">
        <v>520499.3</v>
      </c>
      <c r="W28" s="66">
        <v>22701.1</v>
      </c>
      <c r="X28" s="66">
        <v>378284.1</v>
      </c>
      <c r="Y28" s="66">
        <v>618260.1</v>
      </c>
      <c r="Z28" s="66"/>
      <c r="AA28" s="90">
        <v>151630.5</v>
      </c>
      <c r="AB28" s="79">
        <v>45</v>
      </c>
      <c r="AC28" s="79">
        <v>37</v>
      </c>
      <c r="AD28" s="79">
        <v>8</v>
      </c>
      <c r="AE28" s="79">
        <v>18</v>
      </c>
      <c r="AF28" s="97"/>
      <c r="AG28" s="90">
        <v>164</v>
      </c>
      <c r="AH28" s="66">
        <v>18</v>
      </c>
      <c r="AI28" s="90">
        <v>59540031.1</v>
      </c>
      <c r="AJ28" s="90">
        <v>37177196.199999996</v>
      </c>
      <c r="AK28" s="90">
        <v>22969119.9</v>
      </c>
      <c r="AL28" s="94">
        <v>262</v>
      </c>
    </row>
    <row r="29" spans="1:38" ht="13.5">
      <c r="A29" s="170"/>
      <c r="B29" s="62"/>
      <c r="C29" s="62"/>
      <c r="D29" s="62"/>
      <c r="E29" s="62"/>
      <c r="F29" s="99"/>
      <c r="G29" s="102">
        <v>472217</v>
      </c>
      <c r="H29" s="99"/>
      <c r="I29" s="101">
        <v>1019245</v>
      </c>
      <c r="J29" s="100"/>
      <c r="K29" s="101"/>
      <c r="L29" s="102">
        <v>100003</v>
      </c>
      <c r="M29" s="102">
        <v>99181</v>
      </c>
      <c r="N29" s="99"/>
      <c r="O29" s="101"/>
      <c r="P29" s="102"/>
      <c r="Q29" s="102"/>
      <c r="R29" s="107">
        <v>3809930</v>
      </c>
      <c r="S29" s="103"/>
      <c r="T29" s="102"/>
      <c r="U29" s="102"/>
      <c r="V29" s="102"/>
      <c r="W29" s="102"/>
      <c r="X29" s="102"/>
      <c r="Y29" s="102"/>
      <c r="Z29" s="102"/>
      <c r="AA29" s="99"/>
      <c r="AB29" s="104"/>
      <c r="AC29" s="104"/>
      <c r="AD29" s="104"/>
      <c r="AE29" s="104"/>
      <c r="AF29" s="101">
        <v>1363718.5</v>
      </c>
      <c r="AG29" s="101"/>
      <c r="AH29" s="102"/>
      <c r="AI29" s="101"/>
      <c r="AJ29" s="101"/>
      <c r="AK29" s="102"/>
      <c r="AL29" s="105"/>
    </row>
    <row r="30" spans="1:38" ht="13.5">
      <c r="A30" s="168" t="s">
        <v>76</v>
      </c>
      <c r="B30" s="61"/>
      <c r="C30" s="61"/>
      <c r="D30" s="61"/>
      <c r="E30" s="61"/>
      <c r="F30" s="88"/>
      <c r="G30" s="109">
        <v>0</v>
      </c>
      <c r="H30" s="88"/>
      <c r="I30" s="90">
        <v>2486756</v>
      </c>
      <c r="J30" s="110">
        <v>70.92855125499949</v>
      </c>
      <c r="K30" s="90"/>
      <c r="L30" s="66">
        <v>2293</v>
      </c>
      <c r="M30" s="66">
        <v>162</v>
      </c>
      <c r="N30" s="88"/>
      <c r="O30" s="90"/>
      <c r="P30" s="66"/>
      <c r="Q30" s="66"/>
      <c r="R30" s="91">
        <v>95.25877542433382</v>
      </c>
      <c r="S30" s="92"/>
      <c r="T30" s="66"/>
      <c r="U30" s="66"/>
      <c r="V30" s="66"/>
      <c r="W30" s="66"/>
      <c r="X30" s="66"/>
      <c r="Y30" s="66"/>
      <c r="Z30" s="66"/>
      <c r="AA30" s="88"/>
      <c r="AB30" s="93"/>
      <c r="AC30" s="93"/>
      <c r="AD30" s="93"/>
      <c r="AE30" s="93"/>
      <c r="AF30" s="90">
        <v>1342618.6</v>
      </c>
      <c r="AG30" s="90"/>
      <c r="AH30" s="66"/>
      <c r="AI30" s="90"/>
      <c r="AJ30" s="90"/>
      <c r="AK30" s="66"/>
      <c r="AL30" s="94"/>
    </row>
    <row r="31" spans="1:38" ht="13.5">
      <c r="A31" s="169"/>
      <c r="B31" s="61"/>
      <c r="C31" s="61"/>
      <c r="D31" s="61"/>
      <c r="E31" s="61"/>
      <c r="F31" s="88">
        <v>4003778.3</v>
      </c>
      <c r="G31" s="111">
        <v>66366</v>
      </c>
      <c r="H31" s="66">
        <v>3506001.4000000004</v>
      </c>
      <c r="I31" s="95"/>
      <c r="J31" s="96"/>
      <c r="K31" s="90">
        <v>3377792</v>
      </c>
      <c r="L31" s="97"/>
      <c r="M31" s="97"/>
      <c r="N31" s="88">
        <v>166229</v>
      </c>
      <c r="O31" s="90">
        <v>66211</v>
      </c>
      <c r="P31" s="66">
        <v>1573683</v>
      </c>
      <c r="Q31" s="66">
        <v>1699880</v>
      </c>
      <c r="R31" s="98"/>
      <c r="S31" s="92">
        <v>7355.2</v>
      </c>
      <c r="T31" s="66">
        <v>43655.899999999994</v>
      </c>
      <c r="U31" s="66">
        <v>1915245.6</v>
      </c>
      <c r="V31" s="66">
        <v>520499.3</v>
      </c>
      <c r="W31" s="66">
        <v>22701.1</v>
      </c>
      <c r="X31" s="66">
        <v>378284.1</v>
      </c>
      <c r="Y31" s="66">
        <v>618260.1</v>
      </c>
      <c r="Z31" s="66"/>
      <c r="AA31" s="88">
        <v>151630.5</v>
      </c>
      <c r="AB31" s="79">
        <v>26</v>
      </c>
      <c r="AC31" s="79">
        <v>37</v>
      </c>
      <c r="AD31" s="79">
        <v>4</v>
      </c>
      <c r="AE31" s="79">
        <v>15</v>
      </c>
      <c r="AF31" s="97"/>
      <c r="AG31" s="90">
        <v>53</v>
      </c>
      <c r="AH31" s="66">
        <v>7</v>
      </c>
      <c r="AI31" s="90">
        <v>46249641.1</v>
      </c>
      <c r="AJ31" s="95">
        <v>29734950.199999996</v>
      </c>
      <c r="AK31" s="97">
        <v>18551267.9</v>
      </c>
      <c r="AL31" s="94">
        <v>257</v>
      </c>
    </row>
    <row r="32" spans="1:38" ht="13.5">
      <c r="A32" s="170"/>
      <c r="B32" s="62"/>
      <c r="C32" s="62"/>
      <c r="D32" s="62"/>
      <c r="E32" s="62"/>
      <c r="F32" s="99"/>
      <c r="G32" s="112">
        <v>431412</v>
      </c>
      <c r="H32" s="99"/>
      <c r="I32" s="113">
        <v>1019245.6000000001</v>
      </c>
      <c r="J32" s="114"/>
      <c r="K32" s="101"/>
      <c r="L32" s="102">
        <v>55283</v>
      </c>
      <c r="M32" s="102">
        <v>72928</v>
      </c>
      <c r="N32" s="99"/>
      <c r="O32" s="101"/>
      <c r="P32" s="102"/>
      <c r="Q32" s="102"/>
      <c r="R32" s="107">
        <v>3339774</v>
      </c>
      <c r="S32" s="103"/>
      <c r="T32" s="102"/>
      <c r="U32" s="102"/>
      <c r="V32" s="102"/>
      <c r="W32" s="102"/>
      <c r="X32" s="102"/>
      <c r="Y32" s="102"/>
      <c r="Z32" s="102"/>
      <c r="AA32" s="99"/>
      <c r="AB32" s="104"/>
      <c r="AC32" s="104"/>
      <c r="AD32" s="104"/>
      <c r="AE32" s="104"/>
      <c r="AF32" s="101">
        <v>1019723.5</v>
      </c>
      <c r="AG32" s="101"/>
      <c r="AH32" s="102"/>
      <c r="AI32" s="101"/>
      <c r="AJ32" s="101"/>
      <c r="AK32" s="102"/>
      <c r="AL32" s="105"/>
    </row>
    <row r="33" spans="1:38" ht="13.5">
      <c r="A33" s="33"/>
      <c r="B33" s="61"/>
      <c r="C33" s="61"/>
      <c r="D33" s="61"/>
      <c r="E33" s="61"/>
      <c r="F33" s="88"/>
      <c r="G33" s="66">
        <v>0</v>
      </c>
      <c r="H33" s="88"/>
      <c r="I33" s="90">
        <v>1239277</v>
      </c>
      <c r="J33" s="89">
        <v>78.67</v>
      </c>
      <c r="K33" s="90"/>
      <c r="L33" s="66">
        <v>1145</v>
      </c>
      <c r="M33" s="66">
        <v>21</v>
      </c>
      <c r="N33" s="88"/>
      <c r="O33" s="90"/>
      <c r="P33" s="66"/>
      <c r="Q33" s="66"/>
      <c r="R33" s="91">
        <v>96.07731553786228</v>
      </c>
      <c r="S33" s="92"/>
      <c r="T33" s="66"/>
      <c r="U33" s="66"/>
      <c r="V33" s="66"/>
      <c r="W33" s="66"/>
      <c r="X33" s="66"/>
      <c r="Y33" s="66"/>
      <c r="Z33" s="66"/>
      <c r="AA33" s="88"/>
      <c r="AB33" s="93"/>
      <c r="AC33" s="93"/>
      <c r="AD33" s="93"/>
      <c r="AE33" s="93"/>
      <c r="AF33" s="90">
        <v>438898</v>
      </c>
      <c r="AG33" s="90"/>
      <c r="AH33" s="66"/>
      <c r="AI33" s="90"/>
      <c r="AJ33" s="90"/>
      <c r="AK33" s="66"/>
      <c r="AL33" s="94"/>
    </row>
    <row r="34" spans="1:38" ht="13.5">
      <c r="A34" s="26" t="s">
        <v>77</v>
      </c>
      <c r="B34" s="61"/>
      <c r="C34" s="61"/>
      <c r="D34" s="61"/>
      <c r="E34" s="61"/>
      <c r="F34" s="88">
        <v>1635290</v>
      </c>
      <c r="G34" s="106">
        <v>24398</v>
      </c>
      <c r="H34" s="88">
        <v>1574483</v>
      </c>
      <c r="I34" s="95"/>
      <c r="J34" s="96"/>
      <c r="K34" s="90">
        <v>1550078</v>
      </c>
      <c r="L34" s="97"/>
      <c r="M34" s="97"/>
      <c r="N34" s="88">
        <v>61763</v>
      </c>
      <c r="O34" s="90">
        <v>46638</v>
      </c>
      <c r="P34" s="66">
        <v>257154</v>
      </c>
      <c r="Q34" s="66">
        <v>1208929</v>
      </c>
      <c r="R34" s="98"/>
      <c r="S34" s="92">
        <v>5686</v>
      </c>
      <c r="T34" s="66">
        <v>24606</v>
      </c>
      <c r="U34" s="66">
        <v>533375</v>
      </c>
      <c r="V34" s="66">
        <v>675612</v>
      </c>
      <c r="W34" s="66">
        <v>10308</v>
      </c>
      <c r="X34" s="66">
        <v>46381</v>
      </c>
      <c r="Y34" s="66">
        <v>278515</v>
      </c>
      <c r="Z34" s="66">
        <v>0</v>
      </c>
      <c r="AA34" s="88">
        <v>35444</v>
      </c>
      <c r="AB34" s="79">
        <v>40</v>
      </c>
      <c r="AC34" s="79">
        <v>75</v>
      </c>
      <c r="AD34" s="79">
        <v>4</v>
      </c>
      <c r="AE34" s="79">
        <v>31</v>
      </c>
      <c r="AF34" s="97"/>
      <c r="AG34" s="90">
        <v>15</v>
      </c>
      <c r="AH34" s="66">
        <v>1</v>
      </c>
      <c r="AI34" s="90">
        <v>13576909</v>
      </c>
      <c r="AJ34" s="95">
        <v>11209513</v>
      </c>
      <c r="AK34" s="97">
        <v>8194465</v>
      </c>
      <c r="AL34" s="94">
        <v>1065</v>
      </c>
    </row>
    <row r="35" spans="1:38" ht="13.5">
      <c r="A35" s="48"/>
      <c r="B35" s="62"/>
      <c r="C35" s="62"/>
      <c r="D35" s="62"/>
      <c r="E35" s="62"/>
      <c r="F35" s="99"/>
      <c r="G35" s="102">
        <v>36409</v>
      </c>
      <c r="H35" s="99"/>
      <c r="I35" s="101">
        <v>335206</v>
      </c>
      <c r="J35" s="100"/>
      <c r="K35" s="101"/>
      <c r="L35" s="102">
        <v>19565</v>
      </c>
      <c r="M35" s="102">
        <v>4841</v>
      </c>
      <c r="N35" s="99"/>
      <c r="O35" s="101"/>
      <c r="P35" s="102"/>
      <c r="Q35" s="102"/>
      <c r="R35" s="107">
        <v>1512721</v>
      </c>
      <c r="S35" s="103"/>
      <c r="T35" s="102"/>
      <c r="U35" s="102"/>
      <c r="V35" s="102"/>
      <c r="W35" s="102"/>
      <c r="X35" s="102"/>
      <c r="Y35" s="102"/>
      <c r="Z35" s="102"/>
      <c r="AA35" s="99"/>
      <c r="AB35" s="104"/>
      <c r="AC35" s="104"/>
      <c r="AD35" s="104"/>
      <c r="AE35" s="104"/>
      <c r="AF35" s="101">
        <v>283347</v>
      </c>
      <c r="AG35" s="101"/>
      <c r="AH35" s="102"/>
      <c r="AI35" s="101"/>
      <c r="AJ35" s="101"/>
      <c r="AK35" s="102"/>
      <c r="AL35" s="105"/>
    </row>
    <row r="36" spans="1:38" ht="13.5">
      <c r="A36" s="33"/>
      <c r="B36" s="61"/>
      <c r="C36" s="61"/>
      <c r="D36" s="61"/>
      <c r="E36" s="61"/>
      <c r="F36" s="88"/>
      <c r="G36" s="66">
        <v>0</v>
      </c>
      <c r="H36" s="88"/>
      <c r="I36" s="90">
        <v>1044798</v>
      </c>
      <c r="J36" s="89">
        <v>63.699</v>
      </c>
      <c r="K36" s="90"/>
      <c r="L36" s="66">
        <v>1217</v>
      </c>
      <c r="M36" s="66">
        <v>4</v>
      </c>
      <c r="N36" s="88"/>
      <c r="O36" s="90"/>
      <c r="P36" s="66"/>
      <c r="Q36" s="66"/>
      <c r="R36" s="91">
        <v>93.42807672141542</v>
      </c>
      <c r="S36" s="92"/>
      <c r="T36" s="66"/>
      <c r="U36" s="66"/>
      <c r="V36" s="66"/>
      <c r="W36" s="66"/>
      <c r="X36" s="66"/>
      <c r="Y36" s="66"/>
      <c r="Z36" s="66"/>
      <c r="AA36" s="88"/>
      <c r="AB36" s="93"/>
      <c r="AC36" s="93"/>
      <c r="AD36" s="93"/>
      <c r="AE36" s="93"/>
      <c r="AF36" s="90">
        <v>89599</v>
      </c>
      <c r="AG36" s="90"/>
      <c r="AH36" s="66"/>
      <c r="AI36" s="90"/>
      <c r="AJ36" s="90"/>
      <c r="AK36" s="66"/>
      <c r="AL36" s="94"/>
    </row>
    <row r="37" spans="1:38" ht="13.5">
      <c r="A37" s="26" t="s">
        <v>78</v>
      </c>
      <c r="B37" s="61"/>
      <c r="C37" s="61"/>
      <c r="D37" s="61"/>
      <c r="E37" s="61"/>
      <c r="F37" s="88">
        <v>1674421</v>
      </c>
      <c r="G37" s="106">
        <v>15632</v>
      </c>
      <c r="H37" s="88">
        <v>1640220</v>
      </c>
      <c r="I37" s="95"/>
      <c r="J37" s="96"/>
      <c r="K37" s="90">
        <v>1627342</v>
      </c>
      <c r="L37" s="97"/>
      <c r="M37" s="97"/>
      <c r="N37" s="88">
        <v>107794</v>
      </c>
      <c r="O37" s="90">
        <v>92506</v>
      </c>
      <c r="P37" s="66">
        <v>51442</v>
      </c>
      <c r="Q37" s="66">
        <v>1388478</v>
      </c>
      <c r="R37" s="98"/>
      <c r="S37" s="92">
        <v>233</v>
      </c>
      <c r="T37" s="66">
        <v>2212</v>
      </c>
      <c r="U37" s="66">
        <v>223200</v>
      </c>
      <c r="V37" s="66">
        <v>819154</v>
      </c>
      <c r="W37" s="66">
        <v>8524</v>
      </c>
      <c r="X37" s="66">
        <v>58273</v>
      </c>
      <c r="Y37" s="66">
        <v>528626</v>
      </c>
      <c r="Z37" s="66">
        <v>0</v>
      </c>
      <c r="AA37" s="88">
        <v>80443</v>
      </c>
      <c r="AB37" s="79">
        <v>12</v>
      </c>
      <c r="AC37" s="79">
        <v>55</v>
      </c>
      <c r="AD37" s="79">
        <v>1</v>
      </c>
      <c r="AE37" s="79">
        <v>13</v>
      </c>
      <c r="AF37" s="97"/>
      <c r="AG37" s="90">
        <v>0</v>
      </c>
      <c r="AH37" s="66">
        <v>0</v>
      </c>
      <c r="AI37" s="90">
        <v>10708394</v>
      </c>
      <c r="AJ37" s="95">
        <v>8354569</v>
      </c>
      <c r="AK37" s="97">
        <v>6440294</v>
      </c>
      <c r="AL37" s="94">
        <v>1394</v>
      </c>
    </row>
    <row r="38" spans="1:38" ht="13.5">
      <c r="A38" s="48"/>
      <c r="B38" s="62"/>
      <c r="C38" s="62"/>
      <c r="D38" s="62"/>
      <c r="E38" s="62"/>
      <c r="F38" s="99"/>
      <c r="G38" s="102">
        <v>18568</v>
      </c>
      <c r="H38" s="99"/>
      <c r="I38" s="101">
        <v>595422</v>
      </c>
      <c r="J38" s="100"/>
      <c r="K38" s="101"/>
      <c r="L38" s="102">
        <v>12238</v>
      </c>
      <c r="M38" s="102">
        <v>640</v>
      </c>
      <c r="N38" s="99"/>
      <c r="O38" s="101"/>
      <c r="P38" s="102"/>
      <c r="Q38" s="102"/>
      <c r="R38" s="107">
        <v>1532426</v>
      </c>
      <c r="S38" s="103"/>
      <c r="T38" s="102"/>
      <c r="U38" s="102"/>
      <c r="V38" s="102"/>
      <c r="W38" s="102"/>
      <c r="X38" s="102"/>
      <c r="Y38" s="102"/>
      <c r="Z38" s="102"/>
      <c r="AA38" s="99"/>
      <c r="AB38" s="104"/>
      <c r="AC38" s="104"/>
      <c r="AD38" s="104"/>
      <c r="AE38" s="104"/>
      <c r="AF38" s="101">
        <v>67795</v>
      </c>
      <c r="AG38" s="101"/>
      <c r="AH38" s="102"/>
      <c r="AI38" s="101"/>
      <c r="AJ38" s="101"/>
      <c r="AK38" s="102"/>
      <c r="AL38" s="105"/>
    </row>
    <row r="39" spans="1:38" ht="13.5">
      <c r="A39" s="168" t="s">
        <v>79</v>
      </c>
      <c r="B39" s="61"/>
      <c r="C39" s="61"/>
      <c r="D39" s="61"/>
      <c r="E39" s="61"/>
      <c r="F39" s="88"/>
      <c r="G39" s="66">
        <f>G33+G36</f>
        <v>0</v>
      </c>
      <c r="H39" s="88"/>
      <c r="I39" s="90">
        <v>2284075</v>
      </c>
      <c r="J39" s="89">
        <v>71.05088712705341</v>
      </c>
      <c r="K39" s="90"/>
      <c r="L39" s="66">
        <f>L33+L36</f>
        <v>2362</v>
      </c>
      <c r="M39" s="66">
        <f>M33+M36</f>
        <v>25</v>
      </c>
      <c r="N39" s="88"/>
      <c r="O39" s="90"/>
      <c r="P39" s="66"/>
      <c r="Q39" s="66"/>
      <c r="R39" s="91">
        <v>94.72560917758189</v>
      </c>
      <c r="S39" s="92"/>
      <c r="T39" s="66"/>
      <c r="U39" s="66"/>
      <c r="V39" s="66"/>
      <c r="W39" s="66"/>
      <c r="X39" s="66"/>
      <c r="Y39" s="66"/>
      <c r="Z39" s="66"/>
      <c r="AA39" s="88"/>
      <c r="AB39" s="93"/>
      <c r="AC39" s="93"/>
      <c r="AD39" s="93"/>
      <c r="AE39" s="93"/>
      <c r="AF39" s="90">
        <f>AF33+AF36</f>
        <v>528497</v>
      </c>
      <c r="AG39" s="90"/>
      <c r="AH39" s="66"/>
      <c r="AI39" s="90"/>
      <c r="AJ39" s="90"/>
      <c r="AK39" s="66"/>
      <c r="AL39" s="94"/>
    </row>
    <row r="40" spans="1:38" ht="13.5">
      <c r="A40" s="169"/>
      <c r="B40" s="61"/>
      <c r="C40" s="61"/>
      <c r="D40" s="61"/>
      <c r="E40" s="61"/>
      <c r="F40" s="88">
        <f>F34+F37</f>
        <v>3309711</v>
      </c>
      <c r="G40" s="106">
        <f>G34+G37</f>
        <v>40030</v>
      </c>
      <c r="H40" s="88">
        <f>H34+H37</f>
        <v>3214703</v>
      </c>
      <c r="I40" s="95"/>
      <c r="J40" s="96"/>
      <c r="K40" s="90">
        <f>K34+K37</f>
        <v>3177420</v>
      </c>
      <c r="L40" s="97"/>
      <c r="M40" s="97"/>
      <c r="N40" s="66">
        <f>N34+N37</f>
        <v>169557</v>
      </c>
      <c r="O40" s="66">
        <f>O34+O37</f>
        <v>139144</v>
      </c>
      <c r="P40" s="66">
        <f>P34+P37</f>
        <v>308596</v>
      </c>
      <c r="Q40" s="66">
        <f>Q34+Q37</f>
        <v>2597407</v>
      </c>
      <c r="R40" s="98"/>
      <c r="S40" s="92">
        <f>S34+S37</f>
        <v>5919</v>
      </c>
      <c r="T40" s="66">
        <f aca="true" t="shared" si="0" ref="T40:AA40">T34+T37</f>
        <v>26818</v>
      </c>
      <c r="U40" s="66">
        <f t="shared" si="0"/>
        <v>756575</v>
      </c>
      <c r="V40" s="66">
        <f t="shared" si="0"/>
        <v>1494766</v>
      </c>
      <c r="W40" s="66">
        <f t="shared" si="0"/>
        <v>18832</v>
      </c>
      <c r="X40" s="66">
        <f t="shared" si="0"/>
        <v>104654</v>
      </c>
      <c r="Y40" s="66">
        <f t="shared" si="0"/>
        <v>807141</v>
      </c>
      <c r="Z40" s="66">
        <f t="shared" si="0"/>
        <v>0</v>
      </c>
      <c r="AA40" s="90">
        <f t="shared" si="0"/>
        <v>115887</v>
      </c>
      <c r="AB40" s="79">
        <f>AB34+AB37</f>
        <v>52</v>
      </c>
      <c r="AC40" s="79">
        <f>AC34+AC37</f>
        <v>130</v>
      </c>
      <c r="AD40" s="79">
        <f>AD34+AD37</f>
        <v>5</v>
      </c>
      <c r="AE40" s="79">
        <f>AE34+AE37</f>
        <v>44</v>
      </c>
      <c r="AF40" s="97"/>
      <c r="AG40" s="90">
        <f aca="true" t="shared" si="1" ref="AG40:AL40">AG34+AG37</f>
        <v>15</v>
      </c>
      <c r="AH40" s="66">
        <f t="shared" si="1"/>
        <v>1</v>
      </c>
      <c r="AI40" s="90">
        <f t="shared" si="1"/>
        <v>24285303</v>
      </c>
      <c r="AJ40" s="95">
        <f t="shared" si="1"/>
        <v>19564082</v>
      </c>
      <c r="AK40" s="97">
        <f t="shared" si="1"/>
        <v>14634759</v>
      </c>
      <c r="AL40" s="94">
        <f t="shared" si="1"/>
        <v>2459</v>
      </c>
    </row>
    <row r="41" spans="1:38" ht="13.5">
      <c r="A41" s="170"/>
      <c r="B41" s="62"/>
      <c r="C41" s="62"/>
      <c r="D41" s="62"/>
      <c r="E41" s="62"/>
      <c r="F41" s="99"/>
      <c r="G41" s="102">
        <f>G35+G38</f>
        <v>54977</v>
      </c>
      <c r="H41" s="99"/>
      <c r="I41" s="101">
        <v>930628</v>
      </c>
      <c r="J41" s="100"/>
      <c r="K41" s="101"/>
      <c r="L41" s="102">
        <f>L35+L38</f>
        <v>31803</v>
      </c>
      <c r="M41" s="102">
        <f>M35+M38</f>
        <v>5481</v>
      </c>
      <c r="N41" s="99"/>
      <c r="O41" s="101"/>
      <c r="P41" s="102"/>
      <c r="Q41" s="102"/>
      <c r="R41" s="107">
        <v>3045147</v>
      </c>
      <c r="S41" s="103"/>
      <c r="T41" s="102"/>
      <c r="U41" s="102"/>
      <c r="V41" s="102"/>
      <c r="W41" s="102"/>
      <c r="X41" s="102"/>
      <c r="Y41" s="102"/>
      <c r="Z41" s="102"/>
      <c r="AA41" s="99"/>
      <c r="AB41" s="104"/>
      <c r="AC41" s="104"/>
      <c r="AD41" s="104"/>
      <c r="AE41" s="104"/>
      <c r="AF41" s="101">
        <f>AF35+AF38</f>
        <v>351142</v>
      </c>
      <c r="AG41" s="101"/>
      <c r="AH41" s="102"/>
      <c r="AI41" s="101"/>
      <c r="AJ41" s="101"/>
      <c r="AK41" s="102"/>
      <c r="AL41" s="105"/>
    </row>
    <row r="42" spans="1:38" ht="13.5">
      <c r="A42" s="33"/>
      <c r="B42" s="61"/>
      <c r="C42" s="61"/>
      <c r="D42" s="61"/>
      <c r="E42" s="61"/>
      <c r="F42" s="88"/>
      <c r="G42" s="66">
        <v>101</v>
      </c>
      <c r="H42" s="88"/>
      <c r="I42" s="90">
        <v>4700060</v>
      </c>
      <c r="J42" s="89">
        <v>43.382</v>
      </c>
      <c r="K42" s="90"/>
      <c r="L42" s="66">
        <v>6772</v>
      </c>
      <c r="M42" s="66">
        <v>33</v>
      </c>
      <c r="N42" s="88"/>
      <c r="O42" s="90"/>
      <c r="P42" s="66"/>
      <c r="Q42" s="66"/>
      <c r="R42" s="91">
        <v>81.46404966214295</v>
      </c>
      <c r="S42" s="92"/>
      <c r="T42" s="66"/>
      <c r="U42" s="66"/>
      <c r="V42" s="66"/>
      <c r="W42" s="66"/>
      <c r="X42" s="66"/>
      <c r="Y42" s="66"/>
      <c r="Z42" s="66"/>
      <c r="AA42" s="88"/>
      <c r="AB42" s="93"/>
      <c r="AC42" s="93"/>
      <c r="AD42" s="93"/>
      <c r="AE42" s="93"/>
      <c r="AF42" s="90">
        <v>247933</v>
      </c>
      <c r="AG42" s="90"/>
      <c r="AH42" s="66"/>
      <c r="AI42" s="90"/>
      <c r="AJ42" s="90"/>
      <c r="AK42" s="66"/>
      <c r="AL42" s="94"/>
    </row>
    <row r="43" spans="1:38" ht="13.5">
      <c r="A43" s="26" t="s">
        <v>80</v>
      </c>
      <c r="B43" s="61"/>
      <c r="C43" s="61"/>
      <c r="D43" s="61"/>
      <c r="E43" s="61"/>
      <c r="F43" s="88">
        <v>11211858</v>
      </c>
      <c r="G43" s="106">
        <v>159613</v>
      </c>
      <c r="H43" s="88">
        <v>10834168</v>
      </c>
      <c r="I43" s="95"/>
      <c r="J43" s="96"/>
      <c r="K43" s="90">
        <v>10768145</v>
      </c>
      <c r="L43" s="97"/>
      <c r="M43" s="97"/>
      <c r="N43" s="88">
        <v>2008214</v>
      </c>
      <c r="O43" s="90">
        <v>1135335</v>
      </c>
      <c r="P43" s="66">
        <v>208806</v>
      </c>
      <c r="Q43" s="66">
        <v>7481811</v>
      </c>
      <c r="R43" s="98"/>
      <c r="S43" s="92">
        <v>2454</v>
      </c>
      <c r="T43" s="66">
        <v>11012</v>
      </c>
      <c r="U43" s="66">
        <v>707093</v>
      </c>
      <c r="V43" s="66">
        <v>3979503</v>
      </c>
      <c r="W43" s="66">
        <v>54673</v>
      </c>
      <c r="X43" s="66">
        <v>357069</v>
      </c>
      <c r="Y43" s="66">
        <v>5722367</v>
      </c>
      <c r="Z43" s="66">
        <v>0</v>
      </c>
      <c r="AA43" s="88">
        <v>1541595</v>
      </c>
      <c r="AB43" s="79">
        <v>97</v>
      </c>
      <c r="AC43" s="79">
        <v>269</v>
      </c>
      <c r="AD43" s="79">
        <v>9</v>
      </c>
      <c r="AE43" s="79">
        <v>110</v>
      </c>
      <c r="AF43" s="97"/>
      <c r="AG43" s="90">
        <v>3</v>
      </c>
      <c r="AH43" s="66">
        <v>0</v>
      </c>
      <c r="AI43" s="90">
        <v>58270604</v>
      </c>
      <c r="AJ43" s="95">
        <v>45292499</v>
      </c>
      <c r="AK43" s="97">
        <v>33603194</v>
      </c>
      <c r="AL43" s="94">
        <v>26175</v>
      </c>
    </row>
    <row r="44" spans="1:38" ht="13.5">
      <c r="A44" s="48"/>
      <c r="B44" s="62"/>
      <c r="C44" s="62"/>
      <c r="D44" s="62"/>
      <c r="E44" s="62"/>
      <c r="F44" s="99"/>
      <c r="G44" s="102">
        <v>217976</v>
      </c>
      <c r="H44" s="99"/>
      <c r="I44" s="101">
        <v>6134107</v>
      </c>
      <c r="J44" s="100"/>
      <c r="K44" s="101"/>
      <c r="L44" s="102">
        <v>59608</v>
      </c>
      <c r="M44" s="102">
        <v>6415</v>
      </c>
      <c r="N44" s="99"/>
      <c r="O44" s="101"/>
      <c r="P44" s="102"/>
      <c r="Q44" s="102"/>
      <c r="R44" s="107">
        <v>8825952</v>
      </c>
      <c r="S44" s="103"/>
      <c r="T44" s="102"/>
      <c r="U44" s="102"/>
      <c r="V44" s="102"/>
      <c r="W44" s="102"/>
      <c r="X44" s="102"/>
      <c r="Y44" s="102"/>
      <c r="Z44" s="102"/>
      <c r="AA44" s="99"/>
      <c r="AB44" s="104"/>
      <c r="AC44" s="104"/>
      <c r="AD44" s="104"/>
      <c r="AE44" s="104"/>
      <c r="AF44" s="101">
        <v>189523</v>
      </c>
      <c r="AG44" s="101"/>
      <c r="AH44" s="102"/>
      <c r="AI44" s="101"/>
      <c r="AJ44" s="101"/>
      <c r="AK44" s="102"/>
      <c r="AL44" s="105"/>
    </row>
    <row r="45" spans="1:38" ht="13.5">
      <c r="A45" s="168" t="s">
        <v>81</v>
      </c>
      <c r="B45" s="61"/>
      <c r="C45" s="61"/>
      <c r="D45" s="61"/>
      <c r="E45" s="61"/>
      <c r="F45" s="88"/>
      <c r="G45" s="66">
        <f>G39+G42</f>
        <v>101</v>
      </c>
      <c r="H45" s="88"/>
      <c r="I45" s="90">
        <v>6984135</v>
      </c>
      <c r="J45" s="89">
        <v>49.71314065023446</v>
      </c>
      <c r="K45" s="90"/>
      <c r="L45" s="66">
        <f>L39+L42</f>
        <v>9134</v>
      </c>
      <c r="M45" s="66">
        <f>M39+M42</f>
        <v>58</v>
      </c>
      <c r="N45" s="88"/>
      <c r="O45" s="90"/>
      <c r="P45" s="66"/>
      <c r="Q45" s="66"/>
      <c r="R45" s="91">
        <v>84.49859778767987</v>
      </c>
      <c r="S45" s="92"/>
      <c r="T45" s="66"/>
      <c r="U45" s="66"/>
      <c r="V45" s="66"/>
      <c r="W45" s="66"/>
      <c r="X45" s="66"/>
      <c r="Y45" s="66"/>
      <c r="Z45" s="66"/>
      <c r="AA45" s="88"/>
      <c r="AB45" s="93"/>
      <c r="AC45" s="93"/>
      <c r="AD45" s="93"/>
      <c r="AE45" s="93"/>
      <c r="AF45" s="90">
        <f>AF39+AF42</f>
        <v>776430</v>
      </c>
      <c r="AG45" s="90"/>
      <c r="AH45" s="66"/>
      <c r="AI45" s="90"/>
      <c r="AJ45" s="90"/>
      <c r="AK45" s="66"/>
      <c r="AL45" s="94"/>
    </row>
    <row r="46" spans="1:38" ht="13.5">
      <c r="A46" s="169"/>
      <c r="B46" s="61"/>
      <c r="C46" s="61"/>
      <c r="D46" s="61"/>
      <c r="E46" s="61"/>
      <c r="F46" s="88">
        <f>F40+F43</f>
        <v>14521569</v>
      </c>
      <c r="G46" s="106">
        <f>G40+G43</f>
        <v>199643</v>
      </c>
      <c r="H46" s="88">
        <f>H40+H43</f>
        <v>14048871</v>
      </c>
      <c r="I46" s="95"/>
      <c r="J46" s="96"/>
      <c r="K46" s="90">
        <f>K40+K43</f>
        <v>13945565</v>
      </c>
      <c r="L46" s="97"/>
      <c r="M46" s="97"/>
      <c r="N46" s="66">
        <f>N40+N43</f>
        <v>2177771</v>
      </c>
      <c r="O46" s="66">
        <f>O40+O43</f>
        <v>1274479</v>
      </c>
      <c r="P46" s="66">
        <f>P40+P43</f>
        <v>517402</v>
      </c>
      <c r="Q46" s="66">
        <f>Q40+Q43</f>
        <v>10079218</v>
      </c>
      <c r="R46" s="98"/>
      <c r="S46" s="92">
        <f>S40+S43</f>
        <v>8373</v>
      </c>
      <c r="T46" s="66">
        <f aca="true" t="shared" si="2" ref="T46:AA46">T40+T43</f>
        <v>37830</v>
      </c>
      <c r="U46" s="66">
        <f t="shared" si="2"/>
        <v>1463668</v>
      </c>
      <c r="V46" s="66">
        <f t="shared" si="2"/>
        <v>5474269</v>
      </c>
      <c r="W46" s="66">
        <f t="shared" si="2"/>
        <v>73505</v>
      </c>
      <c r="X46" s="66">
        <f t="shared" si="2"/>
        <v>461723</v>
      </c>
      <c r="Y46" s="66">
        <f t="shared" si="2"/>
        <v>6529508</v>
      </c>
      <c r="Z46" s="66">
        <f t="shared" si="2"/>
        <v>0</v>
      </c>
      <c r="AA46" s="90">
        <f t="shared" si="2"/>
        <v>1657482</v>
      </c>
      <c r="AB46" s="79">
        <f>AB40+AB43</f>
        <v>149</v>
      </c>
      <c r="AC46" s="79">
        <f>AC40+AC43</f>
        <v>399</v>
      </c>
      <c r="AD46" s="79">
        <f>AD40+AD43</f>
        <v>14</v>
      </c>
      <c r="AE46" s="79">
        <f>AE40+AE43</f>
        <v>154</v>
      </c>
      <c r="AF46" s="97"/>
      <c r="AG46" s="90">
        <f aca="true" t="shared" si="3" ref="AG46:AL46">AG40+AG43</f>
        <v>18</v>
      </c>
      <c r="AH46" s="66">
        <f t="shared" si="3"/>
        <v>1</v>
      </c>
      <c r="AI46" s="90">
        <f t="shared" si="3"/>
        <v>82555907</v>
      </c>
      <c r="AJ46" s="90">
        <f t="shared" si="3"/>
        <v>64856581</v>
      </c>
      <c r="AK46" s="90">
        <f t="shared" si="3"/>
        <v>48237953</v>
      </c>
      <c r="AL46" s="94">
        <f t="shared" si="3"/>
        <v>28634</v>
      </c>
    </row>
    <row r="47" spans="1:38" ht="13.5">
      <c r="A47" s="170"/>
      <c r="B47" s="62"/>
      <c r="C47" s="62"/>
      <c r="D47" s="62"/>
      <c r="E47" s="62"/>
      <c r="F47" s="99"/>
      <c r="G47" s="102">
        <f>G41+G44</f>
        <v>272953</v>
      </c>
      <c r="H47" s="99"/>
      <c r="I47" s="101">
        <v>7064735</v>
      </c>
      <c r="J47" s="100"/>
      <c r="K47" s="101"/>
      <c r="L47" s="102">
        <f>L41+L44</f>
        <v>91411</v>
      </c>
      <c r="M47" s="102">
        <f>M41+M44</f>
        <v>11896</v>
      </c>
      <c r="N47" s="99"/>
      <c r="O47" s="101"/>
      <c r="P47" s="102"/>
      <c r="Q47" s="102"/>
      <c r="R47" s="107">
        <v>11871099</v>
      </c>
      <c r="S47" s="103"/>
      <c r="T47" s="102"/>
      <c r="U47" s="102"/>
      <c r="V47" s="102"/>
      <c r="W47" s="102"/>
      <c r="X47" s="102"/>
      <c r="Y47" s="102"/>
      <c r="Z47" s="102"/>
      <c r="AA47" s="99"/>
      <c r="AB47" s="104"/>
      <c r="AC47" s="104"/>
      <c r="AD47" s="104"/>
      <c r="AE47" s="104"/>
      <c r="AF47" s="101">
        <f>AF41+AF44</f>
        <v>540665</v>
      </c>
      <c r="AG47" s="101"/>
      <c r="AH47" s="102"/>
      <c r="AI47" s="101"/>
      <c r="AJ47" s="101"/>
      <c r="AK47" s="102"/>
      <c r="AL47" s="105"/>
    </row>
    <row r="48" spans="1:38" ht="13.5">
      <c r="A48" s="33"/>
      <c r="B48" s="61"/>
      <c r="C48" s="61"/>
      <c r="D48" s="61"/>
      <c r="E48" s="61"/>
      <c r="F48" s="88"/>
      <c r="G48" s="66" t="s">
        <v>1</v>
      </c>
      <c r="H48" s="88"/>
      <c r="I48" s="90" t="s">
        <v>1</v>
      </c>
      <c r="J48" s="89" t="s">
        <v>1</v>
      </c>
      <c r="K48" s="90"/>
      <c r="L48" s="66" t="s">
        <v>1</v>
      </c>
      <c r="M48" s="66" t="s">
        <v>1</v>
      </c>
      <c r="N48" s="88"/>
      <c r="O48" s="90"/>
      <c r="P48" s="66"/>
      <c r="Q48" s="66"/>
      <c r="R48" s="115" t="s">
        <v>1</v>
      </c>
      <c r="S48" s="92"/>
      <c r="T48" s="66"/>
      <c r="U48" s="66"/>
      <c r="V48" s="66"/>
      <c r="W48" s="66"/>
      <c r="X48" s="66"/>
      <c r="Y48" s="66"/>
      <c r="Z48" s="66"/>
      <c r="AA48" s="88"/>
      <c r="AB48" s="93"/>
      <c r="AC48" s="93"/>
      <c r="AD48" s="93"/>
      <c r="AE48" s="93"/>
      <c r="AF48" s="90" t="s">
        <v>1</v>
      </c>
      <c r="AG48" s="90"/>
      <c r="AH48" s="66"/>
      <c r="AI48" s="90"/>
      <c r="AJ48" s="90"/>
      <c r="AK48" s="66"/>
      <c r="AL48" s="94"/>
    </row>
    <row r="49" spans="1:38" ht="13.5">
      <c r="A49" s="33"/>
      <c r="B49" s="61"/>
      <c r="C49" s="61"/>
      <c r="D49" s="61"/>
      <c r="E49" s="61"/>
      <c r="F49" s="88" t="s">
        <v>1</v>
      </c>
      <c r="G49" s="106" t="s">
        <v>1</v>
      </c>
      <c r="H49" s="88" t="s">
        <v>1</v>
      </c>
      <c r="I49" s="95"/>
      <c r="J49" s="96"/>
      <c r="K49" s="90" t="s">
        <v>1</v>
      </c>
      <c r="L49" s="97"/>
      <c r="M49" s="97"/>
      <c r="N49" s="88" t="s">
        <v>1</v>
      </c>
      <c r="O49" s="90" t="s">
        <v>1</v>
      </c>
      <c r="P49" s="66" t="s">
        <v>1</v>
      </c>
      <c r="Q49" s="66" t="s">
        <v>1</v>
      </c>
      <c r="R49" s="98"/>
      <c r="S49" s="92" t="s">
        <v>1</v>
      </c>
      <c r="T49" s="66" t="s">
        <v>1</v>
      </c>
      <c r="U49" s="66" t="s">
        <v>1</v>
      </c>
      <c r="V49" s="66" t="s">
        <v>1</v>
      </c>
      <c r="W49" s="66" t="s">
        <v>1</v>
      </c>
      <c r="X49" s="66"/>
      <c r="Y49" s="66" t="s">
        <v>1</v>
      </c>
      <c r="Z49" s="66" t="s">
        <v>1</v>
      </c>
      <c r="AA49" s="88" t="s">
        <v>1</v>
      </c>
      <c r="AB49" s="79"/>
      <c r="AC49" s="79"/>
      <c r="AD49" s="79"/>
      <c r="AE49" s="79"/>
      <c r="AF49" s="97"/>
      <c r="AG49" s="90" t="s">
        <v>1</v>
      </c>
      <c r="AH49" s="66" t="s">
        <v>1</v>
      </c>
      <c r="AI49" s="90" t="s">
        <v>1</v>
      </c>
      <c r="AJ49" s="95" t="s">
        <v>1</v>
      </c>
      <c r="AK49" s="97" t="s">
        <v>1</v>
      </c>
      <c r="AL49" s="94" t="s">
        <v>1</v>
      </c>
    </row>
    <row r="50" spans="1:38" ht="13.5">
      <c r="A50" s="48"/>
      <c r="B50" s="62"/>
      <c r="C50" s="62"/>
      <c r="D50" s="62"/>
      <c r="E50" s="62"/>
      <c r="F50" s="99"/>
      <c r="G50" s="102" t="s">
        <v>1</v>
      </c>
      <c r="H50" s="99"/>
      <c r="I50" s="101" t="s">
        <v>1</v>
      </c>
      <c r="J50" s="100"/>
      <c r="K50" s="101"/>
      <c r="L50" s="102" t="s">
        <v>1</v>
      </c>
      <c r="M50" s="102" t="s">
        <v>1</v>
      </c>
      <c r="N50" s="99"/>
      <c r="O50" s="101"/>
      <c r="P50" s="102"/>
      <c r="Q50" s="102"/>
      <c r="R50" s="107" t="s">
        <v>1</v>
      </c>
      <c r="S50" s="103"/>
      <c r="T50" s="102"/>
      <c r="U50" s="102"/>
      <c r="V50" s="102"/>
      <c r="W50" s="102"/>
      <c r="X50" s="102"/>
      <c r="Y50" s="102"/>
      <c r="Z50" s="102"/>
      <c r="AA50" s="99"/>
      <c r="AB50" s="104"/>
      <c r="AC50" s="104"/>
      <c r="AD50" s="104"/>
      <c r="AE50" s="104"/>
      <c r="AF50" s="101" t="s">
        <v>1</v>
      </c>
      <c r="AG50" s="101"/>
      <c r="AH50" s="102"/>
      <c r="AI50" s="101"/>
      <c r="AJ50" s="101"/>
      <c r="AK50" s="102"/>
      <c r="AL50" s="105"/>
    </row>
    <row r="51" spans="1:38" ht="13.5">
      <c r="A51" s="33"/>
      <c r="B51" s="61"/>
      <c r="C51" s="61"/>
      <c r="D51" s="61"/>
      <c r="E51" s="61"/>
      <c r="F51" s="88"/>
      <c r="G51" s="66" t="s">
        <v>1</v>
      </c>
      <c r="H51" s="88"/>
      <c r="I51" s="90" t="s">
        <v>1</v>
      </c>
      <c r="J51" s="89" t="s">
        <v>1</v>
      </c>
      <c r="K51" s="90"/>
      <c r="L51" s="66" t="s">
        <v>1</v>
      </c>
      <c r="M51" s="66" t="s">
        <v>1</v>
      </c>
      <c r="N51" s="88"/>
      <c r="O51" s="90"/>
      <c r="P51" s="66"/>
      <c r="Q51" s="66"/>
      <c r="R51" s="115" t="s">
        <v>1</v>
      </c>
      <c r="S51" s="92"/>
      <c r="T51" s="66"/>
      <c r="U51" s="66"/>
      <c r="V51" s="66"/>
      <c r="W51" s="66"/>
      <c r="X51" s="66"/>
      <c r="Y51" s="66"/>
      <c r="Z51" s="66"/>
      <c r="AA51" s="88"/>
      <c r="AB51" s="93"/>
      <c r="AC51" s="93"/>
      <c r="AD51" s="93"/>
      <c r="AE51" s="93"/>
      <c r="AF51" s="90" t="s">
        <v>1</v>
      </c>
      <c r="AG51" s="90"/>
      <c r="AH51" s="66"/>
      <c r="AI51" s="90"/>
      <c r="AJ51" s="90"/>
      <c r="AK51" s="66"/>
      <c r="AL51" s="94"/>
    </row>
    <row r="52" spans="1:38" ht="13.5">
      <c r="A52" s="33"/>
      <c r="B52" s="61"/>
      <c r="C52" s="61"/>
      <c r="D52" s="61"/>
      <c r="E52" s="61"/>
      <c r="F52" s="88" t="s">
        <v>1</v>
      </c>
      <c r="G52" s="106" t="s">
        <v>1</v>
      </c>
      <c r="H52" s="88" t="s">
        <v>1</v>
      </c>
      <c r="I52" s="95"/>
      <c r="J52" s="96"/>
      <c r="K52" s="90" t="s">
        <v>1</v>
      </c>
      <c r="L52" s="97"/>
      <c r="M52" s="97"/>
      <c r="N52" s="88" t="s">
        <v>1</v>
      </c>
      <c r="O52" s="90" t="s">
        <v>1</v>
      </c>
      <c r="P52" s="66" t="s">
        <v>1</v>
      </c>
      <c r="Q52" s="66" t="s">
        <v>1</v>
      </c>
      <c r="R52" s="98"/>
      <c r="S52" s="92" t="s">
        <v>1</v>
      </c>
      <c r="T52" s="66" t="s">
        <v>1</v>
      </c>
      <c r="U52" s="66" t="s">
        <v>1</v>
      </c>
      <c r="V52" s="66" t="s">
        <v>1</v>
      </c>
      <c r="W52" s="66" t="s">
        <v>1</v>
      </c>
      <c r="X52" s="66" t="s">
        <v>1</v>
      </c>
      <c r="Y52" s="66" t="s">
        <v>1</v>
      </c>
      <c r="Z52" s="66" t="s">
        <v>1</v>
      </c>
      <c r="AA52" s="88" t="s">
        <v>1</v>
      </c>
      <c r="AB52" s="79"/>
      <c r="AC52" s="79"/>
      <c r="AD52" s="79"/>
      <c r="AE52" s="79"/>
      <c r="AF52" s="97"/>
      <c r="AG52" s="90" t="s">
        <v>1</v>
      </c>
      <c r="AH52" s="66" t="s">
        <v>1</v>
      </c>
      <c r="AI52" s="90" t="s">
        <v>1</v>
      </c>
      <c r="AJ52" s="95" t="s">
        <v>1</v>
      </c>
      <c r="AK52" s="97" t="s">
        <v>1</v>
      </c>
      <c r="AL52" s="94" t="s">
        <v>1</v>
      </c>
    </row>
    <row r="53" spans="1:38" ht="13.5">
      <c r="A53" s="48"/>
      <c r="B53" s="62"/>
      <c r="C53" s="62"/>
      <c r="D53" s="62"/>
      <c r="E53" s="62"/>
      <c r="F53" s="99"/>
      <c r="G53" s="102" t="s">
        <v>1</v>
      </c>
      <c r="H53" s="99"/>
      <c r="I53" s="101" t="s">
        <v>1</v>
      </c>
      <c r="J53" s="100"/>
      <c r="K53" s="101"/>
      <c r="L53" s="102" t="s">
        <v>1</v>
      </c>
      <c r="M53" s="102" t="s">
        <v>1</v>
      </c>
      <c r="N53" s="99"/>
      <c r="O53" s="101"/>
      <c r="P53" s="102"/>
      <c r="Q53" s="102"/>
      <c r="R53" s="107" t="s">
        <v>1</v>
      </c>
      <c r="S53" s="103"/>
      <c r="T53" s="102"/>
      <c r="U53" s="102"/>
      <c r="V53" s="102"/>
      <c r="W53" s="102"/>
      <c r="X53" s="102"/>
      <c r="Y53" s="102"/>
      <c r="Z53" s="102"/>
      <c r="AA53" s="99"/>
      <c r="AB53" s="104"/>
      <c r="AC53" s="104"/>
      <c r="AD53" s="104"/>
      <c r="AE53" s="104"/>
      <c r="AF53" s="101" t="s">
        <v>1</v>
      </c>
      <c r="AG53" s="101"/>
      <c r="AH53" s="102"/>
      <c r="AI53" s="101"/>
      <c r="AJ53" s="101"/>
      <c r="AK53" s="102"/>
      <c r="AL53" s="105"/>
    </row>
    <row r="54" spans="1:38" ht="13.5">
      <c r="A54" s="33"/>
      <c r="B54" s="61"/>
      <c r="C54" s="61"/>
      <c r="D54" s="61"/>
      <c r="E54" s="61"/>
      <c r="F54" s="88"/>
      <c r="G54" s="66">
        <f>SUM(G27,G45)</f>
        <v>101</v>
      </c>
      <c r="H54" s="88"/>
      <c r="I54" s="90">
        <f>SUM(I27,I45)</f>
        <v>9941047</v>
      </c>
      <c r="J54" s="89">
        <f>I54/H55*100</f>
        <v>55.15135277123891</v>
      </c>
      <c r="K54" s="90"/>
      <c r="L54" s="66">
        <f>SUM(L27,L45)</f>
        <v>12115</v>
      </c>
      <c r="M54" s="66">
        <f>SUM(M27,M45)</f>
        <v>271</v>
      </c>
      <c r="N54" s="88"/>
      <c r="O54" s="90"/>
      <c r="P54" s="66"/>
      <c r="Q54" s="66"/>
      <c r="R54" s="91">
        <f>R56/H55*100</f>
        <v>86.99586293023539</v>
      </c>
      <c r="S54" s="92"/>
      <c r="T54" s="66"/>
      <c r="U54" s="66"/>
      <c r="V54" s="66"/>
      <c r="W54" s="66"/>
      <c r="X54" s="66"/>
      <c r="Y54" s="66"/>
      <c r="Z54" s="66"/>
      <c r="AA54" s="88"/>
      <c r="AB54" s="93"/>
      <c r="AC54" s="93"/>
      <c r="AD54" s="93"/>
      <c r="AE54" s="93"/>
      <c r="AF54" s="90">
        <f>SUM(AF27,AF45)</f>
        <v>2647564.6</v>
      </c>
      <c r="AG54" s="90"/>
      <c r="AH54" s="66"/>
      <c r="AI54" s="90"/>
      <c r="AJ54" s="90"/>
      <c r="AK54" s="66"/>
      <c r="AL54" s="94"/>
    </row>
    <row r="55" spans="1:38" ht="13.5">
      <c r="A55" s="26" t="s">
        <v>82</v>
      </c>
      <c r="B55" s="61"/>
      <c r="C55" s="61"/>
      <c r="D55" s="61"/>
      <c r="E55" s="61"/>
      <c r="F55" s="88">
        <f>SUM(F28,F46)</f>
        <v>19036308.3</v>
      </c>
      <c r="G55" s="106">
        <f>SUM(G28,G46)</f>
        <v>266009</v>
      </c>
      <c r="H55" s="88">
        <f>SUM(H28,H46)</f>
        <v>18025028.4</v>
      </c>
      <c r="I55" s="95"/>
      <c r="J55" s="116"/>
      <c r="K55" s="90">
        <f>SUM(K28,K46)</f>
        <v>17722539</v>
      </c>
      <c r="L55" s="97"/>
      <c r="M55" s="97"/>
      <c r="N55" s="88">
        <f>SUM(N28,N46)</f>
        <v>2344000</v>
      </c>
      <c r="O55" s="90">
        <f>SUM(O28,O46)</f>
        <v>1366677</v>
      </c>
      <c r="P55" s="66">
        <f>SUM(P28,P46)</f>
        <v>2535254</v>
      </c>
      <c r="Q55" s="66">
        <f>SUM(Q28,Q46)</f>
        <v>11779098</v>
      </c>
      <c r="R55" s="98"/>
      <c r="S55" s="92">
        <f aca="true" t="shared" si="4" ref="S55:AA55">SUM(S28,S46)</f>
        <v>19478.2</v>
      </c>
      <c r="T55" s="66">
        <f t="shared" si="4"/>
        <v>170569.9</v>
      </c>
      <c r="U55" s="66">
        <f t="shared" si="4"/>
        <v>3756235.6</v>
      </c>
      <c r="V55" s="66">
        <f t="shared" si="4"/>
        <v>5994768.3</v>
      </c>
      <c r="W55" s="66">
        <f t="shared" si="4"/>
        <v>96206.1</v>
      </c>
      <c r="X55" s="66">
        <f t="shared" si="4"/>
        <v>840007.1</v>
      </c>
      <c r="Y55" s="66">
        <f t="shared" si="4"/>
        <v>7147768.1</v>
      </c>
      <c r="Z55" s="66">
        <f t="shared" si="4"/>
        <v>0</v>
      </c>
      <c r="AA55" s="88">
        <f t="shared" si="4"/>
        <v>1809112.5</v>
      </c>
      <c r="AB55" s="79">
        <f>AB28+AB46</f>
        <v>194</v>
      </c>
      <c r="AC55" s="79">
        <f>AC28+AC46</f>
        <v>436</v>
      </c>
      <c r="AD55" s="79">
        <f>AD28+AD46</f>
        <v>22</v>
      </c>
      <c r="AE55" s="79">
        <f>AE28+AE46</f>
        <v>172</v>
      </c>
      <c r="AF55" s="97"/>
      <c r="AG55" s="90">
        <f aca="true" t="shared" si="5" ref="AG55:AL55">SUM(AG28,AG46)</f>
        <v>182</v>
      </c>
      <c r="AH55" s="66">
        <f t="shared" si="5"/>
        <v>19</v>
      </c>
      <c r="AI55" s="90">
        <f t="shared" si="5"/>
        <v>142095938.1</v>
      </c>
      <c r="AJ55" s="95">
        <f t="shared" si="5"/>
        <v>102033777.19999999</v>
      </c>
      <c r="AK55" s="97">
        <f t="shared" si="5"/>
        <v>71207072.9</v>
      </c>
      <c r="AL55" s="94">
        <f t="shared" si="5"/>
        <v>28896</v>
      </c>
    </row>
    <row r="56" spans="1:38" ht="14.25" thickBot="1">
      <c r="A56" s="63"/>
      <c r="B56" s="64"/>
      <c r="C56" s="64"/>
      <c r="D56" s="64"/>
      <c r="E56" s="64"/>
      <c r="F56" s="117"/>
      <c r="G56" s="118">
        <f>SUM(G29,G47)</f>
        <v>745170</v>
      </c>
      <c r="H56" s="117"/>
      <c r="I56" s="119">
        <f>SUM(I29,I47)</f>
        <v>8083980</v>
      </c>
      <c r="J56" s="117"/>
      <c r="K56" s="119"/>
      <c r="L56" s="118">
        <f>SUM(L29,L47)</f>
        <v>191414</v>
      </c>
      <c r="M56" s="118">
        <f>SUM(M29,M47)</f>
        <v>111077</v>
      </c>
      <c r="N56" s="117"/>
      <c r="O56" s="119"/>
      <c r="P56" s="118"/>
      <c r="Q56" s="118"/>
      <c r="R56" s="120">
        <f>SUM(R29,R47)</f>
        <v>15681029</v>
      </c>
      <c r="S56" s="121"/>
      <c r="T56" s="118"/>
      <c r="U56" s="118"/>
      <c r="V56" s="118"/>
      <c r="W56" s="118"/>
      <c r="X56" s="118"/>
      <c r="Y56" s="118"/>
      <c r="Z56" s="118"/>
      <c r="AA56" s="117"/>
      <c r="AB56" s="122"/>
      <c r="AC56" s="122"/>
      <c r="AD56" s="122"/>
      <c r="AE56" s="122"/>
      <c r="AF56" s="119">
        <f>SUM(AF29,AF47)</f>
        <v>1904383.5</v>
      </c>
      <c r="AG56" s="119"/>
      <c r="AH56" s="118"/>
      <c r="AI56" s="119"/>
      <c r="AJ56" s="119"/>
      <c r="AK56" s="118"/>
      <c r="AL56" s="123"/>
    </row>
    <row r="57" spans="19:32" ht="13.5">
      <c r="S57"/>
      <c r="T57"/>
      <c r="U57"/>
      <c r="V57"/>
      <c r="W57"/>
      <c r="X57"/>
      <c r="Y57"/>
      <c r="Z57"/>
      <c r="AA57"/>
      <c r="AB57"/>
      <c r="AC57"/>
      <c r="AD57"/>
      <c r="AE57"/>
      <c r="AF57"/>
    </row>
    <row r="58" spans="1:32" ht="13.5">
      <c r="A58" s="10" t="s">
        <v>83</v>
      </c>
      <c r="F58" s="10"/>
      <c r="S58"/>
      <c r="T58"/>
      <c r="U58"/>
      <c r="V58"/>
      <c r="W58"/>
      <c r="X58"/>
      <c r="Y58"/>
      <c r="Z58"/>
      <c r="AA58"/>
      <c r="AB58"/>
      <c r="AC58"/>
      <c r="AD58"/>
      <c r="AE58"/>
      <c r="AF58"/>
    </row>
    <row r="59" spans="1:32" ht="13.5">
      <c r="A59" s="10" t="s">
        <v>84</v>
      </c>
      <c r="F59" s="10"/>
      <c r="S59"/>
      <c r="T59"/>
      <c r="U59"/>
      <c r="V59"/>
      <c r="W59"/>
      <c r="X59"/>
      <c r="Y59"/>
      <c r="Z59"/>
      <c r="AA59"/>
      <c r="AB59"/>
      <c r="AC59"/>
      <c r="AD59"/>
      <c r="AE59"/>
      <c r="AF59"/>
    </row>
    <row r="60" spans="1:32" ht="13.5">
      <c r="A60" s="10" t="s">
        <v>85</v>
      </c>
      <c r="F60" s="10"/>
      <c r="S60"/>
      <c r="T60"/>
      <c r="U60"/>
      <c r="V60"/>
      <c r="W60"/>
      <c r="X60"/>
      <c r="Y60"/>
      <c r="Z60"/>
      <c r="AA60"/>
      <c r="AC60"/>
      <c r="AD60"/>
      <c r="AE60"/>
      <c r="AF60"/>
    </row>
    <row r="61" spans="1:32" ht="13.5">
      <c r="A61" s="10" t="s">
        <v>91</v>
      </c>
      <c r="AC61"/>
      <c r="AD61"/>
      <c r="AE61"/>
      <c r="AF61"/>
    </row>
    <row r="62" spans="29:32" ht="13.5">
      <c r="AC62"/>
      <c r="AD62"/>
      <c r="AE62"/>
      <c r="AF62"/>
    </row>
    <row r="63" spans="29:32" ht="13.5">
      <c r="AC63"/>
      <c r="AD63"/>
      <c r="AE63"/>
      <c r="AF63"/>
    </row>
    <row r="64" spans="29:32" ht="13.5">
      <c r="AC64"/>
      <c r="AD64"/>
      <c r="AE64"/>
      <c r="AF64"/>
    </row>
    <row r="65" spans="29:32" ht="13.5">
      <c r="AC65"/>
      <c r="AD65"/>
      <c r="AE65"/>
      <c r="AF65"/>
    </row>
    <row r="66" spans="29:32" ht="13.5">
      <c r="AC66"/>
      <c r="AD66"/>
      <c r="AE66"/>
      <c r="AF66"/>
    </row>
    <row r="67" spans="29:32" ht="13.5">
      <c r="AC67"/>
      <c r="AD67"/>
      <c r="AE67"/>
      <c r="AF67"/>
    </row>
    <row r="68" spans="29:32" ht="13.5">
      <c r="AC68"/>
      <c r="AD68"/>
      <c r="AE68"/>
      <c r="AF68"/>
    </row>
    <row r="69" spans="29:32" ht="13.5">
      <c r="AC69"/>
      <c r="AD69"/>
      <c r="AE69"/>
      <c r="AF69"/>
    </row>
    <row r="70" spans="29:32" ht="13.5">
      <c r="AC70"/>
      <c r="AD70"/>
      <c r="AE70"/>
      <c r="AF70"/>
    </row>
    <row r="71" spans="29:32" ht="13.5">
      <c r="AC71"/>
      <c r="AD71"/>
      <c r="AE71"/>
      <c r="AF71"/>
    </row>
    <row r="72" spans="29:32" ht="13.5">
      <c r="AC72"/>
      <c r="AD72"/>
      <c r="AE72"/>
      <c r="AF72"/>
    </row>
    <row r="73" spans="29:32" ht="13.5">
      <c r="AC73"/>
      <c r="AD73"/>
      <c r="AE73"/>
      <c r="AF73"/>
    </row>
    <row r="74" spans="29:32" ht="13.5">
      <c r="AC74"/>
      <c r="AD74"/>
      <c r="AE74"/>
      <c r="AF74"/>
    </row>
    <row r="75" spans="29:32" ht="13.5">
      <c r="AC75"/>
      <c r="AD75"/>
      <c r="AE75"/>
      <c r="AF75"/>
    </row>
    <row r="76" spans="29:32" ht="13.5">
      <c r="AC76"/>
      <c r="AD76"/>
      <c r="AE76"/>
      <c r="AF76"/>
    </row>
    <row r="77" spans="29:32" ht="13.5">
      <c r="AC77"/>
      <c r="AD77"/>
      <c r="AE77"/>
      <c r="AF77"/>
    </row>
    <row r="78" spans="29:32" ht="13.5">
      <c r="AC78"/>
      <c r="AD78"/>
      <c r="AE78"/>
      <c r="AF78"/>
    </row>
    <row r="79" spans="29:32" ht="13.5">
      <c r="AC79"/>
      <c r="AD79"/>
      <c r="AE79"/>
      <c r="AF79"/>
    </row>
    <row r="80" spans="29:32" ht="13.5">
      <c r="AC80"/>
      <c r="AD80"/>
      <c r="AE80"/>
      <c r="AF80"/>
    </row>
    <row r="81" spans="29:32" ht="13.5">
      <c r="AC81"/>
      <c r="AD81"/>
      <c r="AE81"/>
      <c r="AF81"/>
    </row>
    <row r="82" spans="29:32" ht="13.5">
      <c r="AC82"/>
      <c r="AD82"/>
      <c r="AE82"/>
      <c r="AF82"/>
    </row>
    <row r="83" spans="29:32" ht="13.5">
      <c r="AC83"/>
      <c r="AD83"/>
      <c r="AE83"/>
      <c r="AF83"/>
    </row>
    <row r="84" spans="29:32" ht="13.5">
      <c r="AC84"/>
      <c r="AD84"/>
      <c r="AE84"/>
      <c r="AF84"/>
    </row>
    <row r="85" spans="29:32" ht="13.5">
      <c r="AC85"/>
      <c r="AD85"/>
      <c r="AE85"/>
      <c r="AF85"/>
    </row>
    <row r="86" spans="29:32" ht="13.5">
      <c r="AC86"/>
      <c r="AD86"/>
      <c r="AE86"/>
      <c r="AF86"/>
    </row>
    <row r="87" spans="29:32" ht="13.5">
      <c r="AC87"/>
      <c r="AD87"/>
      <c r="AE87"/>
      <c r="AF87"/>
    </row>
    <row r="88" spans="29:32" ht="13.5">
      <c r="AC88"/>
      <c r="AD88"/>
      <c r="AE88"/>
      <c r="AF88"/>
    </row>
    <row r="89" spans="29:32" ht="13.5">
      <c r="AC89"/>
      <c r="AD89"/>
      <c r="AE89"/>
      <c r="AF89"/>
    </row>
    <row r="90" spans="29:32" ht="13.5">
      <c r="AC90"/>
      <c r="AD90"/>
      <c r="AE90"/>
      <c r="AF90"/>
    </row>
    <row r="91" spans="29:32" ht="13.5">
      <c r="AC91"/>
      <c r="AD91"/>
      <c r="AE91"/>
      <c r="AF91"/>
    </row>
    <row r="92" spans="29:32" ht="13.5">
      <c r="AC92"/>
      <c r="AD92"/>
      <c r="AE92"/>
      <c r="AF92"/>
    </row>
    <row r="93" spans="29:32" ht="13.5">
      <c r="AC93"/>
      <c r="AD93"/>
      <c r="AE93"/>
      <c r="AF93"/>
    </row>
    <row r="94" spans="29:32" ht="13.5">
      <c r="AC94"/>
      <c r="AD94"/>
      <c r="AE94"/>
      <c r="AF94"/>
    </row>
    <row r="95" spans="29:32" ht="13.5">
      <c r="AC95"/>
      <c r="AD95"/>
      <c r="AE95"/>
      <c r="AF95"/>
    </row>
    <row r="96" spans="29:32" ht="13.5">
      <c r="AC96"/>
      <c r="AD96"/>
      <c r="AE96"/>
      <c r="AF96"/>
    </row>
    <row r="97" spans="29:32" ht="13.5">
      <c r="AC97"/>
      <c r="AD97"/>
      <c r="AE97"/>
      <c r="AF97"/>
    </row>
    <row r="98" spans="29:32" ht="13.5">
      <c r="AC98"/>
      <c r="AD98"/>
      <c r="AE98"/>
      <c r="AF98"/>
    </row>
    <row r="99" spans="29:32" ht="13.5">
      <c r="AC99"/>
      <c r="AD99"/>
      <c r="AE99"/>
      <c r="AF99"/>
    </row>
    <row r="100" spans="29:32" ht="13.5">
      <c r="AC100"/>
      <c r="AD100"/>
      <c r="AE100"/>
      <c r="AF100"/>
    </row>
    <row r="101" spans="29:32" ht="13.5">
      <c r="AC101"/>
      <c r="AD101"/>
      <c r="AE101"/>
      <c r="AF101"/>
    </row>
    <row r="102" spans="29:32" ht="13.5">
      <c r="AC102"/>
      <c r="AD102"/>
      <c r="AE102"/>
      <c r="AF102"/>
    </row>
    <row r="103" spans="29:32" ht="13.5">
      <c r="AC103"/>
      <c r="AD103"/>
      <c r="AE103"/>
      <c r="AF103"/>
    </row>
    <row r="104" spans="29:32" ht="13.5">
      <c r="AC104"/>
      <c r="AD104"/>
      <c r="AE104"/>
      <c r="AF104"/>
    </row>
    <row r="105" spans="29:32" ht="13.5">
      <c r="AC105"/>
      <c r="AD105"/>
      <c r="AE105"/>
      <c r="AF105"/>
    </row>
    <row r="106" spans="29:32" ht="13.5">
      <c r="AC106"/>
      <c r="AD106"/>
      <c r="AE106"/>
      <c r="AF106"/>
    </row>
    <row r="107" spans="29:32" ht="13.5">
      <c r="AC107"/>
      <c r="AD107"/>
      <c r="AE107"/>
      <c r="AF107"/>
    </row>
    <row r="108" spans="29:32" ht="13.5">
      <c r="AC108"/>
      <c r="AD108"/>
      <c r="AE108"/>
      <c r="AF108"/>
    </row>
    <row r="109" spans="29:32" ht="13.5">
      <c r="AC109"/>
      <c r="AD109"/>
      <c r="AE109"/>
      <c r="AF109"/>
    </row>
    <row r="110" spans="29:32" ht="13.5">
      <c r="AC110"/>
      <c r="AD110"/>
      <c r="AE110"/>
      <c r="AF110"/>
    </row>
    <row r="111" spans="29:32" ht="13.5">
      <c r="AC111"/>
      <c r="AD111"/>
      <c r="AE111"/>
      <c r="AF111"/>
    </row>
    <row r="112" spans="29:32" ht="13.5">
      <c r="AC112"/>
      <c r="AD112"/>
      <c r="AE112"/>
      <c r="AF112"/>
    </row>
    <row r="113" spans="29:32" ht="13.5">
      <c r="AC113"/>
      <c r="AD113"/>
      <c r="AE113"/>
      <c r="AF113"/>
    </row>
    <row r="114" spans="29:32" ht="13.5">
      <c r="AC114"/>
      <c r="AD114"/>
      <c r="AE114"/>
      <c r="AF114"/>
    </row>
    <row r="115" spans="29:32" ht="13.5">
      <c r="AC115"/>
      <c r="AD115"/>
      <c r="AE115"/>
      <c r="AF115"/>
    </row>
    <row r="116" spans="29:32" ht="13.5">
      <c r="AC116"/>
      <c r="AD116"/>
      <c r="AE116"/>
      <c r="AF116"/>
    </row>
    <row r="117" ht="13.5">
      <c r="AF117"/>
    </row>
  </sheetData>
  <sheetProtection/>
  <mergeCells count="38">
    <mergeCell ref="AB7:AB8"/>
    <mergeCell ref="AC7:AC8"/>
    <mergeCell ref="AD7:AD8"/>
    <mergeCell ref="AE7:AE8"/>
    <mergeCell ref="AG4:AH4"/>
    <mergeCell ref="S6:V6"/>
    <mergeCell ref="W6:AA6"/>
    <mergeCell ref="AD5:AE6"/>
    <mergeCell ref="AB5:AC6"/>
    <mergeCell ref="AB3:AE4"/>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9" top="0.7874015748031497" bottom="0.5905511811023623" header="0.5118110236220472" footer="0.5118110236220472"/>
  <pageSetup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AL60"/>
  <sheetViews>
    <sheetView zoomScale="80" zoomScaleNormal="80" zoomScaleSheetLayoutView="100" zoomScalePageLayoutView="0" workbookViewId="0" topLeftCell="A1">
      <selection activeCell="A1" sqref="A1"/>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27" width="10.625" style="65" customWidth="1"/>
    <col min="28" max="29" width="5.50390625" style="65" customWidth="1"/>
    <col min="30" max="30" width="5.00390625" style="65" customWidth="1"/>
    <col min="31" max="31" width="4.875" style="65" customWidth="1"/>
    <col min="32" max="32" width="14.625" style="65" bestFit="1" customWidth="1"/>
    <col min="33" max="33" width="4.75390625" style="65" customWidth="1"/>
    <col min="34" max="34" width="4.875" style="65" customWidth="1"/>
    <col min="35" max="36" width="13.00390625" style="65" bestFit="1" customWidth="1"/>
    <col min="37" max="37" width="11.75390625" style="65" bestFit="1" customWidth="1"/>
    <col min="38" max="38" width="7.625" style="65" bestFit="1" customWidth="1"/>
  </cols>
  <sheetData>
    <row r="1" spans="1:38" ht="21">
      <c r="A1" s="1" t="s">
        <v>86</v>
      </c>
      <c r="B1" s="2"/>
      <c r="C1" s="2"/>
      <c r="D1" s="2"/>
      <c r="E1" s="2"/>
      <c r="I1" s="3" t="s">
        <v>3</v>
      </c>
      <c r="J1" s="2"/>
      <c r="K1" s="2"/>
      <c r="L1" s="2"/>
      <c r="M1" s="2"/>
      <c r="N1" s="2"/>
      <c r="O1" s="4" t="s">
        <v>4</v>
      </c>
      <c r="P1" s="2"/>
      <c r="S1" s="1" t="str">
        <f>A1</f>
        <v>　現　道　（一般国道県道市町村道合計）　</v>
      </c>
      <c r="T1" s="2"/>
      <c r="U1" s="2"/>
      <c r="V1" s="2"/>
      <c r="W1" s="5"/>
      <c r="X1" s="3" t="s">
        <v>3</v>
      </c>
      <c r="Y1" s="2"/>
      <c r="Z1" s="2"/>
      <c r="AA1" s="2"/>
      <c r="AB1" s="2"/>
      <c r="AC1" s="2"/>
      <c r="AD1" s="2"/>
      <c r="AE1" s="4" t="s">
        <v>4</v>
      </c>
      <c r="AF1" s="6"/>
      <c r="AG1" s="6"/>
      <c r="AH1" s="5"/>
      <c r="AI1" s="5"/>
      <c r="AJ1" s="5"/>
      <c r="AK1"/>
      <c r="AL1"/>
    </row>
    <row r="2" spans="9:38" ht="14.25" thickBot="1">
      <c r="I2" s="7"/>
      <c r="J2" s="8" t="s">
        <v>92</v>
      </c>
      <c r="R2" s="9" t="s">
        <v>5</v>
      </c>
      <c r="S2"/>
      <c r="T2"/>
      <c r="U2"/>
      <c r="V2"/>
      <c r="W2"/>
      <c r="X2" s="10"/>
      <c r="Y2" s="8" t="s">
        <v>92</v>
      </c>
      <c r="Z2" s="11"/>
      <c r="AA2" s="12"/>
      <c r="AB2"/>
      <c r="AC2"/>
      <c r="AD2"/>
      <c r="AE2"/>
      <c r="AF2"/>
      <c r="AG2"/>
      <c r="AH2"/>
      <c r="AI2"/>
      <c r="AJ2"/>
      <c r="AK2"/>
      <c r="AL2" s="9" t="s">
        <v>5</v>
      </c>
    </row>
    <row r="3" spans="1:38" ht="13.5" customHeight="1">
      <c r="A3" s="13"/>
      <c r="B3" s="171" t="s">
        <v>6</v>
      </c>
      <c r="C3" s="171"/>
      <c r="D3" s="171"/>
      <c r="E3" s="171"/>
      <c r="F3" s="176" t="s">
        <v>7</v>
      </c>
      <c r="G3" s="14"/>
      <c r="H3" s="176" t="s">
        <v>8</v>
      </c>
      <c r="I3" s="181" t="s">
        <v>9</v>
      </c>
      <c r="J3" s="182"/>
      <c r="K3" s="182"/>
      <c r="L3" s="182"/>
      <c r="M3" s="182"/>
      <c r="N3" s="182"/>
      <c r="O3" s="182"/>
      <c r="P3" s="182"/>
      <c r="Q3" s="182"/>
      <c r="R3" s="183"/>
      <c r="S3" s="198" t="s">
        <v>10</v>
      </c>
      <c r="T3" s="182"/>
      <c r="U3" s="182"/>
      <c r="V3" s="182"/>
      <c r="W3" s="182"/>
      <c r="X3" s="182"/>
      <c r="Y3" s="182"/>
      <c r="Z3" s="182"/>
      <c r="AA3" s="199"/>
      <c r="AB3" s="221" t="s">
        <v>93</v>
      </c>
      <c r="AC3" s="222"/>
      <c r="AD3" s="222"/>
      <c r="AE3" s="223"/>
      <c r="AF3" s="176" t="s">
        <v>11</v>
      </c>
      <c r="AG3" s="15"/>
      <c r="AH3" s="16"/>
      <c r="AI3" s="181" t="s">
        <v>12</v>
      </c>
      <c r="AJ3" s="182"/>
      <c r="AK3" s="182"/>
      <c r="AL3" s="17" t="s">
        <v>13</v>
      </c>
    </row>
    <row r="4" spans="1:38" ht="13.5">
      <c r="A4" s="18"/>
      <c r="B4" s="172"/>
      <c r="C4" s="172"/>
      <c r="D4" s="172"/>
      <c r="E4" s="172"/>
      <c r="F4" s="177"/>
      <c r="G4" s="20" t="s">
        <v>14</v>
      </c>
      <c r="H4" s="177"/>
      <c r="I4" s="184"/>
      <c r="J4" s="185"/>
      <c r="K4" s="185"/>
      <c r="L4" s="185"/>
      <c r="M4" s="185"/>
      <c r="N4" s="185"/>
      <c r="O4" s="185"/>
      <c r="P4" s="185"/>
      <c r="Q4" s="185"/>
      <c r="R4" s="186"/>
      <c r="S4" s="200"/>
      <c r="T4" s="185"/>
      <c r="U4" s="185"/>
      <c r="V4" s="185"/>
      <c r="W4" s="185"/>
      <c r="X4" s="185"/>
      <c r="Y4" s="185"/>
      <c r="Z4" s="185"/>
      <c r="AA4" s="197"/>
      <c r="AB4" s="224"/>
      <c r="AC4" s="225"/>
      <c r="AD4" s="225"/>
      <c r="AE4" s="226"/>
      <c r="AF4" s="178"/>
      <c r="AG4" s="208" t="s">
        <v>15</v>
      </c>
      <c r="AH4" s="209"/>
      <c r="AI4" s="184"/>
      <c r="AJ4" s="185"/>
      <c r="AK4" s="185"/>
      <c r="AL4" s="25"/>
    </row>
    <row r="5" spans="1:38" ht="13.5">
      <c r="A5" s="26" t="s">
        <v>16</v>
      </c>
      <c r="B5" s="173"/>
      <c r="C5" s="173"/>
      <c r="D5" s="173"/>
      <c r="E5" s="173"/>
      <c r="F5" s="177"/>
      <c r="G5" s="27" t="s">
        <v>17</v>
      </c>
      <c r="H5" s="177"/>
      <c r="I5" s="179" t="s">
        <v>18</v>
      </c>
      <c r="J5" s="180"/>
      <c r="K5" s="187" t="s">
        <v>19</v>
      </c>
      <c r="L5" s="188"/>
      <c r="M5" s="189"/>
      <c r="N5" s="188" t="s">
        <v>20</v>
      </c>
      <c r="O5" s="188"/>
      <c r="P5" s="188"/>
      <c r="Q5" s="188"/>
      <c r="R5" s="194"/>
      <c r="S5" s="201" t="s">
        <v>21</v>
      </c>
      <c r="T5" s="192"/>
      <c r="U5" s="192"/>
      <c r="V5" s="192"/>
      <c r="W5" s="192"/>
      <c r="X5" s="192"/>
      <c r="Y5" s="192"/>
      <c r="Z5" s="192"/>
      <c r="AA5" s="202"/>
      <c r="AB5" s="217" t="s">
        <v>96</v>
      </c>
      <c r="AC5" s="218"/>
      <c r="AD5" s="213" t="s">
        <v>94</v>
      </c>
      <c r="AE5" s="214"/>
      <c r="AF5" s="29"/>
      <c r="AG5" s="196" t="s">
        <v>22</v>
      </c>
      <c r="AH5" s="197"/>
      <c r="AI5" s="30"/>
      <c r="AJ5" s="30"/>
      <c r="AK5" s="31"/>
      <c r="AL5" s="32" t="s">
        <v>23</v>
      </c>
    </row>
    <row r="6" spans="1:38" ht="13.5" customHeight="1">
      <c r="A6" s="33"/>
      <c r="B6" s="34" t="s">
        <v>24</v>
      </c>
      <c r="C6" s="34" t="s">
        <v>25</v>
      </c>
      <c r="D6" s="34" t="s">
        <v>26</v>
      </c>
      <c r="E6" s="34"/>
      <c r="F6" s="177"/>
      <c r="G6" s="27" t="s">
        <v>27</v>
      </c>
      <c r="H6" s="177"/>
      <c r="I6" s="174" t="s">
        <v>28</v>
      </c>
      <c r="J6" s="175"/>
      <c r="K6" s="19"/>
      <c r="L6" s="35" t="s">
        <v>29</v>
      </c>
      <c r="M6" s="35" t="s">
        <v>30</v>
      </c>
      <c r="N6" s="19"/>
      <c r="O6" s="191" t="s">
        <v>31</v>
      </c>
      <c r="P6" s="192"/>
      <c r="Q6" s="192"/>
      <c r="R6" s="193"/>
      <c r="S6" s="201" t="s">
        <v>32</v>
      </c>
      <c r="T6" s="192"/>
      <c r="U6" s="192"/>
      <c r="V6" s="202"/>
      <c r="W6" s="210" t="s">
        <v>33</v>
      </c>
      <c r="X6" s="211"/>
      <c r="Y6" s="211"/>
      <c r="Z6" s="211"/>
      <c r="AA6" s="212"/>
      <c r="AB6" s="219"/>
      <c r="AC6" s="220"/>
      <c r="AD6" s="215"/>
      <c r="AE6" s="216"/>
      <c r="AF6" s="36" t="s">
        <v>34</v>
      </c>
      <c r="AG6" s="24" t="s">
        <v>35</v>
      </c>
      <c r="AH6" s="37" t="s">
        <v>36</v>
      </c>
      <c r="AI6" s="177" t="s">
        <v>37</v>
      </c>
      <c r="AJ6" s="177" t="s">
        <v>38</v>
      </c>
      <c r="AK6" s="177" t="s">
        <v>39</v>
      </c>
      <c r="AL6" s="38"/>
    </row>
    <row r="7" spans="1:38" ht="13.5" customHeight="1">
      <c r="A7" s="33"/>
      <c r="B7" s="34"/>
      <c r="C7" s="34"/>
      <c r="D7" s="34"/>
      <c r="E7" s="34" t="s">
        <v>40</v>
      </c>
      <c r="F7" s="177"/>
      <c r="G7" s="39" t="s">
        <v>41</v>
      </c>
      <c r="H7" s="177"/>
      <c r="I7" s="174" t="s">
        <v>42</v>
      </c>
      <c r="J7" s="175"/>
      <c r="K7" s="19" t="s">
        <v>43</v>
      </c>
      <c r="L7" s="40" t="s">
        <v>44</v>
      </c>
      <c r="M7" s="40" t="s">
        <v>44</v>
      </c>
      <c r="N7" s="19" t="s">
        <v>45</v>
      </c>
      <c r="O7" s="195" t="s">
        <v>46</v>
      </c>
      <c r="P7" s="190" t="s">
        <v>47</v>
      </c>
      <c r="Q7" s="190"/>
      <c r="R7" s="38" t="s">
        <v>48</v>
      </c>
      <c r="S7" s="42" t="s">
        <v>49</v>
      </c>
      <c r="T7" s="43" t="s">
        <v>49</v>
      </c>
      <c r="U7" s="43" t="s">
        <v>49</v>
      </c>
      <c r="V7" s="43" t="s">
        <v>49</v>
      </c>
      <c r="W7" s="44" t="s">
        <v>49</v>
      </c>
      <c r="X7" s="44" t="s">
        <v>49</v>
      </c>
      <c r="Y7" s="45" t="s">
        <v>49</v>
      </c>
      <c r="Z7" s="46" t="s">
        <v>50</v>
      </c>
      <c r="AA7" s="47" t="s">
        <v>51</v>
      </c>
      <c r="AB7" s="203" t="s">
        <v>98</v>
      </c>
      <c r="AC7" s="205" t="s">
        <v>95</v>
      </c>
      <c r="AD7" s="203" t="s">
        <v>98</v>
      </c>
      <c r="AE7" s="205" t="s">
        <v>95</v>
      </c>
      <c r="AF7" s="36" t="s">
        <v>52</v>
      </c>
      <c r="AG7" s="24" t="s">
        <v>53</v>
      </c>
      <c r="AH7" s="43"/>
      <c r="AI7" s="177"/>
      <c r="AJ7" s="177"/>
      <c r="AK7" s="177"/>
      <c r="AL7" s="25" t="s">
        <v>54</v>
      </c>
    </row>
    <row r="8" spans="1:38" ht="13.5" customHeight="1">
      <c r="A8" s="48"/>
      <c r="B8" s="49" t="s">
        <v>53</v>
      </c>
      <c r="C8" s="49" t="s">
        <v>53</v>
      </c>
      <c r="D8" s="49" t="s">
        <v>53</v>
      </c>
      <c r="E8" s="49"/>
      <c r="F8" s="178"/>
      <c r="G8" s="50"/>
      <c r="H8" s="178"/>
      <c r="I8" s="51"/>
      <c r="J8" s="52"/>
      <c r="K8" s="53"/>
      <c r="L8" s="54" t="s">
        <v>55</v>
      </c>
      <c r="M8" s="54" t="s">
        <v>55</v>
      </c>
      <c r="N8" s="23"/>
      <c r="O8" s="178"/>
      <c r="P8" s="55" t="s">
        <v>56</v>
      </c>
      <c r="Q8" s="55" t="s">
        <v>57</v>
      </c>
      <c r="R8" s="56" t="s">
        <v>58</v>
      </c>
      <c r="S8" s="57" t="s">
        <v>59</v>
      </c>
      <c r="T8" s="41" t="s">
        <v>60</v>
      </c>
      <c r="U8" s="41" t="s">
        <v>61</v>
      </c>
      <c r="V8" s="41" t="s">
        <v>62</v>
      </c>
      <c r="W8" s="41" t="s">
        <v>61</v>
      </c>
      <c r="X8" s="41" t="s">
        <v>63</v>
      </c>
      <c r="Y8" s="41" t="s">
        <v>64</v>
      </c>
      <c r="Z8" s="41" t="s">
        <v>65</v>
      </c>
      <c r="AA8" s="28" t="s">
        <v>66</v>
      </c>
      <c r="AB8" s="204"/>
      <c r="AC8" s="206"/>
      <c r="AD8" s="207"/>
      <c r="AE8" s="206"/>
      <c r="AF8" s="21"/>
      <c r="AG8" s="22" t="s">
        <v>67</v>
      </c>
      <c r="AH8" s="54" t="s">
        <v>68</v>
      </c>
      <c r="AI8" s="58"/>
      <c r="AJ8" s="58"/>
      <c r="AK8" s="59"/>
      <c r="AL8" s="60"/>
    </row>
    <row r="9" spans="1:38" ht="13.5">
      <c r="A9" s="168" t="s">
        <v>69</v>
      </c>
      <c r="B9" s="61"/>
      <c r="C9" s="61"/>
      <c r="D9" s="61"/>
      <c r="E9" s="61"/>
      <c r="F9" s="88"/>
      <c r="G9" s="66"/>
      <c r="H9" s="88"/>
      <c r="I9" s="90">
        <v>422372</v>
      </c>
      <c r="J9" s="124">
        <v>100</v>
      </c>
      <c r="K9" s="90"/>
      <c r="L9" s="66">
        <v>605</v>
      </c>
      <c r="M9" s="66">
        <v>37</v>
      </c>
      <c r="N9" s="88"/>
      <c r="O9" s="90"/>
      <c r="P9" s="66"/>
      <c r="Q9" s="66"/>
      <c r="R9" s="124">
        <v>100</v>
      </c>
      <c r="S9" s="72"/>
      <c r="T9" s="68"/>
      <c r="U9" s="66"/>
      <c r="V9" s="68"/>
      <c r="W9" s="68"/>
      <c r="X9" s="68"/>
      <c r="Y9" s="68"/>
      <c r="Z9" s="68"/>
      <c r="AA9" s="67"/>
      <c r="AB9" s="125"/>
      <c r="AC9" s="125"/>
      <c r="AD9" s="126"/>
      <c r="AE9" s="126"/>
      <c r="AF9" s="90">
        <v>489622</v>
      </c>
      <c r="AG9" s="90"/>
      <c r="AH9" s="68"/>
      <c r="AI9" s="90"/>
      <c r="AJ9" s="90"/>
      <c r="AK9" s="68"/>
      <c r="AL9" s="94"/>
    </row>
    <row r="10" spans="1:38" ht="13.5">
      <c r="A10" s="169"/>
      <c r="B10" s="61"/>
      <c r="C10" s="61"/>
      <c r="D10" s="61"/>
      <c r="E10" s="61"/>
      <c r="F10" s="88">
        <v>463177</v>
      </c>
      <c r="G10" s="106">
        <v>0</v>
      </c>
      <c r="H10" s="88">
        <v>422372</v>
      </c>
      <c r="I10" s="95"/>
      <c r="J10" s="116"/>
      <c r="K10" s="90">
        <v>369821</v>
      </c>
      <c r="L10" s="97"/>
      <c r="M10" s="97"/>
      <c r="N10" s="88"/>
      <c r="O10" s="90">
        <v>15028</v>
      </c>
      <c r="P10" s="66">
        <v>407344</v>
      </c>
      <c r="Q10" s="66"/>
      <c r="R10" s="98"/>
      <c r="S10" s="92">
        <v>3710</v>
      </c>
      <c r="T10" s="66">
        <v>71070</v>
      </c>
      <c r="U10" s="66">
        <v>347592</v>
      </c>
      <c r="V10" s="66"/>
      <c r="W10" s="66"/>
      <c r="X10" s="66"/>
      <c r="Y10" s="66"/>
      <c r="Z10" s="66"/>
      <c r="AA10" s="88"/>
      <c r="AB10" s="127">
        <v>17</v>
      </c>
      <c r="AC10" s="128">
        <v>0</v>
      </c>
      <c r="AD10" s="128">
        <v>3</v>
      </c>
      <c r="AE10" s="128">
        <v>3</v>
      </c>
      <c r="AF10" s="97"/>
      <c r="AG10" s="90">
        <v>97</v>
      </c>
      <c r="AH10" s="66">
        <v>10</v>
      </c>
      <c r="AI10" s="90">
        <v>11456385</v>
      </c>
      <c r="AJ10" s="95">
        <v>6425406</v>
      </c>
      <c r="AK10" s="97">
        <v>3845356</v>
      </c>
      <c r="AL10" s="94">
        <v>6</v>
      </c>
    </row>
    <row r="11" spans="1:38" ht="13.5">
      <c r="A11" s="170"/>
      <c r="B11" s="62"/>
      <c r="C11" s="62"/>
      <c r="D11" s="62"/>
      <c r="E11" s="62"/>
      <c r="F11" s="99"/>
      <c r="G11" s="102">
        <v>40805</v>
      </c>
      <c r="H11" s="99"/>
      <c r="I11" s="101">
        <v>0</v>
      </c>
      <c r="J11" s="99"/>
      <c r="K11" s="101"/>
      <c r="L11" s="102">
        <v>37257</v>
      </c>
      <c r="M11" s="102">
        <v>15294</v>
      </c>
      <c r="N11" s="99"/>
      <c r="O11" s="101"/>
      <c r="P11" s="102"/>
      <c r="Q11" s="102"/>
      <c r="R11" s="88">
        <v>422372</v>
      </c>
      <c r="S11" s="103"/>
      <c r="T11" s="102"/>
      <c r="U11" s="102"/>
      <c r="V11" s="102"/>
      <c r="W11" s="102"/>
      <c r="X11" s="102"/>
      <c r="Y11" s="102"/>
      <c r="Z11" s="102"/>
      <c r="AA11" s="99"/>
      <c r="AB11" s="129"/>
      <c r="AC11" s="129"/>
      <c r="AD11" s="130"/>
      <c r="AE11" s="130"/>
      <c r="AF11" s="101">
        <v>323393</v>
      </c>
      <c r="AG11" s="101"/>
      <c r="AH11" s="102"/>
      <c r="AI11" s="101"/>
      <c r="AJ11" s="101"/>
      <c r="AK11" s="102"/>
      <c r="AL11" s="105"/>
    </row>
    <row r="12" spans="1:38" ht="13.5" customHeight="1">
      <c r="A12" s="168" t="s">
        <v>70</v>
      </c>
      <c r="B12" s="61"/>
      <c r="C12" s="61"/>
      <c r="D12" s="61"/>
      <c r="E12" s="61"/>
      <c r="F12" s="67"/>
      <c r="G12" s="68"/>
      <c r="H12" s="67"/>
      <c r="I12" s="69">
        <v>516130</v>
      </c>
      <c r="J12" s="145">
        <v>88.86336910503036</v>
      </c>
      <c r="K12" s="69"/>
      <c r="L12" s="68">
        <v>512</v>
      </c>
      <c r="M12" s="68">
        <v>84</v>
      </c>
      <c r="N12" s="67"/>
      <c r="O12" s="69"/>
      <c r="P12" s="68"/>
      <c r="Q12" s="68"/>
      <c r="R12" s="146">
        <v>99.9</v>
      </c>
      <c r="S12" s="72"/>
      <c r="T12" s="68"/>
      <c r="U12" s="68"/>
      <c r="V12" s="68"/>
      <c r="W12" s="68"/>
      <c r="X12" s="68"/>
      <c r="Y12" s="68"/>
      <c r="Z12" s="68"/>
      <c r="AA12" s="67"/>
      <c r="AB12" s="147"/>
      <c r="AC12" s="147"/>
      <c r="AD12" s="141"/>
      <c r="AE12" s="141"/>
      <c r="AF12" s="69">
        <v>444297.5</v>
      </c>
      <c r="AG12" s="90"/>
      <c r="AH12" s="66"/>
      <c r="AI12" s="90"/>
      <c r="AJ12" s="90"/>
      <c r="AK12" s="66"/>
      <c r="AL12" s="94"/>
    </row>
    <row r="13" spans="1:38" ht="13.5">
      <c r="A13" s="169"/>
      <c r="B13" s="61"/>
      <c r="C13" s="61"/>
      <c r="D13" s="61"/>
      <c r="E13" s="61"/>
      <c r="F13" s="67">
        <v>853218.9</v>
      </c>
      <c r="G13" s="142">
        <v>51100</v>
      </c>
      <c r="H13" s="67">
        <v>580813</v>
      </c>
      <c r="I13" s="75"/>
      <c r="J13" s="148"/>
      <c r="K13" s="69">
        <v>515169</v>
      </c>
      <c r="L13" s="77"/>
      <c r="M13" s="77"/>
      <c r="N13" s="67">
        <v>67</v>
      </c>
      <c r="O13" s="69">
        <v>29129</v>
      </c>
      <c r="P13" s="68">
        <v>410146</v>
      </c>
      <c r="Q13" s="68">
        <v>141472</v>
      </c>
      <c r="R13" s="78"/>
      <c r="S13" s="72">
        <v>716.9</v>
      </c>
      <c r="T13" s="68">
        <v>9444</v>
      </c>
      <c r="U13" s="68">
        <v>467595.6</v>
      </c>
      <c r="V13" s="68">
        <v>38373.3</v>
      </c>
      <c r="W13" s="68">
        <v>1669.7</v>
      </c>
      <c r="X13" s="68">
        <v>39295.5</v>
      </c>
      <c r="Y13" s="68">
        <v>23718.1</v>
      </c>
      <c r="Z13" s="68"/>
      <c r="AA13" s="67">
        <v>0</v>
      </c>
      <c r="AB13" s="140">
        <v>5</v>
      </c>
      <c r="AC13" s="140">
        <v>3</v>
      </c>
      <c r="AD13" s="140">
        <v>1</v>
      </c>
      <c r="AE13" s="140"/>
      <c r="AF13" s="77"/>
      <c r="AG13" s="90">
        <v>9</v>
      </c>
      <c r="AH13" s="66">
        <v>0</v>
      </c>
      <c r="AI13" s="90">
        <v>10041508.3</v>
      </c>
      <c r="AJ13" s="95">
        <v>6340184.9</v>
      </c>
      <c r="AK13" s="97">
        <v>3744895.5</v>
      </c>
      <c r="AL13" s="94">
        <v>13</v>
      </c>
    </row>
    <row r="14" spans="1:38" ht="13.5">
      <c r="A14" s="170"/>
      <c r="B14" s="62"/>
      <c r="C14" s="62"/>
      <c r="D14" s="62"/>
      <c r="E14" s="62"/>
      <c r="F14" s="80"/>
      <c r="G14" s="81">
        <v>221306</v>
      </c>
      <c r="H14" s="80"/>
      <c r="I14" s="82">
        <v>64683</v>
      </c>
      <c r="J14" s="149"/>
      <c r="K14" s="82"/>
      <c r="L14" s="81">
        <v>18966</v>
      </c>
      <c r="M14" s="81">
        <v>46678</v>
      </c>
      <c r="N14" s="80"/>
      <c r="O14" s="82"/>
      <c r="P14" s="81"/>
      <c r="Q14" s="81"/>
      <c r="R14" s="84">
        <v>580747</v>
      </c>
      <c r="S14" s="85"/>
      <c r="T14" s="81"/>
      <c r="U14" s="81"/>
      <c r="V14" s="81"/>
      <c r="W14" s="81"/>
      <c r="X14" s="81"/>
      <c r="Y14" s="81"/>
      <c r="Z14" s="81"/>
      <c r="AA14" s="80"/>
      <c r="AB14" s="150"/>
      <c r="AC14" s="150"/>
      <c r="AD14" s="144"/>
      <c r="AE14" s="144"/>
      <c r="AF14" s="82">
        <v>352244.8</v>
      </c>
      <c r="AG14" s="101"/>
      <c r="AH14" s="102"/>
      <c r="AI14" s="101"/>
      <c r="AJ14" s="101"/>
      <c r="AK14" s="102"/>
      <c r="AL14" s="105"/>
    </row>
    <row r="15" spans="1:38" ht="13.5">
      <c r="A15" s="168" t="s">
        <v>71</v>
      </c>
      <c r="B15" s="61"/>
      <c r="C15" s="61"/>
      <c r="D15" s="61"/>
      <c r="E15" s="61"/>
      <c r="F15" s="67"/>
      <c r="G15" s="142">
        <f>G9+G12</f>
        <v>0</v>
      </c>
      <c r="H15" s="67"/>
      <c r="I15" s="69">
        <v>938502</v>
      </c>
      <c r="J15" s="70">
        <v>93.55223612793253</v>
      </c>
      <c r="K15" s="69"/>
      <c r="L15" s="68">
        <f>L9+L12</f>
        <v>1117</v>
      </c>
      <c r="M15" s="68">
        <f>M9+M12</f>
        <v>121</v>
      </c>
      <c r="N15" s="67"/>
      <c r="O15" s="69"/>
      <c r="P15" s="68"/>
      <c r="Q15" s="68"/>
      <c r="R15" s="145">
        <v>99.9</v>
      </c>
      <c r="S15" s="72"/>
      <c r="T15" s="68"/>
      <c r="U15" s="68"/>
      <c r="V15" s="68"/>
      <c r="W15" s="68"/>
      <c r="X15" s="68"/>
      <c r="Y15" s="68">
        <v>0</v>
      </c>
      <c r="Z15" s="68">
        <v>0</v>
      </c>
      <c r="AA15" s="67">
        <v>0</v>
      </c>
      <c r="AB15" s="147"/>
      <c r="AC15" s="147"/>
      <c r="AD15" s="141"/>
      <c r="AE15" s="141"/>
      <c r="AF15" s="69">
        <f>AF9+AF12</f>
        <v>933919.5</v>
      </c>
      <c r="AG15" s="90"/>
      <c r="AH15" s="66"/>
      <c r="AI15" s="90"/>
      <c r="AJ15" s="90"/>
      <c r="AK15" s="66"/>
      <c r="AL15" s="94"/>
    </row>
    <row r="16" spans="1:38" ht="13.5">
      <c r="A16" s="169"/>
      <c r="B16" s="61"/>
      <c r="C16" s="61"/>
      <c r="D16" s="61"/>
      <c r="E16" s="61"/>
      <c r="F16" s="67">
        <f>F10+F13</f>
        <v>1316395.9</v>
      </c>
      <c r="G16" s="142">
        <f>G10+G13</f>
        <v>51100</v>
      </c>
      <c r="H16" s="67">
        <f>H10+H13</f>
        <v>1003185</v>
      </c>
      <c r="I16" s="75"/>
      <c r="J16" s="76"/>
      <c r="K16" s="69">
        <f>K10+K13</f>
        <v>884990</v>
      </c>
      <c r="L16" s="77"/>
      <c r="M16" s="77"/>
      <c r="N16" s="68">
        <f>N10+N13</f>
        <v>67</v>
      </c>
      <c r="O16" s="68">
        <f>O10+O13</f>
        <v>44157</v>
      </c>
      <c r="P16" s="68">
        <f>P10+P13</f>
        <v>817490</v>
      </c>
      <c r="Q16" s="68">
        <f>Q10+Q13</f>
        <v>141472</v>
      </c>
      <c r="R16" s="78"/>
      <c r="S16" s="72">
        <f>S10+S13</f>
        <v>4426.9</v>
      </c>
      <c r="T16" s="68">
        <f aca="true" t="shared" si="0" ref="T16:AA16">T10+T13</f>
        <v>80514</v>
      </c>
      <c r="U16" s="68">
        <f t="shared" si="0"/>
        <v>815187.6</v>
      </c>
      <c r="V16" s="68">
        <f t="shared" si="0"/>
        <v>38373.3</v>
      </c>
      <c r="W16" s="68">
        <f t="shared" si="0"/>
        <v>1669.7</v>
      </c>
      <c r="X16" s="68">
        <f t="shared" si="0"/>
        <v>39295.5</v>
      </c>
      <c r="Y16" s="68">
        <f t="shared" si="0"/>
        <v>23718.1</v>
      </c>
      <c r="Z16" s="68">
        <f t="shared" si="0"/>
        <v>0</v>
      </c>
      <c r="AA16" s="68">
        <f t="shared" si="0"/>
        <v>0</v>
      </c>
      <c r="AB16" s="140">
        <f>AB10+AB13</f>
        <v>22</v>
      </c>
      <c r="AC16" s="140">
        <f>AC10+AC13</f>
        <v>3</v>
      </c>
      <c r="AD16" s="140">
        <f>AD10+AD13</f>
        <v>4</v>
      </c>
      <c r="AE16" s="140">
        <f>AE10+AE13</f>
        <v>3</v>
      </c>
      <c r="AF16" s="77">
        <v>0</v>
      </c>
      <c r="AG16" s="90">
        <f>AG10+AG13</f>
        <v>106</v>
      </c>
      <c r="AH16" s="66">
        <f>AH10+AH13</f>
        <v>10</v>
      </c>
      <c r="AI16" s="90">
        <f>AI10+AI13</f>
        <v>21497893.3</v>
      </c>
      <c r="AJ16" s="90">
        <f>AJ10+AJ13</f>
        <v>12765590.9</v>
      </c>
      <c r="AK16" s="90">
        <f>AK10+AK13</f>
        <v>7590251.5</v>
      </c>
      <c r="AL16" s="94">
        <v>18</v>
      </c>
    </row>
    <row r="17" spans="1:38" ht="13.5">
      <c r="A17" s="170"/>
      <c r="B17" s="62"/>
      <c r="C17" s="62"/>
      <c r="D17" s="62"/>
      <c r="E17" s="62"/>
      <c r="F17" s="80"/>
      <c r="G17" s="81">
        <f>G11+G14</f>
        <v>262111</v>
      </c>
      <c r="H17" s="80"/>
      <c r="I17" s="82">
        <v>64683</v>
      </c>
      <c r="J17" s="83"/>
      <c r="K17" s="82"/>
      <c r="L17" s="81">
        <f>L11+L14</f>
        <v>56223</v>
      </c>
      <c r="M17" s="81">
        <f>M11+M14</f>
        <v>61972</v>
      </c>
      <c r="N17" s="80"/>
      <c r="O17" s="82"/>
      <c r="P17" s="81"/>
      <c r="Q17" s="81"/>
      <c r="R17" s="84">
        <v>1003119</v>
      </c>
      <c r="S17" s="85"/>
      <c r="T17" s="81"/>
      <c r="U17" s="81"/>
      <c r="V17" s="81"/>
      <c r="W17" s="81"/>
      <c r="X17" s="81"/>
      <c r="Y17" s="81">
        <v>0</v>
      </c>
      <c r="Z17" s="81">
        <v>0</v>
      </c>
      <c r="AA17" s="80">
        <v>0</v>
      </c>
      <c r="AB17" s="150"/>
      <c r="AC17" s="150"/>
      <c r="AD17" s="144"/>
      <c r="AE17" s="144"/>
      <c r="AF17" s="82">
        <f>AF11+AF14</f>
        <v>675637.8</v>
      </c>
      <c r="AG17" s="101"/>
      <c r="AH17" s="102"/>
      <c r="AI17" s="101"/>
      <c r="AJ17" s="101"/>
      <c r="AK17" s="102"/>
      <c r="AL17" s="105"/>
    </row>
    <row r="18" spans="1:38" ht="13.5">
      <c r="A18" s="33"/>
      <c r="B18" s="61"/>
      <c r="C18" s="61"/>
      <c r="D18" s="61"/>
      <c r="E18" s="61"/>
      <c r="F18" s="67"/>
      <c r="G18" s="68">
        <v>0</v>
      </c>
      <c r="H18" s="67"/>
      <c r="I18" s="69">
        <v>844362</v>
      </c>
      <c r="J18" s="145">
        <v>80.09404549288513</v>
      </c>
      <c r="K18" s="69"/>
      <c r="L18" s="68">
        <v>703</v>
      </c>
      <c r="M18" s="68">
        <v>52</v>
      </c>
      <c r="N18" s="67"/>
      <c r="O18" s="69"/>
      <c r="P18" s="68"/>
      <c r="Q18" s="68"/>
      <c r="R18" s="146">
        <v>97.3</v>
      </c>
      <c r="S18" s="72"/>
      <c r="T18" s="68"/>
      <c r="U18" s="68"/>
      <c r="V18" s="68"/>
      <c r="W18" s="68"/>
      <c r="X18" s="68"/>
      <c r="Y18" s="68"/>
      <c r="Z18" s="68"/>
      <c r="AA18" s="67"/>
      <c r="AB18" s="147"/>
      <c r="AC18" s="147"/>
      <c r="AD18" s="141"/>
      <c r="AE18" s="141"/>
      <c r="AF18" s="69">
        <v>479521.8</v>
      </c>
      <c r="AG18" s="90"/>
      <c r="AH18" s="66"/>
      <c r="AI18" s="90"/>
      <c r="AJ18" s="90"/>
      <c r="AK18" s="66"/>
      <c r="AL18" s="94"/>
    </row>
    <row r="19" spans="1:38" ht="13.5">
      <c r="A19" s="26" t="s">
        <v>72</v>
      </c>
      <c r="B19" s="61"/>
      <c r="C19" s="61"/>
      <c r="D19" s="61"/>
      <c r="E19" s="61"/>
      <c r="F19" s="67">
        <v>1141782.2</v>
      </c>
      <c r="G19" s="142">
        <v>0</v>
      </c>
      <c r="H19" s="67">
        <v>1054213.2</v>
      </c>
      <c r="I19" s="75"/>
      <c r="J19" s="148"/>
      <c r="K19" s="69">
        <v>1016868</v>
      </c>
      <c r="L19" s="77"/>
      <c r="M19" s="77"/>
      <c r="N19" s="67">
        <v>27643</v>
      </c>
      <c r="O19" s="69">
        <v>16041</v>
      </c>
      <c r="P19" s="68">
        <v>580187</v>
      </c>
      <c r="Q19" s="68">
        <v>430342</v>
      </c>
      <c r="R19" s="78"/>
      <c r="S19" s="72">
        <v>5484</v>
      </c>
      <c r="T19" s="68">
        <v>26566.4</v>
      </c>
      <c r="U19" s="68">
        <v>685764.7</v>
      </c>
      <c r="V19" s="68">
        <v>126546.7</v>
      </c>
      <c r="W19" s="68">
        <v>5808.3</v>
      </c>
      <c r="X19" s="68">
        <v>89643.4</v>
      </c>
      <c r="Y19" s="68">
        <v>114399.7</v>
      </c>
      <c r="Z19" s="68"/>
      <c r="AA19" s="67">
        <v>25059.4</v>
      </c>
      <c r="AB19" s="140">
        <v>12</v>
      </c>
      <c r="AC19" s="140">
        <v>7</v>
      </c>
      <c r="AD19" s="140">
        <v>3</v>
      </c>
      <c r="AE19" s="140">
        <v>4</v>
      </c>
      <c r="AF19" s="77"/>
      <c r="AG19" s="90">
        <v>23</v>
      </c>
      <c r="AH19" s="66">
        <v>6</v>
      </c>
      <c r="AI19" s="90">
        <v>15655937.9</v>
      </c>
      <c r="AJ19" s="95">
        <v>9987011.1</v>
      </c>
      <c r="AK19" s="97">
        <v>6158343.5</v>
      </c>
      <c r="AL19" s="94">
        <v>54</v>
      </c>
    </row>
    <row r="20" spans="1:38" ht="13.5">
      <c r="A20" s="48"/>
      <c r="B20" s="62"/>
      <c r="C20" s="62"/>
      <c r="D20" s="62"/>
      <c r="E20" s="62"/>
      <c r="F20" s="80"/>
      <c r="G20" s="81">
        <v>87569</v>
      </c>
      <c r="H20" s="80"/>
      <c r="I20" s="82">
        <v>209851.19999999995</v>
      </c>
      <c r="J20" s="149"/>
      <c r="K20" s="82"/>
      <c r="L20" s="81">
        <v>17894</v>
      </c>
      <c r="M20" s="81">
        <v>19451</v>
      </c>
      <c r="N20" s="80"/>
      <c r="O20" s="82"/>
      <c r="P20" s="81"/>
      <c r="Q20" s="81"/>
      <c r="R20" s="84">
        <v>1026570</v>
      </c>
      <c r="S20" s="85"/>
      <c r="T20" s="81"/>
      <c r="U20" s="81"/>
      <c r="V20" s="81"/>
      <c r="W20" s="81"/>
      <c r="X20" s="81"/>
      <c r="Y20" s="81"/>
      <c r="Z20" s="81"/>
      <c r="AA20" s="80"/>
      <c r="AB20" s="144"/>
      <c r="AC20" s="144"/>
      <c r="AD20" s="144"/>
      <c r="AE20" s="144"/>
      <c r="AF20" s="82">
        <v>349567.1</v>
      </c>
      <c r="AG20" s="101"/>
      <c r="AH20" s="102"/>
      <c r="AI20" s="101"/>
      <c r="AJ20" s="101"/>
      <c r="AK20" s="102"/>
      <c r="AL20" s="105"/>
    </row>
    <row r="21" spans="1:38" ht="13.5">
      <c r="A21" s="33"/>
      <c r="B21" s="61"/>
      <c r="C21" s="61"/>
      <c r="D21" s="61"/>
      <c r="E21" s="61"/>
      <c r="F21" s="67"/>
      <c r="G21" s="68"/>
      <c r="H21" s="67"/>
      <c r="I21" s="69">
        <v>1063276</v>
      </c>
      <c r="J21" s="145">
        <v>60.27935602302607</v>
      </c>
      <c r="K21" s="69"/>
      <c r="L21" s="68">
        <v>989</v>
      </c>
      <c r="M21" s="68">
        <v>23</v>
      </c>
      <c r="N21" s="67"/>
      <c r="O21" s="69"/>
      <c r="P21" s="68"/>
      <c r="Q21" s="68"/>
      <c r="R21" s="146">
        <v>92.4</v>
      </c>
      <c r="S21" s="72"/>
      <c r="T21" s="68"/>
      <c r="U21" s="68"/>
      <c r="V21" s="68"/>
      <c r="W21" s="68"/>
      <c r="X21" s="68"/>
      <c r="Y21" s="68"/>
      <c r="Z21" s="68"/>
      <c r="AA21" s="67"/>
      <c r="AB21" s="141"/>
      <c r="AC21" s="141"/>
      <c r="AD21" s="141"/>
      <c r="AE21" s="141"/>
      <c r="AF21" s="69">
        <v>366310.6</v>
      </c>
      <c r="AG21" s="90"/>
      <c r="AH21" s="66"/>
      <c r="AI21" s="90"/>
      <c r="AJ21" s="90"/>
      <c r="AK21" s="66"/>
      <c r="AL21" s="94"/>
    </row>
    <row r="22" spans="1:38" ht="13.5">
      <c r="A22" s="26" t="s">
        <v>73</v>
      </c>
      <c r="B22" s="61"/>
      <c r="C22" s="61"/>
      <c r="D22" s="61"/>
      <c r="E22" s="61"/>
      <c r="F22" s="67">
        <v>1898528</v>
      </c>
      <c r="G22" s="142">
        <v>13536</v>
      </c>
      <c r="H22" s="67">
        <v>1763914</v>
      </c>
      <c r="I22" s="75"/>
      <c r="J22" s="151"/>
      <c r="K22" s="69">
        <v>1742661</v>
      </c>
      <c r="L22" s="77"/>
      <c r="M22" s="77"/>
      <c r="N22" s="67">
        <v>132866</v>
      </c>
      <c r="O22" s="69">
        <v>18244</v>
      </c>
      <c r="P22" s="68">
        <v>549845</v>
      </c>
      <c r="Q22" s="68">
        <v>1062958</v>
      </c>
      <c r="R22" s="78"/>
      <c r="S22" s="72">
        <v>1055.5</v>
      </c>
      <c r="T22" s="68">
        <v>6642.1</v>
      </c>
      <c r="U22" s="68">
        <v>718976.8</v>
      </c>
      <c r="V22" s="68">
        <v>336601.9</v>
      </c>
      <c r="W22" s="68">
        <v>13954.4</v>
      </c>
      <c r="X22" s="68">
        <v>230312.9</v>
      </c>
      <c r="Y22" s="68">
        <v>456369.7</v>
      </c>
      <c r="Z22" s="68"/>
      <c r="AA22" s="67">
        <v>121740.8</v>
      </c>
      <c r="AB22" s="140">
        <v>8</v>
      </c>
      <c r="AC22" s="140">
        <v>26</v>
      </c>
      <c r="AD22" s="140">
        <v>0</v>
      </c>
      <c r="AE22" s="140">
        <v>10</v>
      </c>
      <c r="AF22" s="77"/>
      <c r="AG22" s="90">
        <v>17</v>
      </c>
      <c r="AH22" s="66">
        <v>1</v>
      </c>
      <c r="AI22" s="90">
        <v>19294388.6</v>
      </c>
      <c r="AJ22" s="95">
        <v>12516673.6</v>
      </c>
      <c r="AK22" s="97">
        <v>8120687.1</v>
      </c>
      <c r="AL22" s="94">
        <v>189</v>
      </c>
    </row>
    <row r="23" spans="1:38" ht="13.5">
      <c r="A23" s="48"/>
      <c r="B23" s="62"/>
      <c r="C23" s="62"/>
      <c r="D23" s="62"/>
      <c r="E23" s="62"/>
      <c r="F23" s="80"/>
      <c r="G23" s="81">
        <v>121078</v>
      </c>
      <c r="H23" s="80"/>
      <c r="I23" s="82">
        <v>700638</v>
      </c>
      <c r="J23" s="80"/>
      <c r="K23" s="82"/>
      <c r="L23" s="81">
        <v>16038</v>
      </c>
      <c r="M23" s="81">
        <v>5215</v>
      </c>
      <c r="N23" s="80"/>
      <c r="O23" s="82"/>
      <c r="P23" s="81"/>
      <c r="Q23" s="81"/>
      <c r="R23" s="84">
        <v>1631047</v>
      </c>
      <c r="S23" s="85"/>
      <c r="T23" s="81"/>
      <c r="U23" s="81"/>
      <c r="V23" s="81"/>
      <c r="W23" s="81"/>
      <c r="X23" s="81"/>
      <c r="Y23" s="81"/>
      <c r="Z23" s="81"/>
      <c r="AA23" s="80"/>
      <c r="AB23" s="150"/>
      <c r="AC23" s="150"/>
      <c r="AD23" s="144"/>
      <c r="AE23" s="144"/>
      <c r="AF23" s="82">
        <v>283366.5</v>
      </c>
      <c r="AG23" s="101"/>
      <c r="AH23" s="102"/>
      <c r="AI23" s="101"/>
      <c r="AJ23" s="101"/>
      <c r="AK23" s="102"/>
      <c r="AL23" s="105"/>
    </row>
    <row r="24" spans="1:38" ht="13.5">
      <c r="A24" s="168" t="s">
        <v>74</v>
      </c>
      <c r="B24" s="61"/>
      <c r="C24" s="61"/>
      <c r="D24" s="61"/>
      <c r="E24" s="61"/>
      <c r="F24" s="67"/>
      <c r="G24" s="68">
        <f>G18+G21</f>
        <v>0</v>
      </c>
      <c r="H24" s="67"/>
      <c r="I24" s="69">
        <v>1907638</v>
      </c>
      <c r="J24" s="70">
        <v>67.69169255383504</v>
      </c>
      <c r="K24" s="69"/>
      <c r="L24" s="68">
        <f>L18+L21</f>
        <v>1692</v>
      </c>
      <c r="M24" s="68">
        <f>M18+M21</f>
        <v>75</v>
      </c>
      <c r="N24" s="67"/>
      <c r="O24" s="69"/>
      <c r="P24" s="68"/>
      <c r="Q24" s="68"/>
      <c r="R24" s="146">
        <v>94.3</v>
      </c>
      <c r="S24" s="72"/>
      <c r="T24" s="68"/>
      <c r="U24" s="68"/>
      <c r="V24" s="68"/>
      <c r="W24" s="68"/>
      <c r="X24" s="68"/>
      <c r="Y24" s="68"/>
      <c r="Z24" s="68"/>
      <c r="AA24" s="67"/>
      <c r="AB24" s="147"/>
      <c r="AC24" s="147"/>
      <c r="AD24" s="141"/>
      <c r="AE24" s="141"/>
      <c r="AF24" s="69">
        <f>AF18+AF21</f>
        <v>845832.3999999999</v>
      </c>
      <c r="AG24" s="90"/>
      <c r="AH24" s="66"/>
      <c r="AI24" s="90"/>
      <c r="AJ24" s="90"/>
      <c r="AK24" s="66"/>
      <c r="AL24" s="94"/>
    </row>
    <row r="25" spans="1:38" ht="13.5">
      <c r="A25" s="169"/>
      <c r="B25" s="61"/>
      <c r="C25" s="61"/>
      <c r="D25" s="61"/>
      <c r="E25" s="61"/>
      <c r="F25" s="88">
        <f>F19+F22</f>
        <v>3040310.2</v>
      </c>
      <c r="G25" s="106">
        <f>G19+G22</f>
        <v>13536</v>
      </c>
      <c r="H25" s="88">
        <f>H19+H22</f>
        <v>2818127.2</v>
      </c>
      <c r="I25" s="95"/>
      <c r="J25" s="96"/>
      <c r="K25" s="90">
        <f>K19+K22</f>
        <v>2759529</v>
      </c>
      <c r="L25" s="97"/>
      <c r="M25" s="97"/>
      <c r="N25" s="66">
        <f>N19+N22</f>
        <v>160509</v>
      </c>
      <c r="O25" s="66">
        <f>O19+O22</f>
        <v>34285</v>
      </c>
      <c r="P25" s="66">
        <f>P19+P22</f>
        <v>1130032</v>
      </c>
      <c r="Q25" s="66">
        <f>Q19+Q22</f>
        <v>1493300</v>
      </c>
      <c r="R25" s="98"/>
      <c r="S25" s="92">
        <f>S19+S22</f>
        <v>6539.5</v>
      </c>
      <c r="T25" s="66">
        <f aca="true" t="shared" si="1" ref="T25:AA25">T19+T22</f>
        <v>33208.5</v>
      </c>
      <c r="U25" s="66">
        <f t="shared" si="1"/>
        <v>1404741.5</v>
      </c>
      <c r="V25" s="66">
        <f t="shared" si="1"/>
        <v>463148.60000000003</v>
      </c>
      <c r="W25" s="66">
        <f t="shared" si="1"/>
        <v>19762.7</v>
      </c>
      <c r="X25" s="66">
        <f t="shared" si="1"/>
        <v>319956.3</v>
      </c>
      <c r="Y25" s="66">
        <f t="shared" si="1"/>
        <v>570769.4</v>
      </c>
      <c r="Z25" s="66">
        <f t="shared" si="1"/>
        <v>0</v>
      </c>
      <c r="AA25" s="66">
        <f t="shared" si="1"/>
        <v>146800.2</v>
      </c>
      <c r="AB25" s="79">
        <f>AB19+AB22</f>
        <v>20</v>
      </c>
      <c r="AC25" s="79">
        <f>AC19+AC22</f>
        <v>33</v>
      </c>
      <c r="AD25" s="79">
        <f>AD19+AD22</f>
        <v>3</v>
      </c>
      <c r="AE25" s="79">
        <f>AE19+AE22</f>
        <v>14</v>
      </c>
      <c r="AF25" s="97"/>
      <c r="AG25" s="90">
        <f aca="true" t="shared" si="2" ref="AG25:AL25">AG19+AG22</f>
        <v>40</v>
      </c>
      <c r="AH25" s="66">
        <f t="shared" si="2"/>
        <v>7</v>
      </c>
      <c r="AI25" s="90">
        <f t="shared" si="2"/>
        <v>34950326.5</v>
      </c>
      <c r="AJ25" s="90">
        <f t="shared" si="2"/>
        <v>22503684.7</v>
      </c>
      <c r="AK25" s="90">
        <f t="shared" si="2"/>
        <v>14279030.6</v>
      </c>
      <c r="AL25" s="94">
        <f t="shared" si="2"/>
        <v>243</v>
      </c>
    </row>
    <row r="26" spans="1:38" ht="13.5">
      <c r="A26" s="170"/>
      <c r="B26" s="62"/>
      <c r="C26" s="62"/>
      <c r="D26" s="62"/>
      <c r="E26" s="62"/>
      <c r="F26" s="99"/>
      <c r="G26" s="102">
        <f>G20+G23</f>
        <v>208647</v>
      </c>
      <c r="H26" s="99"/>
      <c r="I26" s="101">
        <v>910489.2</v>
      </c>
      <c r="J26" s="100"/>
      <c r="K26" s="101"/>
      <c r="L26" s="102">
        <f>L20+L23</f>
        <v>33932</v>
      </c>
      <c r="M26" s="102">
        <f>M20+M23</f>
        <v>24666</v>
      </c>
      <c r="N26" s="99"/>
      <c r="O26" s="101"/>
      <c r="P26" s="102"/>
      <c r="Q26" s="102"/>
      <c r="R26" s="107">
        <v>2657617</v>
      </c>
      <c r="S26" s="103"/>
      <c r="T26" s="102"/>
      <c r="U26" s="102"/>
      <c r="V26" s="102"/>
      <c r="W26" s="102"/>
      <c r="X26" s="102"/>
      <c r="Y26" s="102"/>
      <c r="Z26" s="102"/>
      <c r="AA26" s="99"/>
      <c r="AB26" s="133"/>
      <c r="AC26" s="133"/>
      <c r="AD26" s="104"/>
      <c r="AE26" s="104"/>
      <c r="AF26" s="101">
        <f>AF20+AF23</f>
        <v>632933.6</v>
      </c>
      <c r="AG26" s="101"/>
      <c r="AH26" s="102"/>
      <c r="AI26" s="101"/>
      <c r="AJ26" s="101"/>
      <c r="AK26" s="102"/>
      <c r="AL26" s="105"/>
    </row>
    <row r="27" spans="1:38" ht="13.5">
      <c r="A27" s="168" t="s">
        <v>75</v>
      </c>
      <c r="B27" s="61"/>
      <c r="C27" s="61"/>
      <c r="D27" s="61"/>
      <c r="E27" s="61"/>
      <c r="F27" s="88"/>
      <c r="G27" s="66">
        <f>G15+G24</f>
        <v>0</v>
      </c>
      <c r="H27" s="88"/>
      <c r="I27" s="90">
        <v>2846140</v>
      </c>
      <c r="J27" s="89">
        <v>74.48069801781702</v>
      </c>
      <c r="K27" s="90"/>
      <c r="L27" s="66">
        <f>L15+L24</f>
        <v>2809</v>
      </c>
      <c r="M27" s="66">
        <f>M15+M24</f>
        <v>196</v>
      </c>
      <c r="N27" s="88"/>
      <c r="O27" s="90"/>
      <c r="P27" s="66"/>
      <c r="Q27" s="66"/>
      <c r="R27" s="131">
        <v>95.7</v>
      </c>
      <c r="S27" s="92"/>
      <c r="T27" s="66"/>
      <c r="U27" s="66"/>
      <c r="V27" s="66"/>
      <c r="W27" s="66"/>
      <c r="X27" s="66"/>
      <c r="Y27" s="66"/>
      <c r="Z27" s="66"/>
      <c r="AA27" s="88"/>
      <c r="AB27" s="132"/>
      <c r="AC27" s="132"/>
      <c r="AD27" s="93"/>
      <c r="AE27" s="93"/>
      <c r="AF27" s="90">
        <f>AF15+AF24</f>
        <v>1779751.9</v>
      </c>
      <c r="AG27" s="90"/>
      <c r="AH27" s="66"/>
      <c r="AI27" s="90"/>
      <c r="AJ27" s="90"/>
      <c r="AK27" s="66"/>
      <c r="AL27" s="94"/>
    </row>
    <row r="28" spans="1:38" ht="13.5">
      <c r="A28" s="169"/>
      <c r="B28" s="61"/>
      <c r="C28" s="61"/>
      <c r="D28" s="61"/>
      <c r="E28" s="61"/>
      <c r="F28" s="88">
        <f>F16+F25</f>
        <v>4356706.1</v>
      </c>
      <c r="G28" s="106">
        <f>G16+G25</f>
        <v>64636</v>
      </c>
      <c r="H28" s="88">
        <f>H16+H25</f>
        <v>3821312.2</v>
      </c>
      <c r="I28" s="95"/>
      <c r="J28" s="96"/>
      <c r="K28" s="90">
        <f>K16+K25</f>
        <v>3644519</v>
      </c>
      <c r="L28" s="97"/>
      <c r="M28" s="97"/>
      <c r="N28" s="66">
        <f>N16+N25</f>
        <v>160576</v>
      </c>
      <c r="O28" s="66">
        <f>O16+O25</f>
        <v>78442</v>
      </c>
      <c r="P28" s="66">
        <f>P16+P25</f>
        <v>1947522</v>
      </c>
      <c r="Q28" s="66">
        <f>Q16+Q25</f>
        <v>1634772</v>
      </c>
      <c r="R28" s="98"/>
      <c r="S28" s="92">
        <f aca="true" t="shared" si="3" ref="S28:AA28">S16+S25</f>
        <v>10966.4</v>
      </c>
      <c r="T28" s="66">
        <f t="shared" si="3"/>
        <v>113722.5</v>
      </c>
      <c r="U28" s="66">
        <f t="shared" si="3"/>
        <v>2219929.1</v>
      </c>
      <c r="V28" s="66">
        <f t="shared" si="3"/>
        <v>501521.9</v>
      </c>
      <c r="W28" s="66">
        <f t="shared" si="3"/>
        <v>21432.4</v>
      </c>
      <c r="X28" s="66">
        <f t="shared" si="3"/>
        <v>359251.8</v>
      </c>
      <c r="Y28" s="66">
        <f t="shared" si="3"/>
        <v>594487.5</v>
      </c>
      <c r="Z28" s="66">
        <f t="shared" si="3"/>
        <v>0</v>
      </c>
      <c r="AA28" s="66">
        <f t="shared" si="3"/>
        <v>146800.2</v>
      </c>
      <c r="AB28" s="79">
        <f>AB16+AB25</f>
        <v>42</v>
      </c>
      <c r="AC28" s="66">
        <f>AC16+AC25</f>
        <v>36</v>
      </c>
      <c r="AD28" s="79">
        <f>AD16+AD25</f>
        <v>7</v>
      </c>
      <c r="AE28" s="79">
        <f>AE16+AE25</f>
        <v>17</v>
      </c>
      <c r="AF28" s="97"/>
      <c r="AG28" s="90">
        <f aca="true" t="shared" si="4" ref="AG28:AL28">AG16+AG25</f>
        <v>146</v>
      </c>
      <c r="AH28" s="66">
        <f t="shared" si="4"/>
        <v>17</v>
      </c>
      <c r="AI28" s="90">
        <f t="shared" si="4"/>
        <v>56448219.8</v>
      </c>
      <c r="AJ28" s="90">
        <f t="shared" si="4"/>
        <v>35269275.6</v>
      </c>
      <c r="AK28" s="90">
        <f t="shared" si="4"/>
        <v>21869282.1</v>
      </c>
      <c r="AL28" s="94">
        <f t="shared" si="4"/>
        <v>261</v>
      </c>
    </row>
    <row r="29" spans="1:38" ht="13.5">
      <c r="A29" s="170"/>
      <c r="B29" s="62"/>
      <c r="C29" s="62"/>
      <c r="D29" s="62"/>
      <c r="E29" s="62"/>
      <c r="F29" s="99"/>
      <c r="G29" s="102">
        <f>G17+G26</f>
        <v>470758</v>
      </c>
      <c r="H29" s="99"/>
      <c r="I29" s="101">
        <v>910489.2</v>
      </c>
      <c r="J29" s="100"/>
      <c r="K29" s="101"/>
      <c r="L29" s="102">
        <f>L17+L26</f>
        <v>90155</v>
      </c>
      <c r="M29" s="102">
        <f>M17+M26</f>
        <v>86638</v>
      </c>
      <c r="N29" s="99"/>
      <c r="O29" s="101"/>
      <c r="P29" s="102"/>
      <c r="Q29" s="102"/>
      <c r="R29" s="107">
        <v>3660736</v>
      </c>
      <c r="S29" s="103"/>
      <c r="T29" s="102"/>
      <c r="U29" s="102"/>
      <c r="V29" s="102"/>
      <c r="W29" s="102"/>
      <c r="X29" s="102"/>
      <c r="Y29" s="102"/>
      <c r="Z29" s="102"/>
      <c r="AA29" s="99"/>
      <c r="AB29" s="133"/>
      <c r="AC29" s="133"/>
      <c r="AD29" s="104"/>
      <c r="AE29" s="104"/>
      <c r="AF29" s="101">
        <f>AF17+AF26</f>
        <v>1308571.4</v>
      </c>
      <c r="AG29" s="101"/>
      <c r="AH29" s="102"/>
      <c r="AI29" s="101"/>
      <c r="AJ29" s="101"/>
      <c r="AK29" s="102"/>
      <c r="AL29" s="105"/>
    </row>
    <row r="30" spans="1:38" ht="13.5">
      <c r="A30" s="168" t="s">
        <v>76</v>
      </c>
      <c r="B30" s="61"/>
      <c r="C30" s="61"/>
      <c r="D30" s="61"/>
      <c r="E30" s="61"/>
      <c r="F30" s="88"/>
      <c r="G30" s="109">
        <f>G12+G24</f>
        <v>0</v>
      </c>
      <c r="H30" s="88"/>
      <c r="I30" s="90">
        <v>2423768</v>
      </c>
      <c r="J30" s="89">
        <v>71.30952171503341</v>
      </c>
      <c r="K30" s="90"/>
      <c r="L30" s="66">
        <f>L12+L24</f>
        <v>2204</v>
      </c>
      <c r="M30" s="66">
        <f>M12+M24</f>
        <v>159</v>
      </c>
      <c r="N30" s="88"/>
      <c r="O30" s="90"/>
      <c r="P30" s="66"/>
      <c r="Q30" s="66"/>
      <c r="R30" s="131">
        <v>95.2</v>
      </c>
      <c r="S30" s="92"/>
      <c r="T30" s="66"/>
      <c r="U30" s="66"/>
      <c r="V30" s="66"/>
      <c r="W30" s="66"/>
      <c r="X30" s="66"/>
      <c r="Y30" s="66"/>
      <c r="Z30" s="66"/>
      <c r="AA30" s="88"/>
      <c r="AB30" s="132"/>
      <c r="AC30" s="132"/>
      <c r="AD30" s="93"/>
      <c r="AE30" s="93"/>
      <c r="AF30" s="90">
        <f>AF12+AF24</f>
        <v>1290129.9</v>
      </c>
      <c r="AG30" s="90"/>
      <c r="AH30" s="66"/>
      <c r="AI30" s="90"/>
      <c r="AJ30" s="90"/>
      <c r="AK30" s="66"/>
      <c r="AL30" s="94"/>
    </row>
    <row r="31" spans="1:38" ht="13.5">
      <c r="A31" s="169"/>
      <c r="B31" s="61"/>
      <c r="C31" s="61"/>
      <c r="D31" s="61"/>
      <c r="E31" s="61"/>
      <c r="F31" s="88">
        <f>F13+F25</f>
        <v>3893529.1</v>
      </c>
      <c r="G31" s="111">
        <f>G13+G25</f>
        <v>64636</v>
      </c>
      <c r="H31" s="66">
        <f>H13+H25</f>
        <v>3398940.2</v>
      </c>
      <c r="I31" s="95"/>
      <c r="J31" s="96"/>
      <c r="K31" s="90">
        <f>K13+K25</f>
        <v>3274698</v>
      </c>
      <c r="L31" s="97"/>
      <c r="M31" s="97"/>
      <c r="N31" s="88">
        <f>N13+N25</f>
        <v>160576</v>
      </c>
      <c r="O31" s="90">
        <f>O13+O25</f>
        <v>63414</v>
      </c>
      <c r="P31" s="66">
        <f>P13+P25</f>
        <v>1540178</v>
      </c>
      <c r="Q31" s="66">
        <f>Q13+Q25</f>
        <v>1634772</v>
      </c>
      <c r="R31" s="98"/>
      <c r="S31" s="92">
        <f aca="true" t="shared" si="5" ref="S31:AE31">S13+S25</f>
        <v>7256.4</v>
      </c>
      <c r="T31" s="66">
        <f t="shared" si="5"/>
        <v>42652.5</v>
      </c>
      <c r="U31" s="66">
        <f t="shared" si="5"/>
        <v>1872337.1</v>
      </c>
      <c r="V31" s="66">
        <f t="shared" si="5"/>
        <v>501521.9</v>
      </c>
      <c r="W31" s="66">
        <f t="shared" si="5"/>
        <v>21432.4</v>
      </c>
      <c r="X31" s="66">
        <f t="shared" si="5"/>
        <v>359251.8</v>
      </c>
      <c r="Y31" s="66">
        <f t="shared" si="5"/>
        <v>594487.5</v>
      </c>
      <c r="Z31" s="66">
        <f t="shared" si="5"/>
        <v>0</v>
      </c>
      <c r="AA31" s="88">
        <f t="shared" si="5"/>
        <v>146800.2</v>
      </c>
      <c r="AB31" s="79">
        <f t="shared" si="5"/>
        <v>25</v>
      </c>
      <c r="AC31" s="79">
        <f t="shared" si="5"/>
        <v>36</v>
      </c>
      <c r="AD31" s="79">
        <f t="shared" si="5"/>
        <v>4</v>
      </c>
      <c r="AE31" s="79">
        <f t="shared" si="5"/>
        <v>14</v>
      </c>
      <c r="AF31" s="97"/>
      <c r="AG31" s="90">
        <f aca="true" t="shared" si="6" ref="AG31:AL31">AG13+AG25</f>
        <v>49</v>
      </c>
      <c r="AH31" s="66">
        <f t="shared" si="6"/>
        <v>7</v>
      </c>
      <c r="AI31" s="90">
        <f t="shared" si="6"/>
        <v>44991834.8</v>
      </c>
      <c r="AJ31" s="95">
        <f t="shared" si="6"/>
        <v>28843869.6</v>
      </c>
      <c r="AK31" s="97">
        <f t="shared" si="6"/>
        <v>18023926.1</v>
      </c>
      <c r="AL31" s="94">
        <f t="shared" si="6"/>
        <v>256</v>
      </c>
    </row>
    <row r="32" spans="1:38" ht="13.5">
      <c r="A32" s="170"/>
      <c r="B32" s="62"/>
      <c r="C32" s="62"/>
      <c r="D32" s="62"/>
      <c r="E32" s="62"/>
      <c r="F32" s="99"/>
      <c r="G32" s="112">
        <f>G14+G26</f>
        <v>429953</v>
      </c>
      <c r="H32" s="99"/>
      <c r="I32" s="113">
        <v>975172.2</v>
      </c>
      <c r="J32" s="114"/>
      <c r="K32" s="101"/>
      <c r="L32" s="102">
        <f>L14+L26</f>
        <v>52898</v>
      </c>
      <c r="M32" s="102">
        <f>M14+M26</f>
        <v>71344</v>
      </c>
      <c r="N32" s="99"/>
      <c r="O32" s="101"/>
      <c r="P32" s="102"/>
      <c r="Q32" s="102"/>
      <c r="R32" s="107">
        <v>3238364</v>
      </c>
      <c r="S32" s="103"/>
      <c r="T32" s="102"/>
      <c r="U32" s="102"/>
      <c r="V32" s="102"/>
      <c r="W32" s="102"/>
      <c r="X32" s="102"/>
      <c r="Y32" s="102"/>
      <c r="Z32" s="102"/>
      <c r="AA32" s="99"/>
      <c r="AB32" s="133"/>
      <c r="AC32" s="133"/>
      <c r="AD32" s="104"/>
      <c r="AE32" s="104"/>
      <c r="AF32" s="101">
        <f>AF14+AF26</f>
        <v>985178.3999999999</v>
      </c>
      <c r="AG32" s="101"/>
      <c r="AH32" s="102"/>
      <c r="AI32" s="101"/>
      <c r="AJ32" s="101"/>
      <c r="AK32" s="102"/>
      <c r="AL32" s="105"/>
    </row>
    <row r="33" spans="1:38" ht="13.5">
      <c r="A33" s="33"/>
      <c r="B33" s="61"/>
      <c r="C33" s="61"/>
      <c r="D33" s="61"/>
      <c r="E33" s="61"/>
      <c r="F33" s="88"/>
      <c r="G33" s="66">
        <v>0</v>
      </c>
      <c r="H33" s="88"/>
      <c r="I33" s="90">
        <v>1238653</v>
      </c>
      <c r="J33" s="89">
        <v>78.67</v>
      </c>
      <c r="K33" s="90"/>
      <c r="L33" s="66">
        <v>1145</v>
      </c>
      <c r="M33" s="66">
        <v>21</v>
      </c>
      <c r="N33" s="88"/>
      <c r="O33" s="90"/>
      <c r="P33" s="66"/>
      <c r="Q33" s="66"/>
      <c r="R33" s="131">
        <v>96</v>
      </c>
      <c r="S33" s="92"/>
      <c r="T33" s="66"/>
      <c r="U33" s="66"/>
      <c r="V33" s="66"/>
      <c r="W33" s="66"/>
      <c r="X33" s="66"/>
      <c r="Y33" s="66"/>
      <c r="Z33" s="66"/>
      <c r="AA33" s="88"/>
      <c r="AB33" s="132"/>
      <c r="AC33" s="132"/>
      <c r="AD33" s="93"/>
      <c r="AE33" s="93"/>
      <c r="AF33" s="90">
        <v>438898</v>
      </c>
      <c r="AG33" s="90"/>
      <c r="AH33" s="66"/>
      <c r="AI33" s="90"/>
      <c r="AJ33" s="90"/>
      <c r="AK33" s="66"/>
      <c r="AL33" s="94"/>
    </row>
    <row r="34" spans="1:38" ht="13.5">
      <c r="A34" s="26" t="s">
        <v>77</v>
      </c>
      <c r="B34" s="61"/>
      <c r="C34" s="61"/>
      <c r="D34" s="61"/>
      <c r="E34" s="61"/>
      <c r="F34" s="88">
        <v>1635290</v>
      </c>
      <c r="G34" s="106">
        <v>24398</v>
      </c>
      <c r="H34" s="88">
        <v>1574483</v>
      </c>
      <c r="I34" s="95"/>
      <c r="J34" s="96"/>
      <c r="K34" s="90">
        <v>1550079</v>
      </c>
      <c r="L34" s="97"/>
      <c r="M34" s="97"/>
      <c r="N34" s="88">
        <v>61762</v>
      </c>
      <c r="O34" s="90">
        <v>46637</v>
      </c>
      <c r="P34" s="66">
        <v>257154</v>
      </c>
      <c r="Q34" s="66">
        <v>1208931</v>
      </c>
      <c r="R34" s="98"/>
      <c r="S34" s="92">
        <v>5686</v>
      </c>
      <c r="T34" s="66">
        <v>24607</v>
      </c>
      <c r="U34" s="66">
        <v>533375</v>
      </c>
      <c r="V34" s="66">
        <v>675612</v>
      </c>
      <c r="W34" s="66">
        <v>10308</v>
      </c>
      <c r="X34" s="66">
        <v>46380</v>
      </c>
      <c r="Y34" s="66">
        <v>278514</v>
      </c>
      <c r="Z34" s="66">
        <v>0</v>
      </c>
      <c r="AA34" s="88">
        <v>35443</v>
      </c>
      <c r="AB34" s="134">
        <v>40</v>
      </c>
      <c r="AC34" s="134">
        <v>75</v>
      </c>
      <c r="AD34" s="79">
        <v>4</v>
      </c>
      <c r="AE34" s="79">
        <v>31</v>
      </c>
      <c r="AF34" s="97"/>
      <c r="AG34" s="90">
        <v>15</v>
      </c>
      <c r="AH34" s="66">
        <v>1</v>
      </c>
      <c r="AI34" s="90">
        <v>13576909</v>
      </c>
      <c r="AJ34" s="95">
        <v>11209512</v>
      </c>
      <c r="AK34" s="97">
        <v>8194466</v>
      </c>
      <c r="AL34" s="94">
        <v>1065</v>
      </c>
    </row>
    <row r="35" spans="1:38" ht="13.5">
      <c r="A35" s="48"/>
      <c r="B35" s="62"/>
      <c r="C35" s="62"/>
      <c r="D35" s="62"/>
      <c r="E35" s="62"/>
      <c r="F35" s="99"/>
      <c r="G35" s="102">
        <v>36409</v>
      </c>
      <c r="H35" s="99"/>
      <c r="I35" s="101">
        <v>335203</v>
      </c>
      <c r="J35" s="100"/>
      <c r="K35" s="101"/>
      <c r="L35" s="102">
        <v>19564</v>
      </c>
      <c r="M35" s="102">
        <v>4841</v>
      </c>
      <c r="N35" s="99"/>
      <c r="O35" s="101"/>
      <c r="P35" s="102"/>
      <c r="Q35" s="102"/>
      <c r="R35" s="107">
        <v>1512722</v>
      </c>
      <c r="S35" s="103"/>
      <c r="T35" s="102"/>
      <c r="U35" s="102"/>
      <c r="V35" s="102"/>
      <c r="W35" s="102"/>
      <c r="X35" s="102"/>
      <c r="Y35" s="102"/>
      <c r="Z35" s="102"/>
      <c r="AA35" s="99"/>
      <c r="AB35" s="133"/>
      <c r="AC35" s="133"/>
      <c r="AD35" s="104"/>
      <c r="AE35" s="104"/>
      <c r="AF35" s="101">
        <v>283347</v>
      </c>
      <c r="AG35" s="101"/>
      <c r="AH35" s="102"/>
      <c r="AI35" s="101"/>
      <c r="AJ35" s="101"/>
      <c r="AK35" s="102"/>
      <c r="AL35" s="105"/>
    </row>
    <row r="36" spans="1:38" ht="13.5">
      <c r="A36" s="33"/>
      <c r="B36" s="61"/>
      <c r="C36" s="61"/>
      <c r="D36" s="61"/>
      <c r="E36" s="61"/>
      <c r="F36" s="88"/>
      <c r="G36" s="66">
        <v>0</v>
      </c>
      <c r="H36" s="88"/>
      <c r="I36" s="90">
        <v>1044799</v>
      </c>
      <c r="J36" s="89">
        <v>63.699</v>
      </c>
      <c r="K36" s="90"/>
      <c r="L36" s="66">
        <v>1217</v>
      </c>
      <c r="M36" s="66">
        <v>4</v>
      </c>
      <c r="N36" s="88"/>
      <c r="O36" s="90"/>
      <c r="P36" s="66"/>
      <c r="Q36" s="66"/>
      <c r="R36" s="131">
        <v>93.4</v>
      </c>
      <c r="S36" s="92"/>
      <c r="T36" s="66"/>
      <c r="U36" s="66"/>
      <c r="V36" s="66"/>
      <c r="W36" s="66"/>
      <c r="X36" s="66"/>
      <c r="Y36" s="66"/>
      <c r="Z36" s="66"/>
      <c r="AA36" s="88"/>
      <c r="AB36" s="132"/>
      <c r="AC36" s="132"/>
      <c r="AD36" s="93"/>
      <c r="AE36" s="93"/>
      <c r="AF36" s="90">
        <v>89599</v>
      </c>
      <c r="AG36" s="90"/>
      <c r="AH36" s="66"/>
      <c r="AI36" s="90"/>
      <c r="AJ36" s="90"/>
      <c r="AK36" s="66"/>
      <c r="AL36" s="94"/>
    </row>
    <row r="37" spans="1:38" ht="13.5">
      <c r="A37" s="26" t="s">
        <v>78</v>
      </c>
      <c r="B37" s="61"/>
      <c r="C37" s="61"/>
      <c r="D37" s="61"/>
      <c r="E37" s="61"/>
      <c r="F37" s="88">
        <v>1674468</v>
      </c>
      <c r="G37" s="106">
        <v>15632</v>
      </c>
      <c r="H37" s="88">
        <v>1640220</v>
      </c>
      <c r="I37" s="95"/>
      <c r="J37" s="96"/>
      <c r="K37" s="90">
        <v>1627343</v>
      </c>
      <c r="L37" s="97"/>
      <c r="M37" s="97"/>
      <c r="N37" s="88">
        <v>107793</v>
      </c>
      <c r="O37" s="90">
        <v>92505</v>
      </c>
      <c r="P37" s="66">
        <v>51442</v>
      </c>
      <c r="Q37" s="66">
        <v>1388480</v>
      </c>
      <c r="R37" s="98"/>
      <c r="S37" s="92">
        <v>233</v>
      </c>
      <c r="T37" s="66">
        <v>2212</v>
      </c>
      <c r="U37" s="66">
        <v>223199</v>
      </c>
      <c r="V37" s="66">
        <v>819155</v>
      </c>
      <c r="W37" s="66">
        <v>8524</v>
      </c>
      <c r="X37" s="66">
        <v>58273</v>
      </c>
      <c r="Y37" s="66">
        <v>528625</v>
      </c>
      <c r="Z37" s="66">
        <v>0</v>
      </c>
      <c r="AA37" s="88">
        <v>80443</v>
      </c>
      <c r="AB37" s="134">
        <v>12</v>
      </c>
      <c r="AC37" s="134">
        <v>55</v>
      </c>
      <c r="AD37" s="79">
        <v>1</v>
      </c>
      <c r="AE37" s="79">
        <v>13</v>
      </c>
      <c r="AF37" s="97"/>
      <c r="AG37" s="90">
        <v>0</v>
      </c>
      <c r="AH37" s="66">
        <v>0</v>
      </c>
      <c r="AI37" s="90">
        <v>10708393</v>
      </c>
      <c r="AJ37" s="95">
        <v>8354569</v>
      </c>
      <c r="AK37" s="97">
        <v>6440295</v>
      </c>
      <c r="AL37" s="94">
        <v>1394</v>
      </c>
    </row>
    <row r="38" spans="1:38" ht="13.5">
      <c r="A38" s="48"/>
      <c r="B38" s="62"/>
      <c r="C38" s="62"/>
      <c r="D38" s="62"/>
      <c r="E38" s="62"/>
      <c r="F38" s="99"/>
      <c r="G38" s="102">
        <v>18568</v>
      </c>
      <c r="H38" s="99"/>
      <c r="I38" s="101">
        <v>595421</v>
      </c>
      <c r="J38" s="100"/>
      <c r="K38" s="101"/>
      <c r="L38" s="102">
        <v>12237</v>
      </c>
      <c r="M38" s="102">
        <v>640</v>
      </c>
      <c r="N38" s="99"/>
      <c r="O38" s="101"/>
      <c r="P38" s="102"/>
      <c r="Q38" s="102"/>
      <c r="R38" s="107">
        <v>1532427</v>
      </c>
      <c r="S38" s="103"/>
      <c r="T38" s="102"/>
      <c r="U38" s="102"/>
      <c r="V38" s="102"/>
      <c r="W38" s="102"/>
      <c r="X38" s="102"/>
      <c r="Y38" s="102"/>
      <c r="Z38" s="102"/>
      <c r="AA38" s="99"/>
      <c r="AB38" s="133"/>
      <c r="AC38" s="133"/>
      <c r="AD38" s="104"/>
      <c r="AE38" s="104"/>
      <c r="AF38" s="101">
        <v>67795</v>
      </c>
      <c r="AG38" s="101"/>
      <c r="AH38" s="102"/>
      <c r="AI38" s="101"/>
      <c r="AJ38" s="101"/>
      <c r="AK38" s="102"/>
      <c r="AL38" s="105"/>
    </row>
    <row r="39" spans="1:38" ht="13.5">
      <c r="A39" s="168" t="s">
        <v>79</v>
      </c>
      <c r="B39" s="61"/>
      <c r="C39" s="61"/>
      <c r="D39" s="61"/>
      <c r="E39" s="61"/>
      <c r="F39" s="88"/>
      <c r="G39" s="66">
        <f>G33+G36</f>
        <v>0</v>
      </c>
      <c r="H39" s="88"/>
      <c r="I39" s="90">
        <v>2283452</v>
      </c>
      <c r="J39" s="89">
        <v>71.03150742074773</v>
      </c>
      <c r="K39" s="90"/>
      <c r="L39" s="66">
        <f>L33+L36</f>
        <v>2362</v>
      </c>
      <c r="M39" s="66">
        <f>M33+M36</f>
        <v>25</v>
      </c>
      <c r="N39" s="88"/>
      <c r="O39" s="90"/>
      <c r="P39" s="66"/>
      <c r="Q39" s="66"/>
      <c r="R39" s="131">
        <v>94.7</v>
      </c>
      <c r="S39" s="92"/>
      <c r="T39" s="66"/>
      <c r="U39" s="66"/>
      <c r="V39" s="66"/>
      <c r="W39" s="66"/>
      <c r="X39" s="66"/>
      <c r="Y39" s="66"/>
      <c r="Z39" s="66"/>
      <c r="AA39" s="88"/>
      <c r="AB39" s="132"/>
      <c r="AC39" s="132"/>
      <c r="AD39" s="93"/>
      <c r="AE39" s="93"/>
      <c r="AF39" s="90">
        <f>AF33+AF36</f>
        <v>528497</v>
      </c>
      <c r="AG39" s="90"/>
      <c r="AH39" s="66"/>
      <c r="AI39" s="90"/>
      <c r="AJ39" s="90"/>
      <c r="AK39" s="66"/>
      <c r="AL39" s="94"/>
    </row>
    <row r="40" spans="1:38" ht="13.5">
      <c r="A40" s="169"/>
      <c r="B40" s="61"/>
      <c r="C40" s="61"/>
      <c r="D40" s="61"/>
      <c r="E40" s="61"/>
      <c r="F40" s="88">
        <f>F34+F37</f>
        <v>3309758</v>
      </c>
      <c r="G40" s="106">
        <f>G34+G37</f>
        <v>40030</v>
      </c>
      <c r="H40" s="88">
        <f>H34+H37</f>
        <v>3214703</v>
      </c>
      <c r="I40" s="95"/>
      <c r="J40" s="96"/>
      <c r="K40" s="90">
        <f>K34+K37</f>
        <v>3177422</v>
      </c>
      <c r="L40" s="97"/>
      <c r="M40" s="97"/>
      <c r="N40" s="66">
        <f>N34+N37</f>
        <v>169555</v>
      </c>
      <c r="O40" s="66">
        <f>O34+O37</f>
        <v>139142</v>
      </c>
      <c r="P40" s="66">
        <f>P34+P37</f>
        <v>308596</v>
      </c>
      <c r="Q40" s="66">
        <f>Q34+Q37</f>
        <v>2597411</v>
      </c>
      <c r="R40" s="98"/>
      <c r="S40" s="92">
        <f>S34+S37</f>
        <v>5919</v>
      </c>
      <c r="T40" s="66">
        <f aca="true" t="shared" si="7" ref="T40:AA40">T34+T37</f>
        <v>26819</v>
      </c>
      <c r="U40" s="66">
        <f t="shared" si="7"/>
        <v>756574</v>
      </c>
      <c r="V40" s="66">
        <f t="shared" si="7"/>
        <v>1494767</v>
      </c>
      <c r="W40" s="66">
        <f t="shared" si="7"/>
        <v>18832</v>
      </c>
      <c r="X40" s="66">
        <f t="shared" si="7"/>
        <v>104653</v>
      </c>
      <c r="Y40" s="66">
        <f t="shared" si="7"/>
        <v>807139</v>
      </c>
      <c r="Z40" s="66">
        <f t="shared" si="7"/>
        <v>0</v>
      </c>
      <c r="AA40" s="66">
        <f t="shared" si="7"/>
        <v>115886</v>
      </c>
      <c r="AB40" s="79">
        <f>AB34+AB37</f>
        <v>52</v>
      </c>
      <c r="AC40" s="79">
        <f>AC34+AC37</f>
        <v>130</v>
      </c>
      <c r="AD40" s="79">
        <f>AD34+AD37</f>
        <v>5</v>
      </c>
      <c r="AE40" s="79">
        <f>AE34+AE37</f>
        <v>44</v>
      </c>
      <c r="AF40" s="97"/>
      <c r="AG40" s="90">
        <f aca="true" t="shared" si="8" ref="AG40:AL40">AG34+AG37</f>
        <v>15</v>
      </c>
      <c r="AH40" s="66">
        <f t="shared" si="8"/>
        <v>1</v>
      </c>
      <c r="AI40" s="90">
        <f t="shared" si="8"/>
        <v>24285302</v>
      </c>
      <c r="AJ40" s="90">
        <f t="shared" si="8"/>
        <v>19564081</v>
      </c>
      <c r="AK40" s="90">
        <f t="shared" si="8"/>
        <v>14634761</v>
      </c>
      <c r="AL40" s="94">
        <f t="shared" si="8"/>
        <v>2459</v>
      </c>
    </row>
    <row r="41" spans="1:38" ht="13.5">
      <c r="A41" s="170"/>
      <c r="B41" s="62"/>
      <c r="C41" s="62"/>
      <c r="D41" s="62"/>
      <c r="E41" s="62"/>
      <c r="F41" s="99"/>
      <c r="G41" s="102">
        <f>G35+G38</f>
        <v>54977</v>
      </c>
      <c r="H41" s="99"/>
      <c r="I41" s="101">
        <v>930624</v>
      </c>
      <c r="J41" s="100"/>
      <c r="K41" s="101"/>
      <c r="L41" s="102">
        <f>L35+L38</f>
        <v>31801</v>
      </c>
      <c r="M41" s="102">
        <f>M35+M38</f>
        <v>5481</v>
      </c>
      <c r="N41" s="99"/>
      <c r="O41" s="101"/>
      <c r="P41" s="102"/>
      <c r="Q41" s="102"/>
      <c r="R41" s="107">
        <v>3045149</v>
      </c>
      <c r="S41" s="103"/>
      <c r="T41" s="102"/>
      <c r="U41" s="102"/>
      <c r="V41" s="102"/>
      <c r="W41" s="102"/>
      <c r="X41" s="102"/>
      <c r="Y41" s="102"/>
      <c r="Z41" s="102"/>
      <c r="AA41" s="99"/>
      <c r="AB41" s="133"/>
      <c r="AC41" s="133"/>
      <c r="AD41" s="104"/>
      <c r="AE41" s="104"/>
      <c r="AF41" s="101">
        <f>AF35+AF38</f>
        <v>351142</v>
      </c>
      <c r="AG41" s="101"/>
      <c r="AH41" s="102"/>
      <c r="AI41" s="101"/>
      <c r="AJ41" s="101"/>
      <c r="AK41" s="102"/>
      <c r="AL41" s="105"/>
    </row>
    <row r="42" spans="1:38" ht="13.5">
      <c r="A42" s="33"/>
      <c r="B42" s="61"/>
      <c r="C42" s="61"/>
      <c r="D42" s="61"/>
      <c r="E42" s="61"/>
      <c r="F42" s="88"/>
      <c r="G42" s="66">
        <v>101</v>
      </c>
      <c r="H42" s="88"/>
      <c r="I42" s="90">
        <v>4700061</v>
      </c>
      <c r="J42" s="89">
        <v>43.382</v>
      </c>
      <c r="K42" s="90"/>
      <c r="L42" s="66">
        <v>6772</v>
      </c>
      <c r="M42" s="66">
        <v>33</v>
      </c>
      <c r="N42" s="88"/>
      <c r="O42" s="90"/>
      <c r="P42" s="66"/>
      <c r="Q42" s="66"/>
      <c r="R42" s="131">
        <v>81.4</v>
      </c>
      <c r="S42" s="92"/>
      <c r="T42" s="66"/>
      <c r="U42" s="66"/>
      <c r="V42" s="66"/>
      <c r="W42" s="66"/>
      <c r="X42" s="66"/>
      <c r="Y42" s="66"/>
      <c r="Z42" s="66"/>
      <c r="AA42" s="88"/>
      <c r="AB42" s="132"/>
      <c r="AC42" s="132"/>
      <c r="AD42" s="93"/>
      <c r="AE42" s="93"/>
      <c r="AF42" s="90">
        <v>247933</v>
      </c>
      <c r="AG42" s="90"/>
      <c r="AH42" s="66"/>
      <c r="AI42" s="90"/>
      <c r="AJ42" s="90"/>
      <c r="AK42" s="66"/>
      <c r="AL42" s="94"/>
    </row>
    <row r="43" spans="1:38" ht="13.5">
      <c r="A43" s="26" t="s">
        <v>80</v>
      </c>
      <c r="B43" s="61"/>
      <c r="C43" s="61"/>
      <c r="D43" s="61"/>
      <c r="E43" s="61"/>
      <c r="F43" s="88">
        <v>11211858</v>
      </c>
      <c r="G43" s="106">
        <v>159613</v>
      </c>
      <c r="H43" s="88">
        <v>10834168</v>
      </c>
      <c r="I43" s="95"/>
      <c r="J43" s="96"/>
      <c r="K43" s="90">
        <v>10768182</v>
      </c>
      <c r="L43" s="97"/>
      <c r="M43" s="97"/>
      <c r="N43" s="88">
        <v>2008214</v>
      </c>
      <c r="O43" s="90">
        <v>1135335</v>
      </c>
      <c r="P43" s="66">
        <v>208806</v>
      </c>
      <c r="Q43" s="66">
        <v>7481811</v>
      </c>
      <c r="R43" s="98"/>
      <c r="S43" s="92">
        <v>2454</v>
      </c>
      <c r="T43" s="66">
        <v>11012</v>
      </c>
      <c r="U43" s="66">
        <v>707092</v>
      </c>
      <c r="V43" s="66">
        <v>3979504</v>
      </c>
      <c r="W43" s="66">
        <v>54672</v>
      </c>
      <c r="X43" s="66">
        <v>357069</v>
      </c>
      <c r="Y43" s="66">
        <v>5722367</v>
      </c>
      <c r="Z43" s="66">
        <v>0</v>
      </c>
      <c r="AA43" s="88">
        <v>1541596</v>
      </c>
      <c r="AB43" s="134">
        <v>97</v>
      </c>
      <c r="AC43" s="134">
        <v>269</v>
      </c>
      <c r="AD43" s="79">
        <v>9</v>
      </c>
      <c r="AE43" s="79">
        <v>110</v>
      </c>
      <c r="AF43" s="97"/>
      <c r="AG43" s="90">
        <v>3</v>
      </c>
      <c r="AH43" s="66">
        <v>0</v>
      </c>
      <c r="AI43" s="90">
        <v>58270604</v>
      </c>
      <c r="AJ43" s="95">
        <v>45292499</v>
      </c>
      <c r="AK43" s="97">
        <v>33603193</v>
      </c>
      <c r="AL43" s="94">
        <v>26175</v>
      </c>
    </row>
    <row r="44" spans="1:38" ht="13.5">
      <c r="A44" s="48"/>
      <c r="B44" s="62"/>
      <c r="C44" s="62"/>
      <c r="D44" s="62"/>
      <c r="E44" s="62"/>
      <c r="F44" s="99"/>
      <c r="G44" s="102">
        <v>217976</v>
      </c>
      <c r="H44" s="99"/>
      <c r="I44" s="101">
        <v>6134106</v>
      </c>
      <c r="J44" s="100"/>
      <c r="K44" s="101"/>
      <c r="L44" s="102">
        <v>59608</v>
      </c>
      <c r="M44" s="102">
        <v>6415</v>
      </c>
      <c r="N44" s="99"/>
      <c r="O44" s="101"/>
      <c r="P44" s="102"/>
      <c r="Q44" s="102"/>
      <c r="R44" s="107">
        <v>8825952</v>
      </c>
      <c r="S44" s="103"/>
      <c r="T44" s="102"/>
      <c r="U44" s="102"/>
      <c r="V44" s="102"/>
      <c r="W44" s="102"/>
      <c r="X44" s="102"/>
      <c r="Y44" s="102"/>
      <c r="Z44" s="102"/>
      <c r="AA44" s="99"/>
      <c r="AB44" s="133"/>
      <c r="AC44" s="133"/>
      <c r="AD44" s="104"/>
      <c r="AE44" s="104"/>
      <c r="AF44" s="101">
        <v>189523</v>
      </c>
      <c r="AG44" s="101"/>
      <c r="AH44" s="102"/>
      <c r="AI44" s="101"/>
      <c r="AJ44" s="101"/>
      <c r="AK44" s="102"/>
      <c r="AL44" s="105"/>
    </row>
    <row r="45" spans="1:38" ht="13.5">
      <c r="A45" s="168" t="s">
        <v>81</v>
      </c>
      <c r="B45" s="61"/>
      <c r="C45" s="61"/>
      <c r="D45" s="61"/>
      <c r="E45" s="61"/>
      <c r="F45" s="88"/>
      <c r="G45" s="66">
        <f>G39+G42</f>
        <v>101</v>
      </c>
      <c r="H45" s="88"/>
      <c r="I45" s="90">
        <v>6983513</v>
      </c>
      <c r="J45" s="89">
        <v>49.70871324820336</v>
      </c>
      <c r="K45" s="90"/>
      <c r="L45" s="66">
        <f>L39+L42</f>
        <v>9134</v>
      </c>
      <c r="M45" s="66">
        <f>M39+M42</f>
        <v>58</v>
      </c>
      <c r="N45" s="88"/>
      <c r="O45" s="90"/>
      <c r="P45" s="66"/>
      <c r="Q45" s="66"/>
      <c r="R45" s="131">
        <v>84.4</v>
      </c>
      <c r="S45" s="92"/>
      <c r="T45" s="66"/>
      <c r="U45" s="66"/>
      <c r="V45" s="66"/>
      <c r="W45" s="66"/>
      <c r="X45" s="66"/>
      <c r="Y45" s="66"/>
      <c r="Z45" s="66"/>
      <c r="AA45" s="88"/>
      <c r="AB45" s="132"/>
      <c r="AC45" s="132"/>
      <c r="AD45" s="93"/>
      <c r="AE45" s="93"/>
      <c r="AF45" s="90">
        <f>AF39+AF42</f>
        <v>776430</v>
      </c>
      <c r="AG45" s="90"/>
      <c r="AH45" s="66"/>
      <c r="AI45" s="90"/>
      <c r="AJ45" s="90"/>
      <c r="AK45" s="66"/>
      <c r="AL45" s="94"/>
    </row>
    <row r="46" spans="1:38" ht="13.5">
      <c r="A46" s="169"/>
      <c r="B46" s="61"/>
      <c r="C46" s="61"/>
      <c r="D46" s="61"/>
      <c r="E46" s="61"/>
      <c r="F46" s="88">
        <f>F40+F43</f>
        <v>14521616</v>
      </c>
      <c r="G46" s="106">
        <f>G40+G43</f>
        <v>199643</v>
      </c>
      <c r="H46" s="88">
        <f>H40+H43</f>
        <v>14048871</v>
      </c>
      <c r="I46" s="95"/>
      <c r="J46" s="96"/>
      <c r="K46" s="90">
        <f>K40+K43</f>
        <v>13945604</v>
      </c>
      <c r="L46" s="97"/>
      <c r="M46" s="97"/>
      <c r="N46" s="66">
        <f>N40+N43</f>
        <v>2177769</v>
      </c>
      <c r="O46" s="66">
        <f>O40+O43</f>
        <v>1274477</v>
      </c>
      <c r="P46" s="66">
        <f>P40+P43</f>
        <v>517402</v>
      </c>
      <c r="Q46" s="66">
        <f>Q40+Q43</f>
        <v>10079222</v>
      </c>
      <c r="R46" s="98"/>
      <c r="S46" s="92">
        <f>S40+S43</f>
        <v>8373</v>
      </c>
      <c r="T46" s="66">
        <f aca="true" t="shared" si="9" ref="T46:AC46">T40+T43</f>
        <v>37831</v>
      </c>
      <c r="U46" s="66">
        <f t="shared" si="9"/>
        <v>1463666</v>
      </c>
      <c r="V46" s="66">
        <f t="shared" si="9"/>
        <v>5474271</v>
      </c>
      <c r="W46" s="66">
        <f t="shared" si="9"/>
        <v>73504</v>
      </c>
      <c r="X46" s="66">
        <f t="shared" si="9"/>
        <v>461722</v>
      </c>
      <c r="Y46" s="66">
        <f t="shared" si="9"/>
        <v>6529506</v>
      </c>
      <c r="Z46" s="66">
        <f t="shared" si="9"/>
        <v>0</v>
      </c>
      <c r="AA46" s="66">
        <f t="shared" si="9"/>
        <v>1657482</v>
      </c>
      <c r="AB46" s="134">
        <f t="shared" si="9"/>
        <v>149</v>
      </c>
      <c r="AC46" s="134">
        <f t="shared" si="9"/>
        <v>399</v>
      </c>
      <c r="AD46" s="79">
        <f>AD40+AD43</f>
        <v>14</v>
      </c>
      <c r="AE46" s="79">
        <f>AE40+AE43</f>
        <v>154</v>
      </c>
      <c r="AF46" s="97"/>
      <c r="AG46" s="90">
        <f aca="true" t="shared" si="10" ref="AG46:AL46">AG40+AG43</f>
        <v>18</v>
      </c>
      <c r="AH46" s="66">
        <f t="shared" si="10"/>
        <v>1</v>
      </c>
      <c r="AI46" s="90">
        <f t="shared" si="10"/>
        <v>82555906</v>
      </c>
      <c r="AJ46" s="90">
        <f t="shared" si="10"/>
        <v>64856580</v>
      </c>
      <c r="AK46" s="90">
        <f t="shared" si="10"/>
        <v>48237954</v>
      </c>
      <c r="AL46" s="94">
        <f t="shared" si="10"/>
        <v>28634</v>
      </c>
    </row>
    <row r="47" spans="1:38" ht="13.5">
      <c r="A47" s="170"/>
      <c r="B47" s="62"/>
      <c r="C47" s="62"/>
      <c r="D47" s="62"/>
      <c r="E47" s="62"/>
      <c r="F47" s="99"/>
      <c r="G47" s="102">
        <f>G41+G44</f>
        <v>272953</v>
      </c>
      <c r="H47" s="99"/>
      <c r="I47" s="101">
        <v>7064730</v>
      </c>
      <c r="J47" s="100"/>
      <c r="K47" s="101"/>
      <c r="L47" s="102">
        <f>L41+L44</f>
        <v>91409</v>
      </c>
      <c r="M47" s="102">
        <f>M41+M44</f>
        <v>11896</v>
      </c>
      <c r="N47" s="99"/>
      <c r="O47" s="101"/>
      <c r="P47" s="102"/>
      <c r="Q47" s="102"/>
      <c r="R47" s="107">
        <v>11871101</v>
      </c>
      <c r="S47" s="103"/>
      <c r="T47" s="102"/>
      <c r="U47" s="102"/>
      <c r="V47" s="102"/>
      <c r="W47" s="102"/>
      <c r="X47" s="102"/>
      <c r="Y47" s="102"/>
      <c r="Z47" s="102"/>
      <c r="AA47" s="99"/>
      <c r="AB47" s="133"/>
      <c r="AC47" s="133"/>
      <c r="AD47" s="104"/>
      <c r="AE47" s="104"/>
      <c r="AF47" s="101">
        <f>AF41+AF44</f>
        <v>540665</v>
      </c>
      <c r="AG47" s="101"/>
      <c r="AH47" s="102"/>
      <c r="AI47" s="101"/>
      <c r="AJ47" s="101"/>
      <c r="AK47" s="102"/>
      <c r="AL47" s="105"/>
    </row>
    <row r="48" spans="1:38" ht="13.5">
      <c r="A48" s="33"/>
      <c r="B48" s="61"/>
      <c r="C48" s="61"/>
      <c r="D48" s="61"/>
      <c r="E48" s="61"/>
      <c r="F48" s="88"/>
      <c r="G48" s="66" t="s">
        <v>1</v>
      </c>
      <c r="H48" s="88"/>
      <c r="I48" s="90" t="s">
        <v>1</v>
      </c>
      <c r="J48" s="89" t="s">
        <v>1</v>
      </c>
      <c r="K48" s="90"/>
      <c r="L48" s="66" t="s">
        <v>1</v>
      </c>
      <c r="M48" s="66" t="s">
        <v>1</v>
      </c>
      <c r="N48" s="88"/>
      <c r="O48" s="90"/>
      <c r="P48" s="66"/>
      <c r="Q48" s="66"/>
      <c r="R48" s="115" t="s">
        <v>1</v>
      </c>
      <c r="S48" s="92"/>
      <c r="T48" s="66"/>
      <c r="U48" s="66"/>
      <c r="V48" s="66"/>
      <c r="W48" s="66"/>
      <c r="X48" s="66"/>
      <c r="Y48" s="66"/>
      <c r="Z48" s="66"/>
      <c r="AA48" s="88"/>
      <c r="AB48" s="132"/>
      <c r="AC48" s="132"/>
      <c r="AD48" s="93"/>
      <c r="AE48" s="93"/>
      <c r="AF48" s="90" t="s">
        <v>1</v>
      </c>
      <c r="AG48" s="90"/>
      <c r="AH48" s="66"/>
      <c r="AI48" s="90"/>
      <c r="AJ48" s="90"/>
      <c r="AK48" s="66"/>
      <c r="AL48" s="94"/>
    </row>
    <row r="49" spans="1:38" ht="13.5">
      <c r="A49" s="33"/>
      <c r="B49" s="61"/>
      <c r="C49" s="61"/>
      <c r="D49" s="61"/>
      <c r="E49" s="61"/>
      <c r="F49" s="88" t="s">
        <v>1</v>
      </c>
      <c r="G49" s="106" t="s">
        <v>1</v>
      </c>
      <c r="H49" s="88" t="s">
        <v>1</v>
      </c>
      <c r="I49" s="95"/>
      <c r="J49" s="96"/>
      <c r="K49" s="90" t="s">
        <v>1</v>
      </c>
      <c r="L49" s="97"/>
      <c r="M49" s="97"/>
      <c r="N49" s="88" t="s">
        <v>1</v>
      </c>
      <c r="O49" s="90" t="s">
        <v>1</v>
      </c>
      <c r="P49" s="66" t="s">
        <v>1</v>
      </c>
      <c r="Q49" s="66" t="s">
        <v>1</v>
      </c>
      <c r="R49" s="98"/>
      <c r="S49" s="92" t="s">
        <v>1</v>
      </c>
      <c r="T49" s="66" t="s">
        <v>1</v>
      </c>
      <c r="U49" s="66" t="s">
        <v>1</v>
      </c>
      <c r="V49" s="66" t="s">
        <v>1</v>
      </c>
      <c r="W49" s="66" t="s">
        <v>1</v>
      </c>
      <c r="X49" s="66"/>
      <c r="Y49" s="66" t="s">
        <v>1</v>
      </c>
      <c r="Z49" s="66" t="s">
        <v>1</v>
      </c>
      <c r="AA49" s="88" t="s">
        <v>1</v>
      </c>
      <c r="AB49" s="134"/>
      <c r="AC49" s="134"/>
      <c r="AD49" s="79"/>
      <c r="AE49" s="79"/>
      <c r="AF49" s="97"/>
      <c r="AG49" s="90" t="s">
        <v>1</v>
      </c>
      <c r="AH49" s="66" t="s">
        <v>1</v>
      </c>
      <c r="AI49" s="90" t="s">
        <v>1</v>
      </c>
      <c r="AJ49" s="95" t="s">
        <v>1</v>
      </c>
      <c r="AK49" s="97" t="s">
        <v>1</v>
      </c>
      <c r="AL49" s="94" t="s">
        <v>1</v>
      </c>
    </row>
    <row r="50" spans="1:38" ht="13.5">
      <c r="A50" s="48"/>
      <c r="B50" s="62"/>
      <c r="C50" s="62"/>
      <c r="D50" s="62"/>
      <c r="E50" s="62"/>
      <c r="F50" s="99"/>
      <c r="G50" s="102" t="s">
        <v>1</v>
      </c>
      <c r="H50" s="99"/>
      <c r="I50" s="101" t="s">
        <v>1</v>
      </c>
      <c r="J50" s="100"/>
      <c r="K50" s="101"/>
      <c r="L50" s="102" t="s">
        <v>1</v>
      </c>
      <c r="M50" s="102" t="s">
        <v>1</v>
      </c>
      <c r="N50" s="99"/>
      <c r="O50" s="101"/>
      <c r="P50" s="102"/>
      <c r="Q50" s="102"/>
      <c r="R50" s="107" t="s">
        <v>1</v>
      </c>
      <c r="S50" s="103"/>
      <c r="T50" s="102"/>
      <c r="U50" s="102"/>
      <c r="V50" s="102"/>
      <c r="W50" s="102"/>
      <c r="X50" s="102"/>
      <c r="Y50" s="102"/>
      <c r="Z50" s="102"/>
      <c r="AA50" s="99"/>
      <c r="AB50" s="133"/>
      <c r="AC50" s="133"/>
      <c r="AD50" s="104"/>
      <c r="AE50" s="104"/>
      <c r="AF50" s="101" t="s">
        <v>1</v>
      </c>
      <c r="AG50" s="101"/>
      <c r="AH50" s="102"/>
      <c r="AI50" s="101"/>
      <c r="AJ50" s="101"/>
      <c r="AK50" s="102"/>
      <c r="AL50" s="105"/>
    </row>
    <row r="51" spans="1:38" ht="13.5">
      <c r="A51" s="33"/>
      <c r="B51" s="61"/>
      <c r="C51" s="61"/>
      <c r="D51" s="61"/>
      <c r="E51" s="61"/>
      <c r="F51" s="88"/>
      <c r="G51" s="66" t="s">
        <v>1</v>
      </c>
      <c r="H51" s="88"/>
      <c r="I51" s="90" t="s">
        <v>1</v>
      </c>
      <c r="J51" s="89" t="s">
        <v>1</v>
      </c>
      <c r="K51" s="90"/>
      <c r="L51" s="66" t="s">
        <v>1</v>
      </c>
      <c r="M51" s="66" t="s">
        <v>1</v>
      </c>
      <c r="N51" s="88"/>
      <c r="O51" s="90"/>
      <c r="P51" s="66"/>
      <c r="Q51" s="66"/>
      <c r="R51" s="115" t="s">
        <v>1</v>
      </c>
      <c r="S51" s="92"/>
      <c r="T51" s="66"/>
      <c r="U51" s="66"/>
      <c r="V51" s="66"/>
      <c r="W51" s="66"/>
      <c r="X51" s="66"/>
      <c r="Y51" s="66"/>
      <c r="Z51" s="66"/>
      <c r="AA51" s="88"/>
      <c r="AB51" s="132"/>
      <c r="AC51" s="132"/>
      <c r="AD51" s="93"/>
      <c r="AE51" s="93"/>
      <c r="AF51" s="90" t="s">
        <v>1</v>
      </c>
      <c r="AG51" s="90"/>
      <c r="AH51" s="66"/>
      <c r="AI51" s="90"/>
      <c r="AJ51" s="90"/>
      <c r="AK51" s="66"/>
      <c r="AL51" s="94"/>
    </row>
    <row r="52" spans="1:38" ht="13.5">
      <c r="A52" s="33"/>
      <c r="B52" s="61"/>
      <c r="C52" s="61"/>
      <c r="D52" s="61"/>
      <c r="E52" s="61"/>
      <c r="F52" s="88" t="s">
        <v>1</v>
      </c>
      <c r="G52" s="106" t="s">
        <v>1</v>
      </c>
      <c r="H52" s="88" t="s">
        <v>1</v>
      </c>
      <c r="I52" s="95"/>
      <c r="J52" s="96"/>
      <c r="K52" s="90" t="s">
        <v>1</v>
      </c>
      <c r="L52" s="97"/>
      <c r="M52" s="97"/>
      <c r="N52" s="88" t="s">
        <v>1</v>
      </c>
      <c r="O52" s="90" t="s">
        <v>1</v>
      </c>
      <c r="P52" s="66" t="s">
        <v>1</v>
      </c>
      <c r="Q52" s="66" t="s">
        <v>1</v>
      </c>
      <c r="R52" s="98"/>
      <c r="S52" s="92" t="s">
        <v>1</v>
      </c>
      <c r="T52" s="66" t="s">
        <v>1</v>
      </c>
      <c r="U52" s="66" t="s">
        <v>1</v>
      </c>
      <c r="V52" s="66" t="s">
        <v>1</v>
      </c>
      <c r="W52" s="66" t="s">
        <v>1</v>
      </c>
      <c r="X52" s="66" t="s">
        <v>1</v>
      </c>
      <c r="Y52" s="66" t="s">
        <v>1</v>
      </c>
      <c r="Z52" s="66" t="s">
        <v>1</v>
      </c>
      <c r="AA52" s="88" t="s">
        <v>1</v>
      </c>
      <c r="AB52" s="134"/>
      <c r="AC52" s="134"/>
      <c r="AD52" s="79"/>
      <c r="AE52" s="79"/>
      <c r="AF52" s="97"/>
      <c r="AG52" s="90" t="s">
        <v>1</v>
      </c>
      <c r="AH52" s="66" t="s">
        <v>1</v>
      </c>
      <c r="AI52" s="90" t="s">
        <v>1</v>
      </c>
      <c r="AJ52" s="95" t="s">
        <v>1</v>
      </c>
      <c r="AK52" s="97" t="s">
        <v>1</v>
      </c>
      <c r="AL52" s="94" t="s">
        <v>1</v>
      </c>
    </row>
    <row r="53" spans="1:38" ht="13.5">
      <c r="A53" s="48"/>
      <c r="B53" s="62"/>
      <c r="C53" s="62"/>
      <c r="D53" s="62"/>
      <c r="E53" s="62"/>
      <c r="F53" s="99"/>
      <c r="G53" s="102" t="s">
        <v>1</v>
      </c>
      <c r="H53" s="99"/>
      <c r="I53" s="101" t="s">
        <v>1</v>
      </c>
      <c r="J53" s="100"/>
      <c r="K53" s="101"/>
      <c r="L53" s="102" t="s">
        <v>1</v>
      </c>
      <c r="M53" s="102" t="s">
        <v>1</v>
      </c>
      <c r="N53" s="99"/>
      <c r="O53" s="101"/>
      <c r="P53" s="102"/>
      <c r="Q53" s="102"/>
      <c r="R53" s="107" t="s">
        <v>1</v>
      </c>
      <c r="S53" s="103"/>
      <c r="T53" s="102"/>
      <c r="U53" s="102"/>
      <c r="V53" s="102"/>
      <c r="W53" s="102"/>
      <c r="X53" s="102"/>
      <c r="Y53" s="102"/>
      <c r="Z53" s="102"/>
      <c r="AA53" s="99"/>
      <c r="AB53" s="133"/>
      <c r="AC53" s="133"/>
      <c r="AD53" s="104"/>
      <c r="AE53" s="104"/>
      <c r="AF53" s="101" t="s">
        <v>1</v>
      </c>
      <c r="AG53" s="101"/>
      <c r="AH53" s="102"/>
      <c r="AI53" s="101"/>
      <c r="AJ53" s="101"/>
      <c r="AK53" s="102"/>
      <c r="AL53" s="105"/>
    </row>
    <row r="54" spans="1:38" ht="13.5">
      <c r="A54" s="33"/>
      <c r="B54" s="61"/>
      <c r="C54" s="61"/>
      <c r="D54" s="61"/>
      <c r="E54" s="61"/>
      <c r="F54" s="88"/>
      <c r="G54" s="66">
        <f>SUM(G27,G45)</f>
        <v>101</v>
      </c>
      <c r="H54" s="88"/>
      <c r="I54" s="90">
        <f>SUM(I27,I45)</f>
        <v>9829653</v>
      </c>
      <c r="J54" s="89">
        <f>I54/H55*100</f>
        <v>55.00588824405561</v>
      </c>
      <c r="K54" s="90"/>
      <c r="L54" s="66">
        <f>SUM(L27,L45)</f>
        <v>11943</v>
      </c>
      <c r="M54" s="66">
        <f>SUM(M27,M45)</f>
        <v>254</v>
      </c>
      <c r="N54" s="88"/>
      <c r="O54" s="90"/>
      <c r="P54" s="66"/>
      <c r="Q54" s="66"/>
      <c r="R54" s="91">
        <f>R56/H55*100</f>
        <v>86.91481685537505</v>
      </c>
      <c r="S54" s="92"/>
      <c r="T54" s="66"/>
      <c r="U54" s="66"/>
      <c r="V54" s="66"/>
      <c r="W54" s="66"/>
      <c r="X54" s="66"/>
      <c r="Y54" s="66"/>
      <c r="Z54" s="66"/>
      <c r="AA54" s="88"/>
      <c r="AB54" s="132"/>
      <c r="AC54" s="132"/>
      <c r="AD54" s="93"/>
      <c r="AE54" s="93"/>
      <c r="AF54" s="90">
        <f>SUM(AF27,AF45)</f>
        <v>2556181.9</v>
      </c>
      <c r="AG54" s="90"/>
      <c r="AH54" s="66"/>
      <c r="AI54" s="90"/>
      <c r="AJ54" s="90"/>
      <c r="AK54" s="66"/>
      <c r="AL54" s="94"/>
    </row>
    <row r="55" spans="1:38" ht="13.5">
      <c r="A55" s="26" t="s">
        <v>82</v>
      </c>
      <c r="B55" s="61"/>
      <c r="C55" s="61"/>
      <c r="D55" s="61"/>
      <c r="E55" s="61"/>
      <c r="F55" s="88">
        <f>SUM(F28,F46)</f>
        <v>18878322.1</v>
      </c>
      <c r="G55" s="106">
        <f>SUM(G28,G46)</f>
        <v>264279</v>
      </c>
      <c r="H55" s="88">
        <f>SUM(H28,H46)</f>
        <v>17870183.2</v>
      </c>
      <c r="I55" s="95"/>
      <c r="J55" s="116"/>
      <c r="K55" s="90">
        <f>SUM(K28,K46)</f>
        <v>17590123</v>
      </c>
      <c r="L55" s="97"/>
      <c r="M55" s="97"/>
      <c r="N55" s="88">
        <f>SUM(N28,N46)</f>
        <v>2338345</v>
      </c>
      <c r="O55" s="90">
        <f>SUM(O28,O46)</f>
        <v>1352919</v>
      </c>
      <c r="P55" s="66">
        <f>SUM(P28,P46)</f>
        <v>2464924</v>
      </c>
      <c r="Q55" s="66">
        <f>SUM(Q28,Q46)</f>
        <v>11713994</v>
      </c>
      <c r="R55" s="98"/>
      <c r="S55" s="92">
        <f aca="true" t="shared" si="11" ref="S55:AC55">SUM(S28,S46)</f>
        <v>19339.4</v>
      </c>
      <c r="T55" s="66">
        <f t="shared" si="11"/>
        <v>151553.5</v>
      </c>
      <c r="U55" s="66">
        <f t="shared" si="11"/>
        <v>3683595.1</v>
      </c>
      <c r="V55" s="66">
        <f t="shared" si="11"/>
        <v>5975792.9</v>
      </c>
      <c r="W55" s="66">
        <f t="shared" si="11"/>
        <v>94936.4</v>
      </c>
      <c r="X55" s="66">
        <f t="shared" si="11"/>
        <v>820973.8</v>
      </c>
      <c r="Y55" s="66">
        <f t="shared" si="11"/>
        <v>7123993.5</v>
      </c>
      <c r="Z55" s="66">
        <f t="shared" si="11"/>
        <v>0</v>
      </c>
      <c r="AA55" s="66">
        <f t="shared" si="11"/>
        <v>1804282.2</v>
      </c>
      <c r="AB55" s="66">
        <f t="shared" si="11"/>
        <v>191</v>
      </c>
      <c r="AC55" s="66">
        <f t="shared" si="11"/>
        <v>435</v>
      </c>
      <c r="AD55" s="79">
        <f>AD28+AD46</f>
        <v>21</v>
      </c>
      <c r="AE55" s="79">
        <f>AE28+AE46</f>
        <v>171</v>
      </c>
      <c r="AF55" s="97"/>
      <c r="AG55" s="90">
        <f aca="true" t="shared" si="12" ref="AG55:AL55">SUM(AG28,AG46)</f>
        <v>164</v>
      </c>
      <c r="AH55" s="66">
        <f t="shared" si="12"/>
        <v>18</v>
      </c>
      <c r="AI55" s="90">
        <f t="shared" si="12"/>
        <v>139004125.8</v>
      </c>
      <c r="AJ55" s="95">
        <f t="shared" si="12"/>
        <v>100125855.6</v>
      </c>
      <c r="AK55" s="97">
        <f t="shared" si="12"/>
        <v>70107236.1</v>
      </c>
      <c r="AL55" s="94">
        <f t="shared" si="12"/>
        <v>28895</v>
      </c>
    </row>
    <row r="56" spans="1:38" ht="14.25" thickBot="1">
      <c r="A56" s="63"/>
      <c r="B56" s="64"/>
      <c r="C56" s="64"/>
      <c r="D56" s="64"/>
      <c r="E56" s="64"/>
      <c r="F56" s="117"/>
      <c r="G56" s="118">
        <f>SUM(G29,G47)</f>
        <v>743711</v>
      </c>
      <c r="H56" s="117"/>
      <c r="I56" s="119">
        <f>SUM(I29,I47)</f>
        <v>7975219.2</v>
      </c>
      <c r="J56" s="117"/>
      <c r="K56" s="119"/>
      <c r="L56" s="118">
        <f>SUM(L29,L47)</f>
        <v>181564</v>
      </c>
      <c r="M56" s="118">
        <f>SUM(M29,M47)</f>
        <v>98534</v>
      </c>
      <c r="N56" s="117"/>
      <c r="O56" s="119"/>
      <c r="P56" s="118"/>
      <c r="Q56" s="118"/>
      <c r="R56" s="120">
        <f>SUM(O55:Q55)</f>
        <v>15531837</v>
      </c>
      <c r="S56" s="121"/>
      <c r="T56" s="118"/>
      <c r="U56" s="118"/>
      <c r="V56" s="118"/>
      <c r="W56" s="118"/>
      <c r="X56" s="118"/>
      <c r="Y56" s="118"/>
      <c r="Z56" s="118"/>
      <c r="AA56" s="117"/>
      <c r="AB56" s="135"/>
      <c r="AC56" s="135"/>
      <c r="AD56" s="122"/>
      <c r="AE56" s="122"/>
      <c r="AF56" s="119">
        <f>SUM(AF29,AF47)</f>
        <v>1849236.4</v>
      </c>
      <c r="AG56" s="119"/>
      <c r="AH56" s="118"/>
      <c r="AI56" s="119"/>
      <c r="AJ56" s="119"/>
      <c r="AK56" s="118"/>
      <c r="AL56" s="123"/>
    </row>
    <row r="57" spans="19:38" ht="13.5">
      <c r="S57"/>
      <c r="T57"/>
      <c r="U57"/>
      <c r="V57"/>
      <c r="W57"/>
      <c r="X57"/>
      <c r="Y57"/>
      <c r="Z57"/>
      <c r="AA57"/>
      <c r="AB57"/>
      <c r="AC57"/>
      <c r="AD57"/>
      <c r="AE57"/>
      <c r="AF57"/>
      <c r="AG57"/>
      <c r="AH57"/>
      <c r="AI57"/>
      <c r="AJ57"/>
      <c r="AK57"/>
      <c r="AL57"/>
    </row>
    <row r="58" spans="1:38" ht="13.5">
      <c r="A58" s="10" t="s">
        <v>83</v>
      </c>
      <c r="F58" s="10"/>
      <c r="S58"/>
      <c r="T58"/>
      <c r="U58"/>
      <c r="V58"/>
      <c r="W58"/>
      <c r="X58"/>
      <c r="Y58"/>
      <c r="Z58"/>
      <c r="AA58"/>
      <c r="AB58"/>
      <c r="AC58"/>
      <c r="AD58"/>
      <c r="AE58"/>
      <c r="AF58"/>
      <c r="AG58"/>
      <c r="AH58"/>
      <c r="AI58"/>
      <c r="AJ58"/>
      <c r="AK58"/>
      <c r="AL58"/>
    </row>
    <row r="59" spans="1:38" ht="13.5">
      <c r="A59" s="10" t="s">
        <v>84</v>
      </c>
      <c r="F59" s="10"/>
      <c r="S59"/>
      <c r="T59"/>
      <c r="U59"/>
      <c r="V59"/>
      <c r="W59"/>
      <c r="X59"/>
      <c r="Y59"/>
      <c r="Z59"/>
      <c r="AA59"/>
      <c r="AB59"/>
      <c r="AC59"/>
      <c r="AD59"/>
      <c r="AE59"/>
      <c r="AF59"/>
      <c r="AG59"/>
      <c r="AH59"/>
      <c r="AI59"/>
      <c r="AJ59"/>
      <c r="AK59"/>
      <c r="AL59"/>
    </row>
    <row r="60" spans="1:38" ht="13.5">
      <c r="A60" s="10" t="s">
        <v>85</v>
      </c>
      <c r="F60" s="10"/>
      <c r="S60"/>
      <c r="T60"/>
      <c r="U60"/>
      <c r="V60"/>
      <c r="W60"/>
      <c r="X60"/>
      <c r="Y60"/>
      <c r="Z60"/>
      <c r="AA60"/>
      <c r="AB60"/>
      <c r="AC60"/>
      <c r="AD60"/>
      <c r="AE60"/>
      <c r="AF60"/>
      <c r="AG60"/>
      <c r="AH60"/>
      <c r="AI60"/>
      <c r="AJ60"/>
      <c r="AK60"/>
      <c r="AL60"/>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4" r:id="rId2"/>
  <drawing r:id="rId1"/>
</worksheet>
</file>

<file path=xl/worksheets/sheet3.xml><?xml version="1.0" encoding="utf-8"?>
<worksheet xmlns="http://schemas.openxmlformats.org/spreadsheetml/2006/main" xmlns:r="http://schemas.openxmlformats.org/officeDocument/2006/relationships">
  <dimension ref="A1:AL60"/>
  <sheetViews>
    <sheetView zoomScale="80" zoomScaleNormal="80" zoomScaleSheetLayoutView="100" zoomScalePageLayoutView="0" workbookViewId="0" topLeftCell="A1">
      <selection activeCell="A1" sqref="A1"/>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27" width="10.625" style="65" customWidth="1"/>
    <col min="28" max="28" width="5.50390625" style="65" bestFit="1" customWidth="1"/>
    <col min="29" max="29" width="5.50390625" style="65" customWidth="1"/>
    <col min="30" max="30" width="5.00390625" style="65" customWidth="1"/>
    <col min="31" max="31" width="4.875" style="65" customWidth="1"/>
    <col min="32" max="32" width="14.625" style="65" bestFit="1" customWidth="1"/>
    <col min="33" max="33" width="4.75390625" style="65" customWidth="1"/>
    <col min="34" max="34" width="4.875" style="65" customWidth="1"/>
    <col min="35" max="37" width="12.625" style="65" customWidth="1"/>
    <col min="38" max="38" width="7.625" style="65" bestFit="1" customWidth="1"/>
  </cols>
  <sheetData>
    <row r="1" spans="1:38" ht="21">
      <c r="A1" s="1" t="s">
        <v>87</v>
      </c>
      <c r="B1" s="2"/>
      <c r="C1" s="2"/>
      <c r="D1" s="2"/>
      <c r="E1" s="2"/>
      <c r="I1" s="3" t="s">
        <v>3</v>
      </c>
      <c r="J1" s="2"/>
      <c r="K1" s="2"/>
      <c r="L1" s="2"/>
      <c r="M1" s="2"/>
      <c r="N1" s="2"/>
      <c r="O1" s="4" t="s">
        <v>4</v>
      </c>
      <c r="P1" s="2"/>
      <c r="S1" s="1" t="str">
        <f>A1</f>
        <v>　旧　道　（一般国道県道市町村道合計）　</v>
      </c>
      <c r="T1" s="2"/>
      <c r="U1" s="2"/>
      <c r="V1" s="2"/>
      <c r="W1" s="5"/>
      <c r="X1" s="3" t="s">
        <v>3</v>
      </c>
      <c r="Y1" s="2"/>
      <c r="Z1" s="2"/>
      <c r="AA1" s="2"/>
      <c r="AB1" s="2"/>
      <c r="AC1" s="2"/>
      <c r="AD1" s="2"/>
      <c r="AE1" s="4" t="s">
        <v>4</v>
      </c>
      <c r="AF1" s="6"/>
      <c r="AG1" s="6"/>
      <c r="AH1" s="5"/>
      <c r="AI1" s="5"/>
      <c r="AJ1" s="5"/>
      <c r="AK1"/>
      <c r="AL1"/>
    </row>
    <row r="2" spans="9:38" ht="14.25" thickBot="1">
      <c r="I2" s="7"/>
      <c r="J2" s="8" t="s">
        <v>92</v>
      </c>
      <c r="R2" s="9" t="s">
        <v>5</v>
      </c>
      <c r="S2"/>
      <c r="T2"/>
      <c r="U2"/>
      <c r="V2"/>
      <c r="W2"/>
      <c r="X2" s="10"/>
      <c r="Y2" s="8" t="s">
        <v>92</v>
      </c>
      <c r="Z2" s="11"/>
      <c r="AA2" s="12"/>
      <c r="AB2"/>
      <c r="AC2"/>
      <c r="AD2"/>
      <c r="AE2"/>
      <c r="AF2"/>
      <c r="AG2"/>
      <c r="AH2"/>
      <c r="AI2"/>
      <c r="AJ2"/>
      <c r="AK2"/>
      <c r="AL2" s="9" t="s">
        <v>5</v>
      </c>
    </row>
    <row r="3" spans="1:38" ht="13.5" customHeight="1">
      <c r="A3" s="13"/>
      <c r="B3" s="171" t="s">
        <v>6</v>
      </c>
      <c r="C3" s="171"/>
      <c r="D3" s="171"/>
      <c r="E3" s="171"/>
      <c r="F3" s="176" t="s">
        <v>7</v>
      </c>
      <c r="G3" s="14"/>
      <c r="H3" s="176" t="s">
        <v>8</v>
      </c>
      <c r="I3" s="181" t="s">
        <v>9</v>
      </c>
      <c r="J3" s="182"/>
      <c r="K3" s="182"/>
      <c r="L3" s="182"/>
      <c r="M3" s="182"/>
      <c r="N3" s="182"/>
      <c r="O3" s="182"/>
      <c r="P3" s="182"/>
      <c r="Q3" s="182"/>
      <c r="R3" s="183"/>
      <c r="S3" s="198" t="s">
        <v>10</v>
      </c>
      <c r="T3" s="182"/>
      <c r="U3" s="182"/>
      <c r="V3" s="182"/>
      <c r="W3" s="182"/>
      <c r="X3" s="182"/>
      <c r="Y3" s="182"/>
      <c r="Z3" s="182"/>
      <c r="AA3" s="199"/>
      <c r="AB3" s="221" t="s">
        <v>93</v>
      </c>
      <c r="AC3" s="222"/>
      <c r="AD3" s="222"/>
      <c r="AE3" s="223"/>
      <c r="AF3" s="176" t="s">
        <v>11</v>
      </c>
      <c r="AG3" s="15"/>
      <c r="AH3" s="16"/>
      <c r="AI3" s="181" t="s">
        <v>12</v>
      </c>
      <c r="AJ3" s="182"/>
      <c r="AK3" s="182"/>
      <c r="AL3" s="17" t="s">
        <v>13</v>
      </c>
    </row>
    <row r="4" spans="1:38" ht="13.5">
      <c r="A4" s="18"/>
      <c r="B4" s="172"/>
      <c r="C4" s="172"/>
      <c r="D4" s="172"/>
      <c r="E4" s="172"/>
      <c r="F4" s="177"/>
      <c r="G4" s="20" t="s">
        <v>14</v>
      </c>
      <c r="H4" s="177"/>
      <c r="I4" s="184"/>
      <c r="J4" s="185"/>
      <c r="K4" s="185"/>
      <c r="L4" s="185"/>
      <c r="M4" s="185"/>
      <c r="N4" s="185"/>
      <c r="O4" s="185"/>
      <c r="P4" s="185"/>
      <c r="Q4" s="185"/>
      <c r="R4" s="186"/>
      <c r="S4" s="200"/>
      <c r="T4" s="185"/>
      <c r="U4" s="185"/>
      <c r="V4" s="185"/>
      <c r="W4" s="185"/>
      <c r="X4" s="185"/>
      <c r="Y4" s="185"/>
      <c r="Z4" s="185"/>
      <c r="AA4" s="197"/>
      <c r="AB4" s="224"/>
      <c r="AC4" s="225"/>
      <c r="AD4" s="225"/>
      <c r="AE4" s="226"/>
      <c r="AF4" s="178"/>
      <c r="AG4" s="208" t="s">
        <v>15</v>
      </c>
      <c r="AH4" s="209"/>
      <c r="AI4" s="184"/>
      <c r="AJ4" s="185"/>
      <c r="AK4" s="185"/>
      <c r="AL4" s="25"/>
    </row>
    <row r="5" spans="1:38" ht="13.5">
      <c r="A5" s="26" t="s">
        <v>16</v>
      </c>
      <c r="B5" s="173"/>
      <c r="C5" s="173"/>
      <c r="D5" s="173"/>
      <c r="E5" s="173"/>
      <c r="F5" s="177"/>
      <c r="G5" s="27" t="s">
        <v>17</v>
      </c>
      <c r="H5" s="177"/>
      <c r="I5" s="179" t="s">
        <v>18</v>
      </c>
      <c r="J5" s="180"/>
      <c r="K5" s="187" t="s">
        <v>19</v>
      </c>
      <c r="L5" s="188"/>
      <c r="M5" s="189"/>
      <c r="N5" s="188" t="s">
        <v>20</v>
      </c>
      <c r="O5" s="188"/>
      <c r="P5" s="188"/>
      <c r="Q5" s="188"/>
      <c r="R5" s="194"/>
      <c r="S5" s="201" t="s">
        <v>21</v>
      </c>
      <c r="T5" s="192"/>
      <c r="U5" s="192"/>
      <c r="V5" s="192"/>
      <c r="W5" s="192"/>
      <c r="X5" s="192"/>
      <c r="Y5" s="192"/>
      <c r="Z5" s="192"/>
      <c r="AA5" s="202"/>
      <c r="AB5" s="217" t="s">
        <v>96</v>
      </c>
      <c r="AC5" s="218"/>
      <c r="AD5" s="213" t="s">
        <v>94</v>
      </c>
      <c r="AE5" s="214"/>
      <c r="AF5" s="29"/>
      <c r="AG5" s="196" t="s">
        <v>22</v>
      </c>
      <c r="AH5" s="197"/>
      <c r="AI5" s="30"/>
      <c r="AJ5" s="30"/>
      <c r="AK5" s="31"/>
      <c r="AL5" s="32" t="s">
        <v>23</v>
      </c>
    </row>
    <row r="6" spans="1:38" ht="13.5" customHeight="1">
      <c r="A6" s="33"/>
      <c r="B6" s="34" t="s">
        <v>24</v>
      </c>
      <c r="C6" s="34" t="s">
        <v>25</v>
      </c>
      <c r="D6" s="34" t="s">
        <v>26</v>
      </c>
      <c r="E6" s="34"/>
      <c r="F6" s="177"/>
      <c r="G6" s="27" t="s">
        <v>27</v>
      </c>
      <c r="H6" s="177"/>
      <c r="I6" s="174" t="s">
        <v>28</v>
      </c>
      <c r="J6" s="175"/>
      <c r="K6" s="19"/>
      <c r="L6" s="35" t="s">
        <v>29</v>
      </c>
      <c r="M6" s="35" t="s">
        <v>30</v>
      </c>
      <c r="N6" s="19"/>
      <c r="O6" s="191" t="s">
        <v>31</v>
      </c>
      <c r="P6" s="192"/>
      <c r="Q6" s="192"/>
      <c r="R6" s="193"/>
      <c r="S6" s="201" t="s">
        <v>32</v>
      </c>
      <c r="T6" s="192"/>
      <c r="U6" s="192"/>
      <c r="V6" s="202"/>
      <c r="W6" s="210" t="s">
        <v>33</v>
      </c>
      <c r="X6" s="211"/>
      <c r="Y6" s="211"/>
      <c r="Z6" s="211"/>
      <c r="AA6" s="212"/>
      <c r="AB6" s="219"/>
      <c r="AC6" s="220"/>
      <c r="AD6" s="215"/>
      <c r="AE6" s="216"/>
      <c r="AF6" s="36" t="s">
        <v>34</v>
      </c>
      <c r="AG6" s="24" t="s">
        <v>35</v>
      </c>
      <c r="AH6" s="37" t="s">
        <v>36</v>
      </c>
      <c r="AI6" s="177" t="s">
        <v>37</v>
      </c>
      <c r="AJ6" s="177" t="s">
        <v>38</v>
      </c>
      <c r="AK6" s="177" t="s">
        <v>39</v>
      </c>
      <c r="AL6" s="38"/>
    </row>
    <row r="7" spans="1:38" ht="13.5" customHeight="1">
      <c r="A7" s="33"/>
      <c r="B7" s="34"/>
      <c r="C7" s="34"/>
      <c r="D7" s="34"/>
      <c r="E7" s="34" t="s">
        <v>40</v>
      </c>
      <c r="F7" s="177"/>
      <c r="G7" s="39" t="s">
        <v>41</v>
      </c>
      <c r="H7" s="177"/>
      <c r="I7" s="174" t="s">
        <v>42</v>
      </c>
      <c r="J7" s="175"/>
      <c r="K7" s="19" t="s">
        <v>43</v>
      </c>
      <c r="L7" s="40" t="s">
        <v>44</v>
      </c>
      <c r="M7" s="40" t="s">
        <v>44</v>
      </c>
      <c r="N7" s="19" t="s">
        <v>45</v>
      </c>
      <c r="O7" s="195" t="s">
        <v>46</v>
      </c>
      <c r="P7" s="190" t="s">
        <v>47</v>
      </c>
      <c r="Q7" s="190"/>
      <c r="R7" s="38" t="s">
        <v>48</v>
      </c>
      <c r="S7" s="42" t="s">
        <v>49</v>
      </c>
      <c r="T7" s="43" t="s">
        <v>49</v>
      </c>
      <c r="U7" s="43" t="s">
        <v>49</v>
      </c>
      <c r="V7" s="43" t="s">
        <v>49</v>
      </c>
      <c r="W7" s="44" t="s">
        <v>49</v>
      </c>
      <c r="X7" s="44" t="s">
        <v>49</v>
      </c>
      <c r="Y7" s="45" t="s">
        <v>49</v>
      </c>
      <c r="Z7" s="46" t="s">
        <v>50</v>
      </c>
      <c r="AA7" s="47" t="s">
        <v>51</v>
      </c>
      <c r="AB7" s="203" t="s">
        <v>98</v>
      </c>
      <c r="AC7" s="205" t="s">
        <v>95</v>
      </c>
      <c r="AD7" s="203" t="s">
        <v>98</v>
      </c>
      <c r="AE7" s="205" t="s">
        <v>95</v>
      </c>
      <c r="AF7" s="36" t="s">
        <v>52</v>
      </c>
      <c r="AG7" s="24" t="s">
        <v>53</v>
      </c>
      <c r="AH7" s="43"/>
      <c r="AI7" s="177"/>
      <c r="AJ7" s="177"/>
      <c r="AK7" s="177"/>
      <c r="AL7" s="25" t="s">
        <v>54</v>
      </c>
    </row>
    <row r="8" spans="1:38" ht="13.5" customHeight="1">
      <c r="A8" s="48"/>
      <c r="B8" s="49" t="s">
        <v>53</v>
      </c>
      <c r="C8" s="49" t="s">
        <v>53</v>
      </c>
      <c r="D8" s="49" t="s">
        <v>53</v>
      </c>
      <c r="E8" s="49"/>
      <c r="F8" s="178"/>
      <c r="G8" s="50"/>
      <c r="H8" s="178"/>
      <c r="I8" s="51"/>
      <c r="J8" s="52"/>
      <c r="K8" s="53"/>
      <c r="L8" s="54" t="s">
        <v>55</v>
      </c>
      <c r="M8" s="54" t="s">
        <v>55</v>
      </c>
      <c r="N8" s="23"/>
      <c r="O8" s="178"/>
      <c r="P8" s="55" t="s">
        <v>56</v>
      </c>
      <c r="Q8" s="55" t="s">
        <v>57</v>
      </c>
      <c r="R8" s="56" t="s">
        <v>58</v>
      </c>
      <c r="S8" s="57" t="s">
        <v>59</v>
      </c>
      <c r="T8" s="41" t="s">
        <v>60</v>
      </c>
      <c r="U8" s="41" t="s">
        <v>61</v>
      </c>
      <c r="V8" s="41" t="s">
        <v>62</v>
      </c>
      <c r="W8" s="41" t="s">
        <v>61</v>
      </c>
      <c r="X8" s="41" t="s">
        <v>63</v>
      </c>
      <c r="Y8" s="41" t="s">
        <v>64</v>
      </c>
      <c r="Z8" s="41" t="s">
        <v>65</v>
      </c>
      <c r="AA8" s="28" t="s">
        <v>66</v>
      </c>
      <c r="AB8" s="204"/>
      <c r="AC8" s="206"/>
      <c r="AD8" s="207"/>
      <c r="AE8" s="206"/>
      <c r="AF8" s="21"/>
      <c r="AG8" s="22" t="s">
        <v>67</v>
      </c>
      <c r="AH8" s="54" t="s">
        <v>68</v>
      </c>
      <c r="AI8" s="58"/>
      <c r="AJ8" s="58"/>
      <c r="AK8" s="59"/>
      <c r="AL8" s="60"/>
    </row>
    <row r="9" spans="1:38" ht="13.5">
      <c r="A9" s="168" t="s">
        <v>69</v>
      </c>
      <c r="B9" s="61"/>
      <c r="C9" s="61"/>
      <c r="D9" s="61"/>
      <c r="E9" s="61"/>
      <c r="F9" s="88"/>
      <c r="G9" s="66">
        <v>0</v>
      </c>
      <c r="H9" s="88"/>
      <c r="I9" s="90">
        <v>0</v>
      </c>
      <c r="J9" s="88" t="s">
        <v>1</v>
      </c>
      <c r="K9" s="90"/>
      <c r="L9" s="66">
        <v>0</v>
      </c>
      <c r="M9" s="66">
        <v>0</v>
      </c>
      <c r="N9" s="88"/>
      <c r="O9" s="90"/>
      <c r="P9" s="66"/>
      <c r="Q9" s="66"/>
      <c r="R9" s="136">
        <f>IF(H10=0,0,ROUNDDOWN(R11/H10*100,1))</f>
        <v>0</v>
      </c>
      <c r="S9" s="72"/>
      <c r="T9" s="68"/>
      <c r="U9" s="66"/>
      <c r="V9" s="68"/>
      <c r="W9" s="68"/>
      <c r="X9" s="68"/>
      <c r="Y9" s="68"/>
      <c r="Z9" s="68"/>
      <c r="AA9" s="67"/>
      <c r="AB9" s="125"/>
      <c r="AC9" s="125"/>
      <c r="AD9" s="126"/>
      <c r="AE9" s="126"/>
      <c r="AF9" s="90">
        <v>0</v>
      </c>
      <c r="AG9" s="90"/>
      <c r="AH9" s="68"/>
      <c r="AI9" s="90"/>
      <c r="AJ9" s="90"/>
      <c r="AK9" s="68"/>
      <c r="AL9" s="94"/>
    </row>
    <row r="10" spans="1:38" ht="13.5">
      <c r="A10" s="169"/>
      <c r="B10" s="61"/>
      <c r="C10" s="61"/>
      <c r="D10" s="61"/>
      <c r="E10" s="61"/>
      <c r="F10" s="88">
        <v>0</v>
      </c>
      <c r="G10" s="106">
        <v>0</v>
      </c>
      <c r="H10" s="88">
        <v>0</v>
      </c>
      <c r="I10" s="95">
        <v>0</v>
      </c>
      <c r="J10" s="116"/>
      <c r="K10" s="90">
        <v>0</v>
      </c>
      <c r="L10" s="97"/>
      <c r="M10" s="97">
        <v>0</v>
      </c>
      <c r="N10" s="88">
        <v>0</v>
      </c>
      <c r="O10" s="90">
        <v>0</v>
      </c>
      <c r="P10" s="66">
        <v>0</v>
      </c>
      <c r="Q10" s="66">
        <v>0</v>
      </c>
      <c r="R10" s="98"/>
      <c r="S10" s="92">
        <v>0</v>
      </c>
      <c r="T10" s="66">
        <v>0</v>
      </c>
      <c r="U10" s="66">
        <v>0</v>
      </c>
      <c r="V10" s="66">
        <v>0</v>
      </c>
      <c r="W10" s="66">
        <v>0</v>
      </c>
      <c r="X10" s="66">
        <v>0</v>
      </c>
      <c r="Y10" s="66">
        <v>0</v>
      </c>
      <c r="Z10" s="66">
        <v>0</v>
      </c>
      <c r="AA10" s="88">
        <v>0</v>
      </c>
      <c r="AB10" s="127"/>
      <c r="AC10" s="127"/>
      <c r="AD10" s="128"/>
      <c r="AE10" s="128"/>
      <c r="AF10" s="97"/>
      <c r="AG10" s="90">
        <v>0</v>
      </c>
      <c r="AH10" s="66">
        <v>0</v>
      </c>
      <c r="AI10" s="90">
        <v>0</v>
      </c>
      <c r="AJ10" s="95">
        <v>0</v>
      </c>
      <c r="AK10" s="97">
        <v>0</v>
      </c>
      <c r="AL10" s="94" t="s">
        <v>1</v>
      </c>
    </row>
    <row r="11" spans="1:38" ht="13.5">
      <c r="A11" s="170"/>
      <c r="B11" s="62"/>
      <c r="C11" s="62"/>
      <c r="D11" s="62"/>
      <c r="E11" s="62"/>
      <c r="F11" s="99"/>
      <c r="G11" s="102">
        <v>0</v>
      </c>
      <c r="H11" s="99"/>
      <c r="I11" s="101"/>
      <c r="J11" s="99"/>
      <c r="K11" s="101"/>
      <c r="L11" s="102">
        <v>0</v>
      </c>
      <c r="M11" s="102">
        <v>0</v>
      </c>
      <c r="N11" s="99"/>
      <c r="O11" s="101"/>
      <c r="P11" s="102"/>
      <c r="Q11" s="102"/>
      <c r="R11" s="107">
        <v>0</v>
      </c>
      <c r="S11" s="103"/>
      <c r="T11" s="102"/>
      <c r="U11" s="102"/>
      <c r="V11" s="102"/>
      <c r="W11" s="102"/>
      <c r="X11" s="102"/>
      <c r="Y11" s="102"/>
      <c r="Z11" s="102"/>
      <c r="AA11" s="99"/>
      <c r="AB11" s="129"/>
      <c r="AC11" s="129"/>
      <c r="AD11" s="130"/>
      <c r="AE11" s="130"/>
      <c r="AF11" s="101">
        <v>0</v>
      </c>
      <c r="AG11" s="101"/>
      <c r="AH11" s="102"/>
      <c r="AI11" s="101"/>
      <c r="AJ11" s="101"/>
      <c r="AK11" s="102"/>
      <c r="AL11" s="105"/>
    </row>
    <row r="12" spans="1:38" ht="13.5" customHeight="1">
      <c r="A12" s="227" t="s">
        <v>70</v>
      </c>
      <c r="B12" s="152"/>
      <c r="C12" s="152"/>
      <c r="D12" s="152"/>
      <c r="E12" s="152"/>
      <c r="F12" s="67"/>
      <c r="G12" s="68"/>
      <c r="H12" s="67"/>
      <c r="I12" s="69">
        <v>12734</v>
      </c>
      <c r="J12" s="145">
        <v>45.7942244758514</v>
      </c>
      <c r="K12" s="69"/>
      <c r="L12" s="68">
        <v>16</v>
      </c>
      <c r="M12" s="68"/>
      <c r="N12" s="67"/>
      <c r="O12" s="69"/>
      <c r="P12" s="68"/>
      <c r="Q12" s="68"/>
      <c r="R12" s="71">
        <v>91.3</v>
      </c>
      <c r="S12" s="72"/>
      <c r="T12" s="68"/>
      <c r="U12" s="68"/>
      <c r="V12" s="68"/>
      <c r="W12" s="68"/>
      <c r="X12" s="68"/>
      <c r="Y12" s="68"/>
      <c r="Z12" s="68"/>
      <c r="AA12" s="67"/>
      <c r="AB12" s="147"/>
      <c r="AC12" s="147"/>
      <c r="AD12" s="141"/>
      <c r="AE12" s="141"/>
      <c r="AF12" s="69">
        <v>3146.4</v>
      </c>
      <c r="AG12" s="90"/>
      <c r="AH12" s="66"/>
      <c r="AI12" s="90"/>
      <c r="AJ12" s="90"/>
      <c r="AK12" s="66"/>
      <c r="AL12" s="94"/>
    </row>
    <row r="13" spans="1:38" ht="13.5">
      <c r="A13" s="228"/>
      <c r="B13" s="152"/>
      <c r="C13" s="152"/>
      <c r="D13" s="152"/>
      <c r="E13" s="152"/>
      <c r="F13" s="67">
        <v>27807</v>
      </c>
      <c r="G13" s="142">
        <v>0</v>
      </c>
      <c r="H13" s="67">
        <v>27807</v>
      </c>
      <c r="I13" s="75"/>
      <c r="J13" s="151"/>
      <c r="K13" s="69">
        <v>27437</v>
      </c>
      <c r="L13" s="77"/>
      <c r="M13" s="77"/>
      <c r="N13" s="67">
        <v>2404</v>
      </c>
      <c r="O13" s="69">
        <v>348</v>
      </c>
      <c r="P13" s="68">
        <v>3091</v>
      </c>
      <c r="Q13" s="68">
        <v>21964</v>
      </c>
      <c r="R13" s="78"/>
      <c r="S13" s="72">
        <v>11.7</v>
      </c>
      <c r="T13" s="68">
        <v>69.2</v>
      </c>
      <c r="U13" s="68">
        <v>5793.1</v>
      </c>
      <c r="V13" s="68">
        <v>6859.8</v>
      </c>
      <c r="W13" s="68">
        <v>485.6</v>
      </c>
      <c r="X13" s="68">
        <v>7540.1</v>
      </c>
      <c r="Y13" s="68">
        <v>7047.5</v>
      </c>
      <c r="Z13" s="68"/>
      <c r="AA13" s="67">
        <v>2341.3</v>
      </c>
      <c r="AB13" s="153"/>
      <c r="AC13" s="153"/>
      <c r="AD13" s="140"/>
      <c r="AE13" s="140"/>
      <c r="AF13" s="77"/>
      <c r="AG13" s="90">
        <v>0</v>
      </c>
      <c r="AH13" s="66">
        <v>0</v>
      </c>
      <c r="AI13" s="90">
        <v>326564.9</v>
      </c>
      <c r="AJ13" s="95">
        <v>172250.3</v>
      </c>
      <c r="AK13" s="97">
        <v>119761</v>
      </c>
      <c r="AL13" s="94">
        <v>9</v>
      </c>
    </row>
    <row r="14" spans="1:38" ht="13.5">
      <c r="A14" s="229"/>
      <c r="B14" s="154"/>
      <c r="C14" s="154"/>
      <c r="D14" s="154"/>
      <c r="E14" s="154"/>
      <c r="F14" s="80"/>
      <c r="G14" s="81"/>
      <c r="H14" s="80"/>
      <c r="I14" s="82">
        <v>15073</v>
      </c>
      <c r="J14" s="80"/>
      <c r="K14" s="82"/>
      <c r="L14" s="81">
        <v>370</v>
      </c>
      <c r="M14" s="81">
        <v>0</v>
      </c>
      <c r="N14" s="80"/>
      <c r="O14" s="82"/>
      <c r="P14" s="81"/>
      <c r="Q14" s="81"/>
      <c r="R14" s="84">
        <v>25403</v>
      </c>
      <c r="S14" s="85"/>
      <c r="T14" s="81"/>
      <c r="U14" s="81"/>
      <c r="V14" s="81"/>
      <c r="W14" s="81"/>
      <c r="X14" s="81"/>
      <c r="Y14" s="81"/>
      <c r="Z14" s="81"/>
      <c r="AA14" s="80"/>
      <c r="AB14" s="150"/>
      <c r="AC14" s="150"/>
      <c r="AD14" s="144"/>
      <c r="AE14" s="144"/>
      <c r="AF14" s="82">
        <v>3132.5</v>
      </c>
      <c r="AG14" s="101"/>
      <c r="AH14" s="102"/>
      <c r="AI14" s="101"/>
      <c r="AJ14" s="101"/>
      <c r="AK14" s="102"/>
      <c r="AL14" s="105"/>
    </row>
    <row r="15" spans="1:38" ht="13.5">
      <c r="A15" s="227" t="s">
        <v>71</v>
      </c>
      <c r="B15" s="152"/>
      <c r="C15" s="152"/>
      <c r="D15" s="152"/>
      <c r="E15" s="152"/>
      <c r="F15" s="67"/>
      <c r="G15" s="142">
        <f>G9+G12</f>
        <v>0</v>
      </c>
      <c r="H15" s="67"/>
      <c r="I15" s="69">
        <v>12734</v>
      </c>
      <c r="J15" s="70">
        <v>45.7942244758514</v>
      </c>
      <c r="K15" s="69"/>
      <c r="L15" s="68">
        <f>L9+L12</f>
        <v>16</v>
      </c>
      <c r="M15" s="68">
        <f>M9+M12</f>
        <v>0</v>
      </c>
      <c r="N15" s="67"/>
      <c r="O15" s="69"/>
      <c r="P15" s="68"/>
      <c r="Q15" s="68"/>
      <c r="R15" s="71">
        <v>91.3</v>
      </c>
      <c r="S15" s="72"/>
      <c r="T15" s="68"/>
      <c r="U15" s="68"/>
      <c r="V15" s="68"/>
      <c r="W15" s="68"/>
      <c r="X15" s="68"/>
      <c r="Y15" s="68"/>
      <c r="Z15" s="68"/>
      <c r="AA15" s="67"/>
      <c r="AB15" s="147"/>
      <c r="AC15" s="147"/>
      <c r="AD15" s="141"/>
      <c r="AE15" s="141"/>
      <c r="AF15" s="69">
        <f>AF9+AF12</f>
        <v>3146.4</v>
      </c>
      <c r="AG15" s="90">
        <v>0</v>
      </c>
      <c r="AH15" s="66">
        <v>0</v>
      </c>
      <c r="AI15" s="90">
        <v>0</v>
      </c>
      <c r="AJ15" s="90">
        <v>0</v>
      </c>
      <c r="AK15" s="66">
        <v>0</v>
      </c>
      <c r="AL15" s="94"/>
    </row>
    <row r="16" spans="1:38" ht="13.5">
      <c r="A16" s="228"/>
      <c r="B16" s="152"/>
      <c r="C16" s="152"/>
      <c r="D16" s="152"/>
      <c r="E16" s="152"/>
      <c r="F16" s="67">
        <f>F10+F13</f>
        <v>27807</v>
      </c>
      <c r="G16" s="142">
        <f>G10+G13</f>
        <v>0</v>
      </c>
      <c r="H16" s="67">
        <f>H10+H13</f>
        <v>27807</v>
      </c>
      <c r="I16" s="75"/>
      <c r="J16" s="76"/>
      <c r="K16" s="69">
        <f>K10+K13</f>
        <v>27437</v>
      </c>
      <c r="L16" s="77"/>
      <c r="M16" s="77"/>
      <c r="N16" s="68">
        <f>N10+N13</f>
        <v>2404</v>
      </c>
      <c r="O16" s="68">
        <f>O10+O13</f>
        <v>348</v>
      </c>
      <c r="P16" s="68">
        <f>P10+P13</f>
        <v>3091</v>
      </c>
      <c r="Q16" s="68">
        <f>Q10+Q13</f>
        <v>21964</v>
      </c>
      <c r="R16" s="78"/>
      <c r="S16" s="72">
        <f>S10+S13</f>
        <v>11.7</v>
      </c>
      <c r="T16" s="68">
        <f aca="true" t="shared" si="0" ref="T16:AA16">T10+T13</f>
        <v>69.2</v>
      </c>
      <c r="U16" s="68">
        <f t="shared" si="0"/>
        <v>5793.1</v>
      </c>
      <c r="V16" s="68">
        <f t="shared" si="0"/>
        <v>6859.8</v>
      </c>
      <c r="W16" s="68">
        <f t="shared" si="0"/>
        <v>485.6</v>
      </c>
      <c r="X16" s="68">
        <f t="shared" si="0"/>
        <v>7540.1</v>
      </c>
      <c r="Y16" s="68">
        <f t="shared" si="0"/>
        <v>7047.5</v>
      </c>
      <c r="Z16" s="68">
        <f t="shared" si="0"/>
        <v>0</v>
      </c>
      <c r="AA16" s="68">
        <f t="shared" si="0"/>
        <v>2341.3</v>
      </c>
      <c r="AB16" s="140">
        <f>AB10+AB13</f>
        <v>0</v>
      </c>
      <c r="AC16" s="140">
        <f>AC10+AC13</f>
        <v>0</v>
      </c>
      <c r="AD16" s="140">
        <f>AD10+AD13</f>
        <v>0</v>
      </c>
      <c r="AE16" s="140">
        <f>AE10+AE13</f>
        <v>0</v>
      </c>
      <c r="AF16" s="77">
        <v>0</v>
      </c>
      <c r="AG16" s="90">
        <f>AG10+AG13</f>
        <v>0</v>
      </c>
      <c r="AH16" s="66">
        <f>AH10+AH13</f>
        <v>0</v>
      </c>
      <c r="AI16" s="90">
        <f>AI10+AI13</f>
        <v>326564.9</v>
      </c>
      <c r="AJ16" s="90">
        <f>AJ10+AJ13</f>
        <v>172250.3</v>
      </c>
      <c r="AK16" s="90">
        <f>AK10+AK13</f>
        <v>119761</v>
      </c>
      <c r="AL16" s="94">
        <v>9</v>
      </c>
    </row>
    <row r="17" spans="1:38" ht="13.5">
      <c r="A17" s="229"/>
      <c r="B17" s="154"/>
      <c r="C17" s="154"/>
      <c r="D17" s="154"/>
      <c r="E17" s="154"/>
      <c r="F17" s="80"/>
      <c r="G17" s="81">
        <f>G11+G14</f>
        <v>0</v>
      </c>
      <c r="H17" s="80"/>
      <c r="I17" s="82">
        <v>15073</v>
      </c>
      <c r="J17" s="83"/>
      <c r="K17" s="82"/>
      <c r="L17" s="81">
        <f>L11+L14</f>
        <v>370</v>
      </c>
      <c r="M17" s="81">
        <f>M11+M14</f>
        <v>0</v>
      </c>
      <c r="N17" s="80"/>
      <c r="O17" s="82"/>
      <c r="P17" s="81"/>
      <c r="Q17" s="81"/>
      <c r="R17" s="84">
        <v>25403</v>
      </c>
      <c r="S17" s="85"/>
      <c r="T17" s="81"/>
      <c r="U17" s="81"/>
      <c r="V17" s="81"/>
      <c r="W17" s="81"/>
      <c r="X17" s="81"/>
      <c r="Y17" s="81"/>
      <c r="Z17" s="81"/>
      <c r="AA17" s="80"/>
      <c r="AB17" s="150"/>
      <c r="AC17" s="150"/>
      <c r="AD17" s="144"/>
      <c r="AE17" s="144"/>
      <c r="AF17" s="82">
        <f>AF11+AF14</f>
        <v>3132.5</v>
      </c>
      <c r="AG17" s="101">
        <v>0</v>
      </c>
      <c r="AH17" s="102">
        <v>0</v>
      </c>
      <c r="AI17" s="101">
        <v>0</v>
      </c>
      <c r="AJ17" s="101">
        <v>0</v>
      </c>
      <c r="AK17" s="102">
        <v>0</v>
      </c>
      <c r="AL17" s="105"/>
    </row>
    <row r="18" spans="1:38" ht="13.5">
      <c r="A18" s="155"/>
      <c r="B18" s="152"/>
      <c r="C18" s="152"/>
      <c r="D18" s="152"/>
      <c r="E18" s="152"/>
      <c r="F18" s="67"/>
      <c r="G18" s="68"/>
      <c r="H18" s="67"/>
      <c r="I18" s="69">
        <v>23596</v>
      </c>
      <c r="J18" s="145">
        <v>73.12961011591148</v>
      </c>
      <c r="K18" s="69"/>
      <c r="L18" s="68">
        <v>36</v>
      </c>
      <c r="M18" s="68">
        <v>2</v>
      </c>
      <c r="N18" s="67"/>
      <c r="O18" s="69"/>
      <c r="P18" s="68"/>
      <c r="Q18" s="68"/>
      <c r="R18" s="71">
        <v>99.8</v>
      </c>
      <c r="S18" s="72"/>
      <c r="T18" s="68"/>
      <c r="U18" s="68"/>
      <c r="V18" s="68"/>
      <c r="W18" s="68"/>
      <c r="X18" s="68"/>
      <c r="Y18" s="68"/>
      <c r="Z18" s="68"/>
      <c r="AA18" s="67"/>
      <c r="AB18" s="147"/>
      <c r="AC18" s="147"/>
      <c r="AD18" s="141"/>
      <c r="AE18" s="141"/>
      <c r="AF18" s="69">
        <v>25816.9</v>
      </c>
      <c r="AG18" s="90"/>
      <c r="AH18" s="66"/>
      <c r="AI18" s="90"/>
      <c r="AJ18" s="90"/>
      <c r="AK18" s="66"/>
      <c r="AL18" s="94"/>
    </row>
    <row r="19" spans="1:38" ht="13.5">
      <c r="A19" s="156" t="s">
        <v>72</v>
      </c>
      <c r="B19" s="152"/>
      <c r="C19" s="152"/>
      <c r="D19" s="152"/>
      <c r="E19" s="152"/>
      <c r="F19" s="67">
        <v>32561.3</v>
      </c>
      <c r="G19" s="142">
        <v>0</v>
      </c>
      <c r="H19" s="67">
        <v>32266</v>
      </c>
      <c r="I19" s="75"/>
      <c r="J19" s="151"/>
      <c r="K19" s="69">
        <v>31319</v>
      </c>
      <c r="L19" s="77"/>
      <c r="M19" s="77"/>
      <c r="N19" s="67">
        <v>64</v>
      </c>
      <c r="O19" s="69">
        <v>110</v>
      </c>
      <c r="P19" s="68">
        <v>15222</v>
      </c>
      <c r="Q19" s="68">
        <v>16871</v>
      </c>
      <c r="R19" s="78"/>
      <c r="S19" s="72">
        <v>8.9</v>
      </c>
      <c r="T19" s="68">
        <v>39.8</v>
      </c>
      <c r="U19" s="68">
        <v>18341.1</v>
      </c>
      <c r="V19" s="68">
        <v>5205.7</v>
      </c>
      <c r="W19" s="68">
        <v>201.6</v>
      </c>
      <c r="X19" s="68">
        <v>4040.9</v>
      </c>
      <c r="Y19" s="68">
        <v>4428.8</v>
      </c>
      <c r="Z19" s="68"/>
      <c r="AA19" s="67">
        <v>0</v>
      </c>
      <c r="AB19" s="153"/>
      <c r="AC19" s="153"/>
      <c r="AD19" s="140"/>
      <c r="AE19" s="140">
        <v>1</v>
      </c>
      <c r="AF19" s="77"/>
      <c r="AG19" s="90">
        <v>3</v>
      </c>
      <c r="AH19" s="66">
        <v>0</v>
      </c>
      <c r="AI19" s="90">
        <v>363950.1</v>
      </c>
      <c r="AJ19" s="95">
        <v>307597.7</v>
      </c>
      <c r="AK19" s="97">
        <v>181034.4</v>
      </c>
      <c r="AL19" s="94">
        <v>25</v>
      </c>
    </row>
    <row r="20" spans="1:38" ht="13.5">
      <c r="A20" s="157"/>
      <c r="B20" s="154"/>
      <c r="C20" s="154"/>
      <c r="D20" s="154"/>
      <c r="E20" s="154"/>
      <c r="F20" s="80"/>
      <c r="G20" s="81">
        <v>295</v>
      </c>
      <c r="H20" s="80"/>
      <c r="I20" s="82">
        <v>8670</v>
      </c>
      <c r="J20" s="80"/>
      <c r="K20" s="82"/>
      <c r="L20" s="81">
        <v>894</v>
      </c>
      <c r="M20" s="81">
        <v>53</v>
      </c>
      <c r="N20" s="80"/>
      <c r="O20" s="82"/>
      <c r="P20" s="81"/>
      <c r="Q20" s="81"/>
      <c r="R20" s="84">
        <v>32203</v>
      </c>
      <c r="S20" s="85"/>
      <c r="T20" s="81"/>
      <c r="U20" s="81"/>
      <c r="V20" s="81"/>
      <c r="W20" s="81"/>
      <c r="X20" s="81"/>
      <c r="Y20" s="81"/>
      <c r="Z20" s="81"/>
      <c r="AA20" s="80"/>
      <c r="AB20" s="150"/>
      <c r="AC20" s="150"/>
      <c r="AD20" s="144"/>
      <c r="AE20" s="144"/>
      <c r="AF20" s="82">
        <v>15118.5</v>
      </c>
      <c r="AG20" s="101"/>
      <c r="AH20" s="102"/>
      <c r="AI20" s="101"/>
      <c r="AJ20" s="101"/>
      <c r="AK20" s="102"/>
      <c r="AL20" s="105"/>
    </row>
    <row r="21" spans="1:38" ht="13.5">
      <c r="A21" s="155"/>
      <c r="B21" s="152"/>
      <c r="C21" s="152"/>
      <c r="D21" s="152"/>
      <c r="E21" s="152"/>
      <c r="F21" s="67"/>
      <c r="G21" s="68"/>
      <c r="H21" s="67"/>
      <c r="I21" s="69">
        <v>8027</v>
      </c>
      <c r="J21" s="145">
        <v>32.62212468503617</v>
      </c>
      <c r="K21" s="69"/>
      <c r="L21" s="68">
        <v>17</v>
      </c>
      <c r="M21" s="68"/>
      <c r="N21" s="67"/>
      <c r="O21" s="69"/>
      <c r="P21" s="68"/>
      <c r="Q21" s="68"/>
      <c r="R21" s="71">
        <v>87.5</v>
      </c>
      <c r="S21" s="72"/>
      <c r="T21" s="68"/>
      <c r="U21" s="68"/>
      <c r="V21" s="68"/>
      <c r="W21" s="68"/>
      <c r="X21" s="68"/>
      <c r="Y21" s="68"/>
      <c r="Z21" s="68"/>
      <c r="AA21" s="67"/>
      <c r="AB21" s="147"/>
      <c r="AC21" s="147"/>
      <c r="AD21" s="141"/>
      <c r="AE21" s="141"/>
      <c r="AF21" s="69">
        <v>3070.4</v>
      </c>
      <c r="AG21" s="90"/>
      <c r="AH21" s="66"/>
      <c r="AI21" s="90"/>
      <c r="AJ21" s="90"/>
      <c r="AK21" s="66"/>
      <c r="AL21" s="94"/>
    </row>
    <row r="22" spans="1:38" ht="13.5">
      <c r="A22" s="156" t="s">
        <v>73</v>
      </c>
      <c r="B22" s="152"/>
      <c r="C22" s="152"/>
      <c r="D22" s="152"/>
      <c r="E22" s="152"/>
      <c r="F22" s="67">
        <v>27501</v>
      </c>
      <c r="G22" s="142">
        <v>1731</v>
      </c>
      <c r="H22" s="67">
        <v>24606</v>
      </c>
      <c r="I22" s="75"/>
      <c r="J22" s="151"/>
      <c r="K22" s="69">
        <v>24447</v>
      </c>
      <c r="L22" s="77"/>
      <c r="M22" s="77"/>
      <c r="N22" s="67">
        <v>3059</v>
      </c>
      <c r="O22" s="69">
        <v>314</v>
      </c>
      <c r="P22" s="68">
        <v>1786</v>
      </c>
      <c r="Q22" s="68">
        <v>19447</v>
      </c>
      <c r="R22" s="78"/>
      <c r="S22" s="72">
        <v>0</v>
      </c>
      <c r="T22" s="68">
        <v>57.7</v>
      </c>
      <c r="U22" s="68">
        <v>3842.3</v>
      </c>
      <c r="V22" s="68">
        <v>4126.9</v>
      </c>
      <c r="W22" s="68">
        <v>519.3</v>
      </c>
      <c r="X22" s="68">
        <v>5525.1</v>
      </c>
      <c r="Y22" s="68">
        <v>10533.8</v>
      </c>
      <c r="Z22" s="68"/>
      <c r="AA22" s="67">
        <v>2384.7</v>
      </c>
      <c r="AB22" s="153"/>
      <c r="AC22" s="153"/>
      <c r="AD22" s="140"/>
      <c r="AE22" s="140"/>
      <c r="AF22" s="77"/>
      <c r="AG22" s="90">
        <v>1</v>
      </c>
      <c r="AH22" s="66">
        <v>0</v>
      </c>
      <c r="AI22" s="90">
        <v>165488.6</v>
      </c>
      <c r="AJ22" s="95">
        <v>133216.8</v>
      </c>
      <c r="AK22" s="97">
        <v>93571.5</v>
      </c>
      <c r="AL22" s="94">
        <v>52</v>
      </c>
    </row>
    <row r="23" spans="1:38" ht="13.5">
      <c r="A23" s="157"/>
      <c r="B23" s="154"/>
      <c r="C23" s="154"/>
      <c r="D23" s="154"/>
      <c r="E23" s="154"/>
      <c r="F23" s="80"/>
      <c r="G23" s="81">
        <v>1164</v>
      </c>
      <c r="H23" s="80"/>
      <c r="I23" s="82">
        <v>16579</v>
      </c>
      <c r="J23" s="80"/>
      <c r="K23" s="82"/>
      <c r="L23" s="81">
        <v>159</v>
      </c>
      <c r="M23" s="81">
        <v>0</v>
      </c>
      <c r="N23" s="80"/>
      <c r="O23" s="82"/>
      <c r="P23" s="81"/>
      <c r="Q23" s="81"/>
      <c r="R23" s="84">
        <v>21547</v>
      </c>
      <c r="S23" s="85"/>
      <c r="T23" s="81"/>
      <c r="U23" s="81"/>
      <c r="V23" s="81"/>
      <c r="W23" s="81"/>
      <c r="X23" s="81"/>
      <c r="Y23" s="81"/>
      <c r="Z23" s="81"/>
      <c r="AA23" s="80"/>
      <c r="AB23" s="150"/>
      <c r="AC23" s="150"/>
      <c r="AD23" s="144"/>
      <c r="AE23" s="144"/>
      <c r="AF23" s="82">
        <v>2794.9</v>
      </c>
      <c r="AG23" s="101"/>
      <c r="AH23" s="102"/>
      <c r="AI23" s="101"/>
      <c r="AJ23" s="101"/>
      <c r="AK23" s="102"/>
      <c r="AL23" s="105"/>
    </row>
    <row r="24" spans="1:38" ht="13.5">
      <c r="A24" s="227" t="s">
        <v>74</v>
      </c>
      <c r="B24" s="152"/>
      <c r="C24" s="152"/>
      <c r="D24" s="152"/>
      <c r="E24" s="152"/>
      <c r="F24" s="67"/>
      <c r="G24" s="68">
        <f>G18+G21</f>
        <v>0</v>
      </c>
      <c r="H24" s="67"/>
      <c r="I24" s="69">
        <v>31623</v>
      </c>
      <c r="J24" s="70">
        <v>55.60381206920805</v>
      </c>
      <c r="K24" s="69"/>
      <c r="L24" s="68">
        <f>L18+L21</f>
        <v>53</v>
      </c>
      <c r="M24" s="68">
        <f>M18+M21</f>
        <v>2</v>
      </c>
      <c r="N24" s="67"/>
      <c r="O24" s="69"/>
      <c r="P24" s="68"/>
      <c r="Q24" s="68"/>
      <c r="R24" s="71">
        <v>94.5</v>
      </c>
      <c r="S24" s="72"/>
      <c r="T24" s="68"/>
      <c r="U24" s="68"/>
      <c r="V24" s="68"/>
      <c r="W24" s="68"/>
      <c r="X24" s="68"/>
      <c r="Y24" s="68"/>
      <c r="Z24" s="68"/>
      <c r="AA24" s="67"/>
      <c r="AB24" s="147"/>
      <c r="AC24" s="147"/>
      <c r="AD24" s="141"/>
      <c r="AE24" s="141"/>
      <c r="AF24" s="69">
        <f>AF18+AF21</f>
        <v>28887.300000000003</v>
      </c>
      <c r="AG24" s="90"/>
      <c r="AH24" s="66"/>
      <c r="AI24" s="90"/>
      <c r="AJ24" s="90"/>
      <c r="AK24" s="66"/>
      <c r="AL24" s="94"/>
    </row>
    <row r="25" spans="1:38" ht="13.5">
      <c r="A25" s="228"/>
      <c r="B25" s="152"/>
      <c r="C25" s="152"/>
      <c r="D25" s="152"/>
      <c r="E25" s="152"/>
      <c r="F25" s="67">
        <f>F19+F22</f>
        <v>60062.3</v>
      </c>
      <c r="G25" s="142">
        <f>G19+G22</f>
        <v>1731</v>
      </c>
      <c r="H25" s="67">
        <f>H19+H22</f>
        <v>56872</v>
      </c>
      <c r="I25" s="75"/>
      <c r="J25" s="76"/>
      <c r="K25" s="69">
        <f>K19+K22</f>
        <v>55766</v>
      </c>
      <c r="L25" s="77"/>
      <c r="M25" s="77"/>
      <c r="N25" s="68">
        <f>N19+N22</f>
        <v>3123</v>
      </c>
      <c r="O25" s="68">
        <f>O19+O22</f>
        <v>424</v>
      </c>
      <c r="P25" s="68">
        <f>P19+P22</f>
        <v>17008</v>
      </c>
      <c r="Q25" s="68">
        <f>Q19+Q22</f>
        <v>36318</v>
      </c>
      <c r="R25" s="78"/>
      <c r="S25" s="72">
        <f>S19+S22</f>
        <v>8.9</v>
      </c>
      <c r="T25" s="68">
        <f aca="true" t="shared" si="1" ref="T25:AA25">T19+T22</f>
        <v>97.5</v>
      </c>
      <c r="U25" s="68">
        <f t="shared" si="1"/>
        <v>22183.399999999998</v>
      </c>
      <c r="V25" s="68">
        <f t="shared" si="1"/>
        <v>9332.599999999999</v>
      </c>
      <c r="W25" s="68">
        <f t="shared" si="1"/>
        <v>720.9</v>
      </c>
      <c r="X25" s="68">
        <f t="shared" si="1"/>
        <v>9566</v>
      </c>
      <c r="Y25" s="68">
        <f t="shared" si="1"/>
        <v>14962.599999999999</v>
      </c>
      <c r="Z25" s="68">
        <f t="shared" si="1"/>
        <v>0</v>
      </c>
      <c r="AA25" s="68">
        <f t="shared" si="1"/>
        <v>2384.7</v>
      </c>
      <c r="AB25" s="140">
        <f>AB19+AB22</f>
        <v>0</v>
      </c>
      <c r="AC25" s="140">
        <f>AC19+AC22</f>
        <v>0</v>
      </c>
      <c r="AD25" s="140">
        <f>AD19+AD22</f>
        <v>0</v>
      </c>
      <c r="AE25" s="140">
        <f>AE19+AE22</f>
        <v>1</v>
      </c>
      <c r="AF25" s="77"/>
      <c r="AG25" s="90">
        <f aca="true" t="shared" si="2" ref="AG25:AL25">AG19+AG22</f>
        <v>4</v>
      </c>
      <c r="AH25" s="66">
        <f t="shared" si="2"/>
        <v>0</v>
      </c>
      <c r="AI25" s="90">
        <f t="shared" si="2"/>
        <v>529438.7</v>
      </c>
      <c r="AJ25" s="90">
        <f t="shared" si="2"/>
        <v>440814.5</v>
      </c>
      <c r="AK25" s="90">
        <f t="shared" si="2"/>
        <v>274605.9</v>
      </c>
      <c r="AL25" s="94">
        <f t="shared" si="2"/>
        <v>77</v>
      </c>
    </row>
    <row r="26" spans="1:38" ht="13.5">
      <c r="A26" s="229"/>
      <c r="B26" s="154"/>
      <c r="C26" s="154"/>
      <c r="D26" s="154"/>
      <c r="E26" s="154"/>
      <c r="F26" s="80"/>
      <c r="G26" s="81">
        <f>G20+G23</f>
        <v>1459</v>
      </c>
      <c r="H26" s="80"/>
      <c r="I26" s="82">
        <v>25249</v>
      </c>
      <c r="J26" s="83"/>
      <c r="K26" s="82"/>
      <c r="L26" s="81">
        <f>L20+L23</f>
        <v>1053</v>
      </c>
      <c r="M26" s="81">
        <f>M20+M23</f>
        <v>53</v>
      </c>
      <c r="N26" s="80"/>
      <c r="O26" s="82"/>
      <c r="P26" s="81"/>
      <c r="Q26" s="81"/>
      <c r="R26" s="84">
        <v>53750</v>
      </c>
      <c r="S26" s="85"/>
      <c r="T26" s="81"/>
      <c r="U26" s="81"/>
      <c r="V26" s="81"/>
      <c r="W26" s="81"/>
      <c r="X26" s="81"/>
      <c r="Y26" s="81"/>
      <c r="Z26" s="81"/>
      <c r="AA26" s="80"/>
      <c r="AB26" s="150"/>
      <c r="AC26" s="150"/>
      <c r="AD26" s="144"/>
      <c r="AE26" s="144"/>
      <c r="AF26" s="82">
        <f>AF20+AF23</f>
        <v>17913.4</v>
      </c>
      <c r="AG26" s="101"/>
      <c r="AH26" s="102"/>
      <c r="AI26" s="101"/>
      <c r="AJ26" s="101"/>
      <c r="AK26" s="102"/>
      <c r="AL26" s="105"/>
    </row>
    <row r="27" spans="1:38" ht="13.5">
      <c r="A27" s="227" t="s">
        <v>75</v>
      </c>
      <c r="B27" s="152"/>
      <c r="C27" s="152"/>
      <c r="D27" s="152"/>
      <c r="E27" s="152"/>
      <c r="F27" s="67"/>
      <c r="G27" s="68">
        <f>G15+G24</f>
        <v>0</v>
      </c>
      <c r="H27" s="67"/>
      <c r="I27" s="69">
        <v>44357</v>
      </c>
      <c r="J27" s="70">
        <v>52.38252695473494</v>
      </c>
      <c r="K27" s="69"/>
      <c r="L27" s="68">
        <f>L15+L24</f>
        <v>69</v>
      </c>
      <c r="M27" s="68">
        <f>M15+M24</f>
        <v>2</v>
      </c>
      <c r="N27" s="67"/>
      <c r="O27" s="69"/>
      <c r="P27" s="68"/>
      <c r="Q27" s="68"/>
      <c r="R27" s="71">
        <v>93.4</v>
      </c>
      <c r="S27" s="72"/>
      <c r="T27" s="68"/>
      <c r="U27" s="68"/>
      <c r="V27" s="68"/>
      <c r="W27" s="68"/>
      <c r="X27" s="68"/>
      <c r="Y27" s="68"/>
      <c r="Z27" s="68"/>
      <c r="AA27" s="67"/>
      <c r="AB27" s="147"/>
      <c r="AC27" s="147"/>
      <c r="AD27" s="141"/>
      <c r="AE27" s="141"/>
      <c r="AF27" s="69">
        <f>AF15+AF24</f>
        <v>32033.700000000004</v>
      </c>
      <c r="AG27" s="90"/>
      <c r="AH27" s="66"/>
      <c r="AI27" s="90"/>
      <c r="AJ27" s="90"/>
      <c r="AK27" s="66"/>
      <c r="AL27" s="94"/>
    </row>
    <row r="28" spans="1:38" ht="13.5">
      <c r="A28" s="228"/>
      <c r="B28" s="152"/>
      <c r="C28" s="152"/>
      <c r="D28" s="152"/>
      <c r="E28" s="152"/>
      <c r="F28" s="67">
        <f>F16+F25</f>
        <v>87869.3</v>
      </c>
      <c r="G28" s="142">
        <f>G16+G25</f>
        <v>1731</v>
      </c>
      <c r="H28" s="67">
        <f>H16+H25</f>
        <v>84679</v>
      </c>
      <c r="I28" s="75"/>
      <c r="J28" s="76"/>
      <c r="K28" s="69">
        <f>K16+K25</f>
        <v>83203</v>
      </c>
      <c r="L28" s="77"/>
      <c r="M28" s="77"/>
      <c r="N28" s="68">
        <f>N16+N25</f>
        <v>5527</v>
      </c>
      <c r="O28" s="68">
        <f>O16+O25</f>
        <v>772</v>
      </c>
      <c r="P28" s="68">
        <f>P16+P25</f>
        <v>20099</v>
      </c>
      <c r="Q28" s="68">
        <f>Q16+Q25</f>
        <v>58282</v>
      </c>
      <c r="R28" s="78"/>
      <c r="S28" s="72">
        <f aca="true" t="shared" si="3" ref="S28:AA28">S16+S25</f>
        <v>20.6</v>
      </c>
      <c r="T28" s="68">
        <f t="shared" si="3"/>
        <v>166.7</v>
      </c>
      <c r="U28" s="68">
        <f t="shared" si="3"/>
        <v>27976.5</v>
      </c>
      <c r="V28" s="68">
        <f t="shared" si="3"/>
        <v>16192.399999999998</v>
      </c>
      <c r="W28" s="68">
        <f t="shared" si="3"/>
        <v>1206.5</v>
      </c>
      <c r="X28" s="68">
        <f t="shared" si="3"/>
        <v>17106.1</v>
      </c>
      <c r="Y28" s="68">
        <f t="shared" si="3"/>
        <v>22010.1</v>
      </c>
      <c r="Z28" s="68">
        <f t="shared" si="3"/>
        <v>0</v>
      </c>
      <c r="AA28" s="68">
        <f t="shared" si="3"/>
        <v>4726</v>
      </c>
      <c r="AB28" s="140">
        <f>AB16+AB25</f>
        <v>0</v>
      </c>
      <c r="AC28" s="140">
        <f>AC16+AC25</f>
        <v>0</v>
      </c>
      <c r="AD28" s="140">
        <f>AD16+AD25</f>
        <v>0</v>
      </c>
      <c r="AE28" s="140">
        <f>AE16+AE25</f>
        <v>1</v>
      </c>
      <c r="AF28" s="77"/>
      <c r="AG28" s="90">
        <f aca="true" t="shared" si="4" ref="AG28:AL28">AG16+AG25</f>
        <v>4</v>
      </c>
      <c r="AH28" s="66">
        <f t="shared" si="4"/>
        <v>0</v>
      </c>
      <c r="AI28" s="90">
        <f t="shared" si="4"/>
        <v>856003.6</v>
      </c>
      <c r="AJ28" s="90">
        <f t="shared" si="4"/>
        <v>613064.8</v>
      </c>
      <c r="AK28" s="90">
        <f t="shared" si="4"/>
        <v>394366.9</v>
      </c>
      <c r="AL28" s="94">
        <f t="shared" si="4"/>
        <v>86</v>
      </c>
    </row>
    <row r="29" spans="1:38" ht="13.5">
      <c r="A29" s="229"/>
      <c r="B29" s="154"/>
      <c r="C29" s="154"/>
      <c r="D29" s="154"/>
      <c r="E29" s="154"/>
      <c r="F29" s="80"/>
      <c r="G29" s="81">
        <f>G17+G26</f>
        <v>1459</v>
      </c>
      <c r="H29" s="80"/>
      <c r="I29" s="82">
        <v>25249</v>
      </c>
      <c r="J29" s="83"/>
      <c r="K29" s="82"/>
      <c r="L29" s="81">
        <f>L17+L26</f>
        <v>1423</v>
      </c>
      <c r="M29" s="81">
        <f>M17+M26</f>
        <v>53</v>
      </c>
      <c r="N29" s="80"/>
      <c r="O29" s="82"/>
      <c r="P29" s="81"/>
      <c r="Q29" s="81"/>
      <c r="R29" s="84">
        <v>79153</v>
      </c>
      <c r="S29" s="85"/>
      <c r="T29" s="81"/>
      <c r="U29" s="81"/>
      <c r="V29" s="81"/>
      <c r="W29" s="81"/>
      <c r="X29" s="81"/>
      <c r="Y29" s="81"/>
      <c r="Z29" s="81"/>
      <c r="AA29" s="80"/>
      <c r="AB29" s="150"/>
      <c r="AC29" s="150"/>
      <c r="AD29" s="144"/>
      <c r="AE29" s="144"/>
      <c r="AF29" s="82">
        <f>AF17+AF26</f>
        <v>21045.9</v>
      </c>
      <c r="AG29" s="101"/>
      <c r="AH29" s="102"/>
      <c r="AI29" s="101"/>
      <c r="AJ29" s="101"/>
      <c r="AK29" s="102"/>
      <c r="AL29" s="105"/>
    </row>
    <row r="30" spans="1:38" ht="13.5">
      <c r="A30" s="168" t="s">
        <v>76</v>
      </c>
      <c r="B30" s="61"/>
      <c r="C30" s="61"/>
      <c r="D30" s="61"/>
      <c r="E30" s="61"/>
      <c r="F30" s="88"/>
      <c r="G30" s="109">
        <f>G12+G24</f>
        <v>0</v>
      </c>
      <c r="H30" s="88"/>
      <c r="I30" s="90">
        <v>44357</v>
      </c>
      <c r="J30" s="89">
        <v>52.38252695473494</v>
      </c>
      <c r="K30" s="90"/>
      <c r="L30" s="66">
        <f>L12+L24</f>
        <v>69</v>
      </c>
      <c r="M30" s="66">
        <f>M12+M24</f>
        <v>2</v>
      </c>
      <c r="N30" s="88"/>
      <c r="O30" s="90"/>
      <c r="P30" s="66"/>
      <c r="Q30" s="66"/>
      <c r="R30" s="91">
        <v>93.4</v>
      </c>
      <c r="S30" s="92"/>
      <c r="T30" s="66"/>
      <c r="U30" s="66"/>
      <c r="V30" s="66"/>
      <c r="W30" s="66"/>
      <c r="X30" s="66"/>
      <c r="Y30" s="66"/>
      <c r="Z30" s="66"/>
      <c r="AA30" s="88"/>
      <c r="AB30" s="132"/>
      <c r="AC30" s="132"/>
      <c r="AD30" s="93"/>
      <c r="AE30" s="93"/>
      <c r="AF30" s="90">
        <f>AF12+AF24</f>
        <v>32033.700000000004</v>
      </c>
      <c r="AG30" s="90"/>
      <c r="AH30" s="66"/>
      <c r="AI30" s="90"/>
      <c r="AJ30" s="90"/>
      <c r="AK30" s="66"/>
      <c r="AL30" s="94"/>
    </row>
    <row r="31" spans="1:38" ht="13.5">
      <c r="A31" s="169"/>
      <c r="B31" s="61"/>
      <c r="C31" s="61"/>
      <c r="D31" s="61"/>
      <c r="E31" s="61"/>
      <c r="F31" s="88">
        <f>F13+F25</f>
        <v>87869.3</v>
      </c>
      <c r="G31" s="111">
        <f>G13+G25</f>
        <v>1731</v>
      </c>
      <c r="H31" s="66">
        <f>H13+H25</f>
        <v>84679</v>
      </c>
      <c r="I31" s="95"/>
      <c r="J31" s="96"/>
      <c r="K31" s="90">
        <f>K13+K25</f>
        <v>83203</v>
      </c>
      <c r="L31" s="97"/>
      <c r="M31" s="97"/>
      <c r="N31" s="88">
        <f>N13+N25</f>
        <v>5527</v>
      </c>
      <c r="O31" s="90">
        <f>O13+O25</f>
        <v>772</v>
      </c>
      <c r="P31" s="66">
        <f>P13+P25</f>
        <v>20099</v>
      </c>
      <c r="Q31" s="66">
        <f>Q13+Q25</f>
        <v>58282</v>
      </c>
      <c r="R31" s="98"/>
      <c r="S31" s="92">
        <f aca="true" t="shared" si="5" ref="S31:AE31">S13+S25</f>
        <v>20.6</v>
      </c>
      <c r="T31" s="66">
        <f t="shared" si="5"/>
        <v>166.7</v>
      </c>
      <c r="U31" s="66">
        <f t="shared" si="5"/>
        <v>27976.5</v>
      </c>
      <c r="V31" s="66">
        <f t="shared" si="5"/>
        <v>16192.399999999998</v>
      </c>
      <c r="W31" s="66">
        <f t="shared" si="5"/>
        <v>1206.5</v>
      </c>
      <c r="X31" s="66">
        <f t="shared" si="5"/>
        <v>17106.1</v>
      </c>
      <c r="Y31" s="66">
        <f t="shared" si="5"/>
        <v>22010.1</v>
      </c>
      <c r="Z31" s="66">
        <f t="shared" si="5"/>
        <v>0</v>
      </c>
      <c r="AA31" s="88">
        <f t="shared" si="5"/>
        <v>4726</v>
      </c>
      <c r="AB31" s="79">
        <f t="shared" si="5"/>
        <v>0</v>
      </c>
      <c r="AC31" s="79">
        <f t="shared" si="5"/>
        <v>0</v>
      </c>
      <c r="AD31" s="79">
        <f t="shared" si="5"/>
        <v>0</v>
      </c>
      <c r="AE31" s="79">
        <f t="shared" si="5"/>
        <v>1</v>
      </c>
      <c r="AF31" s="97"/>
      <c r="AG31" s="90">
        <f aca="true" t="shared" si="6" ref="AG31:AL31">AG13+AG25</f>
        <v>4</v>
      </c>
      <c r="AH31" s="66">
        <f t="shared" si="6"/>
        <v>0</v>
      </c>
      <c r="AI31" s="90">
        <f t="shared" si="6"/>
        <v>856003.6</v>
      </c>
      <c r="AJ31" s="95">
        <f t="shared" si="6"/>
        <v>613064.8</v>
      </c>
      <c r="AK31" s="97">
        <f t="shared" si="6"/>
        <v>394366.9</v>
      </c>
      <c r="AL31" s="94">
        <f t="shared" si="6"/>
        <v>86</v>
      </c>
    </row>
    <row r="32" spans="1:38" ht="13.5">
      <c r="A32" s="170"/>
      <c r="B32" s="62"/>
      <c r="C32" s="62"/>
      <c r="D32" s="62"/>
      <c r="E32" s="62"/>
      <c r="F32" s="99"/>
      <c r="G32" s="112">
        <f>G14+G26</f>
        <v>1459</v>
      </c>
      <c r="H32" s="99"/>
      <c r="I32" s="113">
        <v>40322</v>
      </c>
      <c r="J32" s="114"/>
      <c r="K32" s="101"/>
      <c r="L32" s="102">
        <f>L14+L26</f>
        <v>1423</v>
      </c>
      <c r="M32" s="102">
        <f>M14+M26</f>
        <v>53</v>
      </c>
      <c r="N32" s="99"/>
      <c r="O32" s="101"/>
      <c r="P32" s="102"/>
      <c r="Q32" s="102"/>
      <c r="R32" s="107">
        <v>79153</v>
      </c>
      <c r="S32" s="103"/>
      <c r="T32" s="102"/>
      <c r="U32" s="102"/>
      <c r="V32" s="102"/>
      <c r="W32" s="102"/>
      <c r="X32" s="102"/>
      <c r="Y32" s="102"/>
      <c r="Z32" s="102"/>
      <c r="AA32" s="99"/>
      <c r="AB32" s="133"/>
      <c r="AC32" s="133"/>
      <c r="AD32" s="104"/>
      <c r="AE32" s="104"/>
      <c r="AF32" s="101">
        <f>AF14+AF26</f>
        <v>21045.9</v>
      </c>
      <c r="AG32" s="101"/>
      <c r="AH32" s="102"/>
      <c r="AI32" s="101"/>
      <c r="AJ32" s="101"/>
      <c r="AK32" s="102"/>
      <c r="AL32" s="105"/>
    </row>
    <row r="33" spans="1:38" ht="13.5">
      <c r="A33" s="33"/>
      <c r="B33" s="61"/>
      <c r="C33" s="61"/>
      <c r="D33" s="61"/>
      <c r="E33" s="61"/>
      <c r="F33" s="88"/>
      <c r="G33" s="66">
        <v>0</v>
      </c>
      <c r="H33" s="88"/>
      <c r="I33" s="90">
        <v>0</v>
      </c>
      <c r="J33" s="88" t="s">
        <v>1</v>
      </c>
      <c r="K33" s="90"/>
      <c r="L33" s="66">
        <v>0</v>
      </c>
      <c r="M33" s="66">
        <v>0</v>
      </c>
      <c r="N33" s="88"/>
      <c r="O33" s="90"/>
      <c r="P33" s="66"/>
      <c r="Q33" s="66"/>
      <c r="R33" s="136">
        <f>IF(H34=0,0,ROUNDDOWN(R35/H34*100,1))</f>
        <v>0</v>
      </c>
      <c r="S33" s="92"/>
      <c r="T33" s="66"/>
      <c r="U33" s="66"/>
      <c r="V33" s="66"/>
      <c r="W33" s="66"/>
      <c r="X33" s="66"/>
      <c r="Y33" s="66"/>
      <c r="Z33" s="66"/>
      <c r="AA33" s="88"/>
      <c r="AB33" s="132"/>
      <c r="AC33" s="132"/>
      <c r="AD33" s="93"/>
      <c r="AE33" s="93"/>
      <c r="AF33" s="90">
        <v>0</v>
      </c>
      <c r="AG33" s="90"/>
      <c r="AH33" s="66"/>
      <c r="AI33" s="90"/>
      <c r="AJ33" s="90"/>
      <c r="AK33" s="66"/>
      <c r="AL33" s="94"/>
    </row>
    <row r="34" spans="1:38" ht="13.5">
      <c r="A34" s="26" t="s">
        <v>77</v>
      </c>
      <c r="B34" s="61"/>
      <c r="C34" s="61"/>
      <c r="D34" s="61"/>
      <c r="E34" s="61"/>
      <c r="F34" s="88">
        <v>0</v>
      </c>
      <c r="G34" s="106">
        <v>0</v>
      </c>
      <c r="H34" s="88">
        <v>0</v>
      </c>
      <c r="I34" s="95"/>
      <c r="J34" s="116"/>
      <c r="K34" s="90">
        <v>0</v>
      </c>
      <c r="L34" s="97"/>
      <c r="M34" s="97"/>
      <c r="N34" s="88">
        <v>0</v>
      </c>
      <c r="O34" s="90">
        <v>0</v>
      </c>
      <c r="P34" s="66">
        <v>0</v>
      </c>
      <c r="Q34" s="66">
        <v>0</v>
      </c>
      <c r="R34" s="98"/>
      <c r="S34" s="92">
        <v>0</v>
      </c>
      <c r="T34" s="66">
        <v>0</v>
      </c>
      <c r="U34" s="66">
        <v>0</v>
      </c>
      <c r="V34" s="66">
        <v>0</v>
      </c>
      <c r="W34" s="66">
        <v>0</v>
      </c>
      <c r="X34" s="66">
        <v>0</v>
      </c>
      <c r="Y34" s="66">
        <v>0</v>
      </c>
      <c r="Z34" s="66">
        <v>0</v>
      </c>
      <c r="AA34" s="88">
        <v>0</v>
      </c>
      <c r="AB34" s="134"/>
      <c r="AC34" s="134"/>
      <c r="AD34" s="79"/>
      <c r="AE34" s="79"/>
      <c r="AF34" s="97"/>
      <c r="AG34" s="90">
        <v>0</v>
      </c>
      <c r="AH34" s="66">
        <v>0</v>
      </c>
      <c r="AI34" s="90">
        <v>0</v>
      </c>
      <c r="AJ34" s="95">
        <v>0</v>
      </c>
      <c r="AK34" s="97">
        <v>0</v>
      </c>
      <c r="AL34" s="94">
        <v>0</v>
      </c>
    </row>
    <row r="35" spans="1:38" ht="13.5">
      <c r="A35" s="48"/>
      <c r="B35" s="62"/>
      <c r="C35" s="62"/>
      <c r="D35" s="62"/>
      <c r="E35" s="62"/>
      <c r="F35" s="99"/>
      <c r="G35" s="102">
        <v>0</v>
      </c>
      <c r="H35" s="99"/>
      <c r="I35" s="101">
        <v>0</v>
      </c>
      <c r="J35" s="99"/>
      <c r="K35" s="101"/>
      <c r="L35" s="102">
        <v>0</v>
      </c>
      <c r="M35" s="102">
        <v>0</v>
      </c>
      <c r="N35" s="99"/>
      <c r="O35" s="101"/>
      <c r="P35" s="102"/>
      <c r="Q35" s="102"/>
      <c r="R35" s="107">
        <f>SUM(O34:Q34)</f>
        <v>0</v>
      </c>
      <c r="S35" s="103"/>
      <c r="T35" s="102"/>
      <c r="U35" s="102"/>
      <c r="V35" s="102"/>
      <c r="W35" s="102"/>
      <c r="X35" s="102"/>
      <c r="Y35" s="102"/>
      <c r="Z35" s="102"/>
      <c r="AA35" s="99"/>
      <c r="AB35" s="133"/>
      <c r="AC35" s="133"/>
      <c r="AD35" s="104"/>
      <c r="AE35" s="104"/>
      <c r="AF35" s="101">
        <v>0</v>
      </c>
      <c r="AG35" s="101"/>
      <c r="AH35" s="102"/>
      <c r="AI35" s="101"/>
      <c r="AJ35" s="101"/>
      <c r="AK35" s="102"/>
      <c r="AL35" s="105"/>
    </row>
    <row r="36" spans="1:38" ht="13.5">
      <c r="A36" s="33"/>
      <c r="B36" s="61"/>
      <c r="C36" s="61"/>
      <c r="D36" s="61"/>
      <c r="E36" s="61"/>
      <c r="F36" s="88"/>
      <c r="G36" s="66">
        <v>0</v>
      </c>
      <c r="H36" s="88"/>
      <c r="I36" s="90">
        <v>0</v>
      </c>
      <c r="J36" s="88" t="s">
        <v>1</v>
      </c>
      <c r="K36" s="90"/>
      <c r="L36" s="66">
        <v>0</v>
      </c>
      <c r="M36" s="66">
        <v>0</v>
      </c>
      <c r="N36" s="88"/>
      <c r="O36" s="90"/>
      <c r="P36" s="66"/>
      <c r="Q36" s="66"/>
      <c r="R36" s="136">
        <f>IF(H37=0,0,ROUNDDOWN(R38/H37*100,1))</f>
        <v>0</v>
      </c>
      <c r="S36" s="92"/>
      <c r="T36" s="66"/>
      <c r="U36" s="66"/>
      <c r="V36" s="66"/>
      <c r="W36" s="66"/>
      <c r="X36" s="66"/>
      <c r="Y36" s="66"/>
      <c r="Z36" s="66"/>
      <c r="AA36" s="88"/>
      <c r="AB36" s="132"/>
      <c r="AC36" s="132"/>
      <c r="AD36" s="93"/>
      <c r="AE36" s="93"/>
      <c r="AF36" s="90">
        <v>0</v>
      </c>
      <c r="AG36" s="90"/>
      <c r="AH36" s="66"/>
      <c r="AI36" s="90"/>
      <c r="AJ36" s="90"/>
      <c r="AK36" s="66"/>
      <c r="AL36" s="94"/>
    </row>
    <row r="37" spans="1:38" ht="13.5">
      <c r="A37" s="26" t="s">
        <v>78</v>
      </c>
      <c r="B37" s="61"/>
      <c r="C37" s="61"/>
      <c r="D37" s="61"/>
      <c r="E37" s="61"/>
      <c r="F37" s="88">
        <v>0</v>
      </c>
      <c r="G37" s="106">
        <v>0</v>
      </c>
      <c r="H37" s="88">
        <v>0</v>
      </c>
      <c r="I37" s="95"/>
      <c r="J37" s="116"/>
      <c r="K37" s="90">
        <v>0</v>
      </c>
      <c r="L37" s="97"/>
      <c r="M37" s="97"/>
      <c r="N37" s="88">
        <v>0</v>
      </c>
      <c r="O37" s="90">
        <v>0</v>
      </c>
      <c r="P37" s="66">
        <v>0</v>
      </c>
      <c r="Q37" s="66">
        <v>0</v>
      </c>
      <c r="R37" s="98"/>
      <c r="S37" s="92">
        <v>0</v>
      </c>
      <c r="T37" s="66">
        <v>0</v>
      </c>
      <c r="U37" s="66">
        <v>0</v>
      </c>
      <c r="V37" s="66">
        <v>0</v>
      </c>
      <c r="W37" s="66">
        <v>0</v>
      </c>
      <c r="X37" s="66">
        <v>0</v>
      </c>
      <c r="Y37" s="66">
        <v>0</v>
      </c>
      <c r="Z37" s="66">
        <v>0</v>
      </c>
      <c r="AA37" s="88">
        <v>0</v>
      </c>
      <c r="AB37" s="134"/>
      <c r="AC37" s="134"/>
      <c r="AD37" s="79"/>
      <c r="AE37" s="79"/>
      <c r="AF37" s="97"/>
      <c r="AG37" s="90">
        <v>0</v>
      </c>
      <c r="AH37" s="66">
        <v>0</v>
      </c>
      <c r="AI37" s="90">
        <v>0</v>
      </c>
      <c r="AJ37" s="95">
        <v>0</v>
      </c>
      <c r="AK37" s="97">
        <v>0</v>
      </c>
      <c r="AL37" s="94">
        <v>0</v>
      </c>
    </row>
    <row r="38" spans="1:38" ht="13.5">
      <c r="A38" s="48"/>
      <c r="B38" s="62"/>
      <c r="C38" s="62"/>
      <c r="D38" s="62"/>
      <c r="E38" s="62"/>
      <c r="F38" s="99"/>
      <c r="G38" s="102">
        <v>0</v>
      </c>
      <c r="H38" s="99"/>
      <c r="I38" s="101">
        <v>0</v>
      </c>
      <c r="J38" s="99"/>
      <c r="K38" s="101"/>
      <c r="L38" s="102">
        <v>0</v>
      </c>
      <c r="M38" s="102">
        <v>0</v>
      </c>
      <c r="N38" s="99"/>
      <c r="O38" s="101"/>
      <c r="P38" s="102"/>
      <c r="Q38" s="102"/>
      <c r="R38" s="107">
        <f>SUM(O37:Q37)</f>
        <v>0</v>
      </c>
      <c r="S38" s="103"/>
      <c r="T38" s="102"/>
      <c r="U38" s="102"/>
      <c r="V38" s="102"/>
      <c r="W38" s="102"/>
      <c r="X38" s="102"/>
      <c r="Y38" s="102"/>
      <c r="Z38" s="102"/>
      <c r="AA38" s="99"/>
      <c r="AB38" s="133"/>
      <c r="AC38" s="133"/>
      <c r="AD38" s="104"/>
      <c r="AE38" s="104"/>
      <c r="AF38" s="101">
        <v>0</v>
      </c>
      <c r="AG38" s="101"/>
      <c r="AH38" s="102"/>
      <c r="AI38" s="101"/>
      <c r="AJ38" s="101"/>
      <c r="AK38" s="102"/>
      <c r="AL38" s="105"/>
    </row>
    <row r="39" spans="1:38" ht="13.5">
      <c r="A39" s="168" t="s">
        <v>79</v>
      </c>
      <c r="B39" s="61"/>
      <c r="C39" s="61"/>
      <c r="D39" s="61"/>
      <c r="E39" s="61"/>
      <c r="F39" s="88"/>
      <c r="G39" s="66">
        <f>G33+G36</f>
        <v>0</v>
      </c>
      <c r="H39" s="88"/>
      <c r="I39" s="90">
        <f>I33+I36</f>
        <v>0</v>
      </c>
      <c r="J39" s="137">
        <f>IF(H40=0,0,I39/H40*100)</f>
        <v>0</v>
      </c>
      <c r="K39" s="90"/>
      <c r="L39" s="66">
        <f>L33+L36</f>
        <v>0</v>
      </c>
      <c r="M39" s="66">
        <f>M33+M36</f>
        <v>0</v>
      </c>
      <c r="N39" s="88"/>
      <c r="O39" s="90"/>
      <c r="P39" s="66"/>
      <c r="Q39" s="66"/>
      <c r="R39" s="136">
        <f>IF(H40=0,0,ROUNDDOWN(R41/H40*100,1))</f>
        <v>0</v>
      </c>
      <c r="S39" s="92"/>
      <c r="T39" s="66"/>
      <c r="U39" s="66"/>
      <c r="V39" s="66"/>
      <c r="W39" s="66"/>
      <c r="X39" s="66"/>
      <c r="Y39" s="66"/>
      <c r="Z39" s="66"/>
      <c r="AA39" s="88"/>
      <c r="AB39" s="132"/>
      <c r="AC39" s="132"/>
      <c r="AD39" s="93"/>
      <c r="AE39" s="93"/>
      <c r="AF39" s="90">
        <f>AF33+AF36</f>
        <v>0</v>
      </c>
      <c r="AG39" s="90"/>
      <c r="AH39" s="66"/>
      <c r="AI39" s="90"/>
      <c r="AJ39" s="90"/>
      <c r="AK39" s="66"/>
      <c r="AL39" s="94"/>
    </row>
    <row r="40" spans="1:38" ht="13.5">
      <c r="A40" s="169"/>
      <c r="B40" s="61"/>
      <c r="C40" s="61"/>
      <c r="D40" s="61"/>
      <c r="E40" s="61"/>
      <c r="F40" s="88">
        <f>F34+F37</f>
        <v>0</v>
      </c>
      <c r="G40" s="106">
        <f>G34+G37</f>
        <v>0</v>
      </c>
      <c r="H40" s="88">
        <f>H34+H37</f>
        <v>0</v>
      </c>
      <c r="I40" s="95"/>
      <c r="J40" s="96"/>
      <c r="K40" s="90">
        <f>K34+K37</f>
        <v>0</v>
      </c>
      <c r="L40" s="97"/>
      <c r="M40" s="97"/>
      <c r="N40" s="66">
        <f>N34+N37</f>
        <v>0</v>
      </c>
      <c r="O40" s="66">
        <f>O34+O37</f>
        <v>0</v>
      </c>
      <c r="P40" s="66">
        <f>P34+P37</f>
        <v>0</v>
      </c>
      <c r="Q40" s="66">
        <f>Q34+Q37</f>
        <v>0</v>
      </c>
      <c r="R40" s="98"/>
      <c r="S40" s="92">
        <f>S34+S37</f>
        <v>0</v>
      </c>
      <c r="T40" s="66">
        <f aca="true" t="shared" si="7" ref="T40:AA40">T34+T37</f>
        <v>0</v>
      </c>
      <c r="U40" s="66">
        <f t="shared" si="7"/>
        <v>0</v>
      </c>
      <c r="V40" s="66">
        <f t="shared" si="7"/>
        <v>0</v>
      </c>
      <c r="W40" s="66">
        <f t="shared" si="7"/>
        <v>0</v>
      </c>
      <c r="X40" s="66">
        <f t="shared" si="7"/>
        <v>0</v>
      </c>
      <c r="Y40" s="66">
        <f t="shared" si="7"/>
        <v>0</v>
      </c>
      <c r="Z40" s="66">
        <f t="shared" si="7"/>
        <v>0</v>
      </c>
      <c r="AA40" s="66">
        <f t="shared" si="7"/>
        <v>0</v>
      </c>
      <c r="AB40" s="79">
        <f>AB34+AB37</f>
        <v>0</v>
      </c>
      <c r="AC40" s="79">
        <f>AC34+AC37</f>
        <v>0</v>
      </c>
      <c r="AD40" s="79">
        <f>AD34+AD37</f>
        <v>0</v>
      </c>
      <c r="AE40" s="79">
        <f>AE34+AE37</f>
        <v>0</v>
      </c>
      <c r="AF40" s="97"/>
      <c r="AG40" s="90">
        <f aca="true" t="shared" si="8" ref="AG40:AL40">AG34+AG37</f>
        <v>0</v>
      </c>
      <c r="AH40" s="66">
        <f t="shared" si="8"/>
        <v>0</v>
      </c>
      <c r="AI40" s="90">
        <f t="shared" si="8"/>
        <v>0</v>
      </c>
      <c r="AJ40" s="90">
        <f t="shared" si="8"/>
        <v>0</v>
      </c>
      <c r="AK40" s="90">
        <f t="shared" si="8"/>
        <v>0</v>
      </c>
      <c r="AL40" s="94">
        <f t="shared" si="8"/>
        <v>0</v>
      </c>
    </row>
    <row r="41" spans="1:38" ht="13.5">
      <c r="A41" s="170"/>
      <c r="B41" s="62"/>
      <c r="C41" s="62"/>
      <c r="D41" s="62"/>
      <c r="E41" s="62"/>
      <c r="F41" s="99"/>
      <c r="G41" s="102">
        <f>G35+G38</f>
        <v>0</v>
      </c>
      <c r="H41" s="99"/>
      <c r="I41" s="101">
        <f>I35+I38</f>
        <v>0</v>
      </c>
      <c r="J41" s="100"/>
      <c r="K41" s="101"/>
      <c r="L41" s="102">
        <f>L35+L38</f>
        <v>0</v>
      </c>
      <c r="M41" s="102">
        <f>M35+M38</f>
        <v>0</v>
      </c>
      <c r="N41" s="99"/>
      <c r="O41" s="101"/>
      <c r="P41" s="102"/>
      <c r="Q41" s="102"/>
      <c r="R41" s="107">
        <f>SUM(O40:Q40)</f>
        <v>0</v>
      </c>
      <c r="S41" s="103"/>
      <c r="T41" s="102"/>
      <c r="U41" s="102"/>
      <c r="V41" s="102"/>
      <c r="W41" s="102"/>
      <c r="X41" s="102"/>
      <c r="Y41" s="102"/>
      <c r="Z41" s="102"/>
      <c r="AA41" s="99"/>
      <c r="AB41" s="133"/>
      <c r="AC41" s="133"/>
      <c r="AD41" s="104"/>
      <c r="AE41" s="104"/>
      <c r="AF41" s="101">
        <f>AF35+AF38</f>
        <v>0</v>
      </c>
      <c r="AG41" s="101"/>
      <c r="AH41" s="102"/>
      <c r="AI41" s="101"/>
      <c r="AJ41" s="101"/>
      <c r="AK41" s="102"/>
      <c r="AL41" s="105"/>
    </row>
    <row r="42" spans="1:38" ht="13.5">
      <c r="A42" s="33"/>
      <c r="B42" s="61"/>
      <c r="C42" s="61"/>
      <c r="D42" s="61"/>
      <c r="E42" s="61"/>
      <c r="F42" s="88"/>
      <c r="G42" s="66">
        <v>0</v>
      </c>
      <c r="H42" s="88"/>
      <c r="I42" s="90">
        <v>0</v>
      </c>
      <c r="J42" s="88" t="s">
        <v>1</v>
      </c>
      <c r="K42" s="90"/>
      <c r="L42" s="66">
        <v>0</v>
      </c>
      <c r="M42" s="66">
        <v>0</v>
      </c>
      <c r="N42" s="88"/>
      <c r="O42" s="90"/>
      <c r="P42" s="66"/>
      <c r="Q42" s="66"/>
      <c r="R42" s="136">
        <f>IF(H43=0,0,ROUNDDOWN(R44/H43*100,1))</f>
        <v>0</v>
      </c>
      <c r="S42" s="92"/>
      <c r="T42" s="66"/>
      <c r="U42" s="66"/>
      <c r="V42" s="66"/>
      <c r="W42" s="66"/>
      <c r="X42" s="66"/>
      <c r="Y42" s="66"/>
      <c r="Z42" s="66"/>
      <c r="AA42" s="88"/>
      <c r="AB42" s="132"/>
      <c r="AC42" s="132"/>
      <c r="AD42" s="93"/>
      <c r="AE42" s="93"/>
      <c r="AF42" s="90">
        <v>0</v>
      </c>
      <c r="AG42" s="90"/>
      <c r="AH42" s="66"/>
      <c r="AI42" s="90"/>
      <c r="AJ42" s="90"/>
      <c r="AK42" s="66"/>
      <c r="AL42" s="94"/>
    </row>
    <row r="43" spans="1:38" ht="13.5">
      <c r="A43" s="26" t="s">
        <v>80</v>
      </c>
      <c r="B43" s="61"/>
      <c r="C43" s="61"/>
      <c r="D43" s="61"/>
      <c r="E43" s="61"/>
      <c r="F43" s="88">
        <v>0</v>
      </c>
      <c r="G43" s="106">
        <v>0</v>
      </c>
      <c r="H43" s="88">
        <v>0</v>
      </c>
      <c r="I43" s="95"/>
      <c r="J43" s="116"/>
      <c r="K43" s="90">
        <v>0</v>
      </c>
      <c r="L43" s="97"/>
      <c r="M43" s="97"/>
      <c r="N43" s="88">
        <v>0</v>
      </c>
      <c r="O43" s="90">
        <v>0</v>
      </c>
      <c r="P43" s="66">
        <v>0</v>
      </c>
      <c r="Q43" s="66">
        <v>0</v>
      </c>
      <c r="R43" s="98"/>
      <c r="S43" s="92">
        <v>0</v>
      </c>
      <c r="T43" s="66">
        <v>0</v>
      </c>
      <c r="U43" s="66">
        <v>0</v>
      </c>
      <c r="V43" s="66">
        <v>0</v>
      </c>
      <c r="W43" s="66">
        <v>0</v>
      </c>
      <c r="X43" s="66">
        <v>0</v>
      </c>
      <c r="Y43" s="66">
        <v>0</v>
      </c>
      <c r="Z43" s="66">
        <v>0</v>
      </c>
      <c r="AA43" s="88">
        <v>0</v>
      </c>
      <c r="AB43" s="134"/>
      <c r="AC43" s="134"/>
      <c r="AD43" s="79"/>
      <c r="AE43" s="79"/>
      <c r="AF43" s="97"/>
      <c r="AG43" s="90">
        <v>0</v>
      </c>
      <c r="AH43" s="66">
        <v>0</v>
      </c>
      <c r="AI43" s="90">
        <v>0</v>
      </c>
      <c r="AJ43" s="95">
        <v>0</v>
      </c>
      <c r="AK43" s="97">
        <v>0</v>
      </c>
      <c r="AL43" s="94">
        <v>0</v>
      </c>
    </row>
    <row r="44" spans="1:38" ht="13.5">
      <c r="A44" s="48"/>
      <c r="B44" s="62"/>
      <c r="C44" s="62"/>
      <c r="D44" s="62"/>
      <c r="E44" s="62"/>
      <c r="F44" s="99"/>
      <c r="G44" s="102">
        <v>0</v>
      </c>
      <c r="H44" s="99"/>
      <c r="I44" s="101">
        <v>0</v>
      </c>
      <c r="J44" s="99"/>
      <c r="K44" s="101"/>
      <c r="L44" s="102">
        <v>0</v>
      </c>
      <c r="M44" s="102" t="s">
        <v>1</v>
      </c>
      <c r="N44" s="99"/>
      <c r="O44" s="101"/>
      <c r="P44" s="102"/>
      <c r="Q44" s="102"/>
      <c r="R44" s="107">
        <f>SUM(O43:Q43)</f>
        <v>0</v>
      </c>
      <c r="S44" s="103"/>
      <c r="T44" s="102"/>
      <c r="U44" s="102"/>
      <c r="V44" s="102"/>
      <c r="W44" s="102"/>
      <c r="X44" s="102"/>
      <c r="Y44" s="102"/>
      <c r="Z44" s="102"/>
      <c r="AA44" s="99"/>
      <c r="AB44" s="133"/>
      <c r="AC44" s="133"/>
      <c r="AD44" s="104"/>
      <c r="AE44" s="104"/>
      <c r="AF44" s="101">
        <v>0</v>
      </c>
      <c r="AG44" s="101"/>
      <c r="AH44" s="102"/>
      <c r="AI44" s="101"/>
      <c r="AJ44" s="101"/>
      <c r="AK44" s="102"/>
      <c r="AL44" s="105"/>
    </row>
    <row r="45" spans="1:38" ht="13.5">
      <c r="A45" s="168" t="s">
        <v>81</v>
      </c>
      <c r="B45" s="61"/>
      <c r="C45" s="61"/>
      <c r="D45" s="61"/>
      <c r="E45" s="61"/>
      <c r="F45" s="88"/>
      <c r="G45" s="66">
        <f>G39+G42</f>
        <v>0</v>
      </c>
      <c r="H45" s="88"/>
      <c r="I45" s="90">
        <f>I39+I42</f>
        <v>0</v>
      </c>
      <c r="J45" s="137">
        <f>IF(I45=0,0,I45/H46*100)</f>
        <v>0</v>
      </c>
      <c r="K45" s="90"/>
      <c r="L45" s="66">
        <f>L39+L42</f>
        <v>0</v>
      </c>
      <c r="M45" s="66">
        <f>M39+M42</f>
        <v>0</v>
      </c>
      <c r="N45" s="88"/>
      <c r="O45" s="90"/>
      <c r="P45" s="66"/>
      <c r="Q45" s="66"/>
      <c r="R45" s="136">
        <f>IF(H46=0,0,ROUNDDOWN(R47/H46*100,1))</f>
        <v>0</v>
      </c>
      <c r="S45" s="92"/>
      <c r="T45" s="66"/>
      <c r="U45" s="66"/>
      <c r="V45" s="66"/>
      <c r="W45" s="66"/>
      <c r="X45" s="66"/>
      <c r="Y45" s="66"/>
      <c r="Z45" s="66"/>
      <c r="AA45" s="88"/>
      <c r="AB45" s="132"/>
      <c r="AC45" s="132"/>
      <c r="AD45" s="93"/>
      <c r="AE45" s="93"/>
      <c r="AF45" s="90">
        <f>AF39+AF42</f>
        <v>0</v>
      </c>
      <c r="AG45" s="90"/>
      <c r="AH45" s="66"/>
      <c r="AI45" s="90"/>
      <c r="AJ45" s="90"/>
      <c r="AK45" s="66"/>
      <c r="AL45" s="94"/>
    </row>
    <row r="46" spans="1:38" ht="13.5">
      <c r="A46" s="169"/>
      <c r="B46" s="61"/>
      <c r="C46" s="61"/>
      <c r="D46" s="61"/>
      <c r="E46" s="61"/>
      <c r="F46" s="88">
        <f>F40+F43</f>
        <v>0</v>
      </c>
      <c r="G46" s="106">
        <f>G40+G43</f>
        <v>0</v>
      </c>
      <c r="H46" s="88">
        <f>H40+H43</f>
        <v>0</v>
      </c>
      <c r="I46" s="95"/>
      <c r="J46" s="96"/>
      <c r="K46" s="90">
        <f>K40+K43</f>
        <v>0</v>
      </c>
      <c r="L46" s="97"/>
      <c r="M46" s="97"/>
      <c r="N46" s="66">
        <f>N40+N43</f>
        <v>0</v>
      </c>
      <c r="O46" s="66">
        <f>O40+O43</f>
        <v>0</v>
      </c>
      <c r="P46" s="66">
        <f>P40+P43</f>
        <v>0</v>
      </c>
      <c r="Q46" s="66">
        <f>Q40+Q43</f>
        <v>0</v>
      </c>
      <c r="R46" s="98"/>
      <c r="S46" s="92">
        <f>S40+S43</f>
        <v>0</v>
      </c>
      <c r="T46" s="66">
        <f aca="true" t="shared" si="9" ref="T46:AA46">T40+T43</f>
        <v>0</v>
      </c>
      <c r="U46" s="66">
        <f t="shared" si="9"/>
        <v>0</v>
      </c>
      <c r="V46" s="66">
        <f t="shared" si="9"/>
        <v>0</v>
      </c>
      <c r="W46" s="66">
        <f t="shared" si="9"/>
        <v>0</v>
      </c>
      <c r="X46" s="66">
        <f t="shared" si="9"/>
        <v>0</v>
      </c>
      <c r="Y46" s="66">
        <f t="shared" si="9"/>
        <v>0</v>
      </c>
      <c r="Z46" s="66">
        <f t="shared" si="9"/>
        <v>0</v>
      </c>
      <c r="AA46" s="66">
        <f t="shared" si="9"/>
        <v>0</v>
      </c>
      <c r="AB46" s="79">
        <f>AB40+AB43</f>
        <v>0</v>
      </c>
      <c r="AC46" s="79">
        <f>AC40+AC43</f>
        <v>0</v>
      </c>
      <c r="AD46" s="79">
        <f>AD40+AD43</f>
        <v>0</v>
      </c>
      <c r="AE46" s="79">
        <f>AE40+AE43</f>
        <v>0</v>
      </c>
      <c r="AF46" s="97"/>
      <c r="AG46" s="90">
        <f aca="true" t="shared" si="10" ref="AG46:AL46">AG40+AG43</f>
        <v>0</v>
      </c>
      <c r="AH46" s="66">
        <f t="shared" si="10"/>
        <v>0</v>
      </c>
      <c r="AI46" s="90">
        <f t="shared" si="10"/>
        <v>0</v>
      </c>
      <c r="AJ46" s="90">
        <f t="shared" si="10"/>
        <v>0</v>
      </c>
      <c r="AK46" s="90">
        <f t="shared" si="10"/>
        <v>0</v>
      </c>
      <c r="AL46" s="94">
        <f t="shared" si="10"/>
        <v>0</v>
      </c>
    </row>
    <row r="47" spans="1:38" ht="13.5">
      <c r="A47" s="170"/>
      <c r="B47" s="62"/>
      <c r="C47" s="62"/>
      <c r="D47" s="62"/>
      <c r="E47" s="62"/>
      <c r="F47" s="99"/>
      <c r="G47" s="102">
        <f>G41+G44</f>
        <v>0</v>
      </c>
      <c r="H47" s="99"/>
      <c r="I47" s="101">
        <f>I41+I44</f>
        <v>0</v>
      </c>
      <c r="J47" s="100"/>
      <c r="K47" s="101"/>
      <c r="L47" s="102">
        <f>L41+L44</f>
        <v>0</v>
      </c>
      <c r="M47" s="102">
        <v>0</v>
      </c>
      <c r="N47" s="99"/>
      <c r="O47" s="101"/>
      <c r="P47" s="102"/>
      <c r="Q47" s="102"/>
      <c r="R47" s="107">
        <f>SUM(O46:Q46)</f>
        <v>0</v>
      </c>
      <c r="S47" s="103"/>
      <c r="T47" s="102"/>
      <c r="U47" s="102"/>
      <c r="V47" s="102"/>
      <c r="W47" s="102"/>
      <c r="X47" s="102"/>
      <c r="Y47" s="102"/>
      <c r="Z47" s="102"/>
      <c r="AA47" s="99"/>
      <c r="AB47" s="133"/>
      <c r="AC47" s="133"/>
      <c r="AD47" s="104"/>
      <c r="AE47" s="104"/>
      <c r="AF47" s="101">
        <f>AF41+AF44</f>
        <v>0</v>
      </c>
      <c r="AG47" s="101"/>
      <c r="AH47" s="102"/>
      <c r="AI47" s="101"/>
      <c r="AJ47" s="101"/>
      <c r="AK47" s="102"/>
      <c r="AL47" s="105"/>
    </row>
    <row r="48" spans="1:38" ht="13.5">
      <c r="A48" s="33"/>
      <c r="B48" s="61"/>
      <c r="C48" s="61"/>
      <c r="D48" s="61"/>
      <c r="E48" s="61"/>
      <c r="F48" s="88"/>
      <c r="G48" s="66" t="s">
        <v>1</v>
      </c>
      <c r="H48" s="88"/>
      <c r="I48" s="90" t="s">
        <v>1</v>
      </c>
      <c r="J48" s="89" t="s">
        <v>1</v>
      </c>
      <c r="K48" s="90"/>
      <c r="L48" s="66" t="s">
        <v>1</v>
      </c>
      <c r="M48" s="66" t="s">
        <v>1</v>
      </c>
      <c r="N48" s="88"/>
      <c r="O48" s="90"/>
      <c r="P48" s="66"/>
      <c r="Q48" s="66"/>
      <c r="R48" s="115" t="s">
        <v>1</v>
      </c>
      <c r="S48" s="92"/>
      <c r="T48" s="66"/>
      <c r="U48" s="66"/>
      <c r="V48" s="66"/>
      <c r="W48" s="66"/>
      <c r="X48" s="66"/>
      <c r="Y48" s="66"/>
      <c r="Z48" s="66"/>
      <c r="AA48" s="88"/>
      <c r="AB48" s="132"/>
      <c r="AC48" s="132"/>
      <c r="AD48" s="93"/>
      <c r="AE48" s="93"/>
      <c r="AF48" s="90" t="s">
        <v>1</v>
      </c>
      <c r="AG48" s="90"/>
      <c r="AH48" s="66"/>
      <c r="AI48" s="90"/>
      <c r="AJ48" s="90"/>
      <c r="AK48" s="66"/>
      <c r="AL48" s="94"/>
    </row>
    <row r="49" spans="1:38" ht="13.5">
      <c r="A49" s="33"/>
      <c r="B49" s="61"/>
      <c r="C49" s="61"/>
      <c r="D49" s="61"/>
      <c r="E49" s="61"/>
      <c r="F49" s="88" t="s">
        <v>1</v>
      </c>
      <c r="G49" s="106" t="s">
        <v>1</v>
      </c>
      <c r="H49" s="88" t="s">
        <v>1</v>
      </c>
      <c r="I49" s="95"/>
      <c r="J49" s="96"/>
      <c r="K49" s="90" t="s">
        <v>1</v>
      </c>
      <c r="L49" s="97"/>
      <c r="M49" s="97"/>
      <c r="N49" s="88" t="s">
        <v>1</v>
      </c>
      <c r="O49" s="90" t="s">
        <v>1</v>
      </c>
      <c r="P49" s="66" t="s">
        <v>1</v>
      </c>
      <c r="Q49" s="66" t="s">
        <v>1</v>
      </c>
      <c r="R49" s="98"/>
      <c r="S49" s="92" t="s">
        <v>1</v>
      </c>
      <c r="T49" s="66" t="s">
        <v>1</v>
      </c>
      <c r="U49" s="66" t="s">
        <v>1</v>
      </c>
      <c r="V49" s="66" t="s">
        <v>1</v>
      </c>
      <c r="W49" s="66" t="s">
        <v>1</v>
      </c>
      <c r="X49" s="66"/>
      <c r="Y49" s="66" t="s">
        <v>1</v>
      </c>
      <c r="Z49" s="66" t="s">
        <v>1</v>
      </c>
      <c r="AA49" s="88" t="s">
        <v>1</v>
      </c>
      <c r="AB49" s="134"/>
      <c r="AC49" s="134"/>
      <c r="AD49" s="79"/>
      <c r="AE49" s="79"/>
      <c r="AF49" s="97"/>
      <c r="AG49" s="90" t="s">
        <v>1</v>
      </c>
      <c r="AH49" s="66" t="s">
        <v>1</v>
      </c>
      <c r="AI49" s="90" t="s">
        <v>1</v>
      </c>
      <c r="AJ49" s="95" t="s">
        <v>1</v>
      </c>
      <c r="AK49" s="97" t="s">
        <v>1</v>
      </c>
      <c r="AL49" s="94" t="s">
        <v>1</v>
      </c>
    </row>
    <row r="50" spans="1:38" ht="13.5">
      <c r="A50" s="48"/>
      <c r="B50" s="62"/>
      <c r="C50" s="62"/>
      <c r="D50" s="62"/>
      <c r="E50" s="62"/>
      <c r="F50" s="99"/>
      <c r="G50" s="102" t="s">
        <v>1</v>
      </c>
      <c r="H50" s="99"/>
      <c r="I50" s="101" t="s">
        <v>1</v>
      </c>
      <c r="J50" s="100"/>
      <c r="K50" s="101"/>
      <c r="L50" s="102" t="s">
        <v>1</v>
      </c>
      <c r="M50" s="102" t="s">
        <v>1</v>
      </c>
      <c r="N50" s="99"/>
      <c r="O50" s="101"/>
      <c r="P50" s="102"/>
      <c r="Q50" s="102"/>
      <c r="R50" s="107" t="s">
        <v>1</v>
      </c>
      <c r="S50" s="103"/>
      <c r="T50" s="102"/>
      <c r="U50" s="102"/>
      <c r="V50" s="102"/>
      <c r="W50" s="102"/>
      <c r="X50" s="102"/>
      <c r="Y50" s="102"/>
      <c r="Z50" s="102"/>
      <c r="AA50" s="99"/>
      <c r="AB50" s="133"/>
      <c r="AC50" s="133"/>
      <c r="AD50" s="104"/>
      <c r="AE50" s="104"/>
      <c r="AF50" s="101" t="s">
        <v>1</v>
      </c>
      <c r="AG50" s="101"/>
      <c r="AH50" s="102"/>
      <c r="AI50" s="101"/>
      <c r="AJ50" s="101"/>
      <c r="AK50" s="102"/>
      <c r="AL50" s="105"/>
    </row>
    <row r="51" spans="1:38" ht="13.5">
      <c r="A51" s="33"/>
      <c r="B51" s="61"/>
      <c r="C51" s="61"/>
      <c r="D51" s="61"/>
      <c r="E51" s="61"/>
      <c r="F51" s="88"/>
      <c r="G51" s="66" t="s">
        <v>1</v>
      </c>
      <c r="H51" s="88"/>
      <c r="I51" s="90" t="s">
        <v>1</v>
      </c>
      <c r="J51" s="89" t="s">
        <v>1</v>
      </c>
      <c r="K51" s="90"/>
      <c r="L51" s="66" t="s">
        <v>1</v>
      </c>
      <c r="M51" s="66" t="s">
        <v>1</v>
      </c>
      <c r="N51" s="88"/>
      <c r="O51" s="90"/>
      <c r="P51" s="66"/>
      <c r="Q51" s="66"/>
      <c r="R51" s="115" t="s">
        <v>1</v>
      </c>
      <c r="S51" s="92"/>
      <c r="T51" s="66"/>
      <c r="U51" s="66"/>
      <c r="V51" s="66"/>
      <c r="W51" s="66"/>
      <c r="X51" s="66"/>
      <c r="Y51" s="66"/>
      <c r="Z51" s="66"/>
      <c r="AA51" s="88"/>
      <c r="AB51" s="132"/>
      <c r="AC51" s="132"/>
      <c r="AD51" s="93"/>
      <c r="AE51" s="93"/>
      <c r="AF51" s="90" t="s">
        <v>1</v>
      </c>
      <c r="AG51" s="90"/>
      <c r="AH51" s="66"/>
      <c r="AI51" s="90"/>
      <c r="AJ51" s="90"/>
      <c r="AK51" s="66"/>
      <c r="AL51" s="94"/>
    </row>
    <row r="52" spans="1:38" ht="13.5">
      <c r="A52" s="33"/>
      <c r="B52" s="61"/>
      <c r="C52" s="61"/>
      <c r="D52" s="61"/>
      <c r="E52" s="61"/>
      <c r="F52" s="88" t="s">
        <v>1</v>
      </c>
      <c r="G52" s="106" t="s">
        <v>1</v>
      </c>
      <c r="H52" s="88" t="s">
        <v>1</v>
      </c>
      <c r="I52" s="95"/>
      <c r="J52" s="96"/>
      <c r="K52" s="90" t="s">
        <v>1</v>
      </c>
      <c r="L52" s="97"/>
      <c r="M52" s="97"/>
      <c r="N52" s="88" t="s">
        <v>1</v>
      </c>
      <c r="O52" s="90" t="s">
        <v>1</v>
      </c>
      <c r="P52" s="66" t="s">
        <v>1</v>
      </c>
      <c r="Q52" s="66" t="s">
        <v>1</v>
      </c>
      <c r="R52" s="98"/>
      <c r="S52" s="92" t="s">
        <v>1</v>
      </c>
      <c r="T52" s="66" t="s">
        <v>1</v>
      </c>
      <c r="U52" s="66" t="s">
        <v>1</v>
      </c>
      <c r="V52" s="66" t="s">
        <v>1</v>
      </c>
      <c r="W52" s="66" t="s">
        <v>1</v>
      </c>
      <c r="X52" s="66" t="s">
        <v>1</v>
      </c>
      <c r="Y52" s="66" t="s">
        <v>1</v>
      </c>
      <c r="Z52" s="66" t="s">
        <v>1</v>
      </c>
      <c r="AA52" s="88" t="s">
        <v>1</v>
      </c>
      <c r="AB52" s="134"/>
      <c r="AC52" s="134"/>
      <c r="AD52" s="79"/>
      <c r="AE52" s="79"/>
      <c r="AF52" s="97"/>
      <c r="AG52" s="90" t="s">
        <v>1</v>
      </c>
      <c r="AH52" s="66" t="s">
        <v>1</v>
      </c>
      <c r="AI52" s="90" t="s">
        <v>1</v>
      </c>
      <c r="AJ52" s="95" t="s">
        <v>1</v>
      </c>
      <c r="AK52" s="97" t="s">
        <v>1</v>
      </c>
      <c r="AL52" s="94" t="s">
        <v>1</v>
      </c>
    </row>
    <row r="53" spans="1:38" ht="13.5">
      <c r="A53" s="48"/>
      <c r="B53" s="62"/>
      <c r="C53" s="62"/>
      <c r="D53" s="62"/>
      <c r="E53" s="62"/>
      <c r="F53" s="99"/>
      <c r="G53" s="102" t="s">
        <v>1</v>
      </c>
      <c r="H53" s="99"/>
      <c r="I53" s="101" t="s">
        <v>1</v>
      </c>
      <c r="J53" s="100"/>
      <c r="K53" s="101"/>
      <c r="L53" s="102" t="s">
        <v>1</v>
      </c>
      <c r="M53" s="102" t="s">
        <v>1</v>
      </c>
      <c r="N53" s="99"/>
      <c r="O53" s="101"/>
      <c r="P53" s="102"/>
      <c r="Q53" s="102"/>
      <c r="R53" s="107" t="s">
        <v>1</v>
      </c>
      <c r="S53" s="103"/>
      <c r="T53" s="102"/>
      <c r="U53" s="102"/>
      <c r="V53" s="102"/>
      <c r="W53" s="102"/>
      <c r="X53" s="102"/>
      <c r="Y53" s="102"/>
      <c r="Z53" s="102"/>
      <c r="AA53" s="99"/>
      <c r="AB53" s="133"/>
      <c r="AC53" s="133"/>
      <c r="AD53" s="104"/>
      <c r="AE53" s="104"/>
      <c r="AF53" s="101" t="s">
        <v>1</v>
      </c>
      <c r="AG53" s="101"/>
      <c r="AH53" s="102"/>
      <c r="AI53" s="101"/>
      <c r="AJ53" s="101"/>
      <c r="AK53" s="102"/>
      <c r="AL53" s="105"/>
    </row>
    <row r="54" spans="1:38" ht="13.5">
      <c r="A54" s="33"/>
      <c r="B54" s="61"/>
      <c r="C54" s="61"/>
      <c r="D54" s="61"/>
      <c r="E54" s="61"/>
      <c r="F54" s="88"/>
      <c r="G54" s="66">
        <f>SUM(G27,G45)</f>
        <v>0</v>
      </c>
      <c r="H54" s="88"/>
      <c r="I54" s="90">
        <f>SUM(I27,I45)</f>
        <v>44357</v>
      </c>
      <c r="J54" s="89">
        <f>I54/H55*100</f>
        <v>52.38252695473494</v>
      </c>
      <c r="K54" s="90"/>
      <c r="L54" s="66">
        <f>SUM(L27,L45)</f>
        <v>69</v>
      </c>
      <c r="M54" s="66">
        <f>SUM(M27,M45)</f>
        <v>2</v>
      </c>
      <c r="N54" s="88"/>
      <c r="O54" s="90"/>
      <c r="P54" s="66"/>
      <c r="Q54" s="66"/>
      <c r="R54" s="91">
        <f>ROUNDDOWN(R56/H55*100,1)</f>
        <v>93.4</v>
      </c>
      <c r="S54" s="92"/>
      <c r="T54" s="66"/>
      <c r="U54" s="66"/>
      <c r="V54" s="66"/>
      <c r="W54" s="66"/>
      <c r="X54" s="66"/>
      <c r="Y54" s="66"/>
      <c r="Z54" s="66"/>
      <c r="AA54" s="88"/>
      <c r="AB54" s="132"/>
      <c r="AC54" s="132"/>
      <c r="AD54" s="132"/>
      <c r="AE54" s="132"/>
      <c r="AF54" s="90">
        <f>SUM(AF27,AF45)</f>
        <v>32033.700000000004</v>
      </c>
      <c r="AG54" s="90"/>
      <c r="AH54" s="66"/>
      <c r="AI54" s="90"/>
      <c r="AJ54" s="90"/>
      <c r="AK54" s="66"/>
      <c r="AL54" s="94"/>
    </row>
    <row r="55" spans="1:38" ht="13.5">
      <c r="A55" s="26" t="s">
        <v>82</v>
      </c>
      <c r="B55" s="61"/>
      <c r="C55" s="61"/>
      <c r="D55" s="61"/>
      <c r="E55" s="61"/>
      <c r="F55" s="88">
        <f>SUM(F28,F46)</f>
        <v>87869.3</v>
      </c>
      <c r="G55" s="106">
        <f>SUM(G28,G46)</f>
        <v>1731</v>
      </c>
      <c r="H55" s="88">
        <f>SUM(H28,H46)</f>
        <v>84679</v>
      </c>
      <c r="I55" s="95"/>
      <c r="J55" s="116"/>
      <c r="K55" s="90">
        <f>SUM(K28,K46)</f>
        <v>83203</v>
      </c>
      <c r="L55" s="97"/>
      <c r="M55" s="97"/>
      <c r="N55" s="88">
        <f>SUM(N28,N46)</f>
        <v>5527</v>
      </c>
      <c r="O55" s="90">
        <f>SUM(O28,O46)</f>
        <v>772</v>
      </c>
      <c r="P55" s="66">
        <f>SUM(P28,P46)</f>
        <v>20099</v>
      </c>
      <c r="Q55" s="66">
        <f>SUM(Q28,Q46)</f>
        <v>58282</v>
      </c>
      <c r="R55" s="98"/>
      <c r="S55" s="92">
        <f aca="true" t="shared" si="11" ref="S55:AA55">SUM(S28,S46)</f>
        <v>20.6</v>
      </c>
      <c r="T55" s="66">
        <f t="shared" si="11"/>
        <v>166.7</v>
      </c>
      <c r="U55" s="66">
        <f t="shared" si="11"/>
        <v>27976.5</v>
      </c>
      <c r="V55" s="66">
        <f t="shared" si="11"/>
        <v>16192.399999999998</v>
      </c>
      <c r="W55" s="66">
        <f t="shared" si="11"/>
        <v>1206.5</v>
      </c>
      <c r="X55" s="66">
        <f t="shared" si="11"/>
        <v>17106.1</v>
      </c>
      <c r="Y55" s="66">
        <f t="shared" si="11"/>
        <v>22010.1</v>
      </c>
      <c r="Z55" s="66">
        <f t="shared" si="11"/>
        <v>0</v>
      </c>
      <c r="AA55" s="88">
        <f t="shared" si="11"/>
        <v>4726</v>
      </c>
      <c r="AB55" s="79">
        <f>AB28+AB46</f>
        <v>0</v>
      </c>
      <c r="AC55" s="79">
        <f>AC28+AC46</f>
        <v>0</v>
      </c>
      <c r="AD55" s="79">
        <f>AD28+AD46</f>
        <v>0</v>
      </c>
      <c r="AE55" s="79">
        <f>AE28+AE46</f>
        <v>1</v>
      </c>
      <c r="AF55" s="97"/>
      <c r="AG55" s="90">
        <f aca="true" t="shared" si="12" ref="AG55:AL55">SUM(AG28,AG46)</f>
        <v>4</v>
      </c>
      <c r="AH55" s="66">
        <f t="shared" si="12"/>
        <v>0</v>
      </c>
      <c r="AI55" s="90">
        <f t="shared" si="12"/>
        <v>856003.6</v>
      </c>
      <c r="AJ55" s="95">
        <f t="shared" si="12"/>
        <v>613064.8</v>
      </c>
      <c r="AK55" s="97">
        <f t="shared" si="12"/>
        <v>394366.9</v>
      </c>
      <c r="AL55" s="94">
        <f t="shared" si="12"/>
        <v>86</v>
      </c>
    </row>
    <row r="56" spans="1:38" ht="14.25" thickBot="1">
      <c r="A56" s="63"/>
      <c r="B56" s="64"/>
      <c r="C56" s="64"/>
      <c r="D56" s="64"/>
      <c r="E56" s="64"/>
      <c r="F56" s="117"/>
      <c r="G56" s="118">
        <f>SUM(G29,G47)</f>
        <v>1459</v>
      </c>
      <c r="H56" s="117"/>
      <c r="I56" s="119">
        <f>SUM(I29,I47)</f>
        <v>25249</v>
      </c>
      <c r="J56" s="117"/>
      <c r="K56" s="119"/>
      <c r="L56" s="118">
        <f>SUM(L29,L47)</f>
        <v>1423</v>
      </c>
      <c r="M56" s="118">
        <f>SUM(M29,M47)</f>
        <v>53</v>
      </c>
      <c r="N56" s="117"/>
      <c r="O56" s="119"/>
      <c r="P56" s="118"/>
      <c r="Q56" s="118"/>
      <c r="R56" s="138">
        <f>SUM(O55:Q55)</f>
        <v>79153</v>
      </c>
      <c r="S56" s="121"/>
      <c r="T56" s="118"/>
      <c r="U56" s="118"/>
      <c r="V56" s="118"/>
      <c r="W56" s="118"/>
      <c r="X56" s="118"/>
      <c r="Y56" s="118"/>
      <c r="Z56" s="118"/>
      <c r="AA56" s="117"/>
      <c r="AB56" s="135"/>
      <c r="AC56" s="135"/>
      <c r="AD56" s="135"/>
      <c r="AE56" s="135"/>
      <c r="AF56" s="119">
        <f>SUM(AF29,AF47)</f>
        <v>21045.9</v>
      </c>
      <c r="AG56" s="119"/>
      <c r="AH56" s="118"/>
      <c r="AI56" s="119"/>
      <c r="AJ56" s="119"/>
      <c r="AK56" s="118"/>
      <c r="AL56" s="123"/>
    </row>
    <row r="57" spans="19:38" ht="13.5">
      <c r="S57"/>
      <c r="T57"/>
      <c r="U57"/>
      <c r="V57"/>
      <c r="W57"/>
      <c r="X57"/>
      <c r="Y57"/>
      <c r="Z57"/>
      <c r="AA57"/>
      <c r="AB57"/>
      <c r="AC57"/>
      <c r="AD57"/>
      <c r="AE57"/>
      <c r="AF57"/>
      <c r="AG57"/>
      <c r="AH57"/>
      <c r="AI57"/>
      <c r="AJ57"/>
      <c r="AK57"/>
      <c r="AL57"/>
    </row>
    <row r="58" spans="1:38" ht="13.5">
      <c r="A58" s="10" t="s">
        <v>83</v>
      </c>
      <c r="F58" s="10"/>
      <c r="S58"/>
      <c r="T58"/>
      <c r="U58"/>
      <c r="V58"/>
      <c r="W58"/>
      <c r="X58"/>
      <c r="Y58"/>
      <c r="Z58"/>
      <c r="AA58"/>
      <c r="AB58"/>
      <c r="AC58"/>
      <c r="AD58"/>
      <c r="AE58"/>
      <c r="AF58"/>
      <c r="AG58"/>
      <c r="AH58"/>
      <c r="AI58"/>
      <c r="AJ58"/>
      <c r="AK58"/>
      <c r="AL58"/>
    </row>
    <row r="59" spans="1:38" ht="13.5">
      <c r="A59" s="10" t="s">
        <v>84</v>
      </c>
      <c r="F59" s="10"/>
      <c r="S59"/>
      <c r="T59"/>
      <c r="U59"/>
      <c r="V59"/>
      <c r="W59"/>
      <c r="X59"/>
      <c r="Y59"/>
      <c r="Z59"/>
      <c r="AA59"/>
      <c r="AB59"/>
      <c r="AC59"/>
      <c r="AD59"/>
      <c r="AE59"/>
      <c r="AF59"/>
      <c r="AG59"/>
      <c r="AH59"/>
      <c r="AI59"/>
      <c r="AJ59"/>
      <c r="AK59"/>
      <c r="AL59"/>
    </row>
    <row r="60" spans="1:38" ht="13.5">
      <c r="A60" s="10" t="s">
        <v>85</v>
      </c>
      <c r="F60" s="10"/>
      <c r="S60"/>
      <c r="T60"/>
      <c r="U60"/>
      <c r="V60"/>
      <c r="W60"/>
      <c r="X60"/>
      <c r="Y60"/>
      <c r="Z60"/>
      <c r="AA60"/>
      <c r="AB60"/>
      <c r="AC60"/>
      <c r="AD60"/>
      <c r="AE60"/>
      <c r="AF60"/>
      <c r="AG60"/>
      <c r="AH60"/>
      <c r="AI60"/>
      <c r="AJ60"/>
      <c r="AK60"/>
      <c r="AL60"/>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AL60"/>
  <sheetViews>
    <sheetView zoomScale="80" zoomScaleNormal="80" zoomScaleSheetLayoutView="100" zoomScalePageLayoutView="0" workbookViewId="0" topLeftCell="A1">
      <selection activeCell="A1" sqref="A1"/>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27" width="10.625" style="65" customWidth="1"/>
    <col min="28" max="29" width="5.50390625" style="65" customWidth="1"/>
    <col min="30" max="30" width="5.00390625" style="65" customWidth="1"/>
    <col min="31" max="31" width="4.875" style="65" customWidth="1"/>
    <col min="32" max="32" width="14.625" style="65" bestFit="1" customWidth="1"/>
    <col min="33" max="33" width="4.75390625" style="65" customWidth="1"/>
    <col min="34" max="34" width="4.875" style="65" customWidth="1"/>
    <col min="35" max="36" width="13.00390625" style="65" bestFit="1" customWidth="1"/>
    <col min="37" max="37" width="11.75390625" style="65" bestFit="1" customWidth="1"/>
    <col min="38" max="38" width="7.625" style="65" bestFit="1" customWidth="1"/>
  </cols>
  <sheetData>
    <row r="1" spans="1:38" ht="21">
      <c r="A1" s="1" t="s">
        <v>88</v>
      </c>
      <c r="B1" s="2"/>
      <c r="C1" s="2"/>
      <c r="D1" s="2"/>
      <c r="E1" s="2"/>
      <c r="I1" s="3" t="s">
        <v>3</v>
      </c>
      <c r="J1" s="2"/>
      <c r="K1" s="2"/>
      <c r="L1" s="2"/>
      <c r="M1" s="2"/>
      <c r="N1" s="2"/>
      <c r="O1" s="4" t="s">
        <v>4</v>
      </c>
      <c r="P1" s="2"/>
      <c r="S1" s="1" t="str">
        <f>A1</f>
        <v>　新　道　（一般国道県道市町村道合計）　</v>
      </c>
      <c r="T1" s="2"/>
      <c r="U1" s="2"/>
      <c r="V1" s="2"/>
      <c r="W1" s="5"/>
      <c r="X1" s="3" t="s">
        <v>3</v>
      </c>
      <c r="Y1" s="2"/>
      <c r="Z1" s="2"/>
      <c r="AA1" s="2"/>
      <c r="AB1" s="2"/>
      <c r="AC1" s="2"/>
      <c r="AD1" s="2"/>
      <c r="AE1" s="4" t="s">
        <v>4</v>
      </c>
      <c r="AF1" s="6"/>
      <c r="AG1" s="6"/>
      <c r="AH1" s="5"/>
      <c r="AI1" s="5"/>
      <c r="AJ1" s="5"/>
      <c r="AK1"/>
      <c r="AL1"/>
    </row>
    <row r="2" spans="9:38" ht="14.25" thickBot="1">
      <c r="I2" s="7"/>
      <c r="J2" s="8" t="s">
        <v>92</v>
      </c>
      <c r="R2" s="9" t="s">
        <v>5</v>
      </c>
      <c r="S2"/>
      <c r="T2"/>
      <c r="U2"/>
      <c r="V2"/>
      <c r="W2"/>
      <c r="X2" s="10"/>
      <c r="Y2" s="8" t="s">
        <v>92</v>
      </c>
      <c r="Z2" s="11"/>
      <c r="AA2" s="12"/>
      <c r="AB2"/>
      <c r="AC2"/>
      <c r="AD2"/>
      <c r="AE2"/>
      <c r="AF2"/>
      <c r="AG2"/>
      <c r="AH2"/>
      <c r="AI2"/>
      <c r="AJ2"/>
      <c r="AK2"/>
      <c r="AL2" s="9" t="s">
        <v>5</v>
      </c>
    </row>
    <row r="3" spans="1:38" ht="13.5" customHeight="1">
      <c r="A3" s="13"/>
      <c r="B3" s="171" t="s">
        <v>6</v>
      </c>
      <c r="C3" s="171"/>
      <c r="D3" s="171"/>
      <c r="E3" s="171"/>
      <c r="F3" s="176" t="s">
        <v>7</v>
      </c>
      <c r="G3" s="14"/>
      <c r="H3" s="176" t="s">
        <v>8</v>
      </c>
      <c r="I3" s="181" t="s">
        <v>9</v>
      </c>
      <c r="J3" s="182"/>
      <c r="K3" s="182"/>
      <c r="L3" s="182"/>
      <c r="M3" s="182"/>
      <c r="N3" s="182"/>
      <c r="O3" s="182"/>
      <c r="P3" s="182"/>
      <c r="Q3" s="182"/>
      <c r="R3" s="183"/>
      <c r="S3" s="198" t="s">
        <v>10</v>
      </c>
      <c r="T3" s="182"/>
      <c r="U3" s="182"/>
      <c r="V3" s="182"/>
      <c r="W3" s="182"/>
      <c r="X3" s="182"/>
      <c r="Y3" s="182"/>
      <c r="Z3" s="182"/>
      <c r="AA3" s="199"/>
      <c r="AB3" s="221" t="s">
        <v>93</v>
      </c>
      <c r="AC3" s="222"/>
      <c r="AD3" s="222"/>
      <c r="AE3" s="223"/>
      <c r="AF3" s="176" t="s">
        <v>11</v>
      </c>
      <c r="AG3" s="15"/>
      <c r="AH3" s="16"/>
      <c r="AI3" s="181" t="s">
        <v>12</v>
      </c>
      <c r="AJ3" s="182"/>
      <c r="AK3" s="182"/>
      <c r="AL3" s="17" t="s">
        <v>13</v>
      </c>
    </row>
    <row r="4" spans="1:38" ht="13.5">
      <c r="A4" s="18"/>
      <c r="B4" s="172"/>
      <c r="C4" s="172"/>
      <c r="D4" s="172"/>
      <c r="E4" s="172"/>
      <c r="F4" s="177"/>
      <c r="G4" s="20" t="s">
        <v>14</v>
      </c>
      <c r="H4" s="177"/>
      <c r="I4" s="184"/>
      <c r="J4" s="185"/>
      <c r="K4" s="185"/>
      <c r="L4" s="185"/>
      <c r="M4" s="185"/>
      <c r="N4" s="185"/>
      <c r="O4" s="185"/>
      <c r="P4" s="185"/>
      <c r="Q4" s="185"/>
      <c r="R4" s="186"/>
      <c r="S4" s="200"/>
      <c r="T4" s="185"/>
      <c r="U4" s="185"/>
      <c r="V4" s="185"/>
      <c r="W4" s="185"/>
      <c r="X4" s="185"/>
      <c r="Y4" s="185"/>
      <c r="Z4" s="185"/>
      <c r="AA4" s="197"/>
      <c r="AB4" s="224"/>
      <c r="AC4" s="225"/>
      <c r="AD4" s="225"/>
      <c r="AE4" s="226"/>
      <c r="AF4" s="178"/>
      <c r="AG4" s="208" t="s">
        <v>15</v>
      </c>
      <c r="AH4" s="209"/>
      <c r="AI4" s="184"/>
      <c r="AJ4" s="185"/>
      <c r="AK4" s="185"/>
      <c r="AL4" s="25"/>
    </row>
    <row r="5" spans="1:38" ht="13.5">
      <c r="A5" s="26" t="s">
        <v>16</v>
      </c>
      <c r="B5" s="173"/>
      <c r="C5" s="173"/>
      <c r="D5" s="173"/>
      <c r="E5" s="173"/>
      <c r="F5" s="177"/>
      <c r="G5" s="27" t="s">
        <v>17</v>
      </c>
      <c r="H5" s="177"/>
      <c r="I5" s="179" t="s">
        <v>18</v>
      </c>
      <c r="J5" s="180"/>
      <c r="K5" s="187" t="s">
        <v>19</v>
      </c>
      <c r="L5" s="188"/>
      <c r="M5" s="189"/>
      <c r="N5" s="188" t="s">
        <v>20</v>
      </c>
      <c r="O5" s="188"/>
      <c r="P5" s="188"/>
      <c r="Q5" s="188"/>
      <c r="R5" s="194"/>
      <c r="S5" s="201" t="s">
        <v>21</v>
      </c>
      <c r="T5" s="192"/>
      <c r="U5" s="192"/>
      <c r="V5" s="192"/>
      <c r="W5" s="192"/>
      <c r="X5" s="192"/>
      <c r="Y5" s="192"/>
      <c r="Z5" s="192"/>
      <c r="AA5" s="202"/>
      <c r="AB5" s="217" t="s">
        <v>96</v>
      </c>
      <c r="AC5" s="218"/>
      <c r="AD5" s="213" t="s">
        <v>94</v>
      </c>
      <c r="AE5" s="214"/>
      <c r="AF5" s="29"/>
      <c r="AG5" s="196" t="s">
        <v>22</v>
      </c>
      <c r="AH5" s="197"/>
      <c r="AI5" s="30"/>
      <c r="AJ5" s="30"/>
      <c r="AK5" s="31"/>
      <c r="AL5" s="32" t="s">
        <v>23</v>
      </c>
    </row>
    <row r="6" spans="1:38" ht="13.5" customHeight="1">
      <c r="A6" s="33"/>
      <c r="B6" s="34" t="s">
        <v>24</v>
      </c>
      <c r="C6" s="34" t="s">
        <v>25</v>
      </c>
      <c r="D6" s="34" t="s">
        <v>26</v>
      </c>
      <c r="E6" s="34"/>
      <c r="F6" s="177"/>
      <c r="G6" s="27" t="s">
        <v>27</v>
      </c>
      <c r="H6" s="177"/>
      <c r="I6" s="174" t="s">
        <v>28</v>
      </c>
      <c r="J6" s="175"/>
      <c r="K6" s="19"/>
      <c r="L6" s="35" t="s">
        <v>29</v>
      </c>
      <c r="M6" s="35" t="s">
        <v>30</v>
      </c>
      <c r="N6" s="19"/>
      <c r="O6" s="191" t="s">
        <v>31</v>
      </c>
      <c r="P6" s="192"/>
      <c r="Q6" s="192"/>
      <c r="R6" s="193"/>
      <c r="S6" s="201" t="s">
        <v>32</v>
      </c>
      <c r="T6" s="192"/>
      <c r="U6" s="192"/>
      <c r="V6" s="202"/>
      <c r="W6" s="210" t="s">
        <v>33</v>
      </c>
      <c r="X6" s="211"/>
      <c r="Y6" s="211"/>
      <c r="Z6" s="211"/>
      <c r="AA6" s="212"/>
      <c r="AB6" s="219"/>
      <c r="AC6" s="220"/>
      <c r="AD6" s="215"/>
      <c r="AE6" s="216"/>
      <c r="AF6" s="36" t="s">
        <v>34</v>
      </c>
      <c r="AG6" s="24" t="s">
        <v>35</v>
      </c>
      <c r="AH6" s="37" t="s">
        <v>36</v>
      </c>
      <c r="AI6" s="177" t="s">
        <v>37</v>
      </c>
      <c r="AJ6" s="177" t="s">
        <v>38</v>
      </c>
      <c r="AK6" s="177" t="s">
        <v>39</v>
      </c>
      <c r="AL6" s="38"/>
    </row>
    <row r="7" spans="1:38" ht="13.5" customHeight="1">
      <c r="A7" s="33"/>
      <c r="B7" s="34"/>
      <c r="C7" s="34"/>
      <c r="D7" s="34"/>
      <c r="E7" s="34" t="s">
        <v>40</v>
      </c>
      <c r="F7" s="177"/>
      <c r="G7" s="39" t="s">
        <v>41</v>
      </c>
      <c r="H7" s="177"/>
      <c r="I7" s="174" t="s">
        <v>42</v>
      </c>
      <c r="J7" s="175"/>
      <c r="K7" s="19" t="s">
        <v>43</v>
      </c>
      <c r="L7" s="40" t="s">
        <v>44</v>
      </c>
      <c r="M7" s="40" t="s">
        <v>44</v>
      </c>
      <c r="N7" s="19" t="s">
        <v>45</v>
      </c>
      <c r="O7" s="195" t="s">
        <v>46</v>
      </c>
      <c r="P7" s="190" t="s">
        <v>47</v>
      </c>
      <c r="Q7" s="190"/>
      <c r="R7" s="38" t="s">
        <v>48</v>
      </c>
      <c r="S7" s="42" t="s">
        <v>49</v>
      </c>
      <c r="T7" s="43" t="s">
        <v>49</v>
      </c>
      <c r="U7" s="43" t="s">
        <v>49</v>
      </c>
      <c r="V7" s="43" t="s">
        <v>49</v>
      </c>
      <c r="W7" s="44" t="s">
        <v>49</v>
      </c>
      <c r="X7" s="44" t="s">
        <v>49</v>
      </c>
      <c r="Y7" s="45" t="s">
        <v>49</v>
      </c>
      <c r="Z7" s="46" t="s">
        <v>50</v>
      </c>
      <c r="AA7" s="47" t="s">
        <v>51</v>
      </c>
      <c r="AB7" s="203" t="s">
        <v>98</v>
      </c>
      <c r="AC7" s="205" t="s">
        <v>95</v>
      </c>
      <c r="AD7" s="203" t="s">
        <v>98</v>
      </c>
      <c r="AE7" s="205" t="s">
        <v>95</v>
      </c>
      <c r="AF7" s="36" t="s">
        <v>52</v>
      </c>
      <c r="AG7" s="24" t="s">
        <v>53</v>
      </c>
      <c r="AH7" s="43"/>
      <c r="AI7" s="177"/>
      <c r="AJ7" s="177"/>
      <c r="AK7" s="177"/>
      <c r="AL7" s="25" t="s">
        <v>54</v>
      </c>
    </row>
    <row r="8" spans="1:38" ht="13.5" customHeight="1">
      <c r="A8" s="48"/>
      <c r="B8" s="49" t="s">
        <v>53</v>
      </c>
      <c r="C8" s="49" t="s">
        <v>53</v>
      </c>
      <c r="D8" s="49" t="s">
        <v>53</v>
      </c>
      <c r="E8" s="49"/>
      <c r="F8" s="178"/>
      <c r="G8" s="50"/>
      <c r="H8" s="178"/>
      <c r="I8" s="51"/>
      <c r="J8" s="52"/>
      <c r="K8" s="53"/>
      <c r="L8" s="54" t="s">
        <v>55</v>
      </c>
      <c r="M8" s="54" t="s">
        <v>55</v>
      </c>
      <c r="N8" s="23"/>
      <c r="O8" s="178"/>
      <c r="P8" s="55" t="s">
        <v>56</v>
      </c>
      <c r="Q8" s="55" t="s">
        <v>57</v>
      </c>
      <c r="R8" s="56" t="s">
        <v>58</v>
      </c>
      <c r="S8" s="57" t="s">
        <v>59</v>
      </c>
      <c r="T8" s="41" t="s">
        <v>60</v>
      </c>
      <c r="U8" s="41" t="s">
        <v>61</v>
      </c>
      <c r="V8" s="41" t="s">
        <v>62</v>
      </c>
      <c r="W8" s="41" t="s">
        <v>61</v>
      </c>
      <c r="X8" s="41" t="s">
        <v>63</v>
      </c>
      <c r="Y8" s="41" t="s">
        <v>64</v>
      </c>
      <c r="Z8" s="41" t="s">
        <v>65</v>
      </c>
      <c r="AA8" s="28" t="s">
        <v>66</v>
      </c>
      <c r="AB8" s="204"/>
      <c r="AC8" s="206"/>
      <c r="AD8" s="207"/>
      <c r="AE8" s="206"/>
      <c r="AF8" s="21"/>
      <c r="AG8" s="22" t="s">
        <v>67</v>
      </c>
      <c r="AH8" s="54" t="s">
        <v>68</v>
      </c>
      <c r="AI8" s="58"/>
      <c r="AJ8" s="58"/>
      <c r="AK8" s="59"/>
      <c r="AL8" s="60"/>
    </row>
    <row r="9" spans="1:38" ht="13.5">
      <c r="A9" s="168" t="s">
        <v>69</v>
      </c>
      <c r="B9" s="152"/>
      <c r="C9" s="152"/>
      <c r="D9" s="152"/>
      <c r="E9" s="152"/>
      <c r="F9" s="67"/>
      <c r="G9" s="68"/>
      <c r="H9" s="67"/>
      <c r="I9" s="69">
        <v>47784</v>
      </c>
      <c r="J9" s="67" t="s">
        <v>2</v>
      </c>
      <c r="K9" s="69"/>
      <c r="L9" s="68">
        <v>83</v>
      </c>
      <c r="M9" s="68">
        <v>14</v>
      </c>
      <c r="N9" s="67"/>
      <c r="O9" s="69"/>
      <c r="P9" s="68"/>
      <c r="Q9" s="68"/>
      <c r="R9" s="71">
        <v>100</v>
      </c>
      <c r="S9" s="72"/>
      <c r="T9" s="68"/>
      <c r="U9" s="68"/>
      <c r="V9" s="68"/>
      <c r="W9" s="68"/>
      <c r="X9" s="68"/>
      <c r="Y9" s="68"/>
      <c r="Z9" s="68"/>
      <c r="AA9" s="67"/>
      <c r="AB9" s="165"/>
      <c r="AC9" s="165"/>
      <c r="AD9" s="73"/>
      <c r="AE9" s="73"/>
      <c r="AF9" s="77">
        <v>38894</v>
      </c>
      <c r="AG9" s="69"/>
      <c r="AH9" s="68"/>
      <c r="AI9" s="69"/>
      <c r="AJ9" s="69"/>
      <c r="AK9" s="68"/>
      <c r="AL9" s="74"/>
    </row>
    <row r="10" spans="1:38" ht="13.5">
      <c r="A10" s="169"/>
      <c r="B10" s="152"/>
      <c r="C10" s="152"/>
      <c r="D10" s="152"/>
      <c r="E10" s="152"/>
      <c r="F10" s="67">
        <v>47784</v>
      </c>
      <c r="G10" s="142">
        <v>0</v>
      </c>
      <c r="H10" s="67">
        <v>47784</v>
      </c>
      <c r="I10" s="75"/>
      <c r="J10" s="151"/>
      <c r="K10" s="69">
        <v>29361</v>
      </c>
      <c r="L10" s="77"/>
      <c r="M10" s="77"/>
      <c r="N10" s="67"/>
      <c r="O10" s="69">
        <v>10959</v>
      </c>
      <c r="P10" s="68">
        <v>36825</v>
      </c>
      <c r="Q10" s="68">
        <v>0</v>
      </c>
      <c r="R10" s="78"/>
      <c r="S10" s="72">
        <v>40</v>
      </c>
      <c r="T10" s="68">
        <v>18014</v>
      </c>
      <c r="U10" s="68">
        <v>29730</v>
      </c>
      <c r="V10" s="68">
        <v>0</v>
      </c>
      <c r="W10" s="68">
        <v>0</v>
      </c>
      <c r="X10" s="68">
        <v>0</v>
      </c>
      <c r="Y10" s="68">
        <v>0</v>
      </c>
      <c r="Z10" s="68">
        <v>0</v>
      </c>
      <c r="AA10" s="67">
        <v>0</v>
      </c>
      <c r="AB10" s="166">
        <v>2</v>
      </c>
      <c r="AC10" s="108">
        <v>0</v>
      </c>
      <c r="AD10" s="108">
        <v>1</v>
      </c>
      <c r="AE10" s="108">
        <v>0</v>
      </c>
      <c r="AF10" s="77"/>
      <c r="AG10" s="69">
        <v>14</v>
      </c>
      <c r="AH10" s="68">
        <v>1</v>
      </c>
      <c r="AI10" s="69">
        <v>1834005</v>
      </c>
      <c r="AJ10" s="75">
        <v>1016840</v>
      </c>
      <c r="AK10" s="77">
        <v>572496</v>
      </c>
      <c r="AL10" s="74">
        <v>4</v>
      </c>
    </row>
    <row r="11" spans="1:38" ht="13.5">
      <c r="A11" s="170"/>
      <c r="B11" s="154"/>
      <c r="C11" s="154"/>
      <c r="D11" s="154"/>
      <c r="E11" s="154"/>
      <c r="F11" s="80">
        <v>0</v>
      </c>
      <c r="G11" s="81">
        <v>0</v>
      </c>
      <c r="H11" s="80">
        <v>0</v>
      </c>
      <c r="I11" s="82">
        <v>0</v>
      </c>
      <c r="J11" s="80">
        <v>0</v>
      </c>
      <c r="K11" s="82">
        <v>0</v>
      </c>
      <c r="L11" s="81">
        <v>7463</v>
      </c>
      <c r="M11" s="81">
        <v>10959</v>
      </c>
      <c r="N11" s="80">
        <v>0</v>
      </c>
      <c r="O11" s="82">
        <v>0</v>
      </c>
      <c r="P11" s="81">
        <v>0</v>
      </c>
      <c r="Q11" s="81">
        <v>0</v>
      </c>
      <c r="R11" s="84">
        <v>47784</v>
      </c>
      <c r="S11" s="85">
        <v>0</v>
      </c>
      <c r="T11" s="81">
        <v>0</v>
      </c>
      <c r="U11" s="81">
        <v>0</v>
      </c>
      <c r="V11" s="81">
        <v>0</v>
      </c>
      <c r="W11" s="81">
        <v>0</v>
      </c>
      <c r="X11" s="81">
        <v>0</v>
      </c>
      <c r="Y11" s="81"/>
      <c r="Z11" s="81"/>
      <c r="AA11" s="80"/>
      <c r="AB11" s="167"/>
      <c r="AC11" s="167"/>
      <c r="AD11" s="86"/>
      <c r="AE11" s="86"/>
      <c r="AF11" s="82">
        <v>20602</v>
      </c>
      <c r="AG11" s="82"/>
      <c r="AH11" s="81"/>
      <c r="AI11" s="82"/>
      <c r="AJ11" s="82"/>
      <c r="AK11" s="81"/>
      <c r="AL11" s="87"/>
    </row>
    <row r="12" spans="1:38" ht="13.5" customHeight="1">
      <c r="A12" s="227" t="s">
        <v>70</v>
      </c>
      <c r="B12" s="152"/>
      <c r="C12" s="152"/>
      <c r="D12" s="152"/>
      <c r="E12" s="152"/>
      <c r="F12" s="67"/>
      <c r="G12" s="68"/>
      <c r="H12" s="67"/>
      <c r="I12" s="69">
        <v>2407</v>
      </c>
      <c r="J12" s="158" t="s">
        <v>90</v>
      </c>
      <c r="K12" s="69"/>
      <c r="L12" s="68">
        <v>6</v>
      </c>
      <c r="M12" s="68"/>
      <c r="N12" s="67"/>
      <c r="O12" s="69"/>
      <c r="P12" s="68"/>
      <c r="Q12" s="68"/>
      <c r="R12" s="71">
        <v>100</v>
      </c>
      <c r="S12" s="72"/>
      <c r="T12" s="68"/>
      <c r="U12" s="68"/>
      <c r="V12" s="68"/>
      <c r="W12" s="68"/>
      <c r="X12" s="68"/>
      <c r="Y12" s="68"/>
      <c r="Z12" s="68"/>
      <c r="AA12" s="67"/>
      <c r="AB12" s="147"/>
      <c r="AC12" s="147"/>
      <c r="AD12" s="141"/>
      <c r="AE12" s="141"/>
      <c r="AF12" s="69">
        <v>2365.5</v>
      </c>
      <c r="AG12" s="69"/>
      <c r="AH12" s="68"/>
      <c r="AI12" s="69"/>
      <c r="AJ12" s="69"/>
      <c r="AK12" s="68"/>
      <c r="AL12" s="74"/>
    </row>
    <row r="13" spans="1:38" ht="13.5">
      <c r="A13" s="228"/>
      <c r="B13" s="152"/>
      <c r="C13" s="152"/>
      <c r="D13" s="152"/>
      <c r="E13" s="152"/>
      <c r="F13" s="67">
        <v>2406.7</v>
      </c>
      <c r="G13" s="142">
        <v>0</v>
      </c>
      <c r="H13" s="67">
        <v>2406.7</v>
      </c>
      <c r="I13" s="75"/>
      <c r="J13" s="151">
        <v>0</v>
      </c>
      <c r="K13" s="69">
        <v>1732</v>
      </c>
      <c r="L13" s="77"/>
      <c r="M13" s="77"/>
      <c r="N13" s="67">
        <v>0</v>
      </c>
      <c r="O13" s="69">
        <v>0</v>
      </c>
      <c r="P13" s="68">
        <v>2407</v>
      </c>
      <c r="Q13" s="68">
        <v>0</v>
      </c>
      <c r="R13" s="78"/>
      <c r="S13" s="72">
        <v>42.9</v>
      </c>
      <c r="T13" s="68">
        <v>811.1</v>
      </c>
      <c r="U13" s="68">
        <v>1552.7</v>
      </c>
      <c r="V13" s="68">
        <v>0</v>
      </c>
      <c r="W13" s="68">
        <v>0</v>
      </c>
      <c r="X13" s="68">
        <v>0</v>
      </c>
      <c r="Y13" s="68">
        <v>0</v>
      </c>
      <c r="Z13" s="68"/>
      <c r="AA13" s="67">
        <v>0</v>
      </c>
      <c r="AB13" s="153"/>
      <c r="AC13" s="153"/>
      <c r="AD13" s="140"/>
      <c r="AE13" s="140"/>
      <c r="AF13" s="77"/>
      <c r="AG13" s="69">
        <v>0</v>
      </c>
      <c r="AH13" s="68">
        <v>0</v>
      </c>
      <c r="AI13" s="69">
        <v>56489.2</v>
      </c>
      <c r="AJ13" s="75">
        <v>47318.7</v>
      </c>
      <c r="AK13" s="77">
        <v>22508.5</v>
      </c>
      <c r="AL13" s="74">
        <v>5</v>
      </c>
    </row>
    <row r="14" spans="1:38" ht="13.5">
      <c r="A14" s="229"/>
      <c r="B14" s="154"/>
      <c r="C14" s="154"/>
      <c r="D14" s="154"/>
      <c r="E14" s="154"/>
      <c r="F14" s="80"/>
      <c r="G14" s="81"/>
      <c r="H14" s="80"/>
      <c r="I14" s="82">
        <v>-0.3000000000001819</v>
      </c>
      <c r="J14" s="80"/>
      <c r="K14" s="82"/>
      <c r="L14" s="81">
        <v>674</v>
      </c>
      <c r="M14" s="81">
        <v>0</v>
      </c>
      <c r="N14" s="80"/>
      <c r="O14" s="82"/>
      <c r="P14" s="81"/>
      <c r="Q14" s="81"/>
      <c r="R14" s="84">
        <v>2407</v>
      </c>
      <c r="S14" s="85"/>
      <c r="T14" s="81"/>
      <c r="U14" s="81"/>
      <c r="V14" s="81"/>
      <c r="W14" s="81"/>
      <c r="X14" s="81"/>
      <c r="Y14" s="81"/>
      <c r="Z14" s="81"/>
      <c r="AA14" s="80"/>
      <c r="AB14" s="150"/>
      <c r="AC14" s="150"/>
      <c r="AD14" s="144"/>
      <c r="AE14" s="144"/>
      <c r="AF14" s="82">
        <v>1563.8</v>
      </c>
      <c r="AG14" s="82"/>
      <c r="AH14" s="81"/>
      <c r="AI14" s="82"/>
      <c r="AJ14" s="82"/>
      <c r="AK14" s="81"/>
      <c r="AL14" s="87"/>
    </row>
    <row r="15" spans="1:38" ht="13.5">
      <c r="A15" s="227" t="s">
        <v>71</v>
      </c>
      <c r="B15" s="152"/>
      <c r="C15" s="152"/>
      <c r="D15" s="152"/>
      <c r="E15" s="152"/>
      <c r="F15" s="67"/>
      <c r="G15" s="142">
        <f>G9+G12</f>
        <v>0</v>
      </c>
      <c r="H15" s="67"/>
      <c r="I15" s="69">
        <v>50191</v>
      </c>
      <c r="J15" s="70">
        <v>100.00059772029479</v>
      </c>
      <c r="K15" s="69"/>
      <c r="L15" s="68">
        <f>L9+L12</f>
        <v>89</v>
      </c>
      <c r="M15" s="68">
        <f>M9+M12</f>
        <v>14</v>
      </c>
      <c r="N15" s="67"/>
      <c r="O15" s="69"/>
      <c r="P15" s="68"/>
      <c r="Q15" s="68"/>
      <c r="R15" s="71">
        <v>100</v>
      </c>
      <c r="S15" s="72"/>
      <c r="T15" s="68"/>
      <c r="U15" s="68"/>
      <c r="V15" s="68"/>
      <c r="W15" s="68"/>
      <c r="X15" s="68"/>
      <c r="Y15" s="68"/>
      <c r="Z15" s="68"/>
      <c r="AA15" s="67"/>
      <c r="AB15" s="147"/>
      <c r="AC15" s="147"/>
      <c r="AD15" s="141"/>
      <c r="AE15" s="141"/>
      <c r="AF15" s="69">
        <f>AF9+AF12</f>
        <v>41259.5</v>
      </c>
      <c r="AG15" s="69"/>
      <c r="AH15" s="68"/>
      <c r="AI15" s="69"/>
      <c r="AJ15" s="69"/>
      <c r="AK15" s="68"/>
      <c r="AL15" s="74"/>
    </row>
    <row r="16" spans="1:38" ht="13.5">
      <c r="A16" s="228"/>
      <c r="B16" s="152"/>
      <c r="C16" s="152"/>
      <c r="D16" s="152"/>
      <c r="E16" s="152"/>
      <c r="F16" s="67">
        <f>F10+F13</f>
        <v>50190.7</v>
      </c>
      <c r="G16" s="142">
        <f>G10+G13</f>
        <v>0</v>
      </c>
      <c r="H16" s="67">
        <f>H10+H13</f>
        <v>50190.7</v>
      </c>
      <c r="I16" s="75"/>
      <c r="J16" s="76"/>
      <c r="K16" s="69">
        <f>K10+K13</f>
        <v>31093</v>
      </c>
      <c r="L16" s="77"/>
      <c r="M16" s="77"/>
      <c r="N16" s="68">
        <f>N10+N13</f>
        <v>0</v>
      </c>
      <c r="O16" s="68">
        <f>O10+O13</f>
        <v>10959</v>
      </c>
      <c r="P16" s="68">
        <f>P10+P13</f>
        <v>39232</v>
      </c>
      <c r="Q16" s="68">
        <f>Q10+Q13</f>
        <v>0</v>
      </c>
      <c r="R16" s="78"/>
      <c r="S16" s="72">
        <f>S10+S13</f>
        <v>82.9</v>
      </c>
      <c r="T16" s="68">
        <f aca="true" t="shared" si="0" ref="T16:AA16">T10+T13</f>
        <v>18825.1</v>
      </c>
      <c r="U16" s="68">
        <f t="shared" si="0"/>
        <v>31282.7</v>
      </c>
      <c r="V16" s="68">
        <f t="shared" si="0"/>
        <v>0</v>
      </c>
      <c r="W16" s="68">
        <f t="shared" si="0"/>
        <v>0</v>
      </c>
      <c r="X16" s="68">
        <f t="shared" si="0"/>
        <v>0</v>
      </c>
      <c r="Y16" s="68">
        <f t="shared" si="0"/>
        <v>0</v>
      </c>
      <c r="Z16" s="68">
        <f t="shared" si="0"/>
        <v>0</v>
      </c>
      <c r="AA16" s="68">
        <f t="shared" si="0"/>
        <v>0</v>
      </c>
      <c r="AB16" s="140">
        <f>AB10+AB13</f>
        <v>2</v>
      </c>
      <c r="AC16" s="140">
        <f>AC10+AC13</f>
        <v>0</v>
      </c>
      <c r="AD16" s="140">
        <f>AD10+AD13</f>
        <v>1</v>
      </c>
      <c r="AE16" s="140">
        <f>AE10+AE13</f>
        <v>0</v>
      </c>
      <c r="AF16" s="77"/>
      <c r="AG16" s="69">
        <f>AG10+AG13</f>
        <v>14</v>
      </c>
      <c r="AH16" s="68">
        <f>AH10+AH13</f>
        <v>1</v>
      </c>
      <c r="AI16" s="69">
        <f>AI10+AI13</f>
        <v>1890494.2</v>
      </c>
      <c r="AJ16" s="69">
        <f>AJ10+AJ13</f>
        <v>1064158.7</v>
      </c>
      <c r="AK16" s="69">
        <f>AK10+AK13</f>
        <v>595004.5</v>
      </c>
      <c r="AL16" s="74">
        <f>SUM(AL10,AL13)</f>
        <v>9</v>
      </c>
    </row>
    <row r="17" spans="1:38" ht="13.5">
      <c r="A17" s="229"/>
      <c r="B17" s="154"/>
      <c r="C17" s="154"/>
      <c r="D17" s="154"/>
      <c r="E17" s="154"/>
      <c r="F17" s="80"/>
      <c r="G17" s="81">
        <f>G11+G14</f>
        <v>0</v>
      </c>
      <c r="H17" s="80"/>
      <c r="I17" s="82">
        <v>-0.3000000000001819</v>
      </c>
      <c r="J17" s="83"/>
      <c r="K17" s="82"/>
      <c r="L17" s="81">
        <f>L11+L14</f>
        <v>8137</v>
      </c>
      <c r="M17" s="81">
        <f>M11+M14</f>
        <v>10959</v>
      </c>
      <c r="N17" s="80"/>
      <c r="O17" s="82"/>
      <c r="P17" s="81"/>
      <c r="Q17" s="81"/>
      <c r="R17" s="84">
        <v>50191</v>
      </c>
      <c r="S17" s="85"/>
      <c r="T17" s="81"/>
      <c r="U17" s="81"/>
      <c r="V17" s="81"/>
      <c r="W17" s="81"/>
      <c r="X17" s="81"/>
      <c r="Y17" s="81"/>
      <c r="Z17" s="81"/>
      <c r="AA17" s="80"/>
      <c r="AB17" s="150"/>
      <c r="AC17" s="150"/>
      <c r="AD17" s="144"/>
      <c r="AE17" s="144"/>
      <c r="AF17" s="82">
        <f>AF11+AF14</f>
        <v>22165.8</v>
      </c>
      <c r="AG17" s="82"/>
      <c r="AH17" s="81"/>
      <c r="AI17" s="82"/>
      <c r="AJ17" s="82"/>
      <c r="AK17" s="81"/>
      <c r="AL17" s="87"/>
    </row>
    <row r="18" spans="1:38" ht="13.5">
      <c r="A18" s="155"/>
      <c r="B18" s="152"/>
      <c r="C18" s="152"/>
      <c r="D18" s="152"/>
      <c r="E18" s="152"/>
      <c r="F18" s="67"/>
      <c r="G18" s="68"/>
      <c r="H18" s="67"/>
      <c r="I18" s="69">
        <v>11135</v>
      </c>
      <c r="J18" s="145">
        <v>87.66405026019729</v>
      </c>
      <c r="K18" s="69"/>
      <c r="L18" s="68">
        <v>10</v>
      </c>
      <c r="M18" s="68">
        <v>1</v>
      </c>
      <c r="N18" s="67"/>
      <c r="O18" s="69"/>
      <c r="P18" s="68"/>
      <c r="Q18" s="68"/>
      <c r="R18" s="71">
        <v>99</v>
      </c>
      <c r="S18" s="72"/>
      <c r="T18" s="68"/>
      <c r="U18" s="68"/>
      <c r="V18" s="68"/>
      <c r="W18" s="68"/>
      <c r="X18" s="68"/>
      <c r="Y18" s="68"/>
      <c r="Z18" s="68"/>
      <c r="AA18" s="67"/>
      <c r="AB18" s="147"/>
      <c r="AC18" s="147"/>
      <c r="AD18" s="141"/>
      <c r="AE18" s="141"/>
      <c r="AF18" s="69">
        <v>13721.7</v>
      </c>
      <c r="AG18" s="90"/>
      <c r="AH18" s="66"/>
      <c r="AI18" s="90"/>
      <c r="AJ18" s="90"/>
      <c r="AK18" s="66"/>
      <c r="AL18" s="94"/>
    </row>
    <row r="19" spans="1:38" ht="13.5">
      <c r="A19" s="156" t="s">
        <v>72</v>
      </c>
      <c r="B19" s="152"/>
      <c r="C19" s="152"/>
      <c r="D19" s="152"/>
      <c r="E19" s="152"/>
      <c r="F19" s="67">
        <v>12701.9</v>
      </c>
      <c r="G19" s="142">
        <v>0</v>
      </c>
      <c r="H19" s="67">
        <v>12701.9</v>
      </c>
      <c r="I19" s="75"/>
      <c r="J19" s="151"/>
      <c r="K19" s="69">
        <v>11005</v>
      </c>
      <c r="L19" s="77"/>
      <c r="M19" s="77"/>
      <c r="N19" s="67">
        <v>127</v>
      </c>
      <c r="O19" s="69">
        <v>2024</v>
      </c>
      <c r="P19" s="68">
        <v>7340</v>
      </c>
      <c r="Q19" s="68">
        <v>3211</v>
      </c>
      <c r="R19" s="78"/>
      <c r="S19" s="72">
        <v>35.3</v>
      </c>
      <c r="T19" s="68">
        <v>25.6</v>
      </c>
      <c r="U19" s="68">
        <v>9329.5</v>
      </c>
      <c r="V19" s="68">
        <v>1744.4</v>
      </c>
      <c r="W19" s="68">
        <v>15.5</v>
      </c>
      <c r="X19" s="68">
        <v>793.5</v>
      </c>
      <c r="Y19" s="68">
        <v>758.1</v>
      </c>
      <c r="Z19" s="68"/>
      <c r="AA19" s="67">
        <v>104.3</v>
      </c>
      <c r="AB19" s="153"/>
      <c r="AC19" s="153" t="s">
        <v>99</v>
      </c>
      <c r="AD19" s="140"/>
      <c r="AE19" s="140"/>
      <c r="AF19" s="77"/>
      <c r="AG19" s="90">
        <v>0</v>
      </c>
      <c r="AH19" s="66">
        <v>0</v>
      </c>
      <c r="AI19" s="90">
        <v>219679.9</v>
      </c>
      <c r="AJ19" s="95">
        <v>161068.3</v>
      </c>
      <c r="AK19" s="97">
        <v>73685.9</v>
      </c>
      <c r="AL19" s="94">
        <v>13</v>
      </c>
    </row>
    <row r="20" spans="1:38" ht="13.5">
      <c r="A20" s="157"/>
      <c r="B20" s="154"/>
      <c r="C20" s="154"/>
      <c r="D20" s="154"/>
      <c r="E20" s="154"/>
      <c r="F20" s="80"/>
      <c r="G20" s="81"/>
      <c r="H20" s="80"/>
      <c r="I20" s="82">
        <v>1566.8999999999996</v>
      </c>
      <c r="J20" s="80"/>
      <c r="K20" s="82"/>
      <c r="L20" s="81">
        <v>167</v>
      </c>
      <c r="M20" s="81">
        <v>1530</v>
      </c>
      <c r="N20" s="80"/>
      <c r="O20" s="82"/>
      <c r="P20" s="81"/>
      <c r="Q20" s="81"/>
      <c r="R20" s="84">
        <v>12575</v>
      </c>
      <c r="S20" s="85"/>
      <c r="T20" s="81"/>
      <c r="U20" s="81"/>
      <c r="V20" s="81"/>
      <c r="W20" s="81"/>
      <c r="X20" s="81"/>
      <c r="Y20" s="81"/>
      <c r="Z20" s="81"/>
      <c r="AA20" s="80"/>
      <c r="AB20" s="150"/>
      <c r="AC20" s="150"/>
      <c r="AD20" s="144"/>
      <c r="AE20" s="144"/>
      <c r="AF20" s="82">
        <v>8677.4</v>
      </c>
      <c r="AG20" s="101"/>
      <c r="AH20" s="102"/>
      <c r="AI20" s="101"/>
      <c r="AJ20" s="101"/>
      <c r="AK20" s="102"/>
      <c r="AL20" s="105"/>
    </row>
    <row r="21" spans="1:38" ht="13.5">
      <c r="A21" s="155"/>
      <c r="B21" s="152"/>
      <c r="C21" s="152"/>
      <c r="D21" s="152"/>
      <c r="E21" s="152"/>
      <c r="F21" s="67"/>
      <c r="G21" s="68"/>
      <c r="H21" s="67"/>
      <c r="I21" s="69">
        <v>5090</v>
      </c>
      <c r="J21" s="145">
        <v>69.97525433049216</v>
      </c>
      <c r="K21" s="69"/>
      <c r="L21" s="68">
        <v>4</v>
      </c>
      <c r="M21" s="68"/>
      <c r="N21" s="67"/>
      <c r="O21" s="69"/>
      <c r="P21" s="68"/>
      <c r="Q21" s="68"/>
      <c r="R21" s="71">
        <v>100</v>
      </c>
      <c r="S21" s="72"/>
      <c r="T21" s="68"/>
      <c r="U21" s="68"/>
      <c r="V21" s="68"/>
      <c r="W21" s="68"/>
      <c r="X21" s="68"/>
      <c r="Y21" s="68"/>
      <c r="Z21" s="68"/>
      <c r="AA21" s="67"/>
      <c r="AB21" s="147"/>
      <c r="AC21" s="147"/>
      <c r="AD21" s="141"/>
      <c r="AE21" s="141"/>
      <c r="AF21" s="69">
        <v>4367.8</v>
      </c>
      <c r="AG21" s="90"/>
      <c r="AH21" s="66"/>
      <c r="AI21" s="90"/>
      <c r="AJ21" s="90"/>
      <c r="AK21" s="66"/>
      <c r="AL21" s="94"/>
    </row>
    <row r="22" spans="1:38" ht="13.5">
      <c r="A22" s="156" t="s">
        <v>73</v>
      </c>
      <c r="B22" s="152"/>
      <c r="C22" s="152"/>
      <c r="D22" s="152"/>
      <c r="E22" s="152"/>
      <c r="F22" s="67">
        <v>7274.2</v>
      </c>
      <c r="G22" s="142">
        <v>0</v>
      </c>
      <c r="H22" s="67">
        <v>7274</v>
      </c>
      <c r="I22" s="75"/>
      <c r="J22" s="151"/>
      <c r="K22" s="69">
        <v>7154</v>
      </c>
      <c r="L22" s="77"/>
      <c r="M22" s="77"/>
      <c r="N22" s="67">
        <v>0</v>
      </c>
      <c r="O22" s="69">
        <v>0</v>
      </c>
      <c r="P22" s="68">
        <v>3660</v>
      </c>
      <c r="Q22" s="68">
        <v>3614</v>
      </c>
      <c r="R22" s="78"/>
      <c r="S22" s="72">
        <v>0</v>
      </c>
      <c r="T22" s="68">
        <v>0</v>
      </c>
      <c r="U22" s="68">
        <v>4049.8</v>
      </c>
      <c r="V22" s="68">
        <v>1040.6</v>
      </c>
      <c r="W22" s="68">
        <v>46.7</v>
      </c>
      <c r="X22" s="68">
        <v>1132.7</v>
      </c>
      <c r="Y22" s="68">
        <v>1004.4</v>
      </c>
      <c r="Z22" s="68"/>
      <c r="AA22" s="67">
        <v>0</v>
      </c>
      <c r="AB22" s="153" t="s">
        <v>99</v>
      </c>
      <c r="AC22" s="153"/>
      <c r="AD22" s="140"/>
      <c r="AE22" s="140"/>
      <c r="AF22" s="77"/>
      <c r="AG22" s="90">
        <v>0</v>
      </c>
      <c r="AH22" s="66">
        <v>0</v>
      </c>
      <c r="AI22" s="90">
        <v>125633.6</v>
      </c>
      <c r="AJ22" s="95">
        <v>69628.8</v>
      </c>
      <c r="AK22" s="97">
        <v>36780.5</v>
      </c>
      <c r="AL22" s="94">
        <v>18</v>
      </c>
    </row>
    <row r="23" spans="1:38" ht="13.5">
      <c r="A23" s="157"/>
      <c r="B23" s="154"/>
      <c r="C23" s="154"/>
      <c r="D23" s="154"/>
      <c r="E23" s="154"/>
      <c r="F23" s="80"/>
      <c r="G23" s="81"/>
      <c r="H23" s="80"/>
      <c r="I23" s="82">
        <v>2184</v>
      </c>
      <c r="J23" s="80"/>
      <c r="K23" s="82"/>
      <c r="L23" s="81">
        <v>120</v>
      </c>
      <c r="M23" s="81">
        <v>0</v>
      </c>
      <c r="N23" s="80"/>
      <c r="O23" s="82"/>
      <c r="P23" s="81"/>
      <c r="Q23" s="81"/>
      <c r="R23" s="84">
        <v>7274</v>
      </c>
      <c r="S23" s="85"/>
      <c r="T23" s="81"/>
      <c r="U23" s="81"/>
      <c r="V23" s="81"/>
      <c r="W23" s="81"/>
      <c r="X23" s="81"/>
      <c r="Y23" s="81"/>
      <c r="Z23" s="81"/>
      <c r="AA23" s="80"/>
      <c r="AB23" s="150"/>
      <c r="AC23" s="150"/>
      <c r="AD23" s="144"/>
      <c r="AE23" s="144"/>
      <c r="AF23" s="82">
        <v>3258</v>
      </c>
      <c r="AG23" s="101"/>
      <c r="AH23" s="102"/>
      <c r="AI23" s="101"/>
      <c r="AJ23" s="101"/>
      <c r="AK23" s="102"/>
      <c r="AL23" s="105"/>
    </row>
    <row r="24" spans="1:38" ht="13.5">
      <c r="A24" s="227" t="s">
        <v>74</v>
      </c>
      <c r="B24" s="152"/>
      <c r="C24" s="152"/>
      <c r="D24" s="152"/>
      <c r="E24" s="152"/>
      <c r="F24" s="67"/>
      <c r="G24" s="68">
        <f>G18+G21</f>
        <v>0</v>
      </c>
      <c r="H24" s="67"/>
      <c r="I24" s="69">
        <v>16225</v>
      </c>
      <c r="J24" s="70">
        <v>81.22287356264299</v>
      </c>
      <c r="K24" s="69"/>
      <c r="L24" s="68">
        <f>L18+L21</f>
        <v>14</v>
      </c>
      <c r="M24" s="68">
        <f>M18+M21</f>
        <v>1</v>
      </c>
      <c r="N24" s="67"/>
      <c r="O24" s="69"/>
      <c r="P24" s="68"/>
      <c r="Q24" s="68"/>
      <c r="R24" s="71">
        <v>99.3</v>
      </c>
      <c r="S24" s="72"/>
      <c r="T24" s="68"/>
      <c r="U24" s="68"/>
      <c r="V24" s="68"/>
      <c r="W24" s="68"/>
      <c r="X24" s="68"/>
      <c r="Y24" s="68"/>
      <c r="Z24" s="68"/>
      <c r="AA24" s="67"/>
      <c r="AB24" s="147"/>
      <c r="AC24" s="147"/>
      <c r="AD24" s="141"/>
      <c r="AE24" s="141"/>
      <c r="AF24" s="69">
        <f>AF18+AF21</f>
        <v>18089.5</v>
      </c>
      <c r="AG24" s="90"/>
      <c r="AH24" s="66"/>
      <c r="AI24" s="90"/>
      <c r="AJ24" s="90"/>
      <c r="AK24" s="66"/>
      <c r="AL24" s="94"/>
    </row>
    <row r="25" spans="1:38" ht="13.5">
      <c r="A25" s="228"/>
      <c r="B25" s="152"/>
      <c r="C25" s="152"/>
      <c r="D25" s="152"/>
      <c r="E25" s="152"/>
      <c r="F25" s="67">
        <f>F19+F22</f>
        <v>19976.1</v>
      </c>
      <c r="G25" s="142">
        <f>G19+G22</f>
        <v>0</v>
      </c>
      <c r="H25" s="67">
        <f>H19+H22</f>
        <v>19975.9</v>
      </c>
      <c r="I25" s="75"/>
      <c r="J25" s="76"/>
      <c r="K25" s="69">
        <f>K19+K22</f>
        <v>18159</v>
      </c>
      <c r="L25" s="77"/>
      <c r="M25" s="77"/>
      <c r="N25" s="68">
        <f>N19+N22</f>
        <v>127</v>
      </c>
      <c r="O25" s="68">
        <f>O19+O22</f>
        <v>2024</v>
      </c>
      <c r="P25" s="68">
        <f>P19+P22</f>
        <v>11000</v>
      </c>
      <c r="Q25" s="68">
        <f>Q19+Q22</f>
        <v>6825</v>
      </c>
      <c r="R25" s="78"/>
      <c r="S25" s="72">
        <f>S19+S22</f>
        <v>35.3</v>
      </c>
      <c r="T25" s="68">
        <f aca="true" t="shared" si="1" ref="T25:AA25">T19+T22</f>
        <v>25.6</v>
      </c>
      <c r="U25" s="68">
        <f t="shared" si="1"/>
        <v>13379.3</v>
      </c>
      <c r="V25" s="68">
        <f t="shared" si="1"/>
        <v>2785</v>
      </c>
      <c r="W25" s="68">
        <f t="shared" si="1"/>
        <v>62.2</v>
      </c>
      <c r="X25" s="68">
        <f t="shared" si="1"/>
        <v>1926.2</v>
      </c>
      <c r="Y25" s="68">
        <f t="shared" si="1"/>
        <v>1762.5</v>
      </c>
      <c r="Z25" s="68">
        <f t="shared" si="1"/>
        <v>0</v>
      </c>
      <c r="AA25" s="68">
        <f t="shared" si="1"/>
        <v>104.3</v>
      </c>
      <c r="AB25" s="140">
        <f>AB19+AB22</f>
        <v>1</v>
      </c>
      <c r="AC25" s="140">
        <f>AC19+AC22</f>
        <v>1</v>
      </c>
      <c r="AD25" s="140">
        <f>AD19+AD22</f>
        <v>0</v>
      </c>
      <c r="AE25" s="140">
        <f>AE19+AE22</f>
        <v>0</v>
      </c>
      <c r="AF25" s="77"/>
      <c r="AG25" s="90">
        <f aca="true" t="shared" si="2" ref="AG25:AL25">AG19+AG22</f>
        <v>0</v>
      </c>
      <c r="AH25" s="66">
        <f t="shared" si="2"/>
        <v>0</v>
      </c>
      <c r="AI25" s="90">
        <f t="shared" si="2"/>
        <v>345313.5</v>
      </c>
      <c r="AJ25" s="90">
        <f t="shared" si="2"/>
        <v>230697.09999999998</v>
      </c>
      <c r="AK25" s="90">
        <f t="shared" si="2"/>
        <v>110466.4</v>
      </c>
      <c r="AL25" s="94">
        <f t="shared" si="2"/>
        <v>31</v>
      </c>
    </row>
    <row r="26" spans="1:38" ht="13.5">
      <c r="A26" s="229"/>
      <c r="B26" s="154"/>
      <c r="C26" s="154"/>
      <c r="D26" s="154"/>
      <c r="E26" s="154"/>
      <c r="F26" s="80"/>
      <c r="G26" s="81">
        <f>G20+G23</f>
        <v>0</v>
      </c>
      <c r="H26" s="80"/>
      <c r="I26" s="82">
        <v>3750.8999999999996</v>
      </c>
      <c r="J26" s="83"/>
      <c r="K26" s="82"/>
      <c r="L26" s="81">
        <f>L20+L23</f>
        <v>287</v>
      </c>
      <c r="M26" s="81">
        <f>M20+M23</f>
        <v>1530</v>
      </c>
      <c r="N26" s="80"/>
      <c r="O26" s="82"/>
      <c r="P26" s="81"/>
      <c r="Q26" s="81"/>
      <c r="R26" s="84">
        <v>19849</v>
      </c>
      <c r="S26" s="85"/>
      <c r="T26" s="81"/>
      <c r="U26" s="81"/>
      <c r="V26" s="81"/>
      <c r="W26" s="81"/>
      <c r="X26" s="81"/>
      <c r="Y26" s="81"/>
      <c r="Z26" s="81"/>
      <c r="AA26" s="80"/>
      <c r="AB26" s="150"/>
      <c r="AC26" s="150"/>
      <c r="AD26" s="144"/>
      <c r="AE26" s="144"/>
      <c r="AF26" s="82">
        <f>AF20+AF23</f>
        <v>11935.4</v>
      </c>
      <c r="AG26" s="101"/>
      <c r="AH26" s="102"/>
      <c r="AI26" s="101"/>
      <c r="AJ26" s="101"/>
      <c r="AK26" s="102"/>
      <c r="AL26" s="105"/>
    </row>
    <row r="27" spans="1:38" ht="13.5">
      <c r="A27" s="227" t="s">
        <v>75</v>
      </c>
      <c r="B27" s="152"/>
      <c r="C27" s="152"/>
      <c r="D27" s="152"/>
      <c r="E27" s="152"/>
      <c r="F27" s="67"/>
      <c r="G27" s="68">
        <f>G15+G24</f>
        <v>0</v>
      </c>
      <c r="H27" s="67"/>
      <c r="I27" s="69">
        <v>66416</v>
      </c>
      <c r="J27" s="70">
        <v>94.65472176220594</v>
      </c>
      <c r="K27" s="69"/>
      <c r="L27" s="68">
        <f>L15+L24</f>
        <v>103</v>
      </c>
      <c r="M27" s="68">
        <f>M15+M24</f>
        <v>15</v>
      </c>
      <c r="N27" s="67"/>
      <c r="O27" s="69"/>
      <c r="P27" s="68"/>
      <c r="Q27" s="68"/>
      <c r="R27" s="71">
        <v>99.8</v>
      </c>
      <c r="S27" s="72"/>
      <c r="T27" s="68"/>
      <c r="U27" s="68"/>
      <c r="V27" s="68"/>
      <c r="W27" s="68"/>
      <c r="X27" s="68"/>
      <c r="Y27" s="68"/>
      <c r="Z27" s="68"/>
      <c r="AA27" s="67"/>
      <c r="AB27" s="147"/>
      <c r="AC27" s="147"/>
      <c r="AD27" s="141"/>
      <c r="AE27" s="141"/>
      <c r="AF27" s="69">
        <f>AF15+AF24</f>
        <v>59349</v>
      </c>
      <c r="AG27" s="90"/>
      <c r="AH27" s="66"/>
      <c r="AI27" s="90"/>
      <c r="AJ27" s="90"/>
      <c r="AK27" s="66"/>
      <c r="AL27" s="94"/>
    </row>
    <row r="28" spans="1:38" ht="13.5">
      <c r="A28" s="228"/>
      <c r="B28" s="152"/>
      <c r="C28" s="152"/>
      <c r="D28" s="152"/>
      <c r="E28" s="152"/>
      <c r="F28" s="67">
        <f>F16+F25</f>
        <v>70166.79999999999</v>
      </c>
      <c r="G28" s="142">
        <f>G16+G25</f>
        <v>0</v>
      </c>
      <c r="H28" s="67">
        <f>H16+H25</f>
        <v>70166.6</v>
      </c>
      <c r="I28" s="75"/>
      <c r="J28" s="76"/>
      <c r="K28" s="69">
        <f>K16+K25</f>
        <v>49252</v>
      </c>
      <c r="L28" s="77"/>
      <c r="M28" s="77"/>
      <c r="N28" s="68">
        <f>N16+N25</f>
        <v>127</v>
      </c>
      <c r="O28" s="68">
        <f>O16+O25</f>
        <v>12983</v>
      </c>
      <c r="P28" s="68">
        <f>P16+P25</f>
        <v>50232</v>
      </c>
      <c r="Q28" s="68">
        <f>Q16+Q25</f>
        <v>6825</v>
      </c>
      <c r="R28" s="78"/>
      <c r="S28" s="72">
        <f aca="true" t="shared" si="3" ref="S28:AA28">S16+S25</f>
        <v>118.2</v>
      </c>
      <c r="T28" s="68">
        <f t="shared" si="3"/>
        <v>18850.699999999997</v>
      </c>
      <c r="U28" s="68">
        <f t="shared" si="3"/>
        <v>44662</v>
      </c>
      <c r="V28" s="68">
        <f t="shared" si="3"/>
        <v>2785</v>
      </c>
      <c r="W28" s="68">
        <f t="shared" si="3"/>
        <v>62.2</v>
      </c>
      <c r="X28" s="68">
        <f t="shared" si="3"/>
        <v>1926.2</v>
      </c>
      <c r="Y28" s="68">
        <f t="shared" si="3"/>
        <v>1762.5</v>
      </c>
      <c r="Z28" s="68">
        <f t="shared" si="3"/>
        <v>0</v>
      </c>
      <c r="AA28" s="68">
        <f t="shared" si="3"/>
        <v>104.3</v>
      </c>
      <c r="AB28" s="140">
        <f>AB16+AB25</f>
        <v>3</v>
      </c>
      <c r="AC28" s="140">
        <f>AC16+AC25</f>
        <v>1</v>
      </c>
      <c r="AD28" s="140">
        <f>AD16+AD25</f>
        <v>1</v>
      </c>
      <c r="AE28" s="140">
        <f>AE16+AE25</f>
        <v>0</v>
      </c>
      <c r="AF28" s="77"/>
      <c r="AG28" s="90">
        <f aca="true" t="shared" si="4" ref="AG28:AL28">AG16+AG25</f>
        <v>14</v>
      </c>
      <c r="AH28" s="66">
        <f t="shared" si="4"/>
        <v>1</v>
      </c>
      <c r="AI28" s="90">
        <f t="shared" si="4"/>
        <v>2235807.7</v>
      </c>
      <c r="AJ28" s="90">
        <f t="shared" si="4"/>
        <v>1294855.7999999998</v>
      </c>
      <c r="AK28" s="90">
        <f t="shared" si="4"/>
        <v>705470.9</v>
      </c>
      <c r="AL28" s="94">
        <f t="shared" si="4"/>
        <v>40</v>
      </c>
    </row>
    <row r="29" spans="1:38" ht="13.5">
      <c r="A29" s="229"/>
      <c r="B29" s="154"/>
      <c r="C29" s="154"/>
      <c r="D29" s="154"/>
      <c r="E29" s="154"/>
      <c r="F29" s="80"/>
      <c r="G29" s="81">
        <f>G17+G26</f>
        <v>0</v>
      </c>
      <c r="H29" s="80"/>
      <c r="I29" s="82">
        <v>3750.8999999999996</v>
      </c>
      <c r="J29" s="83"/>
      <c r="K29" s="82"/>
      <c r="L29" s="81">
        <f>L17+L26</f>
        <v>8424</v>
      </c>
      <c r="M29" s="81">
        <f>M17+M26</f>
        <v>12489</v>
      </c>
      <c r="N29" s="80"/>
      <c r="O29" s="82"/>
      <c r="P29" s="81"/>
      <c r="Q29" s="81"/>
      <c r="R29" s="84">
        <v>70040</v>
      </c>
      <c r="S29" s="85"/>
      <c r="T29" s="81"/>
      <c r="U29" s="81"/>
      <c r="V29" s="81"/>
      <c r="W29" s="81"/>
      <c r="X29" s="81"/>
      <c r="Y29" s="81"/>
      <c r="Z29" s="81"/>
      <c r="AA29" s="80"/>
      <c r="AB29" s="150"/>
      <c r="AC29" s="150"/>
      <c r="AD29" s="144"/>
      <c r="AE29" s="144"/>
      <c r="AF29" s="82">
        <f>AF17+AF26</f>
        <v>34101.2</v>
      </c>
      <c r="AG29" s="101"/>
      <c r="AH29" s="102"/>
      <c r="AI29" s="101"/>
      <c r="AJ29" s="101"/>
      <c r="AK29" s="102"/>
      <c r="AL29" s="105"/>
    </row>
    <row r="30" spans="1:38" ht="13.5">
      <c r="A30" s="227" t="s">
        <v>76</v>
      </c>
      <c r="B30" s="152"/>
      <c r="C30" s="152"/>
      <c r="D30" s="152"/>
      <c r="E30" s="152"/>
      <c r="F30" s="67"/>
      <c r="G30" s="159">
        <f>G12+G24</f>
        <v>0</v>
      </c>
      <c r="H30" s="67"/>
      <c r="I30" s="69">
        <v>18632</v>
      </c>
      <c r="J30" s="70">
        <v>83.24323358322982</v>
      </c>
      <c r="K30" s="69"/>
      <c r="L30" s="68">
        <f>L12+L24</f>
        <v>20</v>
      </c>
      <c r="M30" s="68">
        <f>M12+M24</f>
        <v>1</v>
      </c>
      <c r="N30" s="67"/>
      <c r="O30" s="69"/>
      <c r="P30" s="68"/>
      <c r="Q30" s="68"/>
      <c r="R30" s="71">
        <v>99.4</v>
      </c>
      <c r="S30" s="72"/>
      <c r="T30" s="68"/>
      <c r="U30" s="68"/>
      <c r="V30" s="68"/>
      <c r="W30" s="68"/>
      <c r="X30" s="68"/>
      <c r="Y30" s="68"/>
      <c r="Z30" s="68"/>
      <c r="AA30" s="67"/>
      <c r="AB30" s="147"/>
      <c r="AC30" s="147"/>
      <c r="AD30" s="141"/>
      <c r="AE30" s="141"/>
      <c r="AF30" s="69">
        <f>AF12+AF24</f>
        <v>20455</v>
      </c>
      <c r="AG30" s="90"/>
      <c r="AH30" s="66"/>
      <c r="AI30" s="90"/>
      <c r="AJ30" s="90"/>
      <c r="AK30" s="66"/>
      <c r="AL30" s="94"/>
    </row>
    <row r="31" spans="1:38" ht="13.5">
      <c r="A31" s="228"/>
      <c r="B31" s="152"/>
      <c r="C31" s="152"/>
      <c r="D31" s="152"/>
      <c r="E31" s="152"/>
      <c r="F31" s="67">
        <f>F13+F25</f>
        <v>22382.8</v>
      </c>
      <c r="G31" s="160">
        <f>G13+G25</f>
        <v>0</v>
      </c>
      <c r="H31" s="68">
        <f>H13+H25</f>
        <v>22382.600000000002</v>
      </c>
      <c r="I31" s="75"/>
      <c r="J31" s="76"/>
      <c r="K31" s="69">
        <f>K13+K25</f>
        <v>19891</v>
      </c>
      <c r="L31" s="77"/>
      <c r="M31" s="77"/>
      <c r="N31" s="67">
        <f>N13+N25</f>
        <v>127</v>
      </c>
      <c r="O31" s="69">
        <f>O13+O25</f>
        <v>2024</v>
      </c>
      <c r="P31" s="68">
        <f>P13+P25</f>
        <v>13407</v>
      </c>
      <c r="Q31" s="68">
        <f>Q13+Q25</f>
        <v>6825</v>
      </c>
      <c r="R31" s="78"/>
      <c r="S31" s="72">
        <f aca="true" t="shared" si="5" ref="S31:AE31">S13+S25</f>
        <v>78.19999999999999</v>
      </c>
      <c r="T31" s="68">
        <f t="shared" si="5"/>
        <v>836.7</v>
      </c>
      <c r="U31" s="68">
        <f t="shared" si="5"/>
        <v>14932</v>
      </c>
      <c r="V31" s="68">
        <f t="shared" si="5"/>
        <v>2785</v>
      </c>
      <c r="W31" s="68">
        <f t="shared" si="5"/>
        <v>62.2</v>
      </c>
      <c r="X31" s="68">
        <f t="shared" si="5"/>
        <v>1926.2</v>
      </c>
      <c r="Y31" s="68">
        <f t="shared" si="5"/>
        <v>1762.5</v>
      </c>
      <c r="Z31" s="68">
        <f t="shared" si="5"/>
        <v>0</v>
      </c>
      <c r="AA31" s="68">
        <f t="shared" si="5"/>
        <v>104.3</v>
      </c>
      <c r="AB31" s="68">
        <f t="shared" si="5"/>
        <v>1</v>
      </c>
      <c r="AC31" s="68">
        <f t="shared" si="5"/>
        <v>1</v>
      </c>
      <c r="AD31" s="68">
        <f t="shared" si="5"/>
        <v>0</v>
      </c>
      <c r="AE31" s="68">
        <f t="shared" si="5"/>
        <v>0</v>
      </c>
      <c r="AF31" s="77"/>
      <c r="AG31" s="90">
        <f>AG13+AG25</f>
        <v>0</v>
      </c>
      <c r="AH31" s="66">
        <f>AH13+AH28</f>
        <v>1</v>
      </c>
      <c r="AI31" s="90">
        <f>AI13+AI25</f>
        <v>401802.7</v>
      </c>
      <c r="AJ31" s="95">
        <f>AJ13+AJ25</f>
        <v>278015.8</v>
      </c>
      <c r="AK31" s="97">
        <f>AK13+AK25</f>
        <v>132974.9</v>
      </c>
      <c r="AL31" s="94">
        <f>AL13+AL25</f>
        <v>36</v>
      </c>
    </row>
    <row r="32" spans="1:38" ht="13.5">
      <c r="A32" s="229"/>
      <c r="B32" s="154"/>
      <c r="C32" s="154"/>
      <c r="D32" s="154"/>
      <c r="E32" s="154"/>
      <c r="F32" s="80"/>
      <c r="G32" s="161">
        <f>G14+G26</f>
        <v>0</v>
      </c>
      <c r="H32" s="80"/>
      <c r="I32" s="162">
        <v>3750.5999999999995</v>
      </c>
      <c r="J32" s="163"/>
      <c r="K32" s="82"/>
      <c r="L32" s="81">
        <f>L14+L26</f>
        <v>961</v>
      </c>
      <c r="M32" s="81">
        <f>M14+M26</f>
        <v>1530</v>
      </c>
      <c r="N32" s="80"/>
      <c r="O32" s="82"/>
      <c r="P32" s="81"/>
      <c r="Q32" s="81"/>
      <c r="R32" s="84">
        <v>22256</v>
      </c>
      <c r="S32" s="85"/>
      <c r="T32" s="81"/>
      <c r="U32" s="81"/>
      <c r="V32" s="81"/>
      <c r="W32" s="81"/>
      <c r="X32" s="81"/>
      <c r="Y32" s="81"/>
      <c r="Z32" s="81"/>
      <c r="AA32" s="80"/>
      <c r="AB32" s="150"/>
      <c r="AC32" s="150"/>
      <c r="AD32" s="144"/>
      <c r="AE32" s="144"/>
      <c r="AF32" s="82">
        <f>AF14+AF26</f>
        <v>13499.199999999999</v>
      </c>
      <c r="AG32" s="101"/>
      <c r="AH32" s="102"/>
      <c r="AI32" s="101"/>
      <c r="AJ32" s="101"/>
      <c r="AK32" s="102"/>
      <c r="AL32" s="105"/>
    </row>
    <row r="33" spans="1:38" ht="13.5">
      <c r="A33" s="155"/>
      <c r="B33" s="152"/>
      <c r="C33" s="152"/>
      <c r="D33" s="152"/>
      <c r="E33" s="152"/>
      <c r="F33" s="67"/>
      <c r="G33" s="68">
        <v>0</v>
      </c>
      <c r="H33" s="67"/>
      <c r="I33" s="69">
        <v>0</v>
      </c>
      <c r="J33" s="67" t="s">
        <v>1</v>
      </c>
      <c r="K33" s="69"/>
      <c r="L33" s="68">
        <v>0</v>
      </c>
      <c r="M33" s="68">
        <v>0</v>
      </c>
      <c r="N33" s="67"/>
      <c r="O33" s="69"/>
      <c r="P33" s="68"/>
      <c r="Q33" s="68"/>
      <c r="R33" s="164">
        <f>IF(H34=0,0,ROUNDDOWN(R35/H34*100,1))</f>
        <v>0</v>
      </c>
      <c r="S33" s="72"/>
      <c r="T33" s="68"/>
      <c r="U33" s="68"/>
      <c r="V33" s="68"/>
      <c r="W33" s="68"/>
      <c r="X33" s="68"/>
      <c r="Y33" s="68"/>
      <c r="Z33" s="68"/>
      <c r="AA33" s="67"/>
      <c r="AB33" s="147"/>
      <c r="AC33" s="147"/>
      <c r="AD33" s="141"/>
      <c r="AE33" s="141"/>
      <c r="AF33" s="69">
        <v>0</v>
      </c>
      <c r="AG33" s="90"/>
      <c r="AH33" s="66"/>
      <c r="AI33" s="90"/>
      <c r="AJ33" s="90"/>
      <c r="AK33" s="66"/>
      <c r="AL33" s="94"/>
    </row>
    <row r="34" spans="1:38" ht="13.5">
      <c r="A34" s="26" t="s">
        <v>77</v>
      </c>
      <c r="B34" s="61"/>
      <c r="C34" s="61"/>
      <c r="D34" s="61"/>
      <c r="E34" s="61"/>
      <c r="F34" s="88">
        <v>0</v>
      </c>
      <c r="G34" s="106">
        <v>0</v>
      </c>
      <c r="H34" s="88">
        <v>0</v>
      </c>
      <c r="I34" s="95"/>
      <c r="J34" s="116"/>
      <c r="K34" s="90">
        <v>0</v>
      </c>
      <c r="L34" s="97"/>
      <c r="M34" s="97"/>
      <c r="N34" s="88">
        <v>0</v>
      </c>
      <c r="O34" s="90">
        <v>0</v>
      </c>
      <c r="P34" s="66">
        <v>0</v>
      </c>
      <c r="Q34" s="66">
        <v>0</v>
      </c>
      <c r="R34" s="98"/>
      <c r="S34" s="92">
        <v>0</v>
      </c>
      <c r="T34" s="66">
        <v>0</v>
      </c>
      <c r="U34" s="66">
        <v>0</v>
      </c>
      <c r="V34" s="66">
        <v>0</v>
      </c>
      <c r="W34" s="66">
        <v>0</v>
      </c>
      <c r="X34" s="66">
        <v>0</v>
      </c>
      <c r="Y34" s="66">
        <v>0</v>
      </c>
      <c r="Z34" s="66">
        <v>0</v>
      </c>
      <c r="AA34" s="66">
        <v>0</v>
      </c>
      <c r="AB34" s="134"/>
      <c r="AC34" s="134"/>
      <c r="AD34" s="79"/>
      <c r="AE34" s="79"/>
      <c r="AF34" s="97"/>
      <c r="AG34" s="90">
        <v>0</v>
      </c>
      <c r="AH34" s="66">
        <v>0</v>
      </c>
      <c r="AI34" s="90">
        <v>0</v>
      </c>
      <c r="AJ34" s="95">
        <v>0</v>
      </c>
      <c r="AK34" s="97">
        <v>0</v>
      </c>
      <c r="AL34" s="94">
        <v>0</v>
      </c>
    </row>
    <row r="35" spans="1:38" ht="13.5">
      <c r="A35" s="48"/>
      <c r="B35" s="62"/>
      <c r="C35" s="62"/>
      <c r="D35" s="62"/>
      <c r="E35" s="62"/>
      <c r="F35" s="99"/>
      <c r="G35" s="102">
        <v>0</v>
      </c>
      <c r="H35" s="99"/>
      <c r="I35" s="101">
        <v>0</v>
      </c>
      <c r="J35" s="99"/>
      <c r="K35" s="101"/>
      <c r="L35" s="102">
        <v>0</v>
      </c>
      <c r="M35" s="102">
        <v>0</v>
      </c>
      <c r="N35" s="99"/>
      <c r="O35" s="101"/>
      <c r="P35" s="102"/>
      <c r="Q35" s="102"/>
      <c r="R35" s="107">
        <f>SUM(O34:Q34)</f>
        <v>0</v>
      </c>
      <c r="S35" s="103"/>
      <c r="T35" s="102"/>
      <c r="U35" s="102"/>
      <c r="V35" s="102"/>
      <c r="W35" s="102"/>
      <c r="X35" s="102"/>
      <c r="Y35" s="102"/>
      <c r="Z35" s="102"/>
      <c r="AA35" s="99"/>
      <c r="AB35" s="133"/>
      <c r="AC35" s="133"/>
      <c r="AD35" s="104"/>
      <c r="AE35" s="104"/>
      <c r="AF35" s="101">
        <v>0</v>
      </c>
      <c r="AG35" s="101"/>
      <c r="AH35" s="102"/>
      <c r="AI35" s="101"/>
      <c r="AJ35" s="101"/>
      <c r="AK35" s="102"/>
      <c r="AL35" s="105"/>
    </row>
    <row r="36" spans="1:38" ht="13.5">
      <c r="A36" s="33"/>
      <c r="B36" s="61"/>
      <c r="C36" s="61"/>
      <c r="D36" s="61"/>
      <c r="E36" s="61"/>
      <c r="F36" s="88"/>
      <c r="G36" s="66">
        <v>0</v>
      </c>
      <c r="H36" s="88"/>
      <c r="I36" s="90">
        <v>0</v>
      </c>
      <c r="J36" s="88" t="s">
        <v>1</v>
      </c>
      <c r="K36" s="90"/>
      <c r="L36" s="66">
        <v>0</v>
      </c>
      <c r="M36" s="66">
        <v>0</v>
      </c>
      <c r="N36" s="88"/>
      <c r="O36" s="90"/>
      <c r="P36" s="66"/>
      <c r="Q36" s="66"/>
      <c r="R36" s="136">
        <f>IF(H37=0,0,ROUNDDOWN(R38/H37*100,1))</f>
        <v>0</v>
      </c>
      <c r="S36" s="92"/>
      <c r="T36" s="66"/>
      <c r="U36" s="66"/>
      <c r="V36" s="66"/>
      <c r="W36" s="66"/>
      <c r="X36" s="66"/>
      <c r="Y36" s="66"/>
      <c r="Z36" s="66"/>
      <c r="AA36" s="88"/>
      <c r="AB36" s="132"/>
      <c r="AC36" s="132"/>
      <c r="AD36" s="93"/>
      <c r="AE36" s="93"/>
      <c r="AF36" s="90">
        <v>0</v>
      </c>
      <c r="AG36" s="90"/>
      <c r="AH36" s="66"/>
      <c r="AI36" s="90"/>
      <c r="AJ36" s="90"/>
      <c r="AK36" s="66"/>
      <c r="AL36" s="94"/>
    </row>
    <row r="37" spans="1:38" ht="13.5">
      <c r="A37" s="26" t="s">
        <v>78</v>
      </c>
      <c r="B37" s="61"/>
      <c r="C37" s="61"/>
      <c r="D37" s="61"/>
      <c r="E37" s="61"/>
      <c r="F37" s="88">
        <v>0</v>
      </c>
      <c r="G37" s="106">
        <v>0</v>
      </c>
      <c r="H37" s="88">
        <v>0</v>
      </c>
      <c r="I37" s="95"/>
      <c r="J37" s="116"/>
      <c r="K37" s="90">
        <v>0</v>
      </c>
      <c r="L37" s="97"/>
      <c r="M37" s="97"/>
      <c r="N37" s="88">
        <v>0</v>
      </c>
      <c r="O37" s="90">
        <v>0</v>
      </c>
      <c r="P37" s="66">
        <v>0</v>
      </c>
      <c r="Q37" s="66">
        <v>0</v>
      </c>
      <c r="R37" s="98"/>
      <c r="S37" s="92">
        <v>0</v>
      </c>
      <c r="T37" s="66">
        <v>0</v>
      </c>
      <c r="U37" s="66">
        <v>0</v>
      </c>
      <c r="V37" s="66">
        <v>0</v>
      </c>
      <c r="W37" s="66">
        <v>0</v>
      </c>
      <c r="X37" s="66">
        <v>0</v>
      </c>
      <c r="Y37" s="66">
        <v>0</v>
      </c>
      <c r="Z37" s="66">
        <v>0</v>
      </c>
      <c r="AA37" s="66">
        <v>0</v>
      </c>
      <c r="AB37" s="134"/>
      <c r="AC37" s="134"/>
      <c r="AD37" s="79"/>
      <c r="AE37" s="79"/>
      <c r="AF37" s="97"/>
      <c r="AG37" s="90">
        <v>0</v>
      </c>
      <c r="AH37" s="66">
        <v>0</v>
      </c>
      <c r="AI37" s="90"/>
      <c r="AJ37" s="95">
        <v>0</v>
      </c>
      <c r="AK37" s="97">
        <v>0</v>
      </c>
      <c r="AL37" s="94">
        <v>0</v>
      </c>
    </row>
    <row r="38" spans="1:38" ht="13.5">
      <c r="A38" s="48"/>
      <c r="B38" s="62"/>
      <c r="C38" s="62"/>
      <c r="D38" s="62"/>
      <c r="E38" s="62"/>
      <c r="F38" s="99"/>
      <c r="G38" s="102">
        <v>0</v>
      </c>
      <c r="H38" s="99"/>
      <c r="I38" s="101">
        <v>0</v>
      </c>
      <c r="J38" s="99"/>
      <c r="K38" s="101"/>
      <c r="L38" s="102">
        <v>0</v>
      </c>
      <c r="M38" s="102">
        <v>0</v>
      </c>
      <c r="N38" s="99"/>
      <c r="O38" s="101"/>
      <c r="P38" s="102"/>
      <c r="Q38" s="102"/>
      <c r="R38" s="107">
        <f>SUM(O37:Q37)</f>
        <v>0</v>
      </c>
      <c r="S38" s="103"/>
      <c r="T38" s="102"/>
      <c r="U38" s="102"/>
      <c r="V38" s="102"/>
      <c r="W38" s="102"/>
      <c r="X38" s="102"/>
      <c r="Y38" s="102"/>
      <c r="Z38" s="102"/>
      <c r="AA38" s="99"/>
      <c r="AB38" s="133"/>
      <c r="AC38" s="133"/>
      <c r="AD38" s="104"/>
      <c r="AE38" s="104"/>
      <c r="AF38" s="101">
        <v>0</v>
      </c>
      <c r="AG38" s="101"/>
      <c r="AH38" s="102"/>
      <c r="AI38" s="101"/>
      <c r="AJ38" s="101"/>
      <c r="AK38" s="102"/>
      <c r="AL38" s="105"/>
    </row>
    <row r="39" spans="1:38" ht="13.5">
      <c r="A39" s="168" t="s">
        <v>79</v>
      </c>
      <c r="B39" s="61"/>
      <c r="C39" s="61"/>
      <c r="D39" s="61"/>
      <c r="E39" s="61"/>
      <c r="F39" s="88"/>
      <c r="G39" s="66">
        <f>G33+G36</f>
        <v>0</v>
      </c>
      <c r="H39" s="88"/>
      <c r="I39" s="90">
        <f>I33+I36</f>
        <v>0</v>
      </c>
      <c r="J39" s="137">
        <f>IF(H40=0,0,I39/H40*100)</f>
        <v>0</v>
      </c>
      <c r="K39" s="90"/>
      <c r="L39" s="66">
        <f>L33+L36</f>
        <v>0</v>
      </c>
      <c r="M39" s="66">
        <f>M33+M36</f>
        <v>0</v>
      </c>
      <c r="N39" s="88"/>
      <c r="O39" s="90"/>
      <c r="P39" s="66"/>
      <c r="Q39" s="66"/>
      <c r="R39" s="136">
        <f>IF(R41=0,0,R41/H40*100)</f>
        <v>0</v>
      </c>
      <c r="S39" s="92"/>
      <c r="T39" s="66"/>
      <c r="U39" s="66"/>
      <c r="V39" s="66"/>
      <c r="W39" s="66"/>
      <c r="X39" s="66"/>
      <c r="Y39" s="66"/>
      <c r="Z39" s="66"/>
      <c r="AA39" s="88"/>
      <c r="AB39" s="132"/>
      <c r="AC39" s="132"/>
      <c r="AD39" s="93"/>
      <c r="AE39" s="93"/>
      <c r="AF39" s="90">
        <f>AF33+AF36</f>
        <v>0</v>
      </c>
      <c r="AG39" s="90"/>
      <c r="AH39" s="66"/>
      <c r="AI39" s="90"/>
      <c r="AJ39" s="90"/>
      <c r="AK39" s="66"/>
      <c r="AL39" s="94"/>
    </row>
    <row r="40" spans="1:38" ht="13.5">
      <c r="A40" s="169"/>
      <c r="B40" s="61"/>
      <c r="C40" s="61"/>
      <c r="D40" s="61"/>
      <c r="E40" s="61"/>
      <c r="F40" s="88">
        <f>F34+F37</f>
        <v>0</v>
      </c>
      <c r="G40" s="106">
        <f>G34+G37</f>
        <v>0</v>
      </c>
      <c r="H40" s="88">
        <f>H34+H37</f>
        <v>0</v>
      </c>
      <c r="I40" s="95"/>
      <c r="J40" s="96"/>
      <c r="K40" s="90">
        <f>K34+K37</f>
        <v>0</v>
      </c>
      <c r="L40" s="97"/>
      <c r="M40" s="97"/>
      <c r="N40" s="66">
        <f>N34+N37</f>
        <v>0</v>
      </c>
      <c r="O40" s="66">
        <f>O34+O37</f>
        <v>0</v>
      </c>
      <c r="P40" s="66">
        <f>P34+P37</f>
        <v>0</v>
      </c>
      <c r="Q40" s="66">
        <f>Q34+Q37</f>
        <v>0</v>
      </c>
      <c r="R40" s="98"/>
      <c r="S40" s="92">
        <f>S34+S37</f>
        <v>0</v>
      </c>
      <c r="T40" s="66">
        <f aca="true" t="shared" si="6" ref="T40:AA40">T34+T37</f>
        <v>0</v>
      </c>
      <c r="U40" s="66">
        <f t="shared" si="6"/>
        <v>0</v>
      </c>
      <c r="V40" s="66">
        <f t="shared" si="6"/>
        <v>0</v>
      </c>
      <c r="W40" s="66">
        <f t="shared" si="6"/>
        <v>0</v>
      </c>
      <c r="X40" s="66">
        <f t="shared" si="6"/>
        <v>0</v>
      </c>
      <c r="Y40" s="66">
        <f t="shared" si="6"/>
        <v>0</v>
      </c>
      <c r="Z40" s="66">
        <f t="shared" si="6"/>
        <v>0</v>
      </c>
      <c r="AA40" s="66">
        <f t="shared" si="6"/>
        <v>0</v>
      </c>
      <c r="AB40" s="79">
        <f>AB34+AB37</f>
        <v>0</v>
      </c>
      <c r="AC40" s="79">
        <f>AC34+AC37</f>
        <v>0</v>
      </c>
      <c r="AD40" s="79">
        <f>AD34+AD37</f>
        <v>0</v>
      </c>
      <c r="AE40" s="79">
        <f>AE34+AE37</f>
        <v>0</v>
      </c>
      <c r="AF40" s="97"/>
      <c r="AG40" s="90">
        <f aca="true" t="shared" si="7" ref="AG40:AL40">AG34+AG37</f>
        <v>0</v>
      </c>
      <c r="AH40" s="66">
        <f t="shared" si="7"/>
        <v>0</v>
      </c>
      <c r="AI40" s="90">
        <f t="shared" si="7"/>
        <v>0</v>
      </c>
      <c r="AJ40" s="90">
        <f t="shared" si="7"/>
        <v>0</v>
      </c>
      <c r="AK40" s="90">
        <f t="shared" si="7"/>
        <v>0</v>
      </c>
      <c r="AL40" s="94">
        <f t="shared" si="7"/>
        <v>0</v>
      </c>
    </row>
    <row r="41" spans="1:38" ht="13.5">
      <c r="A41" s="170"/>
      <c r="B41" s="62"/>
      <c r="C41" s="62"/>
      <c r="D41" s="62"/>
      <c r="E41" s="62"/>
      <c r="F41" s="99"/>
      <c r="G41" s="102">
        <f>G35+G38</f>
        <v>0</v>
      </c>
      <c r="H41" s="99"/>
      <c r="I41" s="101">
        <f>I35+I38</f>
        <v>0</v>
      </c>
      <c r="J41" s="100"/>
      <c r="K41" s="101"/>
      <c r="L41" s="102">
        <f>L35+L38</f>
        <v>0</v>
      </c>
      <c r="M41" s="102">
        <f>M35+M38</f>
        <v>0</v>
      </c>
      <c r="N41" s="99"/>
      <c r="O41" s="101"/>
      <c r="P41" s="102"/>
      <c r="Q41" s="102"/>
      <c r="R41" s="107">
        <f>SUM(O40:Q40)</f>
        <v>0</v>
      </c>
      <c r="S41" s="103"/>
      <c r="T41" s="102"/>
      <c r="U41" s="102"/>
      <c r="V41" s="102"/>
      <c r="W41" s="102"/>
      <c r="X41" s="102"/>
      <c r="Y41" s="102"/>
      <c r="Z41" s="102"/>
      <c r="AA41" s="99"/>
      <c r="AB41" s="133"/>
      <c r="AC41" s="133"/>
      <c r="AD41" s="104"/>
      <c r="AE41" s="104"/>
      <c r="AF41" s="101">
        <f>AF35+AF38</f>
        <v>0</v>
      </c>
      <c r="AG41" s="101"/>
      <c r="AH41" s="102"/>
      <c r="AI41" s="101"/>
      <c r="AJ41" s="101"/>
      <c r="AK41" s="102"/>
      <c r="AL41" s="105"/>
    </row>
    <row r="42" spans="1:38" ht="13.5">
      <c r="A42" s="33"/>
      <c r="B42" s="61"/>
      <c r="C42" s="61"/>
      <c r="D42" s="61"/>
      <c r="E42" s="61"/>
      <c r="F42" s="88"/>
      <c r="G42" s="66">
        <v>0</v>
      </c>
      <c r="H42" s="88"/>
      <c r="I42" s="90">
        <v>0</v>
      </c>
      <c r="J42" s="88" t="s">
        <v>1</v>
      </c>
      <c r="K42" s="90"/>
      <c r="L42" s="66">
        <v>0</v>
      </c>
      <c r="M42" s="66"/>
      <c r="N42" s="88"/>
      <c r="O42" s="90"/>
      <c r="P42" s="66"/>
      <c r="Q42" s="66"/>
      <c r="R42" s="136">
        <f>IF(H43=0,0,ROUNDDOWN(R44/H43*100,1))</f>
        <v>0</v>
      </c>
      <c r="S42" s="92"/>
      <c r="T42" s="66"/>
      <c r="U42" s="66"/>
      <c r="V42" s="66"/>
      <c r="W42" s="66"/>
      <c r="X42" s="66"/>
      <c r="Y42" s="66"/>
      <c r="Z42" s="66"/>
      <c r="AA42" s="88"/>
      <c r="AB42" s="132"/>
      <c r="AC42" s="132"/>
      <c r="AD42" s="93"/>
      <c r="AE42" s="93"/>
      <c r="AF42" s="90">
        <v>0</v>
      </c>
      <c r="AG42" s="90"/>
      <c r="AH42" s="66"/>
      <c r="AI42" s="90"/>
      <c r="AJ42" s="90"/>
      <c r="AK42" s="66"/>
      <c r="AL42" s="94"/>
    </row>
    <row r="43" spans="1:38" ht="13.5">
      <c r="A43" s="26" t="s">
        <v>80</v>
      </c>
      <c r="B43" s="61"/>
      <c r="C43" s="61"/>
      <c r="D43" s="61"/>
      <c r="E43" s="61"/>
      <c r="F43" s="88">
        <v>0</v>
      </c>
      <c r="G43" s="106">
        <v>0</v>
      </c>
      <c r="H43" s="88">
        <v>0</v>
      </c>
      <c r="I43" s="95"/>
      <c r="J43" s="116"/>
      <c r="K43" s="90">
        <v>0</v>
      </c>
      <c r="L43" s="97"/>
      <c r="M43" s="97"/>
      <c r="N43" s="88">
        <v>0</v>
      </c>
      <c r="O43" s="90">
        <v>0</v>
      </c>
      <c r="P43" s="66">
        <v>0</v>
      </c>
      <c r="Q43" s="66">
        <v>0</v>
      </c>
      <c r="R43" s="98"/>
      <c r="S43" s="92">
        <v>0</v>
      </c>
      <c r="T43" s="66">
        <v>0</v>
      </c>
      <c r="U43" s="66">
        <v>0</v>
      </c>
      <c r="V43" s="66">
        <v>0</v>
      </c>
      <c r="W43" s="66">
        <v>0</v>
      </c>
      <c r="X43" s="66">
        <v>0</v>
      </c>
      <c r="Y43" s="66">
        <v>0</v>
      </c>
      <c r="Z43" s="66">
        <v>0</v>
      </c>
      <c r="AA43" s="88">
        <v>0</v>
      </c>
      <c r="AB43" s="134"/>
      <c r="AC43" s="134"/>
      <c r="AD43" s="79"/>
      <c r="AE43" s="79"/>
      <c r="AF43" s="97"/>
      <c r="AG43" s="90">
        <v>0</v>
      </c>
      <c r="AH43" s="66">
        <v>0</v>
      </c>
      <c r="AI43" s="90">
        <v>0</v>
      </c>
      <c r="AJ43" s="95">
        <v>0</v>
      </c>
      <c r="AK43" s="97">
        <v>0</v>
      </c>
      <c r="AL43" s="94">
        <v>0</v>
      </c>
    </row>
    <row r="44" spans="1:38" ht="13.5">
      <c r="A44" s="48"/>
      <c r="B44" s="62"/>
      <c r="C44" s="62"/>
      <c r="D44" s="62"/>
      <c r="E44" s="62"/>
      <c r="F44" s="99"/>
      <c r="G44" s="102">
        <v>0</v>
      </c>
      <c r="H44" s="99"/>
      <c r="I44" s="101">
        <v>0</v>
      </c>
      <c r="J44" s="99"/>
      <c r="K44" s="101"/>
      <c r="L44" s="102">
        <v>0</v>
      </c>
      <c r="M44" s="102">
        <v>0</v>
      </c>
      <c r="N44" s="99"/>
      <c r="O44" s="101"/>
      <c r="P44" s="102"/>
      <c r="Q44" s="102"/>
      <c r="R44" s="107">
        <f>SUM(O43:Q43)</f>
        <v>0</v>
      </c>
      <c r="S44" s="103"/>
      <c r="T44" s="102"/>
      <c r="U44" s="102"/>
      <c r="V44" s="102"/>
      <c r="W44" s="102"/>
      <c r="X44" s="102"/>
      <c r="Y44" s="102"/>
      <c r="Z44" s="102"/>
      <c r="AA44" s="99"/>
      <c r="AB44" s="133"/>
      <c r="AC44" s="133"/>
      <c r="AD44" s="104"/>
      <c r="AE44" s="104"/>
      <c r="AF44" s="101">
        <v>0</v>
      </c>
      <c r="AG44" s="101"/>
      <c r="AH44" s="102"/>
      <c r="AI44" s="101"/>
      <c r="AJ44" s="101"/>
      <c r="AK44" s="102"/>
      <c r="AL44" s="105"/>
    </row>
    <row r="45" spans="1:38" ht="13.5">
      <c r="A45" s="168" t="s">
        <v>81</v>
      </c>
      <c r="B45" s="61"/>
      <c r="C45" s="61"/>
      <c r="D45" s="61"/>
      <c r="E45" s="61"/>
      <c r="F45" s="88"/>
      <c r="G45" s="66">
        <f>G39+G42</f>
        <v>0</v>
      </c>
      <c r="H45" s="88"/>
      <c r="I45" s="90">
        <f>I39+I42</f>
        <v>0</v>
      </c>
      <c r="J45" s="137">
        <f>IF(I45=0,0,I45/H46*100)</f>
        <v>0</v>
      </c>
      <c r="K45" s="90"/>
      <c r="L45" s="66">
        <f>L39+L42</f>
        <v>0</v>
      </c>
      <c r="M45" s="66">
        <f>M39+M42</f>
        <v>0</v>
      </c>
      <c r="N45" s="88"/>
      <c r="O45" s="90"/>
      <c r="P45" s="66"/>
      <c r="Q45" s="66"/>
      <c r="R45" s="136">
        <f>IF(R47=0,0,R47/H46*100)</f>
        <v>0</v>
      </c>
      <c r="S45" s="92"/>
      <c r="T45" s="66"/>
      <c r="U45" s="66"/>
      <c r="V45" s="66"/>
      <c r="W45" s="66"/>
      <c r="X45" s="66"/>
      <c r="Y45" s="66"/>
      <c r="Z45" s="66"/>
      <c r="AA45" s="88"/>
      <c r="AB45" s="132"/>
      <c r="AC45" s="132"/>
      <c r="AD45" s="93"/>
      <c r="AE45" s="93"/>
      <c r="AF45" s="90">
        <f>AF39+AF42</f>
        <v>0</v>
      </c>
      <c r="AG45" s="90"/>
      <c r="AH45" s="66"/>
      <c r="AI45" s="90"/>
      <c r="AJ45" s="90"/>
      <c r="AK45" s="66"/>
      <c r="AL45" s="94"/>
    </row>
    <row r="46" spans="1:38" ht="13.5">
      <c r="A46" s="169"/>
      <c r="B46" s="61"/>
      <c r="C46" s="61"/>
      <c r="D46" s="61"/>
      <c r="E46" s="61"/>
      <c r="F46" s="88">
        <f>F40+F43</f>
        <v>0</v>
      </c>
      <c r="G46" s="106">
        <f>G40+G43</f>
        <v>0</v>
      </c>
      <c r="H46" s="88">
        <f>H40+H43</f>
        <v>0</v>
      </c>
      <c r="I46" s="95"/>
      <c r="J46" s="96"/>
      <c r="K46" s="90">
        <f>K40+K43</f>
        <v>0</v>
      </c>
      <c r="L46" s="97"/>
      <c r="M46" s="97"/>
      <c r="N46" s="66">
        <f>N40+N43</f>
        <v>0</v>
      </c>
      <c r="O46" s="66">
        <f>O40+O43</f>
        <v>0</v>
      </c>
      <c r="P46" s="66">
        <f>P40+P43</f>
        <v>0</v>
      </c>
      <c r="Q46" s="66">
        <f>Q40+Q43</f>
        <v>0</v>
      </c>
      <c r="R46" s="98"/>
      <c r="S46" s="92">
        <f>S40+S43</f>
        <v>0</v>
      </c>
      <c r="T46" s="66">
        <f aca="true" t="shared" si="8" ref="T46:AA46">T40+T43</f>
        <v>0</v>
      </c>
      <c r="U46" s="66">
        <f t="shared" si="8"/>
        <v>0</v>
      </c>
      <c r="V46" s="66">
        <f t="shared" si="8"/>
        <v>0</v>
      </c>
      <c r="W46" s="66">
        <f t="shared" si="8"/>
        <v>0</v>
      </c>
      <c r="X46" s="66">
        <f t="shared" si="8"/>
        <v>0</v>
      </c>
      <c r="Y46" s="66">
        <f t="shared" si="8"/>
        <v>0</v>
      </c>
      <c r="Z46" s="66">
        <f t="shared" si="8"/>
        <v>0</v>
      </c>
      <c r="AA46" s="66">
        <f t="shared" si="8"/>
        <v>0</v>
      </c>
      <c r="AB46" s="79">
        <f>AB40+AB43</f>
        <v>0</v>
      </c>
      <c r="AC46" s="79">
        <f>AC40+AC43</f>
        <v>0</v>
      </c>
      <c r="AD46" s="79">
        <f>AD40+AD43</f>
        <v>0</v>
      </c>
      <c r="AE46" s="79">
        <f>AE40+AE43</f>
        <v>0</v>
      </c>
      <c r="AF46" s="97"/>
      <c r="AG46" s="90">
        <f aca="true" t="shared" si="9" ref="AG46:AL46">AG40+AG43</f>
        <v>0</v>
      </c>
      <c r="AH46" s="66">
        <f t="shared" si="9"/>
        <v>0</v>
      </c>
      <c r="AI46" s="90">
        <f t="shared" si="9"/>
        <v>0</v>
      </c>
      <c r="AJ46" s="90">
        <f t="shared" si="9"/>
        <v>0</v>
      </c>
      <c r="AK46" s="90">
        <f t="shared" si="9"/>
        <v>0</v>
      </c>
      <c r="AL46" s="94">
        <f t="shared" si="9"/>
        <v>0</v>
      </c>
    </row>
    <row r="47" spans="1:38" ht="13.5">
      <c r="A47" s="170"/>
      <c r="B47" s="62"/>
      <c r="C47" s="62"/>
      <c r="D47" s="62"/>
      <c r="E47" s="62"/>
      <c r="F47" s="99"/>
      <c r="G47" s="102">
        <f>G41+G44</f>
        <v>0</v>
      </c>
      <c r="H47" s="99"/>
      <c r="I47" s="101">
        <f>I41+I44</f>
        <v>0</v>
      </c>
      <c r="J47" s="100"/>
      <c r="K47" s="101"/>
      <c r="L47" s="102">
        <f>L41+L44</f>
        <v>0</v>
      </c>
      <c r="M47" s="102">
        <f>M41+M44</f>
        <v>0</v>
      </c>
      <c r="N47" s="99"/>
      <c r="O47" s="101"/>
      <c r="P47" s="102"/>
      <c r="Q47" s="102"/>
      <c r="R47" s="107">
        <f>SUM(O46:Q46)</f>
        <v>0</v>
      </c>
      <c r="S47" s="103"/>
      <c r="T47" s="102"/>
      <c r="U47" s="102"/>
      <c r="V47" s="102"/>
      <c r="W47" s="102"/>
      <c r="X47" s="102"/>
      <c r="Y47" s="102"/>
      <c r="Z47" s="102"/>
      <c r="AA47" s="99"/>
      <c r="AB47" s="133"/>
      <c r="AC47" s="133"/>
      <c r="AD47" s="104"/>
      <c r="AE47" s="104"/>
      <c r="AF47" s="101">
        <f>AF41+AF44</f>
        <v>0</v>
      </c>
      <c r="AG47" s="101"/>
      <c r="AH47" s="102"/>
      <c r="AI47" s="101"/>
      <c r="AJ47" s="101"/>
      <c r="AK47" s="102"/>
      <c r="AL47" s="105"/>
    </row>
    <row r="48" spans="1:38" ht="13.5">
      <c r="A48" s="33"/>
      <c r="B48" s="61"/>
      <c r="C48" s="61"/>
      <c r="D48" s="61"/>
      <c r="E48" s="61"/>
      <c r="F48" s="88"/>
      <c r="G48" s="66" t="s">
        <v>1</v>
      </c>
      <c r="H48" s="88"/>
      <c r="I48" s="90" t="s">
        <v>1</v>
      </c>
      <c r="J48" s="89" t="s">
        <v>1</v>
      </c>
      <c r="K48" s="90"/>
      <c r="L48" s="66" t="s">
        <v>1</v>
      </c>
      <c r="M48" s="66" t="s">
        <v>1</v>
      </c>
      <c r="N48" s="88"/>
      <c r="O48" s="90"/>
      <c r="P48" s="66"/>
      <c r="Q48" s="66"/>
      <c r="R48" s="115" t="s">
        <v>1</v>
      </c>
      <c r="S48" s="92"/>
      <c r="T48" s="66"/>
      <c r="U48" s="66"/>
      <c r="V48" s="66"/>
      <c r="W48" s="66"/>
      <c r="X48" s="66"/>
      <c r="Y48" s="66"/>
      <c r="Z48" s="66"/>
      <c r="AA48" s="88"/>
      <c r="AB48" s="132"/>
      <c r="AC48" s="132"/>
      <c r="AD48" s="93"/>
      <c r="AE48" s="93"/>
      <c r="AF48" s="90" t="s">
        <v>1</v>
      </c>
      <c r="AG48" s="90"/>
      <c r="AH48" s="66"/>
      <c r="AI48" s="90"/>
      <c r="AJ48" s="90"/>
      <c r="AK48" s="66"/>
      <c r="AL48" s="94"/>
    </row>
    <row r="49" spans="1:38" ht="13.5">
      <c r="A49" s="33"/>
      <c r="B49" s="61"/>
      <c r="C49" s="61"/>
      <c r="D49" s="61"/>
      <c r="E49" s="61"/>
      <c r="F49" s="88" t="s">
        <v>1</v>
      </c>
      <c r="G49" s="106" t="s">
        <v>1</v>
      </c>
      <c r="H49" s="88" t="s">
        <v>1</v>
      </c>
      <c r="I49" s="95"/>
      <c r="J49" s="96"/>
      <c r="K49" s="90" t="s">
        <v>1</v>
      </c>
      <c r="L49" s="97"/>
      <c r="M49" s="97"/>
      <c r="N49" s="88" t="s">
        <v>1</v>
      </c>
      <c r="O49" s="90" t="s">
        <v>1</v>
      </c>
      <c r="P49" s="66" t="s">
        <v>1</v>
      </c>
      <c r="Q49" s="66" t="s">
        <v>1</v>
      </c>
      <c r="R49" s="98"/>
      <c r="S49" s="92" t="s">
        <v>1</v>
      </c>
      <c r="T49" s="66" t="s">
        <v>1</v>
      </c>
      <c r="U49" s="66" t="s">
        <v>1</v>
      </c>
      <c r="V49" s="66" t="s">
        <v>1</v>
      </c>
      <c r="W49" s="66" t="s">
        <v>1</v>
      </c>
      <c r="X49" s="66"/>
      <c r="Y49" s="66" t="s">
        <v>1</v>
      </c>
      <c r="Z49" s="66" t="s">
        <v>1</v>
      </c>
      <c r="AA49" s="88" t="s">
        <v>1</v>
      </c>
      <c r="AB49" s="134"/>
      <c r="AC49" s="134"/>
      <c r="AD49" s="79"/>
      <c r="AE49" s="79"/>
      <c r="AF49" s="97"/>
      <c r="AG49" s="90" t="s">
        <v>1</v>
      </c>
      <c r="AH49" s="66" t="s">
        <v>1</v>
      </c>
      <c r="AI49" s="90" t="s">
        <v>1</v>
      </c>
      <c r="AJ49" s="95" t="s">
        <v>1</v>
      </c>
      <c r="AK49" s="97" t="s">
        <v>1</v>
      </c>
      <c r="AL49" s="94" t="s">
        <v>1</v>
      </c>
    </row>
    <row r="50" spans="1:38" ht="13.5">
      <c r="A50" s="48"/>
      <c r="B50" s="62"/>
      <c r="C50" s="62"/>
      <c r="D50" s="62"/>
      <c r="E50" s="62"/>
      <c r="F50" s="99"/>
      <c r="G50" s="102" t="s">
        <v>1</v>
      </c>
      <c r="H50" s="99"/>
      <c r="I50" s="101" t="s">
        <v>1</v>
      </c>
      <c r="J50" s="100"/>
      <c r="K50" s="101"/>
      <c r="L50" s="102" t="s">
        <v>1</v>
      </c>
      <c r="M50" s="102" t="s">
        <v>1</v>
      </c>
      <c r="N50" s="99"/>
      <c r="O50" s="101"/>
      <c r="P50" s="102"/>
      <c r="Q50" s="102"/>
      <c r="R50" s="107" t="s">
        <v>1</v>
      </c>
      <c r="S50" s="103"/>
      <c r="T50" s="102"/>
      <c r="U50" s="102"/>
      <c r="V50" s="102"/>
      <c r="W50" s="102"/>
      <c r="X50" s="102"/>
      <c r="Y50" s="102"/>
      <c r="Z50" s="102"/>
      <c r="AA50" s="99"/>
      <c r="AB50" s="133"/>
      <c r="AC50" s="133"/>
      <c r="AD50" s="104"/>
      <c r="AE50" s="104"/>
      <c r="AF50" s="101" t="s">
        <v>1</v>
      </c>
      <c r="AG50" s="101"/>
      <c r="AH50" s="102"/>
      <c r="AI50" s="101"/>
      <c r="AJ50" s="101"/>
      <c r="AK50" s="102"/>
      <c r="AL50" s="105"/>
    </row>
    <row r="51" spans="1:38" ht="13.5">
      <c r="A51" s="33"/>
      <c r="B51" s="61"/>
      <c r="C51" s="61"/>
      <c r="D51" s="61"/>
      <c r="E51" s="61"/>
      <c r="F51" s="88"/>
      <c r="G51" s="66" t="s">
        <v>1</v>
      </c>
      <c r="H51" s="88"/>
      <c r="I51" s="90" t="s">
        <v>1</v>
      </c>
      <c r="J51" s="89" t="s">
        <v>1</v>
      </c>
      <c r="K51" s="90"/>
      <c r="L51" s="66" t="s">
        <v>1</v>
      </c>
      <c r="M51" s="66" t="s">
        <v>1</v>
      </c>
      <c r="N51" s="88"/>
      <c r="O51" s="90"/>
      <c r="P51" s="66"/>
      <c r="Q51" s="66"/>
      <c r="R51" s="115" t="s">
        <v>1</v>
      </c>
      <c r="S51" s="92"/>
      <c r="T51" s="66"/>
      <c r="U51" s="66"/>
      <c r="V51" s="66"/>
      <c r="W51" s="66"/>
      <c r="X51" s="66"/>
      <c r="Y51" s="66"/>
      <c r="Z51" s="66"/>
      <c r="AA51" s="88"/>
      <c r="AB51" s="132"/>
      <c r="AC51" s="132"/>
      <c r="AD51" s="93"/>
      <c r="AE51" s="93"/>
      <c r="AF51" s="90" t="s">
        <v>1</v>
      </c>
      <c r="AG51" s="90"/>
      <c r="AH51" s="66"/>
      <c r="AI51" s="90"/>
      <c r="AJ51" s="90"/>
      <c r="AK51" s="66"/>
      <c r="AL51" s="94"/>
    </row>
    <row r="52" spans="1:38" ht="13.5">
      <c r="A52" s="33"/>
      <c r="B52" s="61"/>
      <c r="C52" s="61"/>
      <c r="D52" s="61"/>
      <c r="E52" s="61"/>
      <c r="F52" s="88" t="s">
        <v>1</v>
      </c>
      <c r="G52" s="106" t="s">
        <v>1</v>
      </c>
      <c r="H52" s="88" t="s">
        <v>1</v>
      </c>
      <c r="I52" s="95"/>
      <c r="J52" s="96"/>
      <c r="K52" s="90" t="s">
        <v>1</v>
      </c>
      <c r="L52" s="97"/>
      <c r="M52" s="97"/>
      <c r="N52" s="88" t="s">
        <v>1</v>
      </c>
      <c r="O52" s="90" t="s">
        <v>1</v>
      </c>
      <c r="P52" s="66" t="s">
        <v>1</v>
      </c>
      <c r="Q52" s="66" t="s">
        <v>1</v>
      </c>
      <c r="R52" s="98"/>
      <c r="S52" s="92" t="s">
        <v>1</v>
      </c>
      <c r="T52" s="66" t="s">
        <v>1</v>
      </c>
      <c r="U52" s="66" t="s">
        <v>1</v>
      </c>
      <c r="V52" s="66" t="s">
        <v>1</v>
      </c>
      <c r="W52" s="66" t="s">
        <v>1</v>
      </c>
      <c r="X52" s="66" t="s">
        <v>1</v>
      </c>
      <c r="Y52" s="66" t="s">
        <v>1</v>
      </c>
      <c r="Z52" s="66" t="s">
        <v>1</v>
      </c>
      <c r="AA52" s="88" t="s">
        <v>1</v>
      </c>
      <c r="AB52" s="134"/>
      <c r="AC52" s="134"/>
      <c r="AD52" s="79"/>
      <c r="AE52" s="79"/>
      <c r="AF52" s="97"/>
      <c r="AG52" s="90" t="s">
        <v>1</v>
      </c>
      <c r="AH52" s="66" t="s">
        <v>1</v>
      </c>
      <c r="AI52" s="90" t="s">
        <v>1</v>
      </c>
      <c r="AJ52" s="95" t="s">
        <v>1</v>
      </c>
      <c r="AK52" s="97" t="s">
        <v>1</v>
      </c>
      <c r="AL52" s="94" t="s">
        <v>1</v>
      </c>
    </row>
    <row r="53" spans="1:38" ht="13.5">
      <c r="A53" s="48"/>
      <c r="B53" s="62"/>
      <c r="C53" s="62"/>
      <c r="D53" s="62"/>
      <c r="E53" s="62"/>
      <c r="F53" s="99"/>
      <c r="G53" s="102" t="s">
        <v>1</v>
      </c>
      <c r="H53" s="99"/>
      <c r="I53" s="101" t="s">
        <v>1</v>
      </c>
      <c r="J53" s="100"/>
      <c r="K53" s="101"/>
      <c r="L53" s="102" t="s">
        <v>1</v>
      </c>
      <c r="M53" s="102" t="s">
        <v>1</v>
      </c>
      <c r="N53" s="99"/>
      <c r="O53" s="101"/>
      <c r="P53" s="102"/>
      <c r="Q53" s="102"/>
      <c r="R53" s="107" t="s">
        <v>1</v>
      </c>
      <c r="S53" s="103"/>
      <c r="T53" s="102"/>
      <c r="U53" s="102"/>
      <c r="V53" s="102"/>
      <c r="W53" s="102"/>
      <c r="X53" s="102"/>
      <c r="Y53" s="102"/>
      <c r="Z53" s="102"/>
      <c r="AA53" s="99"/>
      <c r="AB53" s="133"/>
      <c r="AC53" s="133"/>
      <c r="AD53" s="104"/>
      <c r="AE53" s="104"/>
      <c r="AF53" s="101" t="s">
        <v>1</v>
      </c>
      <c r="AG53" s="101"/>
      <c r="AH53" s="102"/>
      <c r="AI53" s="101"/>
      <c r="AJ53" s="101"/>
      <c r="AK53" s="102"/>
      <c r="AL53" s="105"/>
    </row>
    <row r="54" spans="1:38" ht="13.5">
      <c r="A54" s="33"/>
      <c r="B54" s="61"/>
      <c r="C54" s="61"/>
      <c r="D54" s="61"/>
      <c r="E54" s="61"/>
      <c r="F54" s="88"/>
      <c r="G54" s="66">
        <f>SUM(G27,G45)</f>
        <v>0</v>
      </c>
      <c r="H54" s="88"/>
      <c r="I54" s="90">
        <f>SUM(I27,I45)</f>
        <v>66416</v>
      </c>
      <c r="J54" s="89">
        <f>I54/H55*100</f>
        <v>94.65472176220594</v>
      </c>
      <c r="K54" s="90"/>
      <c r="L54" s="66">
        <f>SUM(L27,L45)</f>
        <v>103</v>
      </c>
      <c r="M54" s="66">
        <f>SUM(M27,M45)</f>
        <v>15</v>
      </c>
      <c r="N54" s="88"/>
      <c r="O54" s="90"/>
      <c r="P54" s="66"/>
      <c r="Q54" s="66"/>
      <c r="R54" s="91">
        <f>R56/H55*100</f>
        <v>99.81957227512804</v>
      </c>
      <c r="S54" s="92"/>
      <c r="T54" s="66"/>
      <c r="U54" s="66"/>
      <c r="V54" s="66"/>
      <c r="W54" s="66"/>
      <c r="X54" s="66"/>
      <c r="Y54" s="66"/>
      <c r="Z54" s="66"/>
      <c r="AA54" s="88"/>
      <c r="AB54" s="132"/>
      <c r="AC54" s="132"/>
      <c r="AD54" s="132"/>
      <c r="AE54" s="132"/>
      <c r="AF54" s="90">
        <f>SUM(AF27,AF45)</f>
        <v>59349</v>
      </c>
      <c r="AG54" s="90"/>
      <c r="AH54" s="66"/>
      <c r="AI54" s="90"/>
      <c r="AJ54" s="90"/>
      <c r="AK54" s="66"/>
      <c r="AL54" s="94"/>
    </row>
    <row r="55" spans="1:38" ht="13.5">
      <c r="A55" s="26" t="s">
        <v>82</v>
      </c>
      <c r="B55" s="61"/>
      <c r="C55" s="61"/>
      <c r="D55" s="61"/>
      <c r="E55" s="61"/>
      <c r="F55" s="88">
        <f>SUM(F28,F46)</f>
        <v>70166.79999999999</v>
      </c>
      <c r="G55" s="106">
        <f>SUM(G28,G46)</f>
        <v>0</v>
      </c>
      <c r="H55" s="88">
        <f>SUM(H28,H46)</f>
        <v>70166.6</v>
      </c>
      <c r="I55" s="95"/>
      <c r="J55" s="116"/>
      <c r="K55" s="90">
        <f>SUM(K28,K46)</f>
        <v>49252</v>
      </c>
      <c r="L55" s="97"/>
      <c r="M55" s="97"/>
      <c r="N55" s="88">
        <f>SUM(N28,N46)</f>
        <v>127</v>
      </c>
      <c r="O55" s="90">
        <f>SUM(O28,O46)</f>
        <v>12983</v>
      </c>
      <c r="P55" s="66">
        <f>SUM(P28,P46)</f>
        <v>50232</v>
      </c>
      <c r="Q55" s="66">
        <f>SUM(Q28,Q46)</f>
        <v>6825</v>
      </c>
      <c r="R55" s="98"/>
      <c r="S55" s="92">
        <f aca="true" t="shared" si="10" ref="S55:AA55">SUM(S28,S46)</f>
        <v>118.2</v>
      </c>
      <c r="T55" s="66">
        <f t="shared" si="10"/>
        <v>18850.699999999997</v>
      </c>
      <c r="U55" s="66">
        <f t="shared" si="10"/>
        <v>44662</v>
      </c>
      <c r="V55" s="66">
        <f t="shared" si="10"/>
        <v>2785</v>
      </c>
      <c r="W55" s="66">
        <f t="shared" si="10"/>
        <v>62.2</v>
      </c>
      <c r="X55" s="66">
        <f t="shared" si="10"/>
        <v>1926.2</v>
      </c>
      <c r="Y55" s="66">
        <f t="shared" si="10"/>
        <v>1762.5</v>
      </c>
      <c r="Z55" s="66">
        <f t="shared" si="10"/>
        <v>0</v>
      </c>
      <c r="AA55" s="88">
        <f t="shared" si="10"/>
        <v>104.3</v>
      </c>
      <c r="AB55" s="139">
        <f>AB28+AB46</f>
        <v>3</v>
      </c>
      <c r="AC55" s="139">
        <f>AC28+AC46</f>
        <v>1</v>
      </c>
      <c r="AD55" s="139">
        <f>AD28+AD46</f>
        <v>1</v>
      </c>
      <c r="AE55" s="139">
        <f>AE28+AE46</f>
        <v>0</v>
      </c>
      <c r="AF55" s="97"/>
      <c r="AG55" s="90">
        <f aca="true" t="shared" si="11" ref="AG55:AL55">SUM(AG28,AG46)</f>
        <v>14</v>
      </c>
      <c r="AH55" s="66">
        <f t="shared" si="11"/>
        <v>1</v>
      </c>
      <c r="AI55" s="90">
        <f t="shared" si="11"/>
        <v>2235807.7</v>
      </c>
      <c r="AJ55" s="95">
        <f t="shared" si="11"/>
        <v>1294855.7999999998</v>
      </c>
      <c r="AK55" s="97">
        <f t="shared" si="11"/>
        <v>705470.9</v>
      </c>
      <c r="AL55" s="94">
        <f t="shared" si="11"/>
        <v>40</v>
      </c>
    </row>
    <row r="56" spans="1:38" ht="14.25" thickBot="1">
      <c r="A56" s="63"/>
      <c r="B56" s="64"/>
      <c r="C56" s="64"/>
      <c r="D56" s="64"/>
      <c r="E56" s="64"/>
      <c r="F56" s="117"/>
      <c r="G56" s="118">
        <f>SUM(G29,G47)</f>
        <v>0</v>
      </c>
      <c r="H56" s="117"/>
      <c r="I56" s="119">
        <f>SUM(I29,I47)</f>
        <v>3750.8999999999996</v>
      </c>
      <c r="J56" s="117"/>
      <c r="K56" s="119"/>
      <c r="L56" s="118">
        <f>SUM(L29,L47)</f>
        <v>8424</v>
      </c>
      <c r="M56" s="118">
        <f>SUM(M29,M47)</f>
        <v>12489</v>
      </c>
      <c r="N56" s="117"/>
      <c r="O56" s="119"/>
      <c r="P56" s="118"/>
      <c r="Q56" s="118"/>
      <c r="R56" s="138">
        <f>SUM(O55:Q55)</f>
        <v>70040</v>
      </c>
      <c r="S56" s="121"/>
      <c r="T56" s="118"/>
      <c r="U56" s="118"/>
      <c r="V56" s="118"/>
      <c r="W56" s="118"/>
      <c r="X56" s="118"/>
      <c r="Y56" s="118"/>
      <c r="Z56" s="118"/>
      <c r="AA56" s="117"/>
      <c r="AB56" s="135"/>
      <c r="AC56" s="135"/>
      <c r="AD56" s="135"/>
      <c r="AE56" s="135"/>
      <c r="AF56" s="119">
        <f>SUM(AF29,AF47)</f>
        <v>34101.2</v>
      </c>
      <c r="AG56" s="119"/>
      <c r="AH56" s="118"/>
      <c r="AI56" s="119"/>
      <c r="AJ56" s="119"/>
      <c r="AK56" s="118"/>
      <c r="AL56" s="123"/>
    </row>
    <row r="57" spans="19:38" ht="13.5">
      <c r="S57"/>
      <c r="T57"/>
      <c r="U57"/>
      <c r="V57"/>
      <c r="W57"/>
      <c r="X57"/>
      <c r="Y57"/>
      <c r="Z57"/>
      <c r="AA57"/>
      <c r="AB57"/>
      <c r="AC57"/>
      <c r="AD57"/>
      <c r="AE57"/>
      <c r="AF57"/>
      <c r="AG57"/>
      <c r="AH57"/>
      <c r="AI57"/>
      <c r="AJ57"/>
      <c r="AK57"/>
      <c r="AL57"/>
    </row>
    <row r="58" spans="1:38" ht="13.5">
      <c r="A58" s="10" t="s">
        <v>83</v>
      </c>
      <c r="F58" s="10"/>
      <c r="S58"/>
      <c r="T58"/>
      <c r="U58"/>
      <c r="V58"/>
      <c r="W58"/>
      <c r="X58"/>
      <c r="Y58"/>
      <c r="Z58"/>
      <c r="AA58"/>
      <c r="AB58"/>
      <c r="AC58"/>
      <c r="AD58"/>
      <c r="AE58"/>
      <c r="AF58"/>
      <c r="AG58"/>
      <c r="AH58"/>
      <c r="AI58"/>
      <c r="AJ58"/>
      <c r="AK58"/>
      <c r="AL58"/>
    </row>
    <row r="59" spans="1:38" ht="13.5">
      <c r="A59" s="10" t="s">
        <v>84</v>
      </c>
      <c r="F59" s="10"/>
      <c r="S59"/>
      <c r="T59"/>
      <c r="U59"/>
      <c r="V59"/>
      <c r="W59"/>
      <c r="X59"/>
      <c r="Y59"/>
      <c r="Z59"/>
      <c r="AA59"/>
      <c r="AB59"/>
      <c r="AC59"/>
      <c r="AD59"/>
      <c r="AE59"/>
      <c r="AF59"/>
      <c r="AG59"/>
      <c r="AH59"/>
      <c r="AI59"/>
      <c r="AJ59"/>
      <c r="AK59"/>
      <c r="AL59"/>
    </row>
    <row r="60" spans="1:38" ht="13.5">
      <c r="A60" s="10" t="s">
        <v>85</v>
      </c>
      <c r="F60" s="10"/>
      <c r="S60"/>
      <c r="T60"/>
      <c r="U60"/>
      <c r="V60"/>
      <c r="W60"/>
      <c r="X60"/>
      <c r="Y60"/>
      <c r="Z60"/>
      <c r="AA60"/>
      <c r="AB60"/>
      <c r="AC60"/>
      <c r="AD60"/>
      <c r="AE60"/>
      <c r="AF60"/>
      <c r="AG60"/>
      <c r="AH60"/>
      <c r="AI60"/>
      <c r="AJ60"/>
      <c r="AK60"/>
      <c r="AL60"/>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1:AL60"/>
  <sheetViews>
    <sheetView zoomScale="80" zoomScaleNormal="80" zoomScaleSheetLayoutView="80" zoomScalePageLayoutView="0" workbookViewId="0" topLeftCell="A1">
      <selection activeCell="A1" sqref="A1"/>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27" width="10.625" style="65" customWidth="1"/>
    <col min="28" max="28" width="5.50390625" style="65" bestFit="1" customWidth="1"/>
    <col min="29" max="29" width="5.50390625" style="65" customWidth="1"/>
    <col min="30" max="30" width="5.00390625" style="65" customWidth="1"/>
    <col min="31" max="31" width="4.875" style="65" customWidth="1"/>
    <col min="32" max="32" width="14.625" style="65" bestFit="1" customWidth="1"/>
    <col min="33" max="33" width="4.75390625" style="65" customWidth="1"/>
    <col min="34" max="34" width="4.875" style="65" customWidth="1"/>
    <col min="35" max="36" width="13.00390625" style="65" bestFit="1" customWidth="1"/>
    <col min="37" max="37" width="11.75390625" style="65" bestFit="1" customWidth="1"/>
    <col min="38" max="38" width="7.625" style="65" bestFit="1" customWidth="1"/>
  </cols>
  <sheetData>
    <row r="1" spans="1:38" ht="21">
      <c r="A1" s="1" t="s">
        <v>89</v>
      </c>
      <c r="B1" s="2"/>
      <c r="C1" s="2"/>
      <c r="D1" s="2"/>
      <c r="E1" s="2"/>
      <c r="I1" s="3" t="s">
        <v>3</v>
      </c>
      <c r="J1" s="2"/>
      <c r="K1" s="2"/>
      <c r="L1" s="2"/>
      <c r="M1" s="2"/>
      <c r="N1" s="2"/>
      <c r="O1" s="4" t="s">
        <v>4</v>
      </c>
      <c r="P1" s="2"/>
      <c r="S1" s="1" t="str">
        <f>A1</f>
        <v>現道・新道計（一般国道県道市町村道合計）</v>
      </c>
      <c r="T1" s="2"/>
      <c r="U1" s="2"/>
      <c r="V1" s="2"/>
      <c r="W1" s="5"/>
      <c r="X1" s="3" t="s">
        <v>3</v>
      </c>
      <c r="Y1" s="2"/>
      <c r="Z1" s="2"/>
      <c r="AA1" s="2"/>
      <c r="AB1" s="2"/>
      <c r="AC1" s="2"/>
      <c r="AD1" s="2"/>
      <c r="AE1" s="4" t="s">
        <v>4</v>
      </c>
      <c r="AF1" s="6"/>
      <c r="AG1" s="6"/>
      <c r="AH1" s="5"/>
      <c r="AI1" s="5"/>
      <c r="AJ1" s="5"/>
      <c r="AK1"/>
      <c r="AL1"/>
    </row>
    <row r="2" spans="9:38" ht="14.25" thickBot="1">
      <c r="I2" s="7"/>
      <c r="J2" s="8" t="s">
        <v>92</v>
      </c>
      <c r="R2" s="9" t="s">
        <v>5</v>
      </c>
      <c r="S2"/>
      <c r="T2"/>
      <c r="U2"/>
      <c r="V2"/>
      <c r="W2"/>
      <c r="X2" s="10"/>
      <c r="Y2" s="8" t="s">
        <v>92</v>
      </c>
      <c r="Z2" s="11"/>
      <c r="AA2" s="12"/>
      <c r="AB2"/>
      <c r="AC2"/>
      <c r="AD2"/>
      <c r="AE2"/>
      <c r="AF2"/>
      <c r="AG2"/>
      <c r="AH2"/>
      <c r="AI2"/>
      <c r="AJ2"/>
      <c r="AK2"/>
      <c r="AL2" s="9" t="s">
        <v>5</v>
      </c>
    </row>
    <row r="3" spans="1:38" ht="13.5" customHeight="1">
      <c r="A3" s="13"/>
      <c r="B3" s="171" t="s">
        <v>6</v>
      </c>
      <c r="C3" s="171"/>
      <c r="D3" s="171"/>
      <c r="E3" s="171"/>
      <c r="F3" s="176" t="s">
        <v>7</v>
      </c>
      <c r="G3" s="14"/>
      <c r="H3" s="176" t="s">
        <v>8</v>
      </c>
      <c r="I3" s="181" t="s">
        <v>9</v>
      </c>
      <c r="J3" s="182"/>
      <c r="K3" s="182"/>
      <c r="L3" s="182"/>
      <c r="M3" s="182"/>
      <c r="N3" s="182"/>
      <c r="O3" s="182"/>
      <c r="P3" s="182"/>
      <c r="Q3" s="182"/>
      <c r="R3" s="183"/>
      <c r="S3" s="198" t="s">
        <v>10</v>
      </c>
      <c r="T3" s="182"/>
      <c r="U3" s="182"/>
      <c r="V3" s="182"/>
      <c r="W3" s="182"/>
      <c r="X3" s="182"/>
      <c r="Y3" s="182"/>
      <c r="Z3" s="182"/>
      <c r="AA3" s="199"/>
      <c r="AB3" s="221" t="s">
        <v>93</v>
      </c>
      <c r="AC3" s="222"/>
      <c r="AD3" s="222"/>
      <c r="AE3" s="223"/>
      <c r="AF3" s="176" t="s">
        <v>11</v>
      </c>
      <c r="AG3" s="15"/>
      <c r="AH3" s="16"/>
      <c r="AI3" s="181" t="s">
        <v>12</v>
      </c>
      <c r="AJ3" s="182"/>
      <c r="AK3" s="182"/>
      <c r="AL3" s="17" t="s">
        <v>13</v>
      </c>
    </row>
    <row r="4" spans="1:38" ht="13.5">
      <c r="A4" s="18"/>
      <c r="B4" s="172"/>
      <c r="C4" s="172"/>
      <c r="D4" s="172"/>
      <c r="E4" s="172"/>
      <c r="F4" s="177"/>
      <c r="G4" s="20" t="s">
        <v>14</v>
      </c>
      <c r="H4" s="177"/>
      <c r="I4" s="184"/>
      <c r="J4" s="185"/>
      <c r="K4" s="185"/>
      <c r="L4" s="185"/>
      <c r="M4" s="185"/>
      <c r="N4" s="185"/>
      <c r="O4" s="185"/>
      <c r="P4" s="185"/>
      <c r="Q4" s="185"/>
      <c r="R4" s="186"/>
      <c r="S4" s="200"/>
      <c r="T4" s="185"/>
      <c r="U4" s="185"/>
      <c r="V4" s="185"/>
      <c r="W4" s="185"/>
      <c r="X4" s="185"/>
      <c r="Y4" s="185"/>
      <c r="Z4" s="185"/>
      <c r="AA4" s="197"/>
      <c r="AB4" s="224"/>
      <c r="AC4" s="225"/>
      <c r="AD4" s="225"/>
      <c r="AE4" s="226"/>
      <c r="AF4" s="178"/>
      <c r="AG4" s="208" t="s">
        <v>15</v>
      </c>
      <c r="AH4" s="209"/>
      <c r="AI4" s="184"/>
      <c r="AJ4" s="185"/>
      <c r="AK4" s="185"/>
      <c r="AL4" s="25"/>
    </row>
    <row r="5" spans="1:38" ht="13.5">
      <c r="A5" s="26" t="s">
        <v>16</v>
      </c>
      <c r="B5" s="173"/>
      <c r="C5" s="173"/>
      <c r="D5" s="173"/>
      <c r="E5" s="173"/>
      <c r="F5" s="177"/>
      <c r="G5" s="27" t="s">
        <v>17</v>
      </c>
      <c r="H5" s="177"/>
      <c r="I5" s="179" t="s">
        <v>18</v>
      </c>
      <c r="J5" s="180"/>
      <c r="K5" s="187" t="s">
        <v>19</v>
      </c>
      <c r="L5" s="188"/>
      <c r="M5" s="189"/>
      <c r="N5" s="188" t="s">
        <v>20</v>
      </c>
      <c r="O5" s="188"/>
      <c r="P5" s="188"/>
      <c r="Q5" s="188"/>
      <c r="R5" s="194"/>
      <c r="S5" s="201" t="s">
        <v>21</v>
      </c>
      <c r="T5" s="192"/>
      <c r="U5" s="192"/>
      <c r="V5" s="192"/>
      <c r="W5" s="192"/>
      <c r="X5" s="192"/>
      <c r="Y5" s="192"/>
      <c r="Z5" s="192"/>
      <c r="AA5" s="202"/>
      <c r="AB5" s="217" t="s">
        <v>96</v>
      </c>
      <c r="AC5" s="218"/>
      <c r="AD5" s="213" t="s">
        <v>94</v>
      </c>
      <c r="AE5" s="214"/>
      <c r="AF5" s="29"/>
      <c r="AG5" s="196" t="s">
        <v>22</v>
      </c>
      <c r="AH5" s="197"/>
      <c r="AI5" s="30"/>
      <c r="AJ5" s="30"/>
      <c r="AK5" s="31"/>
      <c r="AL5" s="32" t="s">
        <v>23</v>
      </c>
    </row>
    <row r="6" spans="1:38" ht="13.5" customHeight="1">
      <c r="A6" s="33"/>
      <c r="B6" s="34" t="s">
        <v>24</v>
      </c>
      <c r="C6" s="34" t="s">
        <v>25</v>
      </c>
      <c r="D6" s="34" t="s">
        <v>26</v>
      </c>
      <c r="E6" s="34"/>
      <c r="F6" s="177"/>
      <c r="G6" s="27" t="s">
        <v>27</v>
      </c>
      <c r="H6" s="177"/>
      <c r="I6" s="174" t="s">
        <v>28</v>
      </c>
      <c r="J6" s="175"/>
      <c r="K6" s="19"/>
      <c r="L6" s="35" t="s">
        <v>29</v>
      </c>
      <c r="M6" s="35" t="s">
        <v>30</v>
      </c>
      <c r="N6" s="19"/>
      <c r="O6" s="191" t="s">
        <v>31</v>
      </c>
      <c r="P6" s="192"/>
      <c r="Q6" s="192"/>
      <c r="R6" s="193"/>
      <c r="S6" s="201" t="s">
        <v>32</v>
      </c>
      <c r="T6" s="192"/>
      <c r="U6" s="192"/>
      <c r="V6" s="202"/>
      <c r="W6" s="210" t="s">
        <v>33</v>
      </c>
      <c r="X6" s="211"/>
      <c r="Y6" s="211"/>
      <c r="Z6" s="211"/>
      <c r="AA6" s="212"/>
      <c r="AB6" s="219"/>
      <c r="AC6" s="220"/>
      <c r="AD6" s="215"/>
      <c r="AE6" s="216"/>
      <c r="AF6" s="36" t="s">
        <v>34</v>
      </c>
      <c r="AG6" s="24" t="s">
        <v>35</v>
      </c>
      <c r="AH6" s="37" t="s">
        <v>36</v>
      </c>
      <c r="AI6" s="177" t="s">
        <v>37</v>
      </c>
      <c r="AJ6" s="177" t="s">
        <v>38</v>
      </c>
      <c r="AK6" s="177" t="s">
        <v>39</v>
      </c>
      <c r="AL6" s="38"/>
    </row>
    <row r="7" spans="1:38" ht="13.5" customHeight="1">
      <c r="A7" s="33"/>
      <c r="B7" s="34"/>
      <c r="C7" s="34"/>
      <c r="D7" s="34"/>
      <c r="E7" s="34" t="s">
        <v>40</v>
      </c>
      <c r="F7" s="177"/>
      <c r="G7" s="39" t="s">
        <v>41</v>
      </c>
      <c r="H7" s="177"/>
      <c r="I7" s="174" t="s">
        <v>42</v>
      </c>
      <c r="J7" s="175"/>
      <c r="K7" s="19" t="s">
        <v>43</v>
      </c>
      <c r="L7" s="40" t="s">
        <v>44</v>
      </c>
      <c r="M7" s="40" t="s">
        <v>44</v>
      </c>
      <c r="N7" s="19" t="s">
        <v>45</v>
      </c>
      <c r="O7" s="195" t="s">
        <v>46</v>
      </c>
      <c r="P7" s="190" t="s">
        <v>47</v>
      </c>
      <c r="Q7" s="190"/>
      <c r="R7" s="38" t="s">
        <v>48</v>
      </c>
      <c r="S7" s="42" t="s">
        <v>49</v>
      </c>
      <c r="T7" s="43" t="s">
        <v>49</v>
      </c>
      <c r="U7" s="43" t="s">
        <v>49</v>
      </c>
      <c r="V7" s="43" t="s">
        <v>49</v>
      </c>
      <c r="W7" s="44" t="s">
        <v>49</v>
      </c>
      <c r="X7" s="44" t="s">
        <v>49</v>
      </c>
      <c r="Y7" s="45" t="s">
        <v>49</v>
      </c>
      <c r="Z7" s="46" t="s">
        <v>50</v>
      </c>
      <c r="AA7" s="47" t="s">
        <v>51</v>
      </c>
      <c r="AB7" s="203" t="s">
        <v>98</v>
      </c>
      <c r="AC7" s="205" t="s">
        <v>95</v>
      </c>
      <c r="AD7" s="203" t="s">
        <v>98</v>
      </c>
      <c r="AE7" s="205" t="s">
        <v>95</v>
      </c>
      <c r="AF7" s="36" t="s">
        <v>52</v>
      </c>
      <c r="AG7" s="24" t="s">
        <v>53</v>
      </c>
      <c r="AH7" s="43"/>
      <c r="AI7" s="177"/>
      <c r="AJ7" s="177"/>
      <c r="AK7" s="177"/>
      <c r="AL7" s="25" t="s">
        <v>54</v>
      </c>
    </row>
    <row r="8" spans="1:38" ht="13.5" customHeight="1">
      <c r="A8" s="48"/>
      <c r="B8" s="49" t="s">
        <v>53</v>
      </c>
      <c r="C8" s="49" t="s">
        <v>53</v>
      </c>
      <c r="D8" s="49" t="s">
        <v>53</v>
      </c>
      <c r="E8" s="49"/>
      <c r="F8" s="178"/>
      <c r="G8" s="50"/>
      <c r="H8" s="178"/>
      <c r="I8" s="51"/>
      <c r="J8" s="52"/>
      <c r="K8" s="53"/>
      <c r="L8" s="54" t="s">
        <v>55</v>
      </c>
      <c r="M8" s="54" t="s">
        <v>55</v>
      </c>
      <c r="N8" s="23"/>
      <c r="O8" s="178"/>
      <c r="P8" s="55" t="s">
        <v>56</v>
      </c>
      <c r="Q8" s="55" t="s">
        <v>57</v>
      </c>
      <c r="R8" s="56" t="s">
        <v>58</v>
      </c>
      <c r="S8" s="57" t="s">
        <v>59</v>
      </c>
      <c r="T8" s="41" t="s">
        <v>60</v>
      </c>
      <c r="U8" s="41" t="s">
        <v>61</v>
      </c>
      <c r="V8" s="41" t="s">
        <v>62</v>
      </c>
      <c r="W8" s="41" t="s">
        <v>61</v>
      </c>
      <c r="X8" s="41" t="s">
        <v>63</v>
      </c>
      <c r="Y8" s="41" t="s">
        <v>64</v>
      </c>
      <c r="Z8" s="41" t="s">
        <v>65</v>
      </c>
      <c r="AA8" s="28" t="s">
        <v>66</v>
      </c>
      <c r="AB8" s="204"/>
      <c r="AC8" s="206"/>
      <c r="AD8" s="207"/>
      <c r="AE8" s="206"/>
      <c r="AF8" s="21"/>
      <c r="AG8" s="22" t="s">
        <v>67</v>
      </c>
      <c r="AH8" s="54" t="s">
        <v>68</v>
      </c>
      <c r="AI8" s="58"/>
      <c r="AJ8" s="58"/>
      <c r="AK8" s="59"/>
      <c r="AL8" s="60"/>
    </row>
    <row r="9" spans="1:38" ht="13.5">
      <c r="A9" s="227" t="s">
        <v>69</v>
      </c>
      <c r="B9" s="152"/>
      <c r="C9" s="152"/>
      <c r="D9" s="152"/>
      <c r="E9" s="152"/>
      <c r="F9" s="67"/>
      <c r="G9" s="68">
        <v>0</v>
      </c>
      <c r="H9" s="67"/>
      <c r="I9" s="69">
        <v>470156</v>
      </c>
      <c r="J9" s="145">
        <v>100</v>
      </c>
      <c r="K9" s="69"/>
      <c r="L9" s="68">
        <v>688</v>
      </c>
      <c r="M9" s="68">
        <v>51</v>
      </c>
      <c r="N9" s="67"/>
      <c r="O9" s="69"/>
      <c r="P9" s="68"/>
      <c r="Q9" s="68"/>
      <c r="R9" s="71">
        <v>100</v>
      </c>
      <c r="S9" s="72"/>
      <c r="T9" s="68"/>
      <c r="U9" s="68"/>
      <c r="V9" s="68"/>
      <c r="W9" s="68"/>
      <c r="X9" s="68"/>
      <c r="Y9" s="68"/>
      <c r="Z9" s="68"/>
      <c r="AA9" s="67"/>
      <c r="AB9" s="165"/>
      <c r="AC9" s="165"/>
      <c r="AD9" s="73"/>
      <c r="AE9" s="73"/>
      <c r="AF9" s="69">
        <v>528516</v>
      </c>
      <c r="AG9" s="90"/>
      <c r="AH9" s="68"/>
      <c r="AI9" s="90"/>
      <c r="AJ9" s="90"/>
      <c r="AK9" s="68"/>
      <c r="AL9" s="94"/>
    </row>
    <row r="10" spans="1:38" ht="13.5">
      <c r="A10" s="228"/>
      <c r="B10" s="152"/>
      <c r="C10" s="152"/>
      <c r="D10" s="152"/>
      <c r="E10" s="152"/>
      <c r="F10" s="67">
        <v>510961</v>
      </c>
      <c r="G10" s="142">
        <v>0</v>
      </c>
      <c r="H10" s="67">
        <v>470156</v>
      </c>
      <c r="I10" s="75"/>
      <c r="J10" s="151"/>
      <c r="K10" s="69">
        <v>399182</v>
      </c>
      <c r="L10" s="77"/>
      <c r="M10" s="77"/>
      <c r="N10" s="67">
        <v>0</v>
      </c>
      <c r="O10" s="69">
        <v>25987</v>
      </c>
      <c r="P10" s="68">
        <v>444169</v>
      </c>
      <c r="Q10" s="68">
        <v>0</v>
      </c>
      <c r="R10" s="78"/>
      <c r="S10" s="72">
        <v>3750</v>
      </c>
      <c r="T10" s="68">
        <v>89084</v>
      </c>
      <c r="U10" s="68">
        <v>377322</v>
      </c>
      <c r="V10" s="68">
        <v>0</v>
      </c>
      <c r="W10" s="68">
        <v>0</v>
      </c>
      <c r="X10" s="68">
        <v>0</v>
      </c>
      <c r="Y10" s="68">
        <v>0</v>
      </c>
      <c r="Z10" s="68">
        <v>0</v>
      </c>
      <c r="AA10" s="67">
        <v>0</v>
      </c>
      <c r="AB10" s="166">
        <v>19</v>
      </c>
      <c r="AC10" s="108">
        <v>0</v>
      </c>
      <c r="AD10" s="108">
        <v>4</v>
      </c>
      <c r="AE10" s="108">
        <v>3</v>
      </c>
      <c r="AF10" s="77"/>
      <c r="AG10" s="90">
        <v>111</v>
      </c>
      <c r="AH10" s="66">
        <v>11</v>
      </c>
      <c r="AI10" s="90">
        <v>13290390</v>
      </c>
      <c r="AJ10" s="95">
        <v>7442246</v>
      </c>
      <c r="AK10" s="97">
        <v>4417852</v>
      </c>
      <c r="AL10" s="94">
        <v>6</v>
      </c>
    </row>
    <row r="11" spans="1:38" ht="13.5">
      <c r="A11" s="229"/>
      <c r="B11" s="154"/>
      <c r="C11" s="154"/>
      <c r="D11" s="154"/>
      <c r="E11" s="154"/>
      <c r="F11" s="80"/>
      <c r="G11" s="81">
        <v>40805</v>
      </c>
      <c r="H11" s="80"/>
      <c r="I11" s="82">
        <v>0</v>
      </c>
      <c r="J11" s="80"/>
      <c r="K11" s="82"/>
      <c r="L11" s="81">
        <v>44720</v>
      </c>
      <c r="M11" s="81">
        <v>26253</v>
      </c>
      <c r="N11" s="80"/>
      <c r="O11" s="82"/>
      <c r="P11" s="81"/>
      <c r="Q11" s="81"/>
      <c r="R11" s="84">
        <v>470156</v>
      </c>
      <c r="S11" s="85"/>
      <c r="T11" s="81"/>
      <c r="U11" s="81"/>
      <c r="V11" s="81"/>
      <c r="W11" s="81"/>
      <c r="X11" s="81"/>
      <c r="Y11" s="81"/>
      <c r="Z11" s="81"/>
      <c r="AA11" s="80"/>
      <c r="AB11" s="167"/>
      <c r="AC11" s="167"/>
      <c r="AD11" s="86"/>
      <c r="AE11" s="86"/>
      <c r="AF11" s="82">
        <v>343995</v>
      </c>
      <c r="AG11" s="101"/>
      <c r="AH11" s="102"/>
      <c r="AI11" s="101"/>
      <c r="AJ11" s="101"/>
      <c r="AK11" s="102"/>
      <c r="AL11" s="105"/>
    </row>
    <row r="12" spans="1:38" ht="13.5" customHeight="1">
      <c r="A12" s="227" t="s">
        <v>70</v>
      </c>
      <c r="B12" s="152"/>
      <c r="C12" s="152"/>
      <c r="D12" s="152"/>
      <c r="E12" s="152"/>
      <c r="F12" s="67"/>
      <c r="G12" s="68"/>
      <c r="H12" s="67"/>
      <c r="I12" s="69">
        <v>518537</v>
      </c>
      <c r="J12" s="145">
        <v>88.90936144486177</v>
      </c>
      <c r="K12" s="69"/>
      <c r="L12" s="68">
        <v>518</v>
      </c>
      <c r="M12" s="68">
        <v>84</v>
      </c>
      <c r="N12" s="67"/>
      <c r="O12" s="69"/>
      <c r="P12" s="68"/>
      <c r="Q12" s="68"/>
      <c r="R12" s="71">
        <v>99.9</v>
      </c>
      <c r="S12" s="72"/>
      <c r="T12" s="68"/>
      <c r="U12" s="68"/>
      <c r="V12" s="68"/>
      <c r="W12" s="68"/>
      <c r="X12" s="68"/>
      <c r="Y12" s="68"/>
      <c r="Z12" s="68"/>
      <c r="AA12" s="67"/>
      <c r="AB12" s="147"/>
      <c r="AC12" s="147"/>
      <c r="AD12" s="141"/>
      <c r="AE12" s="141"/>
      <c r="AF12" s="69">
        <v>446663</v>
      </c>
      <c r="AG12" s="90"/>
      <c r="AH12" s="66"/>
      <c r="AI12" s="90"/>
      <c r="AJ12" s="90"/>
      <c r="AK12" s="66"/>
      <c r="AL12" s="94"/>
    </row>
    <row r="13" spans="1:38" ht="13.5">
      <c r="A13" s="228"/>
      <c r="B13" s="152"/>
      <c r="C13" s="152"/>
      <c r="D13" s="152"/>
      <c r="E13" s="152"/>
      <c r="F13" s="67">
        <v>855625.6</v>
      </c>
      <c r="G13" s="142">
        <v>51100</v>
      </c>
      <c r="H13" s="67">
        <v>583219.8</v>
      </c>
      <c r="I13" s="75"/>
      <c r="J13" s="151"/>
      <c r="K13" s="69">
        <v>516901</v>
      </c>
      <c r="L13" s="77"/>
      <c r="M13" s="77"/>
      <c r="N13" s="67">
        <v>67</v>
      </c>
      <c r="O13" s="69">
        <v>29129</v>
      </c>
      <c r="P13" s="68">
        <v>412553</v>
      </c>
      <c r="Q13" s="68">
        <v>141472</v>
      </c>
      <c r="R13" s="78"/>
      <c r="S13" s="72">
        <v>759.8</v>
      </c>
      <c r="T13" s="68">
        <v>10255.1</v>
      </c>
      <c r="U13" s="68">
        <v>469148.3</v>
      </c>
      <c r="V13" s="68">
        <v>38373.3</v>
      </c>
      <c r="W13" s="68">
        <v>1669.7</v>
      </c>
      <c r="X13" s="68">
        <v>39295.5</v>
      </c>
      <c r="Y13" s="68">
        <v>23718.1</v>
      </c>
      <c r="Z13" s="68"/>
      <c r="AA13" s="67">
        <v>0</v>
      </c>
      <c r="AB13" s="153" t="s">
        <v>100</v>
      </c>
      <c r="AC13" s="153" t="s">
        <v>101</v>
      </c>
      <c r="AD13" s="140">
        <v>1</v>
      </c>
      <c r="AE13" s="140"/>
      <c r="AF13" s="77"/>
      <c r="AG13" s="90">
        <v>9</v>
      </c>
      <c r="AH13" s="66">
        <v>0</v>
      </c>
      <c r="AI13" s="90">
        <v>10097997.5</v>
      </c>
      <c r="AJ13" s="95">
        <v>6387503.6</v>
      </c>
      <c r="AK13" s="97">
        <v>3767404</v>
      </c>
      <c r="AL13" s="94">
        <v>13</v>
      </c>
    </row>
    <row r="14" spans="1:38" ht="13.5">
      <c r="A14" s="229"/>
      <c r="B14" s="154"/>
      <c r="C14" s="154"/>
      <c r="D14" s="154"/>
      <c r="E14" s="154"/>
      <c r="F14" s="80"/>
      <c r="G14" s="81">
        <v>221306</v>
      </c>
      <c r="H14" s="80"/>
      <c r="I14" s="82">
        <v>64682.80000000005</v>
      </c>
      <c r="J14" s="80"/>
      <c r="K14" s="82"/>
      <c r="L14" s="81">
        <v>19641</v>
      </c>
      <c r="M14" s="81">
        <v>46678</v>
      </c>
      <c r="N14" s="80"/>
      <c r="O14" s="82"/>
      <c r="P14" s="81"/>
      <c r="Q14" s="81"/>
      <c r="R14" s="84">
        <v>583154</v>
      </c>
      <c r="S14" s="85"/>
      <c r="T14" s="81"/>
      <c r="U14" s="81"/>
      <c r="V14" s="81"/>
      <c r="W14" s="81"/>
      <c r="X14" s="81"/>
      <c r="Y14" s="81"/>
      <c r="Z14" s="81"/>
      <c r="AA14" s="80"/>
      <c r="AB14" s="150"/>
      <c r="AC14" s="150"/>
      <c r="AD14" s="144"/>
      <c r="AE14" s="144"/>
      <c r="AF14" s="82">
        <v>353808.6</v>
      </c>
      <c r="AG14" s="101"/>
      <c r="AH14" s="102"/>
      <c r="AI14" s="101"/>
      <c r="AJ14" s="101"/>
      <c r="AK14" s="102"/>
      <c r="AL14" s="105"/>
    </row>
    <row r="15" spans="1:38" ht="13.5">
      <c r="A15" s="227" t="s">
        <v>71</v>
      </c>
      <c r="B15" s="152"/>
      <c r="C15" s="152"/>
      <c r="D15" s="152"/>
      <c r="E15" s="152"/>
      <c r="F15" s="67"/>
      <c r="G15" s="142">
        <f>G9+G12</f>
        <v>0</v>
      </c>
      <c r="H15" s="67"/>
      <c r="I15" s="69">
        <v>988693</v>
      </c>
      <c r="J15" s="70">
        <v>93.85947541228875</v>
      </c>
      <c r="K15" s="69"/>
      <c r="L15" s="68">
        <f>L9+L12</f>
        <v>1206</v>
      </c>
      <c r="M15" s="68">
        <f>M9+M12</f>
        <v>135</v>
      </c>
      <c r="N15" s="67"/>
      <c r="O15" s="69"/>
      <c r="P15" s="68"/>
      <c r="Q15" s="68"/>
      <c r="R15" s="71">
        <v>99.9</v>
      </c>
      <c r="S15" s="72"/>
      <c r="T15" s="68"/>
      <c r="U15" s="68"/>
      <c r="V15" s="68"/>
      <c r="W15" s="68"/>
      <c r="X15" s="68"/>
      <c r="Y15" s="68"/>
      <c r="Z15" s="68"/>
      <c r="AA15" s="67"/>
      <c r="AB15" s="147"/>
      <c r="AC15" s="147"/>
      <c r="AD15" s="141"/>
      <c r="AE15" s="141"/>
      <c r="AF15" s="69">
        <f>AF9+AF12</f>
        <v>975179</v>
      </c>
      <c r="AG15" s="90"/>
      <c r="AH15" s="66"/>
      <c r="AI15" s="90"/>
      <c r="AJ15" s="90"/>
      <c r="AK15" s="66"/>
      <c r="AL15" s="94"/>
    </row>
    <row r="16" spans="1:38" ht="13.5">
      <c r="A16" s="228"/>
      <c r="B16" s="152"/>
      <c r="C16" s="152"/>
      <c r="D16" s="152"/>
      <c r="E16" s="152"/>
      <c r="F16" s="67">
        <f>F10+F13</f>
        <v>1366586.6</v>
      </c>
      <c r="G16" s="142">
        <f>G10+G13</f>
        <v>51100</v>
      </c>
      <c r="H16" s="67">
        <f>H10+H13</f>
        <v>1053375.8</v>
      </c>
      <c r="I16" s="75"/>
      <c r="J16" s="76"/>
      <c r="K16" s="69">
        <f>K10+K13</f>
        <v>916083</v>
      </c>
      <c r="L16" s="77"/>
      <c r="M16" s="77"/>
      <c r="N16" s="68">
        <f>N10+N13</f>
        <v>67</v>
      </c>
      <c r="O16" s="68">
        <f>O10+O13</f>
        <v>55116</v>
      </c>
      <c r="P16" s="68">
        <f>P10+P13</f>
        <v>856722</v>
      </c>
      <c r="Q16" s="68">
        <f>Q10+Q13</f>
        <v>141472</v>
      </c>
      <c r="R16" s="78"/>
      <c r="S16" s="72">
        <f>S10+S13</f>
        <v>4509.8</v>
      </c>
      <c r="T16" s="68">
        <f aca="true" t="shared" si="0" ref="T16:AA16">T10+T13</f>
        <v>99339.1</v>
      </c>
      <c r="U16" s="68">
        <f t="shared" si="0"/>
        <v>846470.3</v>
      </c>
      <c r="V16" s="68">
        <f t="shared" si="0"/>
        <v>38373.3</v>
      </c>
      <c r="W16" s="68">
        <f t="shared" si="0"/>
        <v>1669.7</v>
      </c>
      <c r="X16" s="68">
        <f t="shared" si="0"/>
        <v>39295.5</v>
      </c>
      <c r="Y16" s="68">
        <f t="shared" si="0"/>
        <v>23718.1</v>
      </c>
      <c r="Z16" s="68">
        <f t="shared" si="0"/>
        <v>0</v>
      </c>
      <c r="AA16" s="68">
        <f t="shared" si="0"/>
        <v>0</v>
      </c>
      <c r="AB16" s="140">
        <f>AB10+AB13</f>
        <v>24</v>
      </c>
      <c r="AC16" s="140">
        <f>AC10+AC13</f>
        <v>3</v>
      </c>
      <c r="AD16" s="140">
        <f>AD10+AD13</f>
        <v>5</v>
      </c>
      <c r="AE16" s="140">
        <f>AE10+AE13</f>
        <v>3</v>
      </c>
      <c r="AF16" s="77"/>
      <c r="AG16" s="90">
        <f>AG10+AG13</f>
        <v>120</v>
      </c>
      <c r="AH16" s="66">
        <f>AH10+AH13</f>
        <v>11</v>
      </c>
      <c r="AI16" s="90">
        <f>AI10+AI13</f>
        <v>23388387.5</v>
      </c>
      <c r="AJ16" s="90">
        <f>AJ10+AJ13</f>
        <v>13829749.6</v>
      </c>
      <c r="AK16" s="90">
        <f>AK10+AK13</f>
        <v>8185256</v>
      </c>
      <c r="AL16" s="94">
        <v>18</v>
      </c>
    </row>
    <row r="17" spans="1:38" ht="13.5">
      <c r="A17" s="229"/>
      <c r="B17" s="154"/>
      <c r="C17" s="154"/>
      <c r="D17" s="154"/>
      <c r="E17" s="154"/>
      <c r="F17" s="80"/>
      <c r="G17" s="81">
        <f>G11+G14</f>
        <v>262111</v>
      </c>
      <c r="H17" s="80"/>
      <c r="I17" s="82">
        <v>64682.80000000005</v>
      </c>
      <c r="J17" s="83"/>
      <c r="K17" s="82"/>
      <c r="L17" s="81">
        <f>L11+L14</f>
        <v>64361</v>
      </c>
      <c r="M17" s="81">
        <f>M11+M14</f>
        <v>72931</v>
      </c>
      <c r="N17" s="80"/>
      <c r="O17" s="82"/>
      <c r="P17" s="81"/>
      <c r="Q17" s="81"/>
      <c r="R17" s="84">
        <v>1053310</v>
      </c>
      <c r="S17" s="85"/>
      <c r="T17" s="81"/>
      <c r="U17" s="81"/>
      <c r="V17" s="81"/>
      <c r="W17" s="81"/>
      <c r="X17" s="81"/>
      <c r="Y17" s="81"/>
      <c r="Z17" s="81"/>
      <c r="AA17" s="80"/>
      <c r="AB17" s="150"/>
      <c r="AC17" s="150"/>
      <c r="AD17" s="144"/>
      <c r="AE17" s="144"/>
      <c r="AF17" s="82">
        <f>AF11+AF14</f>
        <v>697803.6</v>
      </c>
      <c r="AG17" s="101"/>
      <c r="AH17" s="102"/>
      <c r="AI17" s="101"/>
      <c r="AJ17" s="101"/>
      <c r="AK17" s="102"/>
      <c r="AL17" s="105"/>
    </row>
    <row r="18" spans="1:38" ht="13.5">
      <c r="A18" s="155"/>
      <c r="B18" s="152"/>
      <c r="C18" s="152"/>
      <c r="D18" s="152"/>
      <c r="E18" s="152"/>
      <c r="F18" s="67"/>
      <c r="G18" s="68"/>
      <c r="H18" s="67"/>
      <c r="I18" s="69">
        <v>855497</v>
      </c>
      <c r="J18" s="145">
        <v>80.18416835603882</v>
      </c>
      <c r="K18" s="69"/>
      <c r="L18" s="68">
        <v>713</v>
      </c>
      <c r="M18" s="68">
        <v>53</v>
      </c>
      <c r="N18" s="67"/>
      <c r="O18" s="69"/>
      <c r="P18" s="68"/>
      <c r="Q18" s="68"/>
      <c r="R18" s="71">
        <v>97.3</v>
      </c>
      <c r="S18" s="72"/>
      <c r="T18" s="68"/>
      <c r="U18" s="68"/>
      <c r="V18" s="68"/>
      <c r="W18" s="68"/>
      <c r="X18" s="68"/>
      <c r="Y18" s="68"/>
      <c r="Z18" s="68"/>
      <c r="AA18" s="67"/>
      <c r="AB18" s="147"/>
      <c r="AC18" s="147"/>
      <c r="AD18" s="141"/>
      <c r="AE18" s="141"/>
      <c r="AF18" s="69">
        <v>493243.5</v>
      </c>
      <c r="AG18" s="90"/>
      <c r="AH18" s="66"/>
      <c r="AI18" s="90"/>
      <c r="AJ18" s="90"/>
      <c r="AK18" s="66"/>
      <c r="AL18" s="94"/>
    </row>
    <row r="19" spans="1:38" ht="13.5">
      <c r="A19" s="156" t="s">
        <v>72</v>
      </c>
      <c r="B19" s="152"/>
      <c r="C19" s="152"/>
      <c r="D19" s="152"/>
      <c r="E19" s="152"/>
      <c r="F19" s="67">
        <v>1154484.1</v>
      </c>
      <c r="G19" s="142">
        <v>0</v>
      </c>
      <c r="H19" s="67">
        <v>1066915.1</v>
      </c>
      <c r="I19" s="75"/>
      <c r="J19" s="151"/>
      <c r="K19" s="69">
        <v>1027873</v>
      </c>
      <c r="L19" s="77"/>
      <c r="M19" s="77"/>
      <c r="N19" s="67">
        <v>27770</v>
      </c>
      <c r="O19" s="69">
        <v>18065</v>
      </c>
      <c r="P19" s="68">
        <v>587527</v>
      </c>
      <c r="Q19" s="68">
        <v>433553</v>
      </c>
      <c r="R19" s="78"/>
      <c r="S19" s="72">
        <v>5519.3</v>
      </c>
      <c r="T19" s="68">
        <v>26592</v>
      </c>
      <c r="U19" s="68">
        <v>695094.2</v>
      </c>
      <c r="V19" s="68">
        <v>128291.09999999999</v>
      </c>
      <c r="W19" s="68">
        <v>5823.8</v>
      </c>
      <c r="X19" s="68">
        <v>90436.9</v>
      </c>
      <c r="Y19" s="68">
        <v>115157.8</v>
      </c>
      <c r="Z19" s="68"/>
      <c r="AA19" s="67">
        <v>25163.7</v>
      </c>
      <c r="AB19" s="153" t="s">
        <v>102</v>
      </c>
      <c r="AC19" s="153" t="s">
        <v>103</v>
      </c>
      <c r="AD19" s="140">
        <v>3</v>
      </c>
      <c r="AE19" s="140">
        <v>4</v>
      </c>
      <c r="AF19" s="77"/>
      <c r="AG19" s="90">
        <v>23</v>
      </c>
      <c r="AH19" s="66">
        <v>6</v>
      </c>
      <c r="AI19" s="90">
        <v>15875617.8</v>
      </c>
      <c r="AJ19" s="95">
        <v>10148079.4</v>
      </c>
      <c r="AK19" s="97">
        <v>6232029.4</v>
      </c>
      <c r="AL19" s="94">
        <v>54</v>
      </c>
    </row>
    <row r="20" spans="1:38" ht="13.5">
      <c r="A20" s="157"/>
      <c r="B20" s="154"/>
      <c r="C20" s="154"/>
      <c r="D20" s="154"/>
      <c r="E20" s="154"/>
      <c r="F20" s="80"/>
      <c r="G20" s="81">
        <v>87569</v>
      </c>
      <c r="H20" s="80"/>
      <c r="I20" s="82">
        <v>211418.1000000001</v>
      </c>
      <c r="J20" s="80"/>
      <c r="K20" s="82"/>
      <c r="L20" s="81">
        <v>18060</v>
      </c>
      <c r="M20" s="81">
        <v>20981</v>
      </c>
      <c r="N20" s="80"/>
      <c r="O20" s="82"/>
      <c r="P20" s="81"/>
      <c r="Q20" s="81"/>
      <c r="R20" s="84">
        <v>1039145</v>
      </c>
      <c r="S20" s="85"/>
      <c r="T20" s="81"/>
      <c r="U20" s="81"/>
      <c r="V20" s="81"/>
      <c r="W20" s="81"/>
      <c r="X20" s="81"/>
      <c r="Y20" s="81"/>
      <c r="Z20" s="81"/>
      <c r="AA20" s="80"/>
      <c r="AB20" s="150"/>
      <c r="AC20" s="150"/>
      <c r="AD20" s="144"/>
      <c r="AE20" s="144"/>
      <c r="AF20" s="82">
        <v>358244.5</v>
      </c>
      <c r="AG20" s="101"/>
      <c r="AH20" s="102"/>
      <c r="AI20" s="101"/>
      <c r="AJ20" s="101"/>
      <c r="AK20" s="102"/>
      <c r="AL20" s="105"/>
    </row>
    <row r="21" spans="1:38" ht="13.5">
      <c r="A21" s="155"/>
      <c r="B21" s="152"/>
      <c r="C21" s="152"/>
      <c r="D21" s="152"/>
      <c r="E21" s="152"/>
      <c r="F21" s="67"/>
      <c r="G21" s="68"/>
      <c r="H21" s="67"/>
      <c r="I21" s="69">
        <v>1068367</v>
      </c>
      <c r="J21" s="145">
        <v>60.319249091358195</v>
      </c>
      <c r="K21" s="69"/>
      <c r="L21" s="68">
        <v>993</v>
      </c>
      <c r="M21" s="68">
        <v>23</v>
      </c>
      <c r="N21" s="67"/>
      <c r="O21" s="69"/>
      <c r="P21" s="68"/>
      <c r="Q21" s="68"/>
      <c r="R21" s="71">
        <v>92.4</v>
      </c>
      <c r="S21" s="72"/>
      <c r="T21" s="68"/>
      <c r="U21" s="68"/>
      <c r="V21" s="68"/>
      <c r="W21" s="68"/>
      <c r="X21" s="68"/>
      <c r="Y21" s="68"/>
      <c r="Z21" s="68"/>
      <c r="AA21" s="67"/>
      <c r="AB21" s="147"/>
      <c r="AC21" s="147"/>
      <c r="AD21" s="141"/>
      <c r="AE21" s="141"/>
      <c r="AF21" s="69">
        <v>370678.4</v>
      </c>
      <c r="AG21" s="90"/>
      <c r="AH21" s="66"/>
      <c r="AI21" s="90"/>
      <c r="AJ21" s="90"/>
      <c r="AK21" s="66"/>
      <c r="AL21" s="94"/>
    </row>
    <row r="22" spans="1:38" ht="13.5">
      <c r="A22" s="156" t="s">
        <v>73</v>
      </c>
      <c r="B22" s="152"/>
      <c r="C22" s="152"/>
      <c r="D22" s="152"/>
      <c r="E22" s="152"/>
      <c r="F22" s="67">
        <v>1905802</v>
      </c>
      <c r="G22" s="142">
        <v>13536</v>
      </c>
      <c r="H22" s="67">
        <v>1771187.5</v>
      </c>
      <c r="I22" s="75"/>
      <c r="J22" s="151"/>
      <c r="K22" s="69">
        <v>1749815</v>
      </c>
      <c r="L22" s="77"/>
      <c r="M22" s="77"/>
      <c r="N22" s="67">
        <v>132866</v>
      </c>
      <c r="O22" s="69">
        <v>18244</v>
      </c>
      <c r="P22" s="68">
        <v>553505</v>
      </c>
      <c r="Q22" s="68">
        <v>1066572</v>
      </c>
      <c r="R22" s="78"/>
      <c r="S22" s="72">
        <v>1055.5</v>
      </c>
      <c r="T22" s="68">
        <v>6642.1</v>
      </c>
      <c r="U22" s="68">
        <v>723026.6000000001</v>
      </c>
      <c r="V22" s="68">
        <v>337642.5</v>
      </c>
      <c r="W22" s="68">
        <v>14001.1</v>
      </c>
      <c r="X22" s="68">
        <v>231445.6</v>
      </c>
      <c r="Y22" s="68">
        <v>457374.10000000003</v>
      </c>
      <c r="Z22" s="68"/>
      <c r="AA22" s="67">
        <v>121740.8</v>
      </c>
      <c r="AB22" s="153" t="s">
        <v>97</v>
      </c>
      <c r="AC22" s="153" t="s">
        <v>104</v>
      </c>
      <c r="AD22" s="140"/>
      <c r="AE22" s="140">
        <v>10</v>
      </c>
      <c r="AF22" s="77"/>
      <c r="AG22" s="90">
        <v>17</v>
      </c>
      <c r="AH22" s="66">
        <v>1</v>
      </c>
      <c r="AI22" s="90">
        <v>19420022.2</v>
      </c>
      <c r="AJ22" s="95">
        <v>12586302.4</v>
      </c>
      <c r="AK22" s="97">
        <v>8157467.6</v>
      </c>
      <c r="AL22" s="94">
        <v>189</v>
      </c>
    </row>
    <row r="23" spans="1:38" ht="13.5">
      <c r="A23" s="157"/>
      <c r="B23" s="154"/>
      <c r="C23" s="154"/>
      <c r="D23" s="154"/>
      <c r="E23" s="154"/>
      <c r="F23" s="80"/>
      <c r="G23" s="81">
        <v>121078</v>
      </c>
      <c r="H23" s="80"/>
      <c r="I23" s="82">
        <v>702820.5</v>
      </c>
      <c r="J23" s="80"/>
      <c r="K23" s="82"/>
      <c r="L23" s="81">
        <v>16158</v>
      </c>
      <c r="M23" s="81">
        <v>5215</v>
      </c>
      <c r="N23" s="80"/>
      <c r="O23" s="82"/>
      <c r="P23" s="81"/>
      <c r="Q23" s="81"/>
      <c r="R23" s="84">
        <v>1638321</v>
      </c>
      <c r="S23" s="85"/>
      <c r="T23" s="81"/>
      <c r="U23" s="81"/>
      <c r="V23" s="81"/>
      <c r="W23" s="81"/>
      <c r="X23" s="81"/>
      <c r="Y23" s="81"/>
      <c r="Z23" s="81"/>
      <c r="AA23" s="80"/>
      <c r="AB23" s="150"/>
      <c r="AC23" s="150"/>
      <c r="AD23" s="144"/>
      <c r="AE23" s="144"/>
      <c r="AF23" s="82">
        <v>286624.5</v>
      </c>
      <c r="AG23" s="101"/>
      <c r="AH23" s="102"/>
      <c r="AI23" s="101"/>
      <c r="AJ23" s="101"/>
      <c r="AK23" s="102"/>
      <c r="AL23" s="105"/>
    </row>
    <row r="24" spans="1:38" ht="13.5">
      <c r="A24" s="227" t="s">
        <v>74</v>
      </c>
      <c r="B24" s="152"/>
      <c r="C24" s="152"/>
      <c r="D24" s="152"/>
      <c r="E24" s="152"/>
      <c r="F24" s="67"/>
      <c r="G24" s="68">
        <f>G18+G21</f>
        <v>0</v>
      </c>
      <c r="H24" s="67"/>
      <c r="I24" s="69">
        <v>1923864</v>
      </c>
      <c r="J24" s="70">
        <v>67.78697852572348</v>
      </c>
      <c r="K24" s="69"/>
      <c r="L24" s="68">
        <f>L18+L21</f>
        <v>1706</v>
      </c>
      <c r="M24" s="68">
        <f>M18+M21</f>
        <v>76</v>
      </c>
      <c r="N24" s="67"/>
      <c r="O24" s="69"/>
      <c r="P24" s="68"/>
      <c r="Q24" s="68"/>
      <c r="R24" s="71">
        <v>94.3</v>
      </c>
      <c r="S24" s="72"/>
      <c r="T24" s="68"/>
      <c r="U24" s="68"/>
      <c r="V24" s="68"/>
      <c r="W24" s="68"/>
      <c r="X24" s="68"/>
      <c r="Y24" s="68"/>
      <c r="Z24" s="68"/>
      <c r="AA24" s="67"/>
      <c r="AB24" s="147"/>
      <c r="AC24" s="147"/>
      <c r="AD24" s="141"/>
      <c r="AE24" s="141"/>
      <c r="AF24" s="69">
        <f>AF18+AF21</f>
        <v>863921.9</v>
      </c>
      <c r="AG24" s="90"/>
      <c r="AH24" s="66"/>
      <c r="AI24" s="90"/>
      <c r="AJ24" s="90"/>
      <c r="AK24" s="66"/>
      <c r="AL24" s="94"/>
    </row>
    <row r="25" spans="1:38" ht="13.5">
      <c r="A25" s="228"/>
      <c r="B25" s="152"/>
      <c r="C25" s="152"/>
      <c r="D25" s="152"/>
      <c r="E25" s="152"/>
      <c r="F25" s="67">
        <f>F19+F22</f>
        <v>3060286.1</v>
      </c>
      <c r="G25" s="142">
        <f>G19+G22</f>
        <v>13536</v>
      </c>
      <c r="H25" s="67">
        <f>H19+H22</f>
        <v>2838102.6</v>
      </c>
      <c r="I25" s="75"/>
      <c r="J25" s="76"/>
      <c r="K25" s="69">
        <f>K19+K22</f>
        <v>2777688</v>
      </c>
      <c r="L25" s="77"/>
      <c r="M25" s="77"/>
      <c r="N25" s="68">
        <f>N19+N22</f>
        <v>160636</v>
      </c>
      <c r="O25" s="68">
        <f>O19+O22</f>
        <v>36309</v>
      </c>
      <c r="P25" s="68">
        <f>P19+P22</f>
        <v>1141032</v>
      </c>
      <c r="Q25" s="68">
        <f>Q19+Q22</f>
        <v>1500125</v>
      </c>
      <c r="R25" s="78"/>
      <c r="S25" s="72">
        <f>S19+S22</f>
        <v>6574.8</v>
      </c>
      <c r="T25" s="68">
        <f aca="true" t="shared" si="1" ref="T25:AA25">T19+T22</f>
        <v>33234.1</v>
      </c>
      <c r="U25" s="68">
        <f t="shared" si="1"/>
        <v>1418120.8</v>
      </c>
      <c r="V25" s="68">
        <f t="shared" si="1"/>
        <v>465933.6</v>
      </c>
      <c r="W25" s="68">
        <f t="shared" si="1"/>
        <v>19824.9</v>
      </c>
      <c r="X25" s="68">
        <f t="shared" si="1"/>
        <v>321882.5</v>
      </c>
      <c r="Y25" s="68">
        <f t="shared" si="1"/>
        <v>572531.9</v>
      </c>
      <c r="Z25" s="68">
        <f t="shared" si="1"/>
        <v>0</v>
      </c>
      <c r="AA25" s="68">
        <f t="shared" si="1"/>
        <v>146904.5</v>
      </c>
      <c r="AB25" s="140">
        <f>AB19+AB22</f>
        <v>21</v>
      </c>
      <c r="AC25" s="140">
        <f>AC19+AC22</f>
        <v>34</v>
      </c>
      <c r="AD25" s="140">
        <f>AD19+AD22</f>
        <v>3</v>
      </c>
      <c r="AE25" s="140">
        <f>AE19+AE22</f>
        <v>14</v>
      </c>
      <c r="AF25" s="77"/>
      <c r="AG25" s="90">
        <f aca="true" t="shared" si="2" ref="AG25:AL25">AG19+AG22</f>
        <v>40</v>
      </c>
      <c r="AH25" s="66">
        <f t="shared" si="2"/>
        <v>7</v>
      </c>
      <c r="AI25" s="90">
        <f t="shared" si="2"/>
        <v>35295640</v>
      </c>
      <c r="AJ25" s="90">
        <f t="shared" si="2"/>
        <v>22734381.8</v>
      </c>
      <c r="AK25" s="90">
        <f t="shared" si="2"/>
        <v>14389497</v>
      </c>
      <c r="AL25" s="94">
        <f t="shared" si="2"/>
        <v>243</v>
      </c>
    </row>
    <row r="26" spans="1:38" ht="13.5">
      <c r="A26" s="229"/>
      <c r="B26" s="154"/>
      <c r="C26" s="154"/>
      <c r="D26" s="154"/>
      <c r="E26" s="154"/>
      <c r="F26" s="80"/>
      <c r="G26" s="81">
        <f>G20+G23</f>
        <v>208647</v>
      </c>
      <c r="H26" s="80"/>
      <c r="I26" s="82">
        <v>914238.6000000001</v>
      </c>
      <c r="J26" s="83"/>
      <c r="K26" s="82"/>
      <c r="L26" s="81">
        <f>L20+L23</f>
        <v>34218</v>
      </c>
      <c r="M26" s="81">
        <f>M20+M23</f>
        <v>26196</v>
      </c>
      <c r="N26" s="80"/>
      <c r="O26" s="82"/>
      <c r="P26" s="81"/>
      <c r="Q26" s="81"/>
      <c r="R26" s="84">
        <v>2677466</v>
      </c>
      <c r="S26" s="85"/>
      <c r="T26" s="81"/>
      <c r="U26" s="81"/>
      <c r="V26" s="81"/>
      <c r="W26" s="81"/>
      <c r="X26" s="81"/>
      <c r="Y26" s="81"/>
      <c r="Z26" s="81"/>
      <c r="AA26" s="80"/>
      <c r="AB26" s="150"/>
      <c r="AC26" s="150"/>
      <c r="AD26" s="144"/>
      <c r="AE26" s="144"/>
      <c r="AF26" s="82">
        <f>AF20+AF23</f>
        <v>644869</v>
      </c>
      <c r="AG26" s="101"/>
      <c r="AH26" s="102"/>
      <c r="AI26" s="101"/>
      <c r="AJ26" s="101"/>
      <c r="AK26" s="102"/>
      <c r="AL26" s="105"/>
    </row>
    <row r="27" spans="1:38" ht="13.5">
      <c r="A27" s="227" t="s">
        <v>75</v>
      </c>
      <c r="B27" s="152"/>
      <c r="C27" s="152"/>
      <c r="D27" s="152"/>
      <c r="E27" s="152"/>
      <c r="F27" s="67"/>
      <c r="G27" s="68">
        <f>G15+G24</f>
        <v>0</v>
      </c>
      <c r="H27" s="67"/>
      <c r="I27" s="69">
        <v>2912557</v>
      </c>
      <c r="J27" s="70">
        <v>74.84448583859542</v>
      </c>
      <c r="K27" s="69"/>
      <c r="L27" s="68">
        <f>L15+L24</f>
        <v>2912</v>
      </c>
      <c r="M27" s="68">
        <f>M15+M24</f>
        <v>211</v>
      </c>
      <c r="N27" s="67"/>
      <c r="O27" s="69"/>
      <c r="P27" s="68"/>
      <c r="Q27" s="68"/>
      <c r="R27" s="71">
        <v>95.8</v>
      </c>
      <c r="S27" s="72"/>
      <c r="T27" s="68"/>
      <c r="U27" s="68"/>
      <c r="V27" s="68"/>
      <c r="W27" s="68"/>
      <c r="X27" s="68"/>
      <c r="Y27" s="68"/>
      <c r="Z27" s="68"/>
      <c r="AA27" s="67"/>
      <c r="AB27" s="147"/>
      <c r="AC27" s="147"/>
      <c r="AD27" s="141"/>
      <c r="AE27" s="141"/>
      <c r="AF27" s="69">
        <f>AF15+AF24</f>
        <v>1839100.9</v>
      </c>
      <c r="AG27" s="90"/>
      <c r="AH27" s="66"/>
      <c r="AI27" s="90"/>
      <c r="AJ27" s="90"/>
      <c r="AK27" s="66"/>
      <c r="AL27" s="94"/>
    </row>
    <row r="28" spans="1:38" ht="13.5">
      <c r="A28" s="228"/>
      <c r="B28" s="152"/>
      <c r="C28" s="152"/>
      <c r="D28" s="152"/>
      <c r="E28" s="152"/>
      <c r="F28" s="67">
        <f>F16+F25</f>
        <v>4426872.7</v>
      </c>
      <c r="G28" s="142">
        <f>G16+G25</f>
        <v>64636</v>
      </c>
      <c r="H28" s="67">
        <f>H16+H25</f>
        <v>3891478.4000000004</v>
      </c>
      <c r="I28" s="75"/>
      <c r="J28" s="76"/>
      <c r="K28" s="69">
        <f>K16+K25</f>
        <v>3693771</v>
      </c>
      <c r="L28" s="77"/>
      <c r="M28" s="77"/>
      <c r="N28" s="68">
        <f>N16+N25</f>
        <v>160703</v>
      </c>
      <c r="O28" s="68">
        <f>O16+O25</f>
        <v>91425</v>
      </c>
      <c r="P28" s="68">
        <f>P16+P25</f>
        <v>1997754</v>
      </c>
      <c r="Q28" s="68">
        <f>Q16+Q25</f>
        <v>1641597</v>
      </c>
      <c r="R28" s="78"/>
      <c r="S28" s="72">
        <f aca="true" t="shared" si="3" ref="S28:AA28">S16+S25</f>
        <v>11084.6</v>
      </c>
      <c r="T28" s="68">
        <f t="shared" si="3"/>
        <v>132573.2</v>
      </c>
      <c r="U28" s="68">
        <f t="shared" si="3"/>
        <v>2264591.1</v>
      </c>
      <c r="V28" s="68">
        <f t="shared" si="3"/>
        <v>504306.89999999997</v>
      </c>
      <c r="W28" s="68">
        <f t="shared" si="3"/>
        <v>21494.600000000002</v>
      </c>
      <c r="X28" s="68">
        <f t="shared" si="3"/>
        <v>361178</v>
      </c>
      <c r="Y28" s="68">
        <f t="shared" si="3"/>
        <v>596250</v>
      </c>
      <c r="Z28" s="68">
        <f t="shared" si="3"/>
        <v>0</v>
      </c>
      <c r="AA28" s="68">
        <f t="shared" si="3"/>
        <v>146904.5</v>
      </c>
      <c r="AB28" s="140">
        <f>AB16+AB25</f>
        <v>45</v>
      </c>
      <c r="AC28" s="140">
        <f>AC16+AC25</f>
        <v>37</v>
      </c>
      <c r="AD28" s="140">
        <f>AD16+AD25</f>
        <v>8</v>
      </c>
      <c r="AE28" s="140">
        <f>AE16+AE25</f>
        <v>17</v>
      </c>
      <c r="AF28" s="77"/>
      <c r="AG28" s="90">
        <f aca="true" t="shared" si="4" ref="AG28:AL28">AG16+AG25</f>
        <v>160</v>
      </c>
      <c r="AH28" s="66">
        <f t="shared" si="4"/>
        <v>18</v>
      </c>
      <c r="AI28" s="90">
        <f t="shared" si="4"/>
        <v>58684027.5</v>
      </c>
      <c r="AJ28" s="90">
        <f t="shared" si="4"/>
        <v>36564131.4</v>
      </c>
      <c r="AK28" s="90">
        <f t="shared" si="4"/>
        <v>22574753</v>
      </c>
      <c r="AL28" s="94">
        <f t="shared" si="4"/>
        <v>261</v>
      </c>
    </row>
    <row r="29" spans="1:38" ht="13.5">
      <c r="A29" s="229"/>
      <c r="B29" s="154"/>
      <c r="C29" s="154"/>
      <c r="D29" s="154"/>
      <c r="E29" s="154"/>
      <c r="F29" s="80"/>
      <c r="G29" s="81">
        <f>G17+G26</f>
        <v>470758</v>
      </c>
      <c r="H29" s="80"/>
      <c r="I29" s="82">
        <v>914238.6000000001</v>
      </c>
      <c r="J29" s="83"/>
      <c r="K29" s="82"/>
      <c r="L29" s="81">
        <f>L17+L26</f>
        <v>98579</v>
      </c>
      <c r="M29" s="81">
        <f>M17+M26</f>
        <v>99127</v>
      </c>
      <c r="N29" s="80"/>
      <c r="O29" s="82"/>
      <c r="P29" s="81"/>
      <c r="Q29" s="81"/>
      <c r="R29" s="84">
        <v>3730776</v>
      </c>
      <c r="S29" s="85"/>
      <c r="T29" s="81"/>
      <c r="U29" s="81"/>
      <c r="V29" s="81"/>
      <c r="W29" s="81"/>
      <c r="X29" s="81"/>
      <c r="Y29" s="81"/>
      <c r="Z29" s="81"/>
      <c r="AA29" s="80"/>
      <c r="AB29" s="150"/>
      <c r="AC29" s="150"/>
      <c r="AD29" s="144"/>
      <c r="AE29" s="144"/>
      <c r="AF29" s="82">
        <f>AF17+AF26</f>
        <v>1342672.6</v>
      </c>
      <c r="AG29" s="101"/>
      <c r="AH29" s="102"/>
      <c r="AI29" s="101"/>
      <c r="AJ29" s="101"/>
      <c r="AK29" s="102"/>
      <c r="AL29" s="105"/>
    </row>
    <row r="30" spans="1:38" ht="13.5">
      <c r="A30" s="168" t="s">
        <v>76</v>
      </c>
      <c r="B30" s="61"/>
      <c r="C30" s="61"/>
      <c r="D30" s="61"/>
      <c r="E30" s="61"/>
      <c r="F30" s="88"/>
      <c r="G30" s="109">
        <f>G12+G24</f>
        <v>0</v>
      </c>
      <c r="H30" s="88"/>
      <c r="I30" s="90">
        <v>2442401</v>
      </c>
      <c r="J30" s="89">
        <v>71.38763070092429</v>
      </c>
      <c r="K30" s="90"/>
      <c r="L30" s="66">
        <f>L12+L24</f>
        <v>2224</v>
      </c>
      <c r="M30" s="66">
        <f>M12+M24</f>
        <v>160</v>
      </c>
      <c r="N30" s="88"/>
      <c r="O30" s="90"/>
      <c r="P30" s="66"/>
      <c r="Q30" s="66"/>
      <c r="R30" s="91">
        <v>95.3</v>
      </c>
      <c r="S30" s="92"/>
      <c r="T30" s="66"/>
      <c r="U30" s="66"/>
      <c r="V30" s="66"/>
      <c r="W30" s="66"/>
      <c r="X30" s="66"/>
      <c r="Y30" s="66"/>
      <c r="Z30" s="66"/>
      <c r="AA30" s="88"/>
      <c r="AB30" s="132"/>
      <c r="AC30" s="132"/>
      <c r="AD30" s="93"/>
      <c r="AE30" s="93"/>
      <c r="AF30" s="90">
        <f>AF12+AF24</f>
        <v>1310584.9</v>
      </c>
      <c r="AG30" s="90"/>
      <c r="AH30" s="66"/>
      <c r="AI30" s="90"/>
      <c r="AJ30" s="90"/>
      <c r="AK30" s="66"/>
      <c r="AL30" s="94"/>
    </row>
    <row r="31" spans="1:38" ht="13.5">
      <c r="A31" s="169"/>
      <c r="B31" s="61"/>
      <c r="C31" s="61"/>
      <c r="D31" s="61"/>
      <c r="E31" s="61"/>
      <c r="F31" s="88">
        <f>F13+F25</f>
        <v>3915911.7</v>
      </c>
      <c r="G31" s="111">
        <f>G13+G25</f>
        <v>64636</v>
      </c>
      <c r="H31" s="66">
        <f>H13+H25</f>
        <v>3421322.4000000004</v>
      </c>
      <c r="I31" s="95"/>
      <c r="J31" s="96"/>
      <c r="K31" s="90">
        <f>K13+K25</f>
        <v>3294589</v>
      </c>
      <c r="L31" s="97"/>
      <c r="M31" s="97"/>
      <c r="N31" s="88">
        <f>N13+N25</f>
        <v>160703</v>
      </c>
      <c r="O31" s="90">
        <f>O13+O25</f>
        <v>65438</v>
      </c>
      <c r="P31" s="66">
        <f>P13+P25</f>
        <v>1553585</v>
      </c>
      <c r="Q31" s="66">
        <f>Q13+Q25</f>
        <v>1641597</v>
      </c>
      <c r="R31" s="98"/>
      <c r="S31" s="92">
        <f aca="true" t="shared" si="5" ref="S31:AE31">S13+S25</f>
        <v>7334.6</v>
      </c>
      <c r="T31" s="66">
        <f t="shared" si="5"/>
        <v>43489.2</v>
      </c>
      <c r="U31" s="66">
        <f t="shared" si="5"/>
        <v>1887269.1</v>
      </c>
      <c r="V31" s="66">
        <f t="shared" si="5"/>
        <v>504306.89999999997</v>
      </c>
      <c r="W31" s="66">
        <f t="shared" si="5"/>
        <v>21494.600000000002</v>
      </c>
      <c r="X31" s="66">
        <f t="shared" si="5"/>
        <v>361178</v>
      </c>
      <c r="Y31" s="66">
        <f t="shared" si="5"/>
        <v>596250</v>
      </c>
      <c r="Z31" s="66">
        <f t="shared" si="5"/>
        <v>0</v>
      </c>
      <c r="AA31" s="88">
        <f t="shared" si="5"/>
        <v>146904.5</v>
      </c>
      <c r="AB31" s="79">
        <f t="shared" si="5"/>
        <v>26</v>
      </c>
      <c r="AC31" s="79">
        <f t="shared" si="5"/>
        <v>37</v>
      </c>
      <c r="AD31" s="79">
        <f t="shared" si="5"/>
        <v>4</v>
      </c>
      <c r="AE31" s="79">
        <f t="shared" si="5"/>
        <v>14</v>
      </c>
      <c r="AF31" s="97"/>
      <c r="AG31" s="90">
        <f aca="true" t="shared" si="6" ref="AG31:AL31">AG13+AG25</f>
        <v>49</v>
      </c>
      <c r="AH31" s="66">
        <f t="shared" si="6"/>
        <v>7</v>
      </c>
      <c r="AI31" s="90">
        <f t="shared" si="6"/>
        <v>45393637.5</v>
      </c>
      <c r="AJ31" s="95">
        <f t="shared" si="6"/>
        <v>29121885.4</v>
      </c>
      <c r="AK31" s="97">
        <f t="shared" si="6"/>
        <v>18156901</v>
      </c>
      <c r="AL31" s="94">
        <f t="shared" si="6"/>
        <v>256</v>
      </c>
    </row>
    <row r="32" spans="1:38" ht="13.5">
      <c r="A32" s="170"/>
      <c r="B32" s="62"/>
      <c r="C32" s="62"/>
      <c r="D32" s="62"/>
      <c r="E32" s="62"/>
      <c r="F32" s="99"/>
      <c r="G32" s="112">
        <f>G14+G26</f>
        <v>429953</v>
      </c>
      <c r="H32" s="99"/>
      <c r="I32" s="113">
        <v>978921.4000000001</v>
      </c>
      <c r="J32" s="114"/>
      <c r="K32" s="101"/>
      <c r="L32" s="102">
        <f>L14+L26</f>
        <v>53859</v>
      </c>
      <c r="M32" s="102">
        <f>M14+M26</f>
        <v>72874</v>
      </c>
      <c r="N32" s="99"/>
      <c r="O32" s="101"/>
      <c r="P32" s="102"/>
      <c r="Q32" s="102"/>
      <c r="R32" s="107">
        <v>3260620</v>
      </c>
      <c r="S32" s="103"/>
      <c r="T32" s="102"/>
      <c r="U32" s="102"/>
      <c r="V32" s="102"/>
      <c r="W32" s="102"/>
      <c r="X32" s="102"/>
      <c r="Y32" s="102"/>
      <c r="Z32" s="102"/>
      <c r="AA32" s="99"/>
      <c r="AB32" s="133"/>
      <c r="AC32" s="133"/>
      <c r="AD32" s="104"/>
      <c r="AE32" s="104"/>
      <c r="AF32" s="101">
        <f>AF14+AF26</f>
        <v>998677.6</v>
      </c>
      <c r="AG32" s="101"/>
      <c r="AH32" s="102"/>
      <c r="AI32" s="101"/>
      <c r="AJ32" s="101"/>
      <c r="AK32" s="102"/>
      <c r="AL32" s="105"/>
    </row>
    <row r="33" spans="1:38" ht="13.5">
      <c r="A33" s="33"/>
      <c r="B33" s="61"/>
      <c r="C33" s="61"/>
      <c r="D33" s="61"/>
      <c r="E33" s="61"/>
      <c r="F33" s="88"/>
      <c r="G33" s="66">
        <v>0</v>
      </c>
      <c r="H33" s="88"/>
      <c r="I33" s="90">
        <v>1239277</v>
      </c>
      <c r="J33" s="89">
        <v>78.7</v>
      </c>
      <c r="K33" s="90"/>
      <c r="L33" s="66">
        <v>1145</v>
      </c>
      <c r="M33" s="66">
        <v>21</v>
      </c>
      <c r="N33" s="88"/>
      <c r="O33" s="90"/>
      <c r="P33" s="66"/>
      <c r="Q33" s="66"/>
      <c r="R33" s="91">
        <v>96</v>
      </c>
      <c r="S33" s="92"/>
      <c r="T33" s="66"/>
      <c r="U33" s="66"/>
      <c r="V33" s="66"/>
      <c r="W33" s="66"/>
      <c r="X33" s="66"/>
      <c r="Y33" s="66"/>
      <c r="Z33" s="66"/>
      <c r="AA33" s="88"/>
      <c r="AB33" s="132"/>
      <c r="AC33" s="132"/>
      <c r="AD33" s="93"/>
      <c r="AE33" s="93"/>
      <c r="AF33" s="90">
        <v>438899</v>
      </c>
      <c r="AG33" s="90"/>
      <c r="AH33" s="66"/>
      <c r="AI33" s="90"/>
      <c r="AJ33" s="90"/>
      <c r="AK33" s="66"/>
      <c r="AL33" s="94"/>
    </row>
    <row r="34" spans="1:38" ht="13.5">
      <c r="A34" s="26" t="s">
        <v>77</v>
      </c>
      <c r="B34" s="61"/>
      <c r="C34" s="61"/>
      <c r="D34" s="61"/>
      <c r="E34" s="61"/>
      <c r="F34" s="88">
        <v>1635290</v>
      </c>
      <c r="G34" s="106">
        <v>24398</v>
      </c>
      <c r="H34" s="88">
        <v>1574483</v>
      </c>
      <c r="I34" s="95"/>
      <c r="J34" s="96"/>
      <c r="K34" s="90">
        <v>1550078</v>
      </c>
      <c r="L34" s="97"/>
      <c r="M34" s="97"/>
      <c r="N34" s="88">
        <v>61763</v>
      </c>
      <c r="O34" s="90">
        <v>46638</v>
      </c>
      <c r="P34" s="66">
        <v>257154</v>
      </c>
      <c r="Q34" s="66">
        <v>1208929</v>
      </c>
      <c r="R34" s="98"/>
      <c r="S34" s="92">
        <v>5686</v>
      </c>
      <c r="T34" s="66">
        <v>24606</v>
      </c>
      <c r="U34" s="66">
        <v>533375</v>
      </c>
      <c r="V34" s="66">
        <v>675612</v>
      </c>
      <c r="W34" s="66">
        <v>10308</v>
      </c>
      <c r="X34" s="66">
        <v>46381</v>
      </c>
      <c r="Y34" s="66">
        <v>278515</v>
      </c>
      <c r="Z34" s="66">
        <v>0</v>
      </c>
      <c r="AA34" s="88">
        <v>35443</v>
      </c>
      <c r="AB34" s="134">
        <v>40</v>
      </c>
      <c r="AC34" s="134">
        <v>75</v>
      </c>
      <c r="AD34" s="79">
        <v>4</v>
      </c>
      <c r="AE34" s="79">
        <v>31</v>
      </c>
      <c r="AF34" s="97"/>
      <c r="AG34" s="90">
        <v>15</v>
      </c>
      <c r="AH34" s="66">
        <v>1</v>
      </c>
      <c r="AI34" s="90">
        <v>13576909</v>
      </c>
      <c r="AJ34" s="95">
        <v>11209513</v>
      </c>
      <c r="AK34" s="97">
        <v>8194465</v>
      </c>
      <c r="AL34" s="94">
        <v>1065</v>
      </c>
    </row>
    <row r="35" spans="1:38" ht="13.5">
      <c r="A35" s="48"/>
      <c r="B35" s="62"/>
      <c r="C35" s="62"/>
      <c r="D35" s="62"/>
      <c r="E35" s="62"/>
      <c r="F35" s="99"/>
      <c r="G35" s="102">
        <v>36409</v>
      </c>
      <c r="H35" s="99"/>
      <c r="I35" s="101">
        <v>335206</v>
      </c>
      <c r="J35" s="100"/>
      <c r="K35" s="101"/>
      <c r="L35" s="102">
        <v>19565</v>
      </c>
      <c r="M35" s="102">
        <v>4841</v>
      </c>
      <c r="N35" s="99"/>
      <c r="O35" s="101"/>
      <c r="P35" s="102"/>
      <c r="Q35" s="102"/>
      <c r="R35" s="107">
        <v>1512721</v>
      </c>
      <c r="S35" s="103"/>
      <c r="T35" s="102"/>
      <c r="U35" s="102"/>
      <c r="V35" s="102"/>
      <c r="W35" s="102"/>
      <c r="X35" s="102"/>
      <c r="Y35" s="102"/>
      <c r="Z35" s="102"/>
      <c r="AA35" s="99"/>
      <c r="AB35" s="133"/>
      <c r="AC35" s="133"/>
      <c r="AD35" s="104"/>
      <c r="AE35" s="104"/>
      <c r="AF35" s="101">
        <v>283347</v>
      </c>
      <c r="AG35" s="101"/>
      <c r="AH35" s="102"/>
      <c r="AI35" s="101"/>
      <c r="AJ35" s="101"/>
      <c r="AK35" s="102"/>
      <c r="AL35" s="105"/>
    </row>
    <row r="36" spans="1:38" ht="13.5">
      <c r="A36" s="33"/>
      <c r="B36" s="61"/>
      <c r="C36" s="61"/>
      <c r="D36" s="61"/>
      <c r="E36" s="61"/>
      <c r="F36" s="88"/>
      <c r="G36" s="66">
        <v>0</v>
      </c>
      <c r="H36" s="88"/>
      <c r="I36" s="90">
        <v>1044798</v>
      </c>
      <c r="J36" s="89">
        <v>63.69865018107327</v>
      </c>
      <c r="K36" s="90"/>
      <c r="L36" s="66">
        <v>1217</v>
      </c>
      <c r="M36" s="66">
        <v>4</v>
      </c>
      <c r="N36" s="88"/>
      <c r="O36" s="90"/>
      <c r="P36" s="66"/>
      <c r="Q36" s="66"/>
      <c r="R36" s="91">
        <v>93.4</v>
      </c>
      <c r="S36" s="92"/>
      <c r="T36" s="66"/>
      <c r="U36" s="66"/>
      <c r="V36" s="66"/>
      <c r="W36" s="66"/>
      <c r="X36" s="66"/>
      <c r="Y36" s="66"/>
      <c r="Z36" s="66"/>
      <c r="AA36" s="88"/>
      <c r="AB36" s="132"/>
      <c r="AC36" s="132"/>
      <c r="AD36" s="93"/>
      <c r="AE36" s="93"/>
      <c r="AF36" s="90">
        <v>89599</v>
      </c>
      <c r="AG36" s="90"/>
      <c r="AH36" s="66"/>
      <c r="AI36" s="90"/>
      <c r="AJ36" s="90"/>
      <c r="AK36" s="66"/>
      <c r="AL36" s="94"/>
    </row>
    <row r="37" spans="1:38" ht="13.5">
      <c r="A37" s="26" t="s">
        <v>78</v>
      </c>
      <c r="B37" s="61"/>
      <c r="C37" s="61"/>
      <c r="D37" s="61"/>
      <c r="E37" s="61"/>
      <c r="F37" s="88">
        <v>1674421</v>
      </c>
      <c r="G37" s="106">
        <v>15632</v>
      </c>
      <c r="H37" s="88">
        <v>1640220</v>
      </c>
      <c r="I37" s="95"/>
      <c r="J37" s="96"/>
      <c r="K37" s="90">
        <v>1627342</v>
      </c>
      <c r="L37" s="97"/>
      <c r="M37" s="97"/>
      <c r="N37" s="88">
        <v>107794</v>
      </c>
      <c r="O37" s="90">
        <v>92506</v>
      </c>
      <c r="P37" s="66">
        <v>51442</v>
      </c>
      <c r="Q37" s="66">
        <v>1388478</v>
      </c>
      <c r="R37" s="98"/>
      <c r="S37" s="92">
        <v>233</v>
      </c>
      <c r="T37" s="66">
        <v>2212</v>
      </c>
      <c r="U37" s="66">
        <v>223200</v>
      </c>
      <c r="V37" s="66">
        <v>819154</v>
      </c>
      <c r="W37" s="66">
        <v>8524</v>
      </c>
      <c r="X37" s="66">
        <v>58273</v>
      </c>
      <c r="Y37" s="66">
        <v>528626</v>
      </c>
      <c r="Z37" s="66">
        <v>0</v>
      </c>
      <c r="AA37" s="88">
        <v>80443</v>
      </c>
      <c r="AB37" s="134">
        <v>12</v>
      </c>
      <c r="AC37" s="134">
        <v>55</v>
      </c>
      <c r="AD37" s="79">
        <v>1</v>
      </c>
      <c r="AE37" s="79">
        <v>13</v>
      </c>
      <c r="AF37" s="97"/>
      <c r="AG37" s="90">
        <v>0</v>
      </c>
      <c r="AH37" s="66">
        <v>0</v>
      </c>
      <c r="AI37" s="90">
        <v>10708394</v>
      </c>
      <c r="AJ37" s="95">
        <v>8354569</v>
      </c>
      <c r="AK37" s="97">
        <v>6440294</v>
      </c>
      <c r="AL37" s="94">
        <v>1394</v>
      </c>
    </row>
    <row r="38" spans="1:38" ht="13.5">
      <c r="A38" s="48"/>
      <c r="B38" s="62"/>
      <c r="C38" s="62"/>
      <c r="D38" s="62"/>
      <c r="E38" s="62"/>
      <c r="F38" s="99"/>
      <c r="G38" s="102">
        <v>18568</v>
      </c>
      <c r="H38" s="99"/>
      <c r="I38" s="101">
        <v>595422</v>
      </c>
      <c r="J38" s="100"/>
      <c r="K38" s="101"/>
      <c r="L38" s="102">
        <v>12238</v>
      </c>
      <c r="M38" s="102">
        <v>640</v>
      </c>
      <c r="N38" s="99"/>
      <c r="O38" s="101"/>
      <c r="P38" s="102"/>
      <c r="Q38" s="102"/>
      <c r="R38" s="107">
        <v>1532426</v>
      </c>
      <c r="S38" s="103"/>
      <c r="T38" s="102"/>
      <c r="U38" s="102"/>
      <c r="V38" s="102"/>
      <c r="W38" s="102"/>
      <c r="X38" s="102"/>
      <c r="Y38" s="102"/>
      <c r="Z38" s="102"/>
      <c r="AA38" s="99"/>
      <c r="AB38" s="133"/>
      <c r="AC38" s="133"/>
      <c r="AD38" s="104"/>
      <c r="AE38" s="104"/>
      <c r="AF38" s="101">
        <v>67794</v>
      </c>
      <c r="AG38" s="101"/>
      <c r="AH38" s="102"/>
      <c r="AI38" s="101"/>
      <c r="AJ38" s="101"/>
      <c r="AK38" s="102"/>
      <c r="AL38" s="105"/>
    </row>
    <row r="39" spans="1:38" ht="13.5">
      <c r="A39" s="168" t="s">
        <v>79</v>
      </c>
      <c r="B39" s="61"/>
      <c r="C39" s="61"/>
      <c r="D39" s="61"/>
      <c r="E39" s="61"/>
      <c r="F39" s="88"/>
      <c r="G39" s="66">
        <f>G33+G36</f>
        <v>0</v>
      </c>
      <c r="H39" s="88"/>
      <c r="I39" s="90">
        <v>2284075</v>
      </c>
      <c r="J39" s="89">
        <v>71.05088712705341</v>
      </c>
      <c r="K39" s="90"/>
      <c r="L39" s="66">
        <f>L33+L36</f>
        <v>2362</v>
      </c>
      <c r="M39" s="66">
        <f>M33+M36</f>
        <v>25</v>
      </c>
      <c r="N39" s="88"/>
      <c r="O39" s="90"/>
      <c r="P39" s="66"/>
      <c r="Q39" s="66"/>
      <c r="R39" s="91">
        <v>94.7</v>
      </c>
      <c r="S39" s="92"/>
      <c r="T39" s="66"/>
      <c r="U39" s="66"/>
      <c r="V39" s="66"/>
      <c r="W39" s="66"/>
      <c r="X39" s="66"/>
      <c r="Y39" s="66"/>
      <c r="Z39" s="66"/>
      <c r="AA39" s="88"/>
      <c r="AB39" s="132"/>
      <c r="AC39" s="132"/>
      <c r="AD39" s="93"/>
      <c r="AE39" s="93"/>
      <c r="AF39" s="90">
        <f>AF33+AF36</f>
        <v>528498</v>
      </c>
      <c r="AG39" s="90"/>
      <c r="AH39" s="66"/>
      <c r="AI39" s="90"/>
      <c r="AJ39" s="90"/>
      <c r="AK39" s="66"/>
      <c r="AL39" s="94"/>
    </row>
    <row r="40" spans="1:38" ht="13.5">
      <c r="A40" s="169"/>
      <c r="B40" s="61"/>
      <c r="C40" s="61"/>
      <c r="D40" s="61"/>
      <c r="E40" s="61"/>
      <c r="F40" s="88">
        <f>F34+F37</f>
        <v>3309711</v>
      </c>
      <c r="G40" s="106">
        <f>G34+G37</f>
        <v>40030</v>
      </c>
      <c r="H40" s="88">
        <f>H34+H37</f>
        <v>3214703</v>
      </c>
      <c r="I40" s="95"/>
      <c r="J40" s="96"/>
      <c r="K40" s="90">
        <f>K34+K37</f>
        <v>3177420</v>
      </c>
      <c r="L40" s="97"/>
      <c r="M40" s="97"/>
      <c r="N40" s="66">
        <f>N34+N37</f>
        <v>169557</v>
      </c>
      <c r="O40" s="66">
        <f>O34+O37</f>
        <v>139144</v>
      </c>
      <c r="P40" s="66">
        <f>P34+P37</f>
        <v>308596</v>
      </c>
      <c r="Q40" s="66">
        <f>Q34+Q37</f>
        <v>2597407</v>
      </c>
      <c r="R40" s="98"/>
      <c r="S40" s="92">
        <f>S34+S37</f>
        <v>5919</v>
      </c>
      <c r="T40" s="66">
        <f aca="true" t="shared" si="7" ref="T40:AA40">T34+T37</f>
        <v>26818</v>
      </c>
      <c r="U40" s="66">
        <f t="shared" si="7"/>
        <v>756575</v>
      </c>
      <c r="V40" s="66">
        <f t="shared" si="7"/>
        <v>1494766</v>
      </c>
      <c r="W40" s="66">
        <f t="shared" si="7"/>
        <v>18832</v>
      </c>
      <c r="X40" s="66">
        <f t="shared" si="7"/>
        <v>104654</v>
      </c>
      <c r="Y40" s="66">
        <f t="shared" si="7"/>
        <v>807141</v>
      </c>
      <c r="Z40" s="66">
        <f t="shared" si="7"/>
        <v>0</v>
      </c>
      <c r="AA40" s="66">
        <f t="shared" si="7"/>
        <v>115886</v>
      </c>
      <c r="AB40" s="79">
        <f>AB34+AB37</f>
        <v>52</v>
      </c>
      <c r="AC40" s="79">
        <f>AC34+AC37</f>
        <v>130</v>
      </c>
      <c r="AD40" s="79">
        <f>AD34+AD37</f>
        <v>5</v>
      </c>
      <c r="AE40" s="79">
        <f>AE34+AE37</f>
        <v>44</v>
      </c>
      <c r="AF40" s="97"/>
      <c r="AG40" s="90">
        <f aca="true" t="shared" si="8" ref="AG40:AL40">AG34+AG37</f>
        <v>15</v>
      </c>
      <c r="AH40" s="66">
        <f t="shared" si="8"/>
        <v>1</v>
      </c>
      <c r="AI40" s="90">
        <f t="shared" si="8"/>
        <v>24285303</v>
      </c>
      <c r="AJ40" s="90">
        <f t="shared" si="8"/>
        <v>19564082</v>
      </c>
      <c r="AK40" s="90">
        <f t="shared" si="8"/>
        <v>14634759</v>
      </c>
      <c r="AL40" s="94">
        <f t="shared" si="8"/>
        <v>2459</v>
      </c>
    </row>
    <row r="41" spans="1:38" ht="13.5">
      <c r="A41" s="170"/>
      <c r="B41" s="62"/>
      <c r="C41" s="62"/>
      <c r="D41" s="62"/>
      <c r="E41" s="62"/>
      <c r="F41" s="99"/>
      <c r="G41" s="102">
        <f>G35+G38</f>
        <v>54977</v>
      </c>
      <c r="H41" s="99"/>
      <c r="I41" s="101">
        <v>930628</v>
      </c>
      <c r="J41" s="100"/>
      <c r="K41" s="101"/>
      <c r="L41" s="102">
        <f>L35+L38</f>
        <v>31803</v>
      </c>
      <c r="M41" s="102">
        <f>M35+M38</f>
        <v>5481</v>
      </c>
      <c r="N41" s="99"/>
      <c r="O41" s="101"/>
      <c r="P41" s="102"/>
      <c r="Q41" s="102"/>
      <c r="R41" s="107">
        <v>3045147</v>
      </c>
      <c r="S41" s="103"/>
      <c r="T41" s="102"/>
      <c r="U41" s="102"/>
      <c r="V41" s="102"/>
      <c r="W41" s="102"/>
      <c r="X41" s="102"/>
      <c r="Y41" s="102"/>
      <c r="Z41" s="102"/>
      <c r="AA41" s="99"/>
      <c r="AB41" s="133"/>
      <c r="AC41" s="133"/>
      <c r="AD41" s="104"/>
      <c r="AE41" s="104"/>
      <c r="AF41" s="101">
        <f>AF35+AF38</f>
        <v>351141</v>
      </c>
      <c r="AG41" s="101"/>
      <c r="AH41" s="102"/>
      <c r="AI41" s="101"/>
      <c r="AJ41" s="101"/>
      <c r="AK41" s="102"/>
      <c r="AL41" s="105"/>
    </row>
    <row r="42" spans="1:38" ht="13.5">
      <c r="A42" s="33"/>
      <c r="B42" s="61"/>
      <c r="C42" s="61"/>
      <c r="D42" s="61"/>
      <c r="E42" s="61"/>
      <c r="F42" s="88"/>
      <c r="G42" s="66">
        <v>101</v>
      </c>
      <c r="H42" s="88"/>
      <c r="I42" s="90">
        <v>4700060</v>
      </c>
      <c r="J42" s="89">
        <v>43.381826827865325</v>
      </c>
      <c r="K42" s="90"/>
      <c r="L42" s="66">
        <v>6772</v>
      </c>
      <c r="M42" s="66">
        <v>33</v>
      </c>
      <c r="N42" s="88"/>
      <c r="O42" s="90"/>
      <c r="P42" s="66"/>
      <c r="Q42" s="66"/>
      <c r="R42" s="91">
        <v>81.4</v>
      </c>
      <c r="S42" s="92"/>
      <c r="T42" s="66"/>
      <c r="U42" s="66"/>
      <c r="V42" s="66"/>
      <c r="W42" s="66"/>
      <c r="X42" s="66"/>
      <c r="Y42" s="66"/>
      <c r="Z42" s="66"/>
      <c r="AA42" s="88"/>
      <c r="AB42" s="132"/>
      <c r="AC42" s="132"/>
      <c r="AD42" s="93"/>
      <c r="AE42" s="93"/>
      <c r="AF42" s="90">
        <v>247934</v>
      </c>
      <c r="AG42" s="90"/>
      <c r="AH42" s="66"/>
      <c r="AI42" s="90"/>
      <c r="AJ42" s="90"/>
      <c r="AK42" s="66"/>
      <c r="AL42" s="94"/>
    </row>
    <row r="43" spans="1:38" ht="13.5">
      <c r="A43" s="26" t="s">
        <v>80</v>
      </c>
      <c r="B43" s="61"/>
      <c r="C43" s="61"/>
      <c r="D43" s="61"/>
      <c r="E43" s="61"/>
      <c r="F43" s="88">
        <v>11211858</v>
      </c>
      <c r="G43" s="106">
        <v>159613</v>
      </c>
      <c r="H43" s="88">
        <v>10834168</v>
      </c>
      <c r="I43" s="95"/>
      <c r="J43" s="96"/>
      <c r="K43" s="90">
        <v>10768145</v>
      </c>
      <c r="L43" s="97"/>
      <c r="M43" s="97"/>
      <c r="N43" s="88">
        <v>2008214</v>
      </c>
      <c r="O43" s="90">
        <v>1135335</v>
      </c>
      <c r="P43" s="66">
        <v>208806</v>
      </c>
      <c r="Q43" s="66">
        <v>7481811</v>
      </c>
      <c r="R43" s="98"/>
      <c r="S43" s="92">
        <v>2454</v>
      </c>
      <c r="T43" s="66">
        <v>11012</v>
      </c>
      <c r="U43" s="66">
        <v>707093</v>
      </c>
      <c r="V43" s="66">
        <v>3979503</v>
      </c>
      <c r="W43" s="66">
        <v>54673</v>
      </c>
      <c r="X43" s="66">
        <v>360069</v>
      </c>
      <c r="Y43" s="66">
        <v>5722367</v>
      </c>
      <c r="Z43" s="66">
        <v>0</v>
      </c>
      <c r="AA43" s="88">
        <v>1541596</v>
      </c>
      <c r="AB43" s="134">
        <v>97</v>
      </c>
      <c r="AC43" s="134">
        <v>269</v>
      </c>
      <c r="AD43" s="79">
        <v>9</v>
      </c>
      <c r="AE43" s="79">
        <v>110</v>
      </c>
      <c r="AF43" s="97"/>
      <c r="AG43" s="90">
        <v>3</v>
      </c>
      <c r="AH43" s="66">
        <v>0</v>
      </c>
      <c r="AI43" s="90">
        <v>58270604</v>
      </c>
      <c r="AJ43" s="95">
        <v>45292499</v>
      </c>
      <c r="AK43" s="97">
        <v>33603194</v>
      </c>
      <c r="AL43" s="94">
        <v>26175</v>
      </c>
    </row>
    <row r="44" spans="1:38" ht="13.5">
      <c r="A44" s="48"/>
      <c r="B44" s="62"/>
      <c r="C44" s="62"/>
      <c r="D44" s="62"/>
      <c r="E44" s="62"/>
      <c r="F44" s="99"/>
      <c r="G44" s="102">
        <v>217976</v>
      </c>
      <c r="H44" s="99"/>
      <c r="I44" s="101">
        <v>6134108</v>
      </c>
      <c r="J44" s="100"/>
      <c r="K44" s="101"/>
      <c r="L44" s="102">
        <v>59608</v>
      </c>
      <c r="M44" s="102">
        <v>6415</v>
      </c>
      <c r="N44" s="99"/>
      <c r="O44" s="101"/>
      <c r="P44" s="102"/>
      <c r="Q44" s="102"/>
      <c r="R44" s="107">
        <v>8825952</v>
      </c>
      <c r="S44" s="103"/>
      <c r="T44" s="102"/>
      <c r="U44" s="102"/>
      <c r="V44" s="102"/>
      <c r="W44" s="102"/>
      <c r="X44" s="102"/>
      <c r="Y44" s="102"/>
      <c r="Z44" s="102"/>
      <c r="AA44" s="99"/>
      <c r="AB44" s="133"/>
      <c r="AC44" s="133"/>
      <c r="AD44" s="104"/>
      <c r="AE44" s="104"/>
      <c r="AF44" s="101">
        <v>189524</v>
      </c>
      <c r="AG44" s="101"/>
      <c r="AH44" s="102"/>
      <c r="AI44" s="101"/>
      <c r="AJ44" s="101"/>
      <c r="AK44" s="102"/>
      <c r="AL44" s="105"/>
    </row>
    <row r="45" spans="1:38" ht="13.5">
      <c r="A45" s="168" t="s">
        <v>81</v>
      </c>
      <c r="B45" s="61"/>
      <c r="C45" s="61"/>
      <c r="D45" s="61"/>
      <c r="E45" s="61"/>
      <c r="F45" s="88"/>
      <c r="G45" s="66">
        <f>G39+G42</f>
        <v>101</v>
      </c>
      <c r="H45" s="88"/>
      <c r="I45" s="90">
        <v>6984135</v>
      </c>
      <c r="J45" s="124">
        <v>49.71314065023446</v>
      </c>
      <c r="K45" s="90"/>
      <c r="L45" s="66">
        <f>L39+L42</f>
        <v>9134</v>
      </c>
      <c r="M45" s="66">
        <f>M39+M42</f>
        <v>58</v>
      </c>
      <c r="N45" s="88"/>
      <c r="O45" s="90"/>
      <c r="P45" s="66"/>
      <c r="Q45" s="66"/>
      <c r="R45" s="91">
        <v>84.4</v>
      </c>
      <c r="S45" s="92"/>
      <c r="T45" s="66"/>
      <c r="U45" s="66"/>
      <c r="V45" s="66"/>
      <c r="W45" s="66"/>
      <c r="X45" s="66"/>
      <c r="Y45" s="66"/>
      <c r="Z45" s="66"/>
      <c r="AA45" s="88"/>
      <c r="AB45" s="132"/>
      <c r="AC45" s="132"/>
      <c r="AD45" s="93"/>
      <c r="AE45" s="93"/>
      <c r="AF45" s="90">
        <f>AF39+AF42</f>
        <v>776432</v>
      </c>
      <c r="AG45" s="90"/>
      <c r="AH45" s="66"/>
      <c r="AI45" s="90"/>
      <c r="AJ45" s="90"/>
      <c r="AK45" s="66"/>
      <c r="AL45" s="94"/>
    </row>
    <row r="46" spans="1:38" ht="13.5">
      <c r="A46" s="169"/>
      <c r="B46" s="61"/>
      <c r="C46" s="61"/>
      <c r="D46" s="61"/>
      <c r="E46" s="61"/>
      <c r="F46" s="88">
        <f>F40+F43</f>
        <v>14521569</v>
      </c>
      <c r="G46" s="106">
        <f>G40+G43</f>
        <v>199643</v>
      </c>
      <c r="H46" s="88">
        <f>H40+H43</f>
        <v>14048871</v>
      </c>
      <c r="I46" s="95"/>
      <c r="J46" s="96"/>
      <c r="K46" s="90">
        <f>K40+K43</f>
        <v>13945565</v>
      </c>
      <c r="L46" s="97"/>
      <c r="M46" s="97"/>
      <c r="N46" s="66">
        <f>N40+N43</f>
        <v>2177771</v>
      </c>
      <c r="O46" s="66">
        <f>O40+O43</f>
        <v>1274479</v>
      </c>
      <c r="P46" s="66">
        <f>P40+P43</f>
        <v>517402</v>
      </c>
      <c r="Q46" s="66">
        <f>Q40+Q43</f>
        <v>10079218</v>
      </c>
      <c r="R46" s="98"/>
      <c r="S46" s="92">
        <f>S40+S43</f>
        <v>8373</v>
      </c>
      <c r="T46" s="66">
        <f aca="true" t="shared" si="9" ref="T46:AA46">T40+T43</f>
        <v>37830</v>
      </c>
      <c r="U46" s="66">
        <f t="shared" si="9"/>
        <v>1463668</v>
      </c>
      <c r="V46" s="66">
        <f t="shared" si="9"/>
        <v>5474269</v>
      </c>
      <c r="W46" s="66">
        <f t="shared" si="9"/>
        <v>73505</v>
      </c>
      <c r="X46" s="66">
        <f t="shared" si="9"/>
        <v>464723</v>
      </c>
      <c r="Y46" s="66">
        <f t="shared" si="9"/>
        <v>6529508</v>
      </c>
      <c r="Z46" s="66">
        <f t="shared" si="9"/>
        <v>0</v>
      </c>
      <c r="AA46" s="66">
        <f t="shared" si="9"/>
        <v>1657482</v>
      </c>
      <c r="AB46" s="79">
        <f>AB40+AB43</f>
        <v>149</v>
      </c>
      <c r="AC46" s="79">
        <f>AC40+AC43</f>
        <v>399</v>
      </c>
      <c r="AD46" s="79">
        <f>AD40+AD43</f>
        <v>14</v>
      </c>
      <c r="AE46" s="79">
        <f>AE40+AE43</f>
        <v>154</v>
      </c>
      <c r="AF46" s="97"/>
      <c r="AG46" s="90">
        <f aca="true" t="shared" si="10" ref="AG46:AL46">AG40+AG43</f>
        <v>18</v>
      </c>
      <c r="AH46" s="66">
        <f t="shared" si="10"/>
        <v>1</v>
      </c>
      <c r="AI46" s="90">
        <f t="shared" si="10"/>
        <v>82555907</v>
      </c>
      <c r="AJ46" s="90">
        <f t="shared" si="10"/>
        <v>64856581</v>
      </c>
      <c r="AK46" s="90">
        <f t="shared" si="10"/>
        <v>48237953</v>
      </c>
      <c r="AL46" s="94">
        <f t="shared" si="10"/>
        <v>28634</v>
      </c>
    </row>
    <row r="47" spans="1:38" ht="13.5">
      <c r="A47" s="170"/>
      <c r="B47" s="62"/>
      <c r="C47" s="62"/>
      <c r="D47" s="62"/>
      <c r="E47" s="62"/>
      <c r="F47" s="99"/>
      <c r="G47" s="102">
        <f>G41+G44</f>
        <v>272953</v>
      </c>
      <c r="H47" s="99"/>
      <c r="I47" s="101">
        <v>7064736</v>
      </c>
      <c r="J47" s="100"/>
      <c r="K47" s="101"/>
      <c r="L47" s="102">
        <f>L41+L44</f>
        <v>91411</v>
      </c>
      <c r="M47" s="102">
        <f>M41+M44</f>
        <v>11896</v>
      </c>
      <c r="N47" s="99"/>
      <c r="O47" s="101"/>
      <c r="P47" s="102"/>
      <c r="Q47" s="102"/>
      <c r="R47" s="107">
        <v>11871099</v>
      </c>
      <c r="S47" s="103"/>
      <c r="T47" s="102"/>
      <c r="U47" s="102"/>
      <c r="V47" s="102"/>
      <c r="W47" s="102"/>
      <c r="X47" s="102"/>
      <c r="Y47" s="102"/>
      <c r="Z47" s="102"/>
      <c r="AA47" s="99"/>
      <c r="AB47" s="133"/>
      <c r="AC47" s="133"/>
      <c r="AD47" s="104"/>
      <c r="AE47" s="104"/>
      <c r="AF47" s="101">
        <f>AF41+AF44</f>
        <v>540665</v>
      </c>
      <c r="AG47" s="101"/>
      <c r="AH47" s="102"/>
      <c r="AI47" s="101"/>
      <c r="AJ47" s="101"/>
      <c r="AK47" s="102"/>
      <c r="AL47" s="105"/>
    </row>
    <row r="48" spans="1:38" ht="13.5">
      <c r="A48" s="33"/>
      <c r="B48" s="61"/>
      <c r="C48" s="61"/>
      <c r="D48" s="61"/>
      <c r="E48" s="61"/>
      <c r="F48" s="88"/>
      <c r="G48" s="66" t="s">
        <v>1</v>
      </c>
      <c r="H48" s="88"/>
      <c r="I48" s="90" t="s">
        <v>1</v>
      </c>
      <c r="J48" s="89" t="s">
        <v>1</v>
      </c>
      <c r="K48" s="90"/>
      <c r="L48" s="66" t="s">
        <v>1</v>
      </c>
      <c r="M48" s="66" t="s">
        <v>1</v>
      </c>
      <c r="N48" s="88"/>
      <c r="O48" s="90"/>
      <c r="P48" s="66"/>
      <c r="Q48" s="66"/>
      <c r="R48" s="115" t="s">
        <v>1</v>
      </c>
      <c r="S48" s="92"/>
      <c r="T48" s="66"/>
      <c r="U48" s="66"/>
      <c r="V48" s="66"/>
      <c r="W48" s="66"/>
      <c r="X48" s="66"/>
      <c r="Y48" s="66"/>
      <c r="Z48" s="66"/>
      <c r="AA48" s="88"/>
      <c r="AB48" s="132"/>
      <c r="AC48" s="132"/>
      <c r="AD48" s="93"/>
      <c r="AE48" s="93"/>
      <c r="AF48" s="90" t="s">
        <v>1</v>
      </c>
      <c r="AG48" s="90"/>
      <c r="AH48" s="66"/>
      <c r="AI48" s="90"/>
      <c r="AJ48" s="90"/>
      <c r="AK48" s="66"/>
      <c r="AL48" s="94"/>
    </row>
    <row r="49" spans="1:38" ht="13.5">
      <c r="A49" s="33"/>
      <c r="B49" s="61"/>
      <c r="C49" s="61"/>
      <c r="D49" s="61"/>
      <c r="E49" s="61"/>
      <c r="F49" s="88" t="s">
        <v>1</v>
      </c>
      <c r="G49" s="106" t="s">
        <v>1</v>
      </c>
      <c r="H49" s="88" t="s">
        <v>1</v>
      </c>
      <c r="I49" s="95"/>
      <c r="J49" s="96"/>
      <c r="K49" s="90" t="s">
        <v>1</v>
      </c>
      <c r="L49" s="97"/>
      <c r="M49" s="97"/>
      <c r="N49" s="88" t="s">
        <v>1</v>
      </c>
      <c r="O49" s="90" t="s">
        <v>1</v>
      </c>
      <c r="P49" s="66" t="s">
        <v>1</v>
      </c>
      <c r="Q49" s="66" t="s">
        <v>1</v>
      </c>
      <c r="R49" s="98"/>
      <c r="S49" s="92" t="s">
        <v>1</v>
      </c>
      <c r="T49" s="66" t="s">
        <v>1</v>
      </c>
      <c r="U49" s="66" t="s">
        <v>1</v>
      </c>
      <c r="V49" s="66" t="s">
        <v>1</v>
      </c>
      <c r="W49" s="66" t="s">
        <v>1</v>
      </c>
      <c r="X49" s="66"/>
      <c r="Y49" s="66" t="s">
        <v>1</v>
      </c>
      <c r="Z49" s="66" t="s">
        <v>1</v>
      </c>
      <c r="AA49" s="88" t="s">
        <v>1</v>
      </c>
      <c r="AB49" s="134"/>
      <c r="AC49" s="134"/>
      <c r="AD49" s="79"/>
      <c r="AE49" s="79"/>
      <c r="AF49" s="97"/>
      <c r="AG49" s="90" t="s">
        <v>1</v>
      </c>
      <c r="AH49" s="66" t="s">
        <v>1</v>
      </c>
      <c r="AI49" s="90" t="s">
        <v>1</v>
      </c>
      <c r="AJ49" s="95" t="s">
        <v>1</v>
      </c>
      <c r="AK49" s="97" t="s">
        <v>1</v>
      </c>
      <c r="AL49" s="94" t="s">
        <v>1</v>
      </c>
    </row>
    <row r="50" spans="1:38" ht="13.5">
      <c r="A50" s="48"/>
      <c r="B50" s="62"/>
      <c r="C50" s="62"/>
      <c r="D50" s="62"/>
      <c r="E50" s="62"/>
      <c r="F50" s="99"/>
      <c r="G50" s="102" t="s">
        <v>1</v>
      </c>
      <c r="H50" s="99"/>
      <c r="I50" s="101" t="s">
        <v>1</v>
      </c>
      <c r="J50" s="100"/>
      <c r="K50" s="101"/>
      <c r="L50" s="102" t="s">
        <v>1</v>
      </c>
      <c r="M50" s="102" t="s">
        <v>1</v>
      </c>
      <c r="N50" s="99"/>
      <c r="O50" s="101"/>
      <c r="P50" s="102"/>
      <c r="Q50" s="102"/>
      <c r="R50" s="107" t="s">
        <v>1</v>
      </c>
      <c r="S50" s="103"/>
      <c r="T50" s="102"/>
      <c r="U50" s="102"/>
      <c r="V50" s="102"/>
      <c r="W50" s="102"/>
      <c r="X50" s="102"/>
      <c r="Y50" s="102"/>
      <c r="Z50" s="102"/>
      <c r="AA50" s="99"/>
      <c r="AB50" s="133"/>
      <c r="AC50" s="133"/>
      <c r="AD50" s="104"/>
      <c r="AE50" s="104"/>
      <c r="AF50" s="101" t="s">
        <v>1</v>
      </c>
      <c r="AG50" s="101"/>
      <c r="AH50" s="102"/>
      <c r="AI50" s="101"/>
      <c r="AJ50" s="101"/>
      <c r="AK50" s="102"/>
      <c r="AL50" s="105"/>
    </row>
    <row r="51" spans="1:38" ht="13.5">
      <c r="A51" s="33"/>
      <c r="B51" s="61"/>
      <c r="C51" s="61"/>
      <c r="D51" s="61"/>
      <c r="E51" s="61"/>
      <c r="F51" s="88"/>
      <c r="G51" s="66" t="s">
        <v>1</v>
      </c>
      <c r="H51" s="88"/>
      <c r="I51" s="90" t="s">
        <v>1</v>
      </c>
      <c r="J51" s="89" t="s">
        <v>1</v>
      </c>
      <c r="K51" s="90"/>
      <c r="L51" s="66" t="s">
        <v>1</v>
      </c>
      <c r="M51" s="66" t="s">
        <v>1</v>
      </c>
      <c r="N51" s="88"/>
      <c r="O51" s="90"/>
      <c r="P51" s="66"/>
      <c r="Q51" s="66"/>
      <c r="R51" s="115" t="s">
        <v>1</v>
      </c>
      <c r="S51" s="92"/>
      <c r="T51" s="66"/>
      <c r="U51" s="66"/>
      <c r="V51" s="66"/>
      <c r="W51" s="66"/>
      <c r="X51" s="66"/>
      <c r="Y51" s="66"/>
      <c r="Z51" s="66"/>
      <c r="AA51" s="88"/>
      <c r="AB51" s="132"/>
      <c r="AC51" s="132"/>
      <c r="AD51" s="93"/>
      <c r="AE51" s="93"/>
      <c r="AF51" s="90" t="s">
        <v>1</v>
      </c>
      <c r="AG51" s="90"/>
      <c r="AH51" s="66"/>
      <c r="AI51" s="90"/>
      <c r="AJ51" s="90"/>
      <c r="AK51" s="66"/>
      <c r="AL51" s="94"/>
    </row>
    <row r="52" spans="1:38" ht="13.5">
      <c r="A52" s="33"/>
      <c r="B52" s="61"/>
      <c r="C52" s="61"/>
      <c r="D52" s="61"/>
      <c r="E52" s="61"/>
      <c r="F52" s="88" t="s">
        <v>1</v>
      </c>
      <c r="G52" s="106" t="s">
        <v>1</v>
      </c>
      <c r="H52" s="88" t="s">
        <v>1</v>
      </c>
      <c r="I52" s="95"/>
      <c r="J52" s="96"/>
      <c r="K52" s="90" t="s">
        <v>1</v>
      </c>
      <c r="L52" s="97"/>
      <c r="M52" s="97"/>
      <c r="N52" s="88" t="s">
        <v>1</v>
      </c>
      <c r="O52" s="90" t="s">
        <v>1</v>
      </c>
      <c r="P52" s="66" t="s">
        <v>1</v>
      </c>
      <c r="Q52" s="66" t="s">
        <v>1</v>
      </c>
      <c r="R52" s="98"/>
      <c r="S52" s="92" t="s">
        <v>1</v>
      </c>
      <c r="T52" s="66" t="s">
        <v>1</v>
      </c>
      <c r="U52" s="66" t="s">
        <v>1</v>
      </c>
      <c r="V52" s="66" t="s">
        <v>1</v>
      </c>
      <c r="W52" s="66" t="s">
        <v>1</v>
      </c>
      <c r="X52" s="66" t="s">
        <v>1</v>
      </c>
      <c r="Y52" s="66" t="s">
        <v>1</v>
      </c>
      <c r="Z52" s="66" t="s">
        <v>1</v>
      </c>
      <c r="AA52" s="88" t="s">
        <v>1</v>
      </c>
      <c r="AB52" s="134"/>
      <c r="AC52" s="134"/>
      <c r="AD52" s="79"/>
      <c r="AE52" s="79"/>
      <c r="AF52" s="97"/>
      <c r="AG52" s="90" t="s">
        <v>1</v>
      </c>
      <c r="AH52" s="66" t="s">
        <v>1</v>
      </c>
      <c r="AI52" s="90" t="s">
        <v>1</v>
      </c>
      <c r="AJ52" s="95" t="s">
        <v>1</v>
      </c>
      <c r="AK52" s="97" t="s">
        <v>1</v>
      </c>
      <c r="AL52" s="94" t="s">
        <v>1</v>
      </c>
    </row>
    <row r="53" spans="1:38" ht="13.5">
      <c r="A53" s="48"/>
      <c r="B53" s="62"/>
      <c r="C53" s="62"/>
      <c r="D53" s="62"/>
      <c r="E53" s="62"/>
      <c r="F53" s="99"/>
      <c r="G53" s="102" t="s">
        <v>1</v>
      </c>
      <c r="H53" s="99"/>
      <c r="I53" s="101" t="s">
        <v>1</v>
      </c>
      <c r="J53" s="100"/>
      <c r="K53" s="101"/>
      <c r="L53" s="102" t="s">
        <v>1</v>
      </c>
      <c r="M53" s="102" t="s">
        <v>1</v>
      </c>
      <c r="N53" s="99"/>
      <c r="O53" s="101"/>
      <c r="P53" s="102"/>
      <c r="Q53" s="102"/>
      <c r="R53" s="107" t="s">
        <v>1</v>
      </c>
      <c r="S53" s="103"/>
      <c r="T53" s="102"/>
      <c r="U53" s="102"/>
      <c r="V53" s="102"/>
      <c r="W53" s="102"/>
      <c r="X53" s="102"/>
      <c r="Y53" s="102"/>
      <c r="Z53" s="102"/>
      <c r="AA53" s="99"/>
      <c r="AB53" s="133"/>
      <c r="AC53" s="133"/>
      <c r="AD53" s="104"/>
      <c r="AE53" s="104"/>
      <c r="AF53" s="101" t="s">
        <v>1</v>
      </c>
      <c r="AG53" s="101"/>
      <c r="AH53" s="102"/>
      <c r="AI53" s="101"/>
      <c r="AJ53" s="101"/>
      <c r="AK53" s="102"/>
      <c r="AL53" s="105"/>
    </row>
    <row r="54" spans="1:38" ht="13.5">
      <c r="A54" s="33"/>
      <c r="B54" s="61"/>
      <c r="C54" s="61"/>
      <c r="D54" s="61"/>
      <c r="E54" s="61"/>
      <c r="F54" s="88"/>
      <c r="G54" s="66">
        <f>SUM(G27,G45)</f>
        <v>101</v>
      </c>
      <c r="H54" s="88"/>
      <c r="I54" s="90">
        <f>SUM(I27,I45)</f>
        <v>9896692</v>
      </c>
      <c r="J54" s="89">
        <f>I54/H55*100</f>
        <v>55.16443286216043</v>
      </c>
      <c r="K54" s="90"/>
      <c r="L54" s="66">
        <f>SUM(L27,L45)</f>
        <v>12046</v>
      </c>
      <c r="M54" s="66">
        <f>SUM(M27,M45)</f>
        <v>269</v>
      </c>
      <c r="N54" s="88"/>
      <c r="O54" s="90"/>
      <c r="P54" s="66"/>
      <c r="Q54" s="66"/>
      <c r="R54" s="91">
        <f>R56/H55*100</f>
        <v>86.96527950564888</v>
      </c>
      <c r="S54" s="92"/>
      <c r="T54" s="66"/>
      <c r="U54" s="66"/>
      <c r="V54" s="66"/>
      <c r="W54" s="66"/>
      <c r="X54" s="66"/>
      <c r="Y54" s="66"/>
      <c r="Z54" s="66"/>
      <c r="AA54" s="88"/>
      <c r="AB54" s="132"/>
      <c r="AC54" s="132"/>
      <c r="AD54" s="132"/>
      <c r="AE54" s="132"/>
      <c r="AF54" s="90">
        <f>SUM(AF27,AF45)</f>
        <v>2615532.9</v>
      </c>
      <c r="AG54" s="90"/>
      <c r="AH54" s="66"/>
      <c r="AI54" s="90"/>
      <c r="AJ54" s="90"/>
      <c r="AK54" s="66"/>
      <c r="AL54" s="94"/>
    </row>
    <row r="55" spans="1:38" ht="13.5">
      <c r="A55" s="26" t="s">
        <v>82</v>
      </c>
      <c r="B55" s="61"/>
      <c r="C55" s="61"/>
      <c r="D55" s="61"/>
      <c r="E55" s="61"/>
      <c r="F55" s="88">
        <f>SUM(F28,F46)</f>
        <v>18948441.7</v>
      </c>
      <c r="G55" s="106">
        <f>SUM(G28,G46)</f>
        <v>264279</v>
      </c>
      <c r="H55" s="88">
        <f>SUM(H28,H46)</f>
        <v>17940349.4</v>
      </c>
      <c r="I55" s="95"/>
      <c r="J55" s="116"/>
      <c r="K55" s="90">
        <f>SUM(K28,K46)</f>
        <v>17639336</v>
      </c>
      <c r="L55" s="97"/>
      <c r="M55" s="97"/>
      <c r="N55" s="88">
        <f>SUM(N28,N46)</f>
        <v>2338474</v>
      </c>
      <c r="O55" s="90">
        <f>SUM(O28,O46)</f>
        <v>1365904</v>
      </c>
      <c r="P55" s="66">
        <f>SUM(P28,P46)</f>
        <v>2515156</v>
      </c>
      <c r="Q55" s="66">
        <f>SUM(Q28,Q46)</f>
        <v>11720815</v>
      </c>
      <c r="R55" s="98"/>
      <c r="S55" s="92">
        <f aca="true" t="shared" si="11" ref="S55:AA55">SUM(S28,S46)</f>
        <v>19457.6</v>
      </c>
      <c r="T55" s="66">
        <f t="shared" si="11"/>
        <v>170403.2</v>
      </c>
      <c r="U55" s="66">
        <f t="shared" si="11"/>
        <v>3728259.1</v>
      </c>
      <c r="V55" s="66">
        <f t="shared" si="11"/>
        <v>5978575.9</v>
      </c>
      <c r="W55" s="66">
        <f t="shared" si="11"/>
        <v>94999.6</v>
      </c>
      <c r="X55" s="66">
        <f t="shared" si="11"/>
        <v>825901</v>
      </c>
      <c r="Y55" s="66">
        <f t="shared" si="11"/>
        <v>7125758</v>
      </c>
      <c r="Z55" s="66">
        <f t="shared" si="11"/>
        <v>0</v>
      </c>
      <c r="AA55" s="88">
        <f t="shared" si="11"/>
        <v>1804386.5</v>
      </c>
      <c r="AB55" s="139">
        <f>AB31+AB46</f>
        <v>175</v>
      </c>
      <c r="AC55" s="139">
        <f>AC31+AC46</f>
        <v>436</v>
      </c>
      <c r="AD55" s="139">
        <f>AD31+AD46</f>
        <v>18</v>
      </c>
      <c r="AE55" s="139">
        <f>AE31+AE46</f>
        <v>168</v>
      </c>
      <c r="AF55" s="97"/>
      <c r="AG55" s="90">
        <f aca="true" t="shared" si="12" ref="AG55:AL55">SUM(AG28,AG46)</f>
        <v>178</v>
      </c>
      <c r="AH55" s="66">
        <f t="shared" si="12"/>
        <v>19</v>
      </c>
      <c r="AI55" s="90">
        <f t="shared" si="12"/>
        <v>141239934.5</v>
      </c>
      <c r="AJ55" s="95">
        <f t="shared" si="12"/>
        <v>101420712.4</v>
      </c>
      <c r="AK55" s="97">
        <f t="shared" si="12"/>
        <v>70812706</v>
      </c>
      <c r="AL55" s="94">
        <f t="shared" si="12"/>
        <v>28895</v>
      </c>
    </row>
    <row r="56" spans="1:38" ht="14.25" thickBot="1">
      <c r="A56" s="63"/>
      <c r="B56" s="64"/>
      <c r="C56" s="64"/>
      <c r="D56" s="64"/>
      <c r="E56" s="64"/>
      <c r="F56" s="117"/>
      <c r="G56" s="118">
        <f>SUM(G29,G47)</f>
        <v>743711</v>
      </c>
      <c r="H56" s="117"/>
      <c r="I56" s="119">
        <f>SUM(I29,I47)</f>
        <v>7978974.6</v>
      </c>
      <c r="J56" s="117"/>
      <c r="K56" s="119"/>
      <c r="L56" s="118">
        <f>SUM(L29,L47)</f>
        <v>189990</v>
      </c>
      <c r="M56" s="118">
        <f>SUM(M29,M47)</f>
        <v>111023</v>
      </c>
      <c r="N56" s="117"/>
      <c r="O56" s="119"/>
      <c r="P56" s="118"/>
      <c r="Q56" s="118"/>
      <c r="R56" s="138">
        <f>SUM(O55:Q55)</f>
        <v>15601875</v>
      </c>
      <c r="S56" s="121"/>
      <c r="T56" s="118"/>
      <c r="U56" s="118"/>
      <c r="V56" s="118"/>
      <c r="W56" s="118"/>
      <c r="X56" s="118"/>
      <c r="Y56" s="118"/>
      <c r="Z56" s="118"/>
      <c r="AA56" s="117"/>
      <c r="AB56" s="135"/>
      <c r="AC56" s="135"/>
      <c r="AD56" s="135"/>
      <c r="AE56" s="135"/>
      <c r="AF56" s="119">
        <f>SUM(AF29,AF47)</f>
        <v>1883337.6</v>
      </c>
      <c r="AG56" s="119"/>
      <c r="AH56" s="118"/>
      <c r="AI56" s="119"/>
      <c r="AJ56" s="119"/>
      <c r="AK56" s="118"/>
      <c r="AL56" s="123"/>
    </row>
    <row r="57" spans="19:38" ht="13.5">
      <c r="S57"/>
      <c r="T57"/>
      <c r="U57"/>
      <c r="V57"/>
      <c r="W57"/>
      <c r="X57"/>
      <c r="Y57"/>
      <c r="Z57"/>
      <c r="AA57"/>
      <c r="AB57"/>
      <c r="AC57"/>
      <c r="AD57"/>
      <c r="AE57"/>
      <c r="AF57"/>
      <c r="AG57"/>
      <c r="AH57"/>
      <c r="AI57"/>
      <c r="AJ57"/>
      <c r="AK57"/>
      <c r="AL57"/>
    </row>
    <row r="58" spans="1:38" ht="13.5">
      <c r="A58" s="10" t="s">
        <v>83</v>
      </c>
      <c r="F58" s="10"/>
      <c r="S58"/>
      <c r="T58"/>
      <c r="U58"/>
      <c r="V58"/>
      <c r="W58"/>
      <c r="X58"/>
      <c r="Y58"/>
      <c r="Z58"/>
      <c r="AA58"/>
      <c r="AB58"/>
      <c r="AC58"/>
      <c r="AD58"/>
      <c r="AE58"/>
      <c r="AF58"/>
      <c r="AG58"/>
      <c r="AH58"/>
      <c r="AI58"/>
      <c r="AJ58"/>
      <c r="AK58"/>
      <c r="AL58"/>
    </row>
    <row r="59" spans="1:38" ht="13.5">
      <c r="A59" s="10" t="s">
        <v>84</v>
      </c>
      <c r="F59" s="10"/>
      <c r="S59"/>
      <c r="T59"/>
      <c r="U59"/>
      <c r="V59"/>
      <c r="W59"/>
      <c r="X59"/>
      <c r="Y59"/>
      <c r="Z59"/>
      <c r="AA59"/>
      <c r="AB59"/>
      <c r="AC59"/>
      <c r="AD59"/>
      <c r="AE59"/>
      <c r="AF59"/>
      <c r="AG59"/>
      <c r="AH59"/>
      <c r="AI59"/>
      <c r="AJ59"/>
      <c r="AK59"/>
      <c r="AL59"/>
    </row>
    <row r="60" spans="1:38" ht="13.5">
      <c r="A60" s="10" t="s">
        <v>85</v>
      </c>
      <c r="F60" s="10"/>
      <c r="S60"/>
      <c r="T60"/>
      <c r="U60"/>
      <c r="V60"/>
      <c r="W60"/>
      <c r="X60"/>
      <c r="Y60"/>
      <c r="Z60"/>
      <c r="AA60"/>
      <c r="AB60"/>
      <c r="AC60"/>
      <c r="AD60"/>
      <c r="AE60"/>
      <c r="AF60"/>
      <c r="AG60"/>
      <c r="AH60"/>
      <c r="AI60"/>
      <c r="AJ60"/>
      <c r="AK60"/>
      <c r="AL60"/>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2013-03-19T10:15:38Z</cp:lastPrinted>
  <dcterms:created xsi:type="dcterms:W3CDTF">2011-04-25T09:22:01Z</dcterms:created>
  <dcterms:modified xsi:type="dcterms:W3CDTF">2014-01-16T04:35:06Z</dcterms:modified>
  <cp:category/>
  <cp:version/>
  <cp:contentType/>
  <cp:contentStatus/>
</cp:coreProperties>
</file>