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0" windowWidth="15480" windowHeight="11640" activeTab="0"/>
  </bookViews>
  <sheets>
    <sheet name="H23" sheetId="1" r:id="rId1"/>
  </sheets>
  <definedNames>
    <definedName name="_xlnm.Print_Area" localSheetId="0">'H23'!$A$5:$O$35</definedName>
    <definedName name="_xlnm.Print_Titles" localSheetId="0">'H23'!$1:$4</definedName>
  </definedNames>
  <calcPr fullCalcOnLoad="1"/>
</workbook>
</file>

<file path=xl/sharedStrings.xml><?xml version="1.0" encoding="utf-8"?>
<sst xmlns="http://schemas.openxmlformats.org/spreadsheetml/2006/main" count="56" uniqueCount="53">
  <si>
    <t>実延長（ｍ）</t>
  </si>
  <si>
    <t>面積</t>
  </si>
  <si>
    <t>人口</t>
  </si>
  <si>
    <t>人口密度</t>
  </si>
  <si>
    <t>１ｋ㎡当たり道路延長</t>
  </si>
  <si>
    <t>一人当たり道路延長</t>
  </si>
  <si>
    <t>自動車保有台数　（台）</t>
  </si>
  <si>
    <t>自動車１台当たり道路延長</t>
  </si>
  <si>
    <t>建設部・土木事務所名</t>
  </si>
  <si>
    <t>国県道</t>
  </si>
  <si>
    <t>市町村道</t>
  </si>
  <si>
    <t>計</t>
  </si>
  <si>
    <t>（ｋ㎡）</t>
  </si>
  <si>
    <t>（人）</t>
  </si>
  <si>
    <t>（人／ｋ㎡）</t>
  </si>
  <si>
    <t>（ｍ／ｋ㎡）</t>
  </si>
  <si>
    <t>（ｍ／人）</t>
  </si>
  <si>
    <t>乗用車台数</t>
  </si>
  <si>
    <t>（ｍ／台）</t>
  </si>
  <si>
    <t>新居浜市</t>
  </si>
  <si>
    <t>西条市</t>
  </si>
  <si>
    <t>今治市</t>
  </si>
  <si>
    <t>松山市</t>
  </si>
  <si>
    <t>松前町</t>
  </si>
  <si>
    <t>砥部町</t>
  </si>
  <si>
    <t>大洲市</t>
  </si>
  <si>
    <t>内子町</t>
  </si>
  <si>
    <t>大洲土木計</t>
  </si>
  <si>
    <t>八幡浜市</t>
  </si>
  <si>
    <t>伊方町</t>
  </si>
  <si>
    <t>宇和島市</t>
  </si>
  <si>
    <t>松野町</t>
  </si>
  <si>
    <t>愛媛県合計</t>
  </si>
  <si>
    <t>四国中央土木計</t>
  </si>
  <si>
    <t>西予土木計</t>
  </si>
  <si>
    <t>西予市</t>
  </si>
  <si>
    <t>四国中央市</t>
  </si>
  <si>
    <t>上島町</t>
  </si>
  <si>
    <t>伊予市</t>
  </si>
  <si>
    <t>東温市</t>
  </si>
  <si>
    <t>久万高原町</t>
  </si>
  <si>
    <t>久万高原土木計</t>
  </si>
  <si>
    <t>鬼北町</t>
  </si>
  <si>
    <t>愛南町</t>
  </si>
  <si>
    <t>東予建設部計</t>
  </si>
  <si>
    <t>今治土木計</t>
  </si>
  <si>
    <t>中予建設部計</t>
  </si>
  <si>
    <t>八幡浜土木計</t>
  </si>
  <si>
    <t>南予建設部計</t>
  </si>
  <si>
    <t>市   町   規   模   及   び   道   路   普   及   率</t>
  </si>
  <si>
    <t>（平成２３年４月１日現在）</t>
  </si>
  <si>
    <t>市町名及び</t>
  </si>
  <si>
    <t>愛南土木計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</si>
</sst>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00_ "/>
    <numFmt numFmtId="180" formatCode="0.0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8"/>
      <name val="ＦＡ クリアレター"/>
      <family val="1"/>
    </font>
    <font>
      <sz val="11"/>
      <color indexed="8"/>
      <name val="ＦＡ クリアレター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centerContinuous" vertical="center"/>
    </xf>
    <xf numFmtId="0" fontId="8" fillId="0" borderId="3" xfId="0" applyFont="1" applyFill="1" applyBorder="1" applyAlignment="1">
      <alignment horizontal="centerContinuous" vertical="center"/>
    </xf>
    <xf numFmtId="0" fontId="8" fillId="0" borderId="3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Fill="1" applyBorder="1" applyAlignment="1">
      <alignment horizontal="distributed" vertical="center"/>
    </xf>
    <xf numFmtId="176" fontId="8" fillId="0" borderId="10" xfId="0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distributed" vertical="center"/>
    </xf>
    <xf numFmtId="176" fontId="8" fillId="0" borderId="12" xfId="0" applyNumberFormat="1" applyFont="1" applyFill="1" applyBorder="1" applyAlignment="1">
      <alignment vertical="center"/>
    </xf>
    <xf numFmtId="177" fontId="8" fillId="0" borderId="12" xfId="0" applyNumberFormat="1" applyFont="1" applyFill="1" applyBorder="1" applyAlignment="1">
      <alignment vertical="center"/>
    </xf>
    <xf numFmtId="176" fontId="8" fillId="0" borderId="5" xfId="0" applyNumberFormat="1" applyFont="1" applyBorder="1" applyAlignment="1">
      <alignment vertical="center"/>
    </xf>
    <xf numFmtId="176" fontId="8" fillId="0" borderId="5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6" xfId="0" applyNumberFormat="1" applyFont="1" applyBorder="1" applyAlignment="1">
      <alignment vertical="center"/>
    </xf>
    <xf numFmtId="0" fontId="8" fillId="0" borderId="9" xfId="0" applyFont="1" applyBorder="1" applyAlignment="1">
      <alignment horizontal="distributed" vertical="center"/>
    </xf>
    <xf numFmtId="176" fontId="8" fillId="0" borderId="10" xfId="0" applyNumberFormat="1" applyFont="1" applyBorder="1" applyAlignment="1">
      <alignment vertical="center"/>
    </xf>
    <xf numFmtId="177" fontId="8" fillId="0" borderId="1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SheetLayoutView="85"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12" sqref="K12"/>
    </sheetView>
  </sheetViews>
  <sheetFormatPr defaultColWidth="9.00390625" defaultRowHeight="13.5"/>
  <cols>
    <col min="1" max="1" width="20.75390625" style="4" customWidth="1"/>
    <col min="2" max="3" width="15.875" style="4" customWidth="1"/>
    <col min="4" max="4" width="15.875" style="5" customWidth="1"/>
    <col min="5" max="6" width="14.50390625" style="5" customWidth="1"/>
    <col min="7" max="13" width="15.875" style="5" customWidth="1"/>
    <col min="14" max="15" width="15.875" style="4" customWidth="1"/>
    <col min="16" max="16384" width="8.875" style="4" customWidth="1"/>
  </cols>
  <sheetData>
    <row r="1" spans="1:15" ht="17.25">
      <c r="A1" s="1" t="s">
        <v>49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</row>
    <row r="2" ht="13.5">
      <c r="M2" s="5" t="s">
        <v>50</v>
      </c>
    </row>
    <row r="3" spans="1:15" ht="18" customHeight="1">
      <c r="A3" s="6" t="s">
        <v>51</v>
      </c>
      <c r="B3" s="7" t="s">
        <v>0</v>
      </c>
      <c r="C3" s="7"/>
      <c r="D3" s="8"/>
      <c r="E3" s="9" t="s">
        <v>1</v>
      </c>
      <c r="F3" s="9" t="s">
        <v>2</v>
      </c>
      <c r="G3" s="9" t="s">
        <v>3</v>
      </c>
      <c r="H3" s="10" t="s">
        <v>4</v>
      </c>
      <c r="I3" s="8"/>
      <c r="J3" s="10" t="s">
        <v>5</v>
      </c>
      <c r="K3" s="8"/>
      <c r="L3" s="10" t="s">
        <v>6</v>
      </c>
      <c r="M3" s="8"/>
      <c r="N3" s="7" t="s">
        <v>7</v>
      </c>
      <c r="O3" s="11"/>
    </row>
    <row r="4" spans="1:15" ht="18" customHeight="1">
      <c r="A4" s="12" t="s">
        <v>8</v>
      </c>
      <c r="B4" s="13" t="s">
        <v>9</v>
      </c>
      <c r="C4" s="13" t="s">
        <v>10</v>
      </c>
      <c r="D4" s="14" t="s">
        <v>11</v>
      </c>
      <c r="E4" s="15" t="s">
        <v>12</v>
      </c>
      <c r="F4" s="15" t="s">
        <v>13</v>
      </c>
      <c r="G4" s="15" t="s">
        <v>14</v>
      </c>
      <c r="H4" s="16" t="s">
        <v>15</v>
      </c>
      <c r="I4" s="17" t="s">
        <v>9</v>
      </c>
      <c r="J4" s="16" t="s">
        <v>16</v>
      </c>
      <c r="K4" s="17" t="s">
        <v>9</v>
      </c>
      <c r="L4" s="18"/>
      <c r="M4" s="17" t="s">
        <v>17</v>
      </c>
      <c r="N4" s="19" t="s">
        <v>18</v>
      </c>
      <c r="O4" s="20" t="s">
        <v>9</v>
      </c>
    </row>
    <row r="5" spans="1:15" s="5" customFormat="1" ht="24" customHeight="1" thickBot="1">
      <c r="A5" s="21" t="s">
        <v>36</v>
      </c>
      <c r="B5" s="22">
        <v>205480</v>
      </c>
      <c r="C5" s="22">
        <v>993643</v>
      </c>
      <c r="D5" s="22">
        <f>SUM(B5:C5)</f>
        <v>1199123</v>
      </c>
      <c r="E5" s="23">
        <v>420.57</v>
      </c>
      <c r="F5" s="22">
        <v>89525</v>
      </c>
      <c r="G5" s="23">
        <f aca="true" t="shared" si="0" ref="G5:G35">F5/E5</f>
        <v>212.86587250636043</v>
      </c>
      <c r="H5" s="23">
        <f aca="true" t="shared" si="1" ref="H5:H35">D5/E5</f>
        <v>2851.185296145707</v>
      </c>
      <c r="I5" s="23">
        <f aca="true" t="shared" si="2" ref="I5:I35">B5/E5</f>
        <v>488.575029127137</v>
      </c>
      <c r="J5" s="23">
        <f aca="true" t="shared" si="3" ref="J5:J35">D5/F5</f>
        <v>13.39428092711533</v>
      </c>
      <c r="K5" s="23">
        <f aca="true" t="shared" si="4" ref="K5:K35">B5/F5</f>
        <v>2.295224797542586</v>
      </c>
      <c r="L5" s="22">
        <v>71746</v>
      </c>
      <c r="M5" s="22">
        <v>49919</v>
      </c>
      <c r="N5" s="23">
        <f aca="true" t="shared" si="5" ref="N5:N35">D5/L5</f>
        <v>16.713447439578513</v>
      </c>
      <c r="O5" s="23">
        <f aca="true" t="shared" si="6" ref="O5:O35">B5/L5</f>
        <v>2.86399241769576</v>
      </c>
    </row>
    <row r="6" spans="1:15" s="5" customFormat="1" ht="24" customHeight="1" thickBot="1" thickTop="1">
      <c r="A6" s="24" t="s">
        <v>33</v>
      </c>
      <c r="B6" s="25">
        <f>B5</f>
        <v>205480</v>
      </c>
      <c r="C6" s="25">
        <f>C5</f>
        <v>993643</v>
      </c>
      <c r="D6" s="25">
        <f aca="true" t="shared" si="7" ref="D6:D34">SUM(B6:C6)</f>
        <v>1199123</v>
      </c>
      <c r="E6" s="26">
        <f>E5</f>
        <v>420.57</v>
      </c>
      <c r="F6" s="25">
        <f>F5</f>
        <v>89525</v>
      </c>
      <c r="G6" s="26">
        <f t="shared" si="0"/>
        <v>212.86587250636043</v>
      </c>
      <c r="H6" s="26">
        <f t="shared" si="1"/>
        <v>2851.185296145707</v>
      </c>
      <c r="I6" s="26">
        <f t="shared" si="2"/>
        <v>488.575029127137</v>
      </c>
      <c r="J6" s="26">
        <f t="shared" si="3"/>
        <v>13.39428092711533</v>
      </c>
      <c r="K6" s="26">
        <f t="shared" si="4"/>
        <v>2.295224797542586</v>
      </c>
      <c r="L6" s="25">
        <f>L5</f>
        <v>71746</v>
      </c>
      <c r="M6" s="25">
        <f>M5</f>
        <v>49919</v>
      </c>
      <c r="N6" s="26">
        <f t="shared" si="5"/>
        <v>16.713447439578513</v>
      </c>
      <c r="O6" s="26">
        <f t="shared" si="6"/>
        <v>2.86399241769576</v>
      </c>
    </row>
    <row r="7" spans="1:16" ht="24" customHeight="1" thickTop="1">
      <c r="A7" s="12" t="s">
        <v>19</v>
      </c>
      <c r="B7" s="27">
        <v>106283</v>
      </c>
      <c r="C7" s="27">
        <v>480551</v>
      </c>
      <c r="D7" s="28">
        <f t="shared" si="7"/>
        <v>586834</v>
      </c>
      <c r="E7" s="29">
        <v>234.32</v>
      </c>
      <c r="F7" s="28">
        <v>121228</v>
      </c>
      <c r="G7" s="30">
        <f t="shared" si="0"/>
        <v>517.3608740184363</v>
      </c>
      <c r="H7" s="29">
        <f t="shared" si="1"/>
        <v>2504.4127688630933</v>
      </c>
      <c r="I7" s="29">
        <f t="shared" si="2"/>
        <v>453.5805735745989</v>
      </c>
      <c r="J7" s="29">
        <f t="shared" si="3"/>
        <v>4.8407463622265485</v>
      </c>
      <c r="K7" s="29">
        <f t="shared" si="4"/>
        <v>0.8767198996931402</v>
      </c>
      <c r="L7" s="28">
        <v>88432</v>
      </c>
      <c r="M7" s="28">
        <v>64938</v>
      </c>
      <c r="N7" s="31">
        <f t="shared" si="5"/>
        <v>6.635991496290935</v>
      </c>
      <c r="O7" s="31">
        <f t="shared" si="6"/>
        <v>1.201861317170255</v>
      </c>
      <c r="P7" s="5"/>
    </row>
    <row r="8" spans="1:16" ht="24" customHeight="1" thickBot="1">
      <c r="A8" s="12" t="s">
        <v>20</v>
      </c>
      <c r="B8" s="27">
        <v>268335</v>
      </c>
      <c r="C8" s="27">
        <v>1089280</v>
      </c>
      <c r="D8" s="28">
        <f t="shared" si="7"/>
        <v>1357615</v>
      </c>
      <c r="E8" s="29">
        <v>509.07</v>
      </c>
      <c r="F8" s="28">
        <v>111703</v>
      </c>
      <c r="G8" s="30">
        <f t="shared" si="0"/>
        <v>219.42561926650558</v>
      </c>
      <c r="H8" s="29">
        <f t="shared" si="1"/>
        <v>2666.8532814740606</v>
      </c>
      <c r="I8" s="29">
        <f t="shared" si="2"/>
        <v>527.1082562319524</v>
      </c>
      <c r="J8" s="29">
        <f t="shared" si="3"/>
        <v>12.15379175134061</v>
      </c>
      <c r="K8" s="29">
        <f t="shared" si="4"/>
        <v>2.4022183826754877</v>
      </c>
      <c r="L8" s="28">
        <v>86406</v>
      </c>
      <c r="M8" s="28">
        <v>61009</v>
      </c>
      <c r="N8" s="31">
        <f t="shared" si="5"/>
        <v>15.712045459806031</v>
      </c>
      <c r="O8" s="31">
        <f t="shared" si="6"/>
        <v>3.1055135060065275</v>
      </c>
      <c r="P8" s="5"/>
    </row>
    <row r="9" spans="1:15" s="5" customFormat="1" ht="24" customHeight="1" thickBot="1" thickTop="1">
      <c r="A9" s="24" t="s">
        <v>44</v>
      </c>
      <c r="B9" s="25">
        <f>SUM(B7:B8)</f>
        <v>374618</v>
      </c>
      <c r="C9" s="25">
        <f>SUM(C7:C8)</f>
        <v>1569831</v>
      </c>
      <c r="D9" s="25">
        <f t="shared" si="7"/>
        <v>1944449</v>
      </c>
      <c r="E9" s="26">
        <f>SUM(E7:E8)</f>
        <v>743.39</v>
      </c>
      <c r="F9" s="25">
        <f>SUM(F7:F8)</f>
        <v>232931</v>
      </c>
      <c r="G9" s="26">
        <f t="shared" si="0"/>
        <v>313.33620306972114</v>
      </c>
      <c r="H9" s="26">
        <f t="shared" si="1"/>
        <v>2615.651273221324</v>
      </c>
      <c r="I9" s="26">
        <f t="shared" si="2"/>
        <v>503.93198724760896</v>
      </c>
      <c r="J9" s="26">
        <f t="shared" si="3"/>
        <v>8.347746757623502</v>
      </c>
      <c r="K9" s="26">
        <f t="shared" si="4"/>
        <v>1.608278846525366</v>
      </c>
      <c r="L9" s="25">
        <f>SUM(L7:L8)</f>
        <v>174838</v>
      </c>
      <c r="M9" s="25">
        <f>SUM(M7:M8)</f>
        <v>125947</v>
      </c>
      <c r="N9" s="26">
        <f t="shared" si="5"/>
        <v>11.121432411718276</v>
      </c>
      <c r="O9" s="26">
        <f t="shared" si="6"/>
        <v>2.1426577746256537</v>
      </c>
    </row>
    <row r="10" spans="1:16" ht="24" customHeight="1" thickTop="1">
      <c r="A10" s="12" t="s">
        <v>21</v>
      </c>
      <c r="B10" s="27">
        <v>334472</v>
      </c>
      <c r="C10" s="27">
        <v>1548763</v>
      </c>
      <c r="D10" s="28">
        <f t="shared" si="7"/>
        <v>1883235</v>
      </c>
      <c r="E10" s="29">
        <v>419.9</v>
      </c>
      <c r="F10" s="28">
        <v>164666</v>
      </c>
      <c r="G10" s="30">
        <f t="shared" si="0"/>
        <v>392.1552750654918</v>
      </c>
      <c r="H10" s="29">
        <f t="shared" si="1"/>
        <v>4484.960704929746</v>
      </c>
      <c r="I10" s="29">
        <f t="shared" si="2"/>
        <v>796.5515598952132</v>
      </c>
      <c r="J10" s="29">
        <f t="shared" si="3"/>
        <v>11.43669609998421</v>
      </c>
      <c r="K10" s="29">
        <f t="shared" si="4"/>
        <v>2.031214701274094</v>
      </c>
      <c r="L10" s="28">
        <v>123897</v>
      </c>
      <c r="M10" s="28">
        <v>85776</v>
      </c>
      <c r="N10" s="31">
        <f t="shared" si="5"/>
        <v>15.20000484273227</v>
      </c>
      <c r="O10" s="31">
        <f t="shared" si="6"/>
        <v>2.6995972460995827</v>
      </c>
      <c r="P10" s="5"/>
    </row>
    <row r="11" spans="1:16" ht="24" customHeight="1" thickBot="1">
      <c r="A11" s="12" t="s">
        <v>37</v>
      </c>
      <c r="B11" s="27">
        <v>33941</v>
      </c>
      <c r="C11" s="27">
        <v>109823</v>
      </c>
      <c r="D11" s="28">
        <f t="shared" si="7"/>
        <v>143764</v>
      </c>
      <c r="E11" s="29">
        <v>30.42</v>
      </c>
      <c r="F11" s="28">
        <v>7484</v>
      </c>
      <c r="G11" s="30">
        <f t="shared" si="0"/>
        <v>246.0223537146614</v>
      </c>
      <c r="H11" s="29">
        <f t="shared" si="1"/>
        <v>4725.969756738988</v>
      </c>
      <c r="I11" s="29">
        <f t="shared" si="2"/>
        <v>1115.7462195923733</v>
      </c>
      <c r="J11" s="29">
        <f t="shared" si="3"/>
        <v>19.20951362907536</v>
      </c>
      <c r="K11" s="29">
        <f t="shared" si="4"/>
        <v>4.535141635489043</v>
      </c>
      <c r="L11" s="28">
        <v>4230</v>
      </c>
      <c r="M11" s="28">
        <v>2706</v>
      </c>
      <c r="N11" s="31">
        <f t="shared" si="5"/>
        <v>33.98676122931442</v>
      </c>
      <c r="O11" s="31">
        <f t="shared" si="6"/>
        <v>8.023877068557919</v>
      </c>
      <c r="P11" s="5"/>
    </row>
    <row r="12" spans="1:15" s="5" customFormat="1" ht="24" customHeight="1" thickBot="1" thickTop="1">
      <c r="A12" s="24" t="s">
        <v>45</v>
      </c>
      <c r="B12" s="25">
        <f>SUM(B10:B11)</f>
        <v>368413</v>
      </c>
      <c r="C12" s="25">
        <f>SUM(C10:C11)</f>
        <v>1658586</v>
      </c>
      <c r="D12" s="25">
        <f t="shared" si="7"/>
        <v>2026999</v>
      </c>
      <c r="E12" s="26">
        <f>SUM(E10:E11)</f>
        <v>450.32</v>
      </c>
      <c r="F12" s="25">
        <f>SUM(F10:F11)</f>
        <v>172150</v>
      </c>
      <c r="G12" s="26">
        <f t="shared" si="0"/>
        <v>382.2837093622313</v>
      </c>
      <c r="H12" s="26">
        <f t="shared" si="1"/>
        <v>4501.241339491917</v>
      </c>
      <c r="I12" s="26">
        <f t="shared" si="2"/>
        <v>818.1137857523539</v>
      </c>
      <c r="J12" s="26">
        <f t="shared" si="3"/>
        <v>11.774609352309033</v>
      </c>
      <c r="K12" s="26">
        <f t="shared" si="4"/>
        <v>2.1400697066511762</v>
      </c>
      <c r="L12" s="25">
        <f>SUM(L10:L11)</f>
        <v>128127</v>
      </c>
      <c r="M12" s="25">
        <f>SUM(M10:M11)</f>
        <v>88482</v>
      </c>
      <c r="N12" s="26">
        <f t="shared" si="5"/>
        <v>15.820233050020683</v>
      </c>
      <c r="O12" s="26">
        <f t="shared" si="6"/>
        <v>2.8753736527039577</v>
      </c>
    </row>
    <row r="13" spans="1:16" ht="24" customHeight="1" thickTop="1">
      <c r="A13" s="12" t="s">
        <v>22</v>
      </c>
      <c r="B13" s="27">
        <v>379922</v>
      </c>
      <c r="C13" s="27">
        <v>1714511</v>
      </c>
      <c r="D13" s="28">
        <f t="shared" si="7"/>
        <v>2094433</v>
      </c>
      <c r="E13" s="29">
        <v>429.05</v>
      </c>
      <c r="F13" s="28">
        <v>516823</v>
      </c>
      <c r="G13" s="30">
        <f t="shared" si="0"/>
        <v>1204.5752243328284</v>
      </c>
      <c r="H13" s="29">
        <f t="shared" si="1"/>
        <v>4881.559258827642</v>
      </c>
      <c r="I13" s="29">
        <f t="shared" si="2"/>
        <v>885.4958629530357</v>
      </c>
      <c r="J13" s="29">
        <f t="shared" si="3"/>
        <v>4.052515077695846</v>
      </c>
      <c r="K13" s="29">
        <f t="shared" si="4"/>
        <v>0.7351104730246139</v>
      </c>
      <c r="L13" s="28">
        <v>314189</v>
      </c>
      <c r="M13" s="28">
        <v>235007</v>
      </c>
      <c r="N13" s="31">
        <f t="shared" si="5"/>
        <v>6.666156358115656</v>
      </c>
      <c r="O13" s="31">
        <f t="shared" si="6"/>
        <v>1.209214835656245</v>
      </c>
      <c r="P13" s="5"/>
    </row>
    <row r="14" spans="1:16" ht="24" customHeight="1">
      <c r="A14" s="12" t="s">
        <v>38</v>
      </c>
      <c r="B14" s="27">
        <v>189681</v>
      </c>
      <c r="C14" s="27">
        <v>568464</v>
      </c>
      <c r="D14" s="28">
        <f t="shared" si="7"/>
        <v>758145</v>
      </c>
      <c r="E14" s="29">
        <v>194.47</v>
      </c>
      <c r="F14" s="28">
        <v>37737</v>
      </c>
      <c r="G14" s="30">
        <f t="shared" si="0"/>
        <v>194.05049622049674</v>
      </c>
      <c r="H14" s="29">
        <f t="shared" si="1"/>
        <v>3898.519051781766</v>
      </c>
      <c r="I14" s="29">
        <f t="shared" si="2"/>
        <v>975.3740936905435</v>
      </c>
      <c r="J14" s="29">
        <f t="shared" si="3"/>
        <v>20.090229747992687</v>
      </c>
      <c r="K14" s="29">
        <f t="shared" si="4"/>
        <v>5.026393195007552</v>
      </c>
      <c r="L14" s="28">
        <v>28303</v>
      </c>
      <c r="M14" s="28">
        <v>18860</v>
      </c>
      <c r="N14" s="31">
        <f t="shared" si="5"/>
        <v>26.786736388368723</v>
      </c>
      <c r="O14" s="31">
        <f t="shared" si="6"/>
        <v>6.70179839592976</v>
      </c>
      <c r="P14" s="5"/>
    </row>
    <row r="15" spans="1:16" ht="24" customHeight="1">
      <c r="A15" s="12" t="s">
        <v>39</v>
      </c>
      <c r="B15" s="27">
        <v>105339</v>
      </c>
      <c r="C15" s="27">
        <v>358953</v>
      </c>
      <c r="D15" s="28">
        <f t="shared" si="7"/>
        <v>464292</v>
      </c>
      <c r="E15" s="29">
        <v>211.45</v>
      </c>
      <c r="F15" s="28">
        <v>35085</v>
      </c>
      <c r="G15" s="30">
        <f t="shared" si="0"/>
        <v>165.9257507685032</v>
      </c>
      <c r="H15" s="29">
        <f t="shared" si="1"/>
        <v>2195.7531331283994</v>
      </c>
      <c r="I15" s="29">
        <f t="shared" si="2"/>
        <v>498.1745093402696</v>
      </c>
      <c r="J15" s="29">
        <f t="shared" si="3"/>
        <v>13.233347584437794</v>
      </c>
      <c r="K15" s="29">
        <f t="shared" si="4"/>
        <v>3.00239418554938</v>
      </c>
      <c r="L15" s="28">
        <v>25871</v>
      </c>
      <c r="M15" s="28">
        <v>17626</v>
      </c>
      <c r="N15" s="31">
        <f t="shared" si="5"/>
        <v>17.946426500715088</v>
      </c>
      <c r="O15" s="31">
        <f t="shared" si="6"/>
        <v>4.071701905608596</v>
      </c>
      <c r="P15" s="5"/>
    </row>
    <row r="16" spans="1:16" ht="24" customHeight="1">
      <c r="A16" s="12" t="s">
        <v>23</v>
      </c>
      <c r="B16" s="27">
        <v>22664</v>
      </c>
      <c r="C16" s="27">
        <v>180508</v>
      </c>
      <c r="D16" s="28">
        <f t="shared" si="7"/>
        <v>203172</v>
      </c>
      <c r="E16" s="29">
        <v>20.32</v>
      </c>
      <c r="F16" s="28">
        <v>30119</v>
      </c>
      <c r="G16" s="30">
        <f t="shared" si="0"/>
        <v>1482.234251968504</v>
      </c>
      <c r="H16" s="29">
        <f t="shared" si="1"/>
        <v>9998.622047244095</v>
      </c>
      <c r="I16" s="29">
        <f t="shared" si="2"/>
        <v>1115.3543307086613</v>
      </c>
      <c r="J16" s="29">
        <f t="shared" si="3"/>
        <v>6.745642285600452</v>
      </c>
      <c r="K16" s="29">
        <f t="shared" si="4"/>
        <v>0.7524818221056476</v>
      </c>
      <c r="L16" s="28">
        <v>19555</v>
      </c>
      <c r="M16" s="28">
        <v>13853</v>
      </c>
      <c r="N16" s="31">
        <f t="shared" si="5"/>
        <v>10.389772436716953</v>
      </c>
      <c r="O16" s="31">
        <f t="shared" si="6"/>
        <v>1.1589874712349784</v>
      </c>
      <c r="P16" s="5"/>
    </row>
    <row r="17" spans="1:16" ht="24" customHeight="1" thickBot="1">
      <c r="A17" s="12" t="s">
        <v>24</v>
      </c>
      <c r="B17" s="27">
        <v>72049</v>
      </c>
      <c r="C17" s="27">
        <v>250376</v>
      </c>
      <c r="D17" s="28">
        <f t="shared" si="7"/>
        <v>322425</v>
      </c>
      <c r="E17" s="29">
        <v>101.57</v>
      </c>
      <c r="F17" s="28">
        <v>21850</v>
      </c>
      <c r="G17" s="30">
        <f t="shared" si="0"/>
        <v>215.12257556365068</v>
      </c>
      <c r="H17" s="29">
        <f t="shared" si="1"/>
        <v>3174.411735748745</v>
      </c>
      <c r="I17" s="29">
        <f t="shared" si="2"/>
        <v>709.3531554592892</v>
      </c>
      <c r="J17" s="29">
        <f t="shared" si="3"/>
        <v>14.756292906178489</v>
      </c>
      <c r="K17" s="29">
        <f t="shared" si="4"/>
        <v>3.2974370709382153</v>
      </c>
      <c r="L17" s="28">
        <v>17480</v>
      </c>
      <c r="M17" s="28">
        <v>12234</v>
      </c>
      <c r="N17" s="31">
        <f t="shared" si="5"/>
        <v>18.445366132723112</v>
      </c>
      <c r="O17" s="31">
        <f t="shared" si="6"/>
        <v>4.121796338672769</v>
      </c>
      <c r="P17" s="5"/>
    </row>
    <row r="18" spans="1:15" s="5" customFormat="1" ht="24" customHeight="1" thickBot="1" thickTop="1">
      <c r="A18" s="24" t="s">
        <v>46</v>
      </c>
      <c r="B18" s="25">
        <f>SUM(B13:B17)</f>
        <v>769655</v>
      </c>
      <c r="C18" s="25">
        <f>SUM(C13:C17)</f>
        <v>3072812</v>
      </c>
      <c r="D18" s="25">
        <f t="shared" si="7"/>
        <v>3842467</v>
      </c>
      <c r="E18" s="26">
        <f>SUM(E13:E17)</f>
        <v>956.8600000000001</v>
      </c>
      <c r="F18" s="25">
        <f>SUM(F13:F17)</f>
        <v>641614</v>
      </c>
      <c r="G18" s="26">
        <f t="shared" si="0"/>
        <v>670.541144995088</v>
      </c>
      <c r="H18" s="26">
        <f t="shared" si="1"/>
        <v>4015.704491775181</v>
      </c>
      <c r="I18" s="26">
        <f t="shared" si="2"/>
        <v>804.3548690508537</v>
      </c>
      <c r="J18" s="26">
        <f t="shared" si="3"/>
        <v>5.988751804044176</v>
      </c>
      <c r="K18" s="26">
        <f t="shared" si="4"/>
        <v>1.1995607951198073</v>
      </c>
      <c r="L18" s="25">
        <f>SUM(L13:L17)</f>
        <v>405398</v>
      </c>
      <c r="M18" s="25">
        <f>SUM(M13:M17)</f>
        <v>297580</v>
      </c>
      <c r="N18" s="26">
        <f t="shared" si="5"/>
        <v>9.478258402853491</v>
      </c>
      <c r="O18" s="26">
        <f t="shared" si="6"/>
        <v>1.8985170129107691</v>
      </c>
    </row>
    <row r="19" spans="1:16" ht="24" customHeight="1" thickBot="1" thickTop="1">
      <c r="A19" s="12" t="s">
        <v>40</v>
      </c>
      <c r="B19" s="27">
        <v>332921</v>
      </c>
      <c r="C19" s="27">
        <v>363946</v>
      </c>
      <c r="D19" s="28">
        <f t="shared" si="7"/>
        <v>696867</v>
      </c>
      <c r="E19" s="29">
        <v>583.66</v>
      </c>
      <c r="F19" s="28">
        <v>9368</v>
      </c>
      <c r="G19" s="30">
        <f t="shared" si="0"/>
        <v>16.050440324846658</v>
      </c>
      <c r="H19" s="29">
        <f t="shared" si="1"/>
        <v>1193.9605249631636</v>
      </c>
      <c r="I19" s="29">
        <f t="shared" si="2"/>
        <v>570.4022890038722</v>
      </c>
      <c r="J19" s="29">
        <f t="shared" si="3"/>
        <v>74.38802305721606</v>
      </c>
      <c r="K19" s="29">
        <f t="shared" si="4"/>
        <v>35.53810845431256</v>
      </c>
      <c r="L19" s="28">
        <v>8699</v>
      </c>
      <c r="M19" s="28">
        <v>4822</v>
      </c>
      <c r="N19" s="31">
        <f t="shared" si="5"/>
        <v>80.10886308771123</v>
      </c>
      <c r="O19" s="31">
        <f t="shared" si="6"/>
        <v>38.271180595470746</v>
      </c>
      <c r="P19" s="5"/>
    </row>
    <row r="20" spans="1:15" s="5" customFormat="1" ht="24" customHeight="1" thickBot="1" thickTop="1">
      <c r="A20" s="24" t="s">
        <v>41</v>
      </c>
      <c r="B20" s="25">
        <f>B19</f>
        <v>332921</v>
      </c>
      <c r="C20" s="25">
        <f>C19</f>
        <v>363946</v>
      </c>
      <c r="D20" s="25">
        <f t="shared" si="7"/>
        <v>696867</v>
      </c>
      <c r="E20" s="26">
        <f>SUM(E19:E19)</f>
        <v>583.66</v>
      </c>
      <c r="F20" s="25">
        <f>SUM(F19:F19)</f>
        <v>9368</v>
      </c>
      <c r="G20" s="26">
        <f t="shared" si="0"/>
        <v>16.050440324846658</v>
      </c>
      <c r="H20" s="26">
        <f t="shared" si="1"/>
        <v>1193.9605249631636</v>
      </c>
      <c r="I20" s="26">
        <f t="shared" si="2"/>
        <v>570.4022890038722</v>
      </c>
      <c r="J20" s="26">
        <f t="shared" si="3"/>
        <v>74.38802305721606</v>
      </c>
      <c r="K20" s="26">
        <f t="shared" si="4"/>
        <v>35.53810845431256</v>
      </c>
      <c r="L20" s="25">
        <f>SUM(L19:L19)</f>
        <v>8699</v>
      </c>
      <c r="M20" s="25">
        <f>SUM(M19:M19)</f>
        <v>4822</v>
      </c>
      <c r="N20" s="26">
        <f t="shared" si="5"/>
        <v>80.10886308771123</v>
      </c>
      <c r="O20" s="26">
        <f t="shared" si="6"/>
        <v>38.271180595470746</v>
      </c>
    </row>
    <row r="21" spans="1:16" ht="24" customHeight="1" thickTop="1">
      <c r="A21" s="12" t="s">
        <v>25</v>
      </c>
      <c r="B21" s="27">
        <v>359039</v>
      </c>
      <c r="C21" s="27">
        <v>1663876</v>
      </c>
      <c r="D21" s="28">
        <f t="shared" si="7"/>
        <v>2022915</v>
      </c>
      <c r="E21" s="29">
        <v>432.24</v>
      </c>
      <c r="F21" s="28">
        <v>46388</v>
      </c>
      <c r="G21" s="30">
        <f t="shared" si="0"/>
        <v>107.32000740329447</v>
      </c>
      <c r="H21" s="29">
        <f t="shared" si="1"/>
        <v>4680.0735702387565</v>
      </c>
      <c r="I21" s="29">
        <f t="shared" si="2"/>
        <v>830.6473255598742</v>
      </c>
      <c r="J21" s="29">
        <f t="shared" si="3"/>
        <v>43.60858411658187</v>
      </c>
      <c r="K21" s="29">
        <f t="shared" si="4"/>
        <v>7.7399111839268775</v>
      </c>
      <c r="L21" s="28">
        <v>37321</v>
      </c>
      <c r="M21" s="28">
        <v>24469</v>
      </c>
      <c r="N21" s="31">
        <f t="shared" si="5"/>
        <v>54.20312960531604</v>
      </c>
      <c r="O21" s="31">
        <f t="shared" si="6"/>
        <v>9.62029420433536</v>
      </c>
      <c r="P21" s="5"/>
    </row>
    <row r="22" spans="1:16" ht="24" customHeight="1" thickBot="1">
      <c r="A22" s="12" t="s">
        <v>26</v>
      </c>
      <c r="B22" s="27">
        <v>282847</v>
      </c>
      <c r="C22" s="27">
        <v>586892</v>
      </c>
      <c r="D22" s="28">
        <f t="shared" si="7"/>
        <v>869739</v>
      </c>
      <c r="E22" s="29">
        <v>299.5</v>
      </c>
      <c r="F22" s="28">
        <v>17690</v>
      </c>
      <c r="G22" s="30">
        <f t="shared" si="0"/>
        <v>59.065108514190314</v>
      </c>
      <c r="H22" s="29">
        <f t="shared" si="1"/>
        <v>2903.9699499165276</v>
      </c>
      <c r="I22" s="29">
        <f t="shared" si="2"/>
        <v>944.3973288814691</v>
      </c>
      <c r="J22" s="29">
        <f t="shared" si="3"/>
        <v>49.165573770491804</v>
      </c>
      <c r="K22" s="29">
        <f t="shared" si="4"/>
        <v>15.989089881288864</v>
      </c>
      <c r="L22" s="28">
        <v>14666</v>
      </c>
      <c r="M22" s="28">
        <v>89777</v>
      </c>
      <c r="N22" s="31">
        <f t="shared" si="5"/>
        <v>59.30308195827083</v>
      </c>
      <c r="O22" s="31">
        <f t="shared" si="6"/>
        <v>19.285899359061776</v>
      </c>
      <c r="P22" s="5"/>
    </row>
    <row r="23" spans="1:15" s="5" customFormat="1" ht="24" customHeight="1" thickBot="1" thickTop="1">
      <c r="A23" s="24" t="s">
        <v>27</v>
      </c>
      <c r="B23" s="25">
        <f>SUM(B21:B22)</f>
        <v>641886</v>
      </c>
      <c r="C23" s="25">
        <f>SUM(C21:C22)</f>
        <v>2250768</v>
      </c>
      <c r="D23" s="25">
        <f t="shared" si="7"/>
        <v>2892654</v>
      </c>
      <c r="E23" s="26">
        <f>SUM(E21:E22)</f>
        <v>731.74</v>
      </c>
      <c r="F23" s="25">
        <f>SUM(F21:F22)</f>
        <v>64078</v>
      </c>
      <c r="G23" s="26">
        <f t="shared" si="0"/>
        <v>87.56935523546615</v>
      </c>
      <c r="H23" s="26">
        <f t="shared" si="1"/>
        <v>3953.117227430508</v>
      </c>
      <c r="I23" s="26">
        <f t="shared" si="2"/>
        <v>877.2050181758548</v>
      </c>
      <c r="J23" s="26">
        <f t="shared" si="3"/>
        <v>45.14270108305503</v>
      </c>
      <c r="K23" s="26">
        <f t="shared" si="4"/>
        <v>10.017260214114048</v>
      </c>
      <c r="L23" s="25">
        <f>SUM(L21:L22)</f>
        <v>51987</v>
      </c>
      <c r="M23" s="25">
        <f>SUM(M21:M22)</f>
        <v>114246</v>
      </c>
      <c r="N23" s="26">
        <f t="shared" si="5"/>
        <v>55.64187200646315</v>
      </c>
      <c r="O23" s="26">
        <f t="shared" si="6"/>
        <v>12.347048300536672</v>
      </c>
    </row>
    <row r="24" spans="1:16" ht="24" customHeight="1" thickTop="1">
      <c r="A24" s="12" t="s">
        <v>28</v>
      </c>
      <c r="B24" s="27">
        <v>104968</v>
      </c>
      <c r="C24" s="27">
        <v>442225</v>
      </c>
      <c r="D24" s="28">
        <f t="shared" si="7"/>
        <v>547193</v>
      </c>
      <c r="E24" s="29">
        <v>133.03</v>
      </c>
      <c r="F24" s="28">
        <v>37653</v>
      </c>
      <c r="G24" s="30">
        <f t="shared" si="0"/>
        <v>283.0414192287454</v>
      </c>
      <c r="H24" s="29">
        <f t="shared" si="1"/>
        <v>4113.305269488085</v>
      </c>
      <c r="I24" s="29">
        <f t="shared" si="2"/>
        <v>789.0551003533037</v>
      </c>
      <c r="J24" s="29">
        <f t="shared" si="3"/>
        <v>14.532520649085066</v>
      </c>
      <c r="K24" s="29">
        <f t="shared" si="4"/>
        <v>2.78777255464372</v>
      </c>
      <c r="L24" s="28">
        <v>25261</v>
      </c>
      <c r="M24" s="28">
        <v>16599</v>
      </c>
      <c r="N24" s="31">
        <f t="shared" si="5"/>
        <v>21.661573176042122</v>
      </c>
      <c r="O24" s="31">
        <f t="shared" si="6"/>
        <v>4.155338268477099</v>
      </c>
      <c r="P24" s="5"/>
    </row>
    <row r="25" spans="1:16" ht="24" customHeight="1" thickBot="1">
      <c r="A25" s="12" t="s">
        <v>29</v>
      </c>
      <c r="B25" s="27">
        <v>116520</v>
      </c>
      <c r="C25" s="27">
        <v>363822</v>
      </c>
      <c r="D25" s="28">
        <f t="shared" si="7"/>
        <v>480342</v>
      </c>
      <c r="E25" s="29">
        <v>94.4</v>
      </c>
      <c r="F25" s="28">
        <v>10488</v>
      </c>
      <c r="G25" s="30">
        <f t="shared" si="0"/>
        <v>111.10169491525423</v>
      </c>
      <c r="H25" s="29">
        <f t="shared" si="1"/>
        <v>5088.368644067797</v>
      </c>
      <c r="I25" s="29">
        <f t="shared" si="2"/>
        <v>1234.322033898305</v>
      </c>
      <c r="J25" s="29">
        <f t="shared" si="3"/>
        <v>45.79919908466819</v>
      </c>
      <c r="K25" s="29">
        <f t="shared" si="4"/>
        <v>11.109839816933638</v>
      </c>
      <c r="L25" s="28">
        <v>7818</v>
      </c>
      <c r="M25" s="28">
        <v>4691</v>
      </c>
      <c r="N25" s="31">
        <f t="shared" si="5"/>
        <v>61.440521872601686</v>
      </c>
      <c r="O25" s="31">
        <f t="shared" si="6"/>
        <v>14.904067536454336</v>
      </c>
      <c r="P25" s="5"/>
    </row>
    <row r="26" spans="1:15" s="5" customFormat="1" ht="24" customHeight="1" thickBot="1" thickTop="1">
      <c r="A26" s="24" t="s">
        <v>47</v>
      </c>
      <c r="B26" s="25">
        <f>SUM(B24:B25)</f>
        <v>221488</v>
      </c>
      <c r="C26" s="25">
        <f>SUM(C24:C25)</f>
        <v>806047</v>
      </c>
      <c r="D26" s="25">
        <f t="shared" si="7"/>
        <v>1027535</v>
      </c>
      <c r="E26" s="26">
        <f>SUM(E24:E25)</f>
        <v>227.43</v>
      </c>
      <c r="F26" s="25">
        <f>SUM(F24:F25)</f>
        <v>48141</v>
      </c>
      <c r="G26" s="26">
        <f t="shared" si="0"/>
        <v>211.6739216462208</v>
      </c>
      <c r="H26" s="26">
        <f t="shared" si="1"/>
        <v>4518.027524952732</v>
      </c>
      <c r="I26" s="26">
        <f t="shared" si="2"/>
        <v>973.8732796904542</v>
      </c>
      <c r="J26" s="26">
        <f t="shared" si="3"/>
        <v>21.344280343158637</v>
      </c>
      <c r="K26" s="26">
        <f t="shared" si="4"/>
        <v>4.600818429197566</v>
      </c>
      <c r="L26" s="25">
        <f>SUM(L24:L25)</f>
        <v>33079</v>
      </c>
      <c r="M26" s="25">
        <f>SUM(M24:M25)</f>
        <v>21290</v>
      </c>
      <c r="N26" s="26">
        <f t="shared" si="5"/>
        <v>31.06306115662505</v>
      </c>
      <c r="O26" s="26">
        <f t="shared" si="6"/>
        <v>6.695728407751141</v>
      </c>
    </row>
    <row r="27" spans="1:16" ht="24" customHeight="1" thickBot="1" thickTop="1">
      <c r="A27" s="32" t="s">
        <v>35</v>
      </c>
      <c r="B27" s="33">
        <v>357258</v>
      </c>
      <c r="C27" s="33">
        <v>1126316</v>
      </c>
      <c r="D27" s="22">
        <f t="shared" si="7"/>
        <v>1483574</v>
      </c>
      <c r="E27" s="23">
        <v>514.79</v>
      </c>
      <c r="F27" s="22">
        <v>41385</v>
      </c>
      <c r="G27" s="23">
        <f t="shared" si="0"/>
        <v>80.39200450669206</v>
      </c>
      <c r="H27" s="23">
        <f t="shared" si="1"/>
        <v>2881.901357835234</v>
      </c>
      <c r="I27" s="23">
        <f t="shared" si="2"/>
        <v>693.987839701626</v>
      </c>
      <c r="J27" s="23">
        <f t="shared" si="3"/>
        <v>35.84810921831581</v>
      </c>
      <c r="K27" s="23">
        <f t="shared" si="4"/>
        <v>8.632548024646612</v>
      </c>
      <c r="L27" s="22">
        <v>32874</v>
      </c>
      <c r="M27" s="22">
        <v>19975</v>
      </c>
      <c r="N27" s="34">
        <f t="shared" si="5"/>
        <v>45.12909898399951</v>
      </c>
      <c r="O27" s="34">
        <f t="shared" si="6"/>
        <v>10.867494068260632</v>
      </c>
      <c r="P27" s="5"/>
    </row>
    <row r="28" spans="1:15" s="5" customFormat="1" ht="24" customHeight="1" thickBot="1" thickTop="1">
      <c r="A28" s="24" t="s">
        <v>34</v>
      </c>
      <c r="B28" s="25">
        <f>B27</f>
        <v>357258</v>
      </c>
      <c r="C28" s="25">
        <f>C27</f>
        <v>1126316</v>
      </c>
      <c r="D28" s="25">
        <f t="shared" si="7"/>
        <v>1483574</v>
      </c>
      <c r="E28" s="26">
        <f>E27</f>
        <v>514.79</v>
      </c>
      <c r="F28" s="25">
        <f>F27</f>
        <v>41385</v>
      </c>
      <c r="G28" s="26">
        <f t="shared" si="0"/>
        <v>80.39200450669206</v>
      </c>
      <c r="H28" s="26">
        <f t="shared" si="1"/>
        <v>2881.901357835234</v>
      </c>
      <c r="I28" s="26">
        <f t="shared" si="2"/>
        <v>693.987839701626</v>
      </c>
      <c r="J28" s="26">
        <f t="shared" si="3"/>
        <v>35.84810921831581</v>
      </c>
      <c r="K28" s="26">
        <f t="shared" si="4"/>
        <v>8.632548024646612</v>
      </c>
      <c r="L28" s="25">
        <f>L27</f>
        <v>32874</v>
      </c>
      <c r="M28" s="25">
        <f>M27</f>
        <v>19975</v>
      </c>
      <c r="N28" s="26">
        <f t="shared" si="5"/>
        <v>45.12909898399951</v>
      </c>
      <c r="O28" s="26">
        <f t="shared" si="6"/>
        <v>10.867494068260632</v>
      </c>
    </row>
    <row r="29" spans="1:16" ht="24" customHeight="1" thickTop="1">
      <c r="A29" s="12" t="s">
        <v>30</v>
      </c>
      <c r="B29" s="27">
        <v>341907</v>
      </c>
      <c r="C29" s="27">
        <v>1257995</v>
      </c>
      <c r="D29" s="28">
        <f t="shared" si="7"/>
        <v>1599902</v>
      </c>
      <c r="E29" s="29">
        <v>469.58</v>
      </c>
      <c r="F29" s="28">
        <v>82649</v>
      </c>
      <c r="G29" s="30">
        <f t="shared" si="0"/>
        <v>176.00621832275652</v>
      </c>
      <c r="H29" s="29">
        <f t="shared" si="1"/>
        <v>3407.091443417522</v>
      </c>
      <c r="I29" s="29">
        <f t="shared" si="2"/>
        <v>728.1123557221347</v>
      </c>
      <c r="J29" s="29">
        <f t="shared" si="3"/>
        <v>19.357790172899854</v>
      </c>
      <c r="K29" s="29">
        <f t="shared" si="4"/>
        <v>4.136855860324989</v>
      </c>
      <c r="L29" s="28">
        <v>57949</v>
      </c>
      <c r="M29" s="28">
        <v>38132</v>
      </c>
      <c r="N29" s="31">
        <f t="shared" si="5"/>
        <v>27.608793939498526</v>
      </c>
      <c r="O29" s="31">
        <f t="shared" si="6"/>
        <v>5.900136326770091</v>
      </c>
      <c r="P29" s="5"/>
    </row>
    <row r="30" spans="1:16" ht="24" customHeight="1">
      <c r="A30" s="12" t="s">
        <v>31</v>
      </c>
      <c r="B30" s="27">
        <v>49684</v>
      </c>
      <c r="C30" s="27">
        <v>149484</v>
      </c>
      <c r="D30" s="28">
        <f t="shared" si="7"/>
        <v>199168</v>
      </c>
      <c r="E30" s="29">
        <v>98.5</v>
      </c>
      <c r="F30" s="28">
        <v>4324</v>
      </c>
      <c r="G30" s="30">
        <f t="shared" si="0"/>
        <v>43.898477157360404</v>
      </c>
      <c r="H30" s="29">
        <f t="shared" si="1"/>
        <v>2022.010152284264</v>
      </c>
      <c r="I30" s="29">
        <f t="shared" si="2"/>
        <v>504.4060913705584</v>
      </c>
      <c r="J30" s="29">
        <f t="shared" si="3"/>
        <v>46.06105457909343</v>
      </c>
      <c r="K30" s="29">
        <f t="shared" si="4"/>
        <v>11.490286771507863</v>
      </c>
      <c r="L30" s="28">
        <v>3430</v>
      </c>
      <c r="M30" s="28">
        <v>2065</v>
      </c>
      <c r="N30" s="31">
        <f t="shared" si="5"/>
        <v>58.066472303207</v>
      </c>
      <c r="O30" s="31">
        <f t="shared" si="6"/>
        <v>14.485131195335278</v>
      </c>
      <c r="P30" s="5"/>
    </row>
    <row r="31" spans="1:16" ht="24" customHeight="1" thickBot="1">
      <c r="A31" s="12" t="s">
        <v>42</v>
      </c>
      <c r="B31" s="27">
        <v>114460</v>
      </c>
      <c r="C31" s="27">
        <v>260585</v>
      </c>
      <c r="D31" s="28">
        <f t="shared" si="7"/>
        <v>375045</v>
      </c>
      <c r="E31" s="29">
        <v>241.87</v>
      </c>
      <c r="F31" s="28">
        <v>11382</v>
      </c>
      <c r="G31" s="30">
        <f t="shared" si="0"/>
        <v>47.05833712324802</v>
      </c>
      <c r="H31" s="29">
        <f t="shared" si="1"/>
        <v>1550.6056972753959</v>
      </c>
      <c r="I31" s="29">
        <f t="shared" si="2"/>
        <v>473.2294207632199</v>
      </c>
      <c r="J31" s="29">
        <f t="shared" si="3"/>
        <v>32.95071164997364</v>
      </c>
      <c r="K31" s="29">
        <f t="shared" si="4"/>
        <v>10.056229133719908</v>
      </c>
      <c r="L31" s="28">
        <v>9176</v>
      </c>
      <c r="M31" s="28">
        <v>5544</v>
      </c>
      <c r="N31" s="31">
        <f t="shared" si="5"/>
        <v>40.87238448125545</v>
      </c>
      <c r="O31" s="31">
        <f t="shared" si="6"/>
        <v>12.47384481255449</v>
      </c>
      <c r="P31" s="5"/>
    </row>
    <row r="32" spans="1:15" s="5" customFormat="1" ht="24" customHeight="1" thickBot="1" thickTop="1">
      <c r="A32" s="24" t="s">
        <v>48</v>
      </c>
      <c r="B32" s="25">
        <f>SUM(B29:B31)</f>
        <v>506051</v>
      </c>
      <c r="C32" s="25">
        <f>SUM(C29:C31)</f>
        <v>1668064</v>
      </c>
      <c r="D32" s="25">
        <f t="shared" si="7"/>
        <v>2174115</v>
      </c>
      <c r="E32" s="26">
        <f>SUM(E29:E31)</f>
        <v>809.9499999999999</v>
      </c>
      <c r="F32" s="25">
        <f>SUM(F29:F31)</f>
        <v>98355</v>
      </c>
      <c r="G32" s="26">
        <f t="shared" si="0"/>
        <v>121.4334218161615</v>
      </c>
      <c r="H32" s="26">
        <f t="shared" si="1"/>
        <v>2684.258287548614</v>
      </c>
      <c r="I32" s="26">
        <f t="shared" si="2"/>
        <v>624.7928884499044</v>
      </c>
      <c r="J32" s="26">
        <f t="shared" si="3"/>
        <v>22.104773524477658</v>
      </c>
      <c r="K32" s="26">
        <f t="shared" si="4"/>
        <v>5.145147679324895</v>
      </c>
      <c r="L32" s="25">
        <f>SUM(L29:L31)</f>
        <v>70555</v>
      </c>
      <c r="M32" s="25">
        <f>SUM(M29:M31)</f>
        <v>45741</v>
      </c>
      <c r="N32" s="26">
        <f t="shared" si="5"/>
        <v>30.81447098008646</v>
      </c>
      <c r="O32" s="26">
        <f t="shared" si="6"/>
        <v>7.172432853801999</v>
      </c>
    </row>
    <row r="33" spans="1:16" ht="24" customHeight="1" thickBot="1" thickTop="1">
      <c r="A33" s="12" t="s">
        <v>43</v>
      </c>
      <c r="B33" s="27">
        <v>196691</v>
      </c>
      <c r="C33" s="27">
        <v>497869</v>
      </c>
      <c r="D33" s="28">
        <f t="shared" si="7"/>
        <v>694560</v>
      </c>
      <c r="E33" s="29">
        <v>239.62</v>
      </c>
      <c r="F33" s="28">
        <v>23495</v>
      </c>
      <c r="G33" s="30">
        <f t="shared" si="0"/>
        <v>98.05108087805692</v>
      </c>
      <c r="H33" s="29">
        <f t="shared" si="1"/>
        <v>2898.589433269343</v>
      </c>
      <c r="I33" s="29">
        <f t="shared" si="2"/>
        <v>820.8455053835239</v>
      </c>
      <c r="J33" s="29">
        <f t="shared" si="3"/>
        <v>29.5620344754203</v>
      </c>
      <c r="K33" s="29">
        <f t="shared" si="4"/>
        <v>8.3716109810598</v>
      </c>
      <c r="L33" s="28">
        <v>17986</v>
      </c>
      <c r="M33" s="28">
        <v>12122</v>
      </c>
      <c r="N33" s="31">
        <f t="shared" si="5"/>
        <v>38.61670187923941</v>
      </c>
      <c r="O33" s="31">
        <f t="shared" si="6"/>
        <v>10.935783387078839</v>
      </c>
      <c r="P33" s="5"/>
    </row>
    <row r="34" spans="1:15" s="5" customFormat="1" ht="24" customHeight="1" thickBot="1" thickTop="1">
      <c r="A34" s="24" t="s">
        <v>52</v>
      </c>
      <c r="B34" s="25">
        <f>B33</f>
        <v>196691</v>
      </c>
      <c r="C34" s="25">
        <f>C33</f>
        <v>497869</v>
      </c>
      <c r="D34" s="25">
        <f t="shared" si="7"/>
        <v>694560</v>
      </c>
      <c r="E34" s="26">
        <f>SUM(E33:E33)</f>
        <v>239.62</v>
      </c>
      <c r="F34" s="25">
        <f>SUM(F33:F33)</f>
        <v>23495</v>
      </c>
      <c r="G34" s="26">
        <f t="shared" si="0"/>
        <v>98.05108087805692</v>
      </c>
      <c r="H34" s="26">
        <f t="shared" si="1"/>
        <v>2898.589433269343</v>
      </c>
      <c r="I34" s="26">
        <f t="shared" si="2"/>
        <v>820.8455053835239</v>
      </c>
      <c r="J34" s="26">
        <f t="shared" si="3"/>
        <v>29.5620344754203</v>
      </c>
      <c r="K34" s="26">
        <f t="shared" si="4"/>
        <v>8.3716109810598</v>
      </c>
      <c r="L34" s="25">
        <f>SUM(L33:L33)</f>
        <v>17986</v>
      </c>
      <c r="M34" s="25">
        <f>SUM(M33:M33)</f>
        <v>12122</v>
      </c>
      <c r="N34" s="26">
        <f t="shared" si="5"/>
        <v>38.61670187923941</v>
      </c>
      <c r="O34" s="26">
        <f t="shared" si="6"/>
        <v>10.935783387078839</v>
      </c>
    </row>
    <row r="35" spans="1:15" s="5" customFormat="1" ht="24" customHeight="1" thickBot="1" thickTop="1">
      <c r="A35" s="24" t="s">
        <v>32</v>
      </c>
      <c r="B35" s="25">
        <f>SUM(B6+B9+B12+B18+B20+B23+B26+B28+B32+B34)</f>
        <v>3974461</v>
      </c>
      <c r="C35" s="25">
        <f>SUM(C6+C9+C12+C18+C20+C23+C26+C28+C32+C34)</f>
        <v>14007882</v>
      </c>
      <c r="D35" s="25">
        <f>SUM(D6+D9+D12+D18+D20+D23+D26+D28+D32+D34)</f>
        <v>17982343</v>
      </c>
      <c r="E35" s="26">
        <f>SUM(E6+E9+E12+E18+E20+E23+E26+E28+E32+E34)</f>
        <v>5678.33</v>
      </c>
      <c r="F35" s="25">
        <f>SUM(F6+F9+F12+F18+F20+F23+F26+F28+F32+F34)</f>
        <v>1421042</v>
      </c>
      <c r="G35" s="26">
        <f t="shared" si="0"/>
        <v>250.2570297957322</v>
      </c>
      <c r="H35" s="26">
        <f t="shared" si="1"/>
        <v>3166.836552296186</v>
      </c>
      <c r="I35" s="26">
        <f t="shared" si="2"/>
        <v>699.9348399969709</v>
      </c>
      <c r="J35" s="26">
        <f t="shared" si="3"/>
        <v>12.65433604355114</v>
      </c>
      <c r="K35" s="26">
        <f t="shared" si="4"/>
        <v>2.7968638506110306</v>
      </c>
      <c r="L35" s="25">
        <f>SUM(L6+L9+L12+L18+L20+L23+L26+L28+L32+L34)</f>
        <v>995289</v>
      </c>
      <c r="M35" s="25">
        <f>SUM(M6+M9+M12+M18+M20+M23+M26+M28+M32+M34)</f>
        <v>780124</v>
      </c>
      <c r="N35" s="26">
        <f t="shared" si="5"/>
        <v>18.067458798399258</v>
      </c>
      <c r="O35" s="26">
        <f t="shared" si="6"/>
        <v>3.9932733105660767</v>
      </c>
    </row>
    <row r="36" ht="14.25" thickTop="1"/>
  </sheetData>
  <printOptions horizontalCentered="1"/>
  <pageMargins left="0.3937007874015748" right="0.1968503937007874" top="0.5905511811023623" bottom="0.5905511811023623" header="0.5118110236220472" footer="0.5118110236220472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パスコ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パスコ</dc:creator>
  <cp:keywords/>
  <dc:description/>
  <cp:lastModifiedBy>shiraishi-tomoaki</cp:lastModifiedBy>
  <cp:lastPrinted>2011-03-29T16:08:42Z</cp:lastPrinted>
  <dcterms:created xsi:type="dcterms:W3CDTF">1997-07-18T04:41:28Z</dcterms:created>
  <dcterms:modified xsi:type="dcterms:W3CDTF">2012-08-17T09:21:17Z</dcterms:modified>
  <cp:category/>
  <cp:version/>
  <cp:contentType/>
  <cp:contentStatus/>
</cp:coreProperties>
</file>