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5480" windowHeight="11640" tabRatio="799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<sst xmlns="http://schemas.openxmlformats.org/spreadsheetml/2006/main" count="3068" uniqueCount="115">
  <si>
    <t>市町名　　　　　　　松山市　　　　　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</si>
  <si>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</si>
  <si>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</si>
  <si>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</si>
  <si>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</si>
  <si>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</si>
  <si>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</si>
  <si>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</si>
  <si>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</si>
  <si>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</si>
  <si>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</si>
  <si>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</si>
  <si>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</si>
  <si>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</si>
  <si>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</si>
  <si>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</si>
  <si>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</si>
  <si>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</si>
  <si>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</si>
  <si>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</si>
  <si>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</si>
  <si>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</si>
  <si>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</si>
  <si>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</si>
  <si>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</si>
  <si>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</si>
  <si>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</si>
  <si>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</si>
  <si>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</si>
  <si>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</si>
  <si>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</si>
  <si>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</si>
  <si>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</si>
  <si>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</si>
  <si>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</si>
  <si>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</si>
  <si>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</si>
  <si>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</si>
  <si>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</si>
  <si>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</si>
  <si>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</si>
  <si>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</si>
  <si>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</si>
  <si>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</si>
  <si>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</si>
  <si>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</si>
  <si>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</si>
  <si>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</si>
  <si>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</si>
  <si>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</si>
  <si>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</si>
  <si>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</si>
  <si>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</si>
  <si>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</si>
  <si>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</si>
  <si>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</si>
  <si>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</si>
  <si>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</si>
  <si>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</si>
  <si>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</si>
  <si>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</si>
  <si>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</si>
  <si>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</si>
  <si>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</si>
  <si>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</si>
  <si>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</si>
  <si>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</si>
  <si>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</si>
  <si>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</si>
  <si>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</si>
  <si>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</si>
  <si>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</si>
  <si>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</si>
  <si>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</si>
  <si>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</si>
  <si>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</si>
  <si>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</si>
  <si>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</si>
  <si>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</si>
  <si>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</si>
  <si>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</si>
  <si>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</si>
  <si>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</si>
  <si>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</si>
  <si>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</si>
  <si>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</si>
  <si>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</si>
  <si>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</si>
  <si>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</si>
  <si>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</si>
  <si>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</si>
  <si>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</si>
  <si>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 xml:space="preserve">                                                                                               </t>
  </si>
  <si>
    <t>市町名　　　　　　　八幡浜市　　　　</t>
  </si>
  <si>
    <t>市町名　　　　　　　新居浜市　　　　</t>
  </si>
  <si>
    <t>市町名　　　　　　　西条市　　　　　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</si>
  <si>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</si>
  <si>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</si>
  <si>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市町名　　　　　　　伊予市　　　　　</t>
  </si>
  <si>
    <t>市町名　　　　　　　四国中央市　　　</t>
  </si>
  <si>
    <t>市町名　　　　　　　西予市　　　　　</t>
  </si>
  <si>
    <t>市町名　　　　　　　東温市　　　　　</t>
  </si>
  <si>
    <t>市町名　　　　　　　上島町　　　　　</t>
  </si>
  <si>
    <t>市町名　　　　　　　久万高原町　　　</t>
  </si>
  <si>
    <t>市町名　　　　　　　松前町　　　　　</t>
  </si>
  <si>
    <t>市町名　　　　　　　砥部町　　　　　</t>
  </si>
  <si>
    <t>市町名　　　　　　　内子町　　　　　</t>
  </si>
  <si>
    <t>市町名　　　　　　　伊方町　　　　　</t>
  </si>
  <si>
    <t>市町名　　　　　　　松野町　　　　　</t>
  </si>
  <si>
    <t>市町名　　　　　　　鬼北町　　　　　</t>
  </si>
  <si>
    <t>市町名　　　　　　　愛南町　　　　　</t>
  </si>
  <si>
    <t xml:space="preserve">　　　　　（注）　　　一般県道藤縄長浜線を路線数に含んでいる。           </t>
  </si>
  <si>
    <t/>
  </si>
  <si>
    <t>Ｊ　　Ｒ</t>
  </si>
  <si>
    <t>トンネル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</si>
</sst>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0_);[Red]\(0.00\)"/>
    <numFmt numFmtId="183" formatCode="0_);[Red]\(0\)"/>
    <numFmt numFmtId="184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7" xfId="0" applyFont="1" applyBorder="1" applyAlignment="1">
      <alignment vertical="distributed" wrapText="1"/>
    </xf>
    <xf numFmtId="0" fontId="18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wrapText="1"/>
    </xf>
    <xf numFmtId="0" fontId="24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9" fillId="0" borderId="22" xfId="0" applyFont="1" applyBorder="1" applyAlignment="1">
      <alignment vertical="distributed" wrapText="1"/>
    </xf>
    <xf numFmtId="0" fontId="25" fillId="0" borderId="22" xfId="0" applyFont="1" applyBorder="1" applyAlignment="1">
      <alignment vertical="top" wrapText="1"/>
    </xf>
    <xf numFmtId="0" fontId="22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 horizontal="right"/>
    </xf>
    <xf numFmtId="176" fontId="18" fillId="0" borderId="17" xfId="0" applyNumberFormat="1" applyFont="1" applyBorder="1" applyAlignment="1">
      <alignment horizontal="right"/>
    </xf>
    <xf numFmtId="176" fontId="18" fillId="0" borderId="19" xfId="0" applyNumberFormat="1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18" fillId="0" borderId="27" xfId="0" applyNumberFormat="1" applyFont="1" applyBorder="1" applyAlignment="1">
      <alignment horizontal="right"/>
    </xf>
    <xf numFmtId="176" fontId="18" fillId="0" borderId="28" xfId="0" applyNumberFormat="1" applyFont="1" applyFill="1" applyBorder="1" applyAlignment="1">
      <alignment horizontal="right"/>
    </xf>
    <xf numFmtId="176" fontId="18" fillId="0" borderId="17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0" borderId="21" xfId="0" applyNumberFormat="1" applyFont="1" applyFill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176" fontId="18" fillId="0" borderId="20" xfId="0" applyNumberFormat="1" applyFont="1" applyBorder="1" applyAlignment="1">
      <alignment horizontal="right"/>
    </xf>
    <xf numFmtId="176" fontId="18" fillId="0" borderId="29" xfId="0" applyNumberFormat="1" applyFont="1" applyBorder="1" applyAlignment="1">
      <alignment horizontal="right"/>
    </xf>
    <xf numFmtId="176" fontId="18" fillId="0" borderId="30" xfId="0" applyNumberFormat="1" applyFont="1" applyBorder="1" applyAlignment="1">
      <alignment horizontal="right"/>
    </xf>
    <xf numFmtId="184" fontId="18" fillId="0" borderId="31" xfId="0" applyNumberFormat="1" applyFont="1" applyBorder="1" applyAlignment="1">
      <alignment horizontal="right"/>
    </xf>
    <xf numFmtId="176" fontId="18" fillId="0" borderId="32" xfId="0" applyNumberFormat="1" applyFont="1" applyBorder="1" applyAlignment="1">
      <alignment horizontal="right"/>
    </xf>
    <xf numFmtId="176" fontId="18" fillId="0" borderId="33" xfId="0" applyNumberFormat="1" applyFont="1" applyBorder="1" applyAlignment="1">
      <alignment horizontal="right"/>
    </xf>
    <xf numFmtId="176" fontId="18" fillId="0" borderId="28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18" fillId="0" borderId="18" xfId="0" applyNumberFormat="1" applyFont="1" applyBorder="1" applyAlignment="1">
      <alignment horizontal="right"/>
    </xf>
    <xf numFmtId="184" fontId="18" fillId="0" borderId="10" xfId="0" applyNumberFormat="1" applyFont="1" applyBorder="1" applyAlignment="1">
      <alignment horizontal="right"/>
    </xf>
    <xf numFmtId="176" fontId="18" fillId="0" borderId="34" xfId="0" applyNumberFormat="1" applyFont="1" applyBorder="1" applyAlignment="1">
      <alignment horizontal="right"/>
    </xf>
    <xf numFmtId="176" fontId="18" fillId="0" borderId="35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84" fontId="18" fillId="0" borderId="33" xfId="0" applyNumberFormat="1" applyFont="1" applyBorder="1" applyAlignment="1">
      <alignment horizontal="right"/>
    </xf>
    <xf numFmtId="176" fontId="18" fillId="0" borderId="27" xfId="0" applyNumberFormat="1" applyFont="1" applyBorder="1" applyAlignment="1">
      <alignment horizontal="right"/>
    </xf>
    <xf numFmtId="176" fontId="18" fillId="0" borderId="31" xfId="0" applyNumberFormat="1" applyFont="1" applyBorder="1" applyAlignment="1">
      <alignment horizontal="right"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176" fontId="18" fillId="0" borderId="38" xfId="0" applyNumberFormat="1" applyFont="1" applyBorder="1" applyAlignment="1">
      <alignment horizontal="right"/>
    </xf>
    <xf numFmtId="176" fontId="18" fillId="0" borderId="37" xfId="0" applyNumberFormat="1" applyFont="1" applyBorder="1" applyAlignment="1">
      <alignment horizontal="right"/>
    </xf>
    <xf numFmtId="176" fontId="18" fillId="0" borderId="39" xfId="0" applyNumberFormat="1" applyFont="1" applyBorder="1" applyAlignment="1">
      <alignment horizontal="right"/>
    </xf>
    <xf numFmtId="176" fontId="18" fillId="0" borderId="40" xfId="0" applyNumberFormat="1" applyFont="1" applyBorder="1" applyAlignment="1">
      <alignment horizontal="right"/>
    </xf>
    <xf numFmtId="176" fontId="18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42" xfId="0" applyNumberFormat="1" applyFont="1" applyBorder="1" applyAlignment="1">
      <alignment horizontal="right"/>
    </xf>
    <xf numFmtId="176" fontId="18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76" fontId="18" fillId="0" borderId="32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0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9" xfId="0" applyFont="1" applyBorder="1" applyAlignment="1">
      <alignment horizontal="center" vertical="distributed" wrapText="1"/>
    </xf>
    <xf numFmtId="0" fontId="19" fillId="0" borderId="5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3" fillId="0" borderId="1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19" fillId="0" borderId="52" xfId="0" applyFont="1" applyBorder="1" applyAlignment="1">
      <alignment horizontal="justify" vertical="center" wrapText="1"/>
    </xf>
    <xf numFmtId="0" fontId="19" fillId="0" borderId="28" xfId="0" applyFont="1" applyBorder="1" applyAlignment="1">
      <alignment horizontal="justify" vertical="center"/>
    </xf>
    <xf numFmtId="0" fontId="19" fillId="0" borderId="35" xfId="0" applyFont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="75" zoomScaleNormal="75" zoomScaleSheetLayoutView="100" zoomScalePageLayoutView="0" workbookViewId="0" topLeftCell="A1">
      <selection activeCell="R56" sqref="R56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0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松山市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56326</v>
      </c>
      <c r="J9" s="65">
        <f>I9/H10*100</f>
        <v>100</v>
      </c>
      <c r="K9" s="64"/>
      <c r="L9" s="63">
        <v>70</v>
      </c>
      <c r="M9" s="63">
        <v>4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89412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59396</v>
      </c>
      <c r="G10" s="73"/>
      <c r="H10" s="62">
        <v>56326</v>
      </c>
      <c r="I10" s="74"/>
      <c r="J10" s="75"/>
      <c r="K10" s="64">
        <v>50683</v>
      </c>
      <c r="L10" s="76"/>
      <c r="M10" s="76"/>
      <c r="N10" s="62"/>
      <c r="O10" s="64">
        <v>855</v>
      </c>
      <c r="P10" s="63">
        <v>55471</v>
      </c>
      <c r="Q10" s="63"/>
      <c r="R10" s="77"/>
      <c r="S10" s="78">
        <v>2962</v>
      </c>
      <c r="T10" s="63">
        <v>30718</v>
      </c>
      <c r="U10" s="63">
        <v>22646</v>
      </c>
      <c r="V10" s="63"/>
      <c r="W10" s="63"/>
      <c r="X10" s="63"/>
      <c r="Y10" s="63"/>
      <c r="Z10" s="63"/>
      <c r="AA10" s="62"/>
      <c r="AB10" s="64">
        <v>3</v>
      </c>
      <c r="AC10" s="63" t="s">
        <v>112</v>
      </c>
      <c r="AD10" s="63">
        <v>3</v>
      </c>
      <c r="AE10" s="62">
        <v>3</v>
      </c>
      <c r="AF10" s="76"/>
      <c r="AG10" s="64">
        <v>36</v>
      </c>
      <c r="AH10" s="63">
        <v>7</v>
      </c>
      <c r="AI10" s="64">
        <v>1774923</v>
      </c>
      <c r="AJ10" s="74">
        <v>1406389</v>
      </c>
      <c r="AK10" s="76">
        <v>731794</v>
      </c>
      <c r="AL10" s="72">
        <v>4</v>
      </c>
    </row>
    <row r="11" spans="1:38" ht="13.5">
      <c r="A11" s="150"/>
      <c r="B11" s="59"/>
      <c r="C11" s="59"/>
      <c r="D11" s="59"/>
      <c r="E11" s="59"/>
      <c r="F11" s="79"/>
      <c r="G11" s="80">
        <v>3070</v>
      </c>
      <c r="H11" s="79"/>
      <c r="I11" s="81"/>
      <c r="J11" s="82"/>
      <c r="K11" s="81"/>
      <c r="L11" s="80">
        <v>4548</v>
      </c>
      <c r="M11" s="80">
        <v>1095</v>
      </c>
      <c r="N11" s="79"/>
      <c r="O11" s="81"/>
      <c r="P11" s="80"/>
      <c r="Q11" s="80"/>
      <c r="R11" s="83">
        <f>SUM(O10:Q10)</f>
        <v>56326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48050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25375</v>
      </c>
      <c r="J12" s="65">
        <f>I12/H13*100</f>
        <v>79.34894774695894</v>
      </c>
      <c r="K12" s="64"/>
      <c r="L12" s="63">
        <v>23</v>
      </c>
      <c r="M12" s="63">
        <v>3</v>
      </c>
      <c r="N12" s="62"/>
      <c r="O12" s="64"/>
      <c r="P12" s="63"/>
      <c r="Q12" s="63"/>
      <c r="R12" s="66">
        <f>(O13+P13+Q13)/H13*100</f>
        <v>92.48256668438663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19222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86845</v>
      </c>
      <c r="G13" s="73">
        <v>21000</v>
      </c>
      <c r="H13" s="62">
        <v>31979</v>
      </c>
      <c r="I13" s="74"/>
      <c r="J13" s="75"/>
      <c r="K13" s="64">
        <v>30623</v>
      </c>
      <c r="L13" s="76"/>
      <c r="M13" s="76"/>
      <c r="N13" s="62">
        <v>2404</v>
      </c>
      <c r="O13" s="64">
        <v>833</v>
      </c>
      <c r="P13" s="63">
        <v>24266</v>
      </c>
      <c r="Q13" s="63">
        <v>4476</v>
      </c>
      <c r="R13" s="77"/>
      <c r="S13" s="78">
        <v>247</v>
      </c>
      <c r="T13" s="63">
        <v>1184</v>
      </c>
      <c r="U13" s="63">
        <v>23571</v>
      </c>
      <c r="V13" s="63">
        <v>373</v>
      </c>
      <c r="W13" s="63">
        <v>160</v>
      </c>
      <c r="X13" s="63">
        <v>2296</v>
      </c>
      <c r="Y13" s="63">
        <v>4148</v>
      </c>
      <c r="Z13" s="63"/>
      <c r="AA13" s="62">
        <v>2341</v>
      </c>
      <c r="AB13" s="64">
        <v>1</v>
      </c>
      <c r="AC13" s="63" t="s">
        <v>112</v>
      </c>
      <c r="AD13" s="63">
        <v>1</v>
      </c>
      <c r="AE13" s="62" t="s">
        <v>112</v>
      </c>
      <c r="AF13" s="76"/>
      <c r="AG13" s="64">
        <v>1</v>
      </c>
      <c r="AH13" s="63"/>
      <c r="AI13" s="64">
        <v>477858</v>
      </c>
      <c r="AJ13" s="74">
        <v>341933</v>
      </c>
      <c r="AK13" s="76">
        <v>211070</v>
      </c>
      <c r="AL13" s="72">
        <v>5</v>
      </c>
    </row>
    <row r="14" spans="1:38" ht="13.5">
      <c r="A14" s="150"/>
      <c r="B14" s="59"/>
      <c r="C14" s="59"/>
      <c r="D14" s="59"/>
      <c r="E14" s="59"/>
      <c r="F14" s="79"/>
      <c r="G14" s="80">
        <v>33866</v>
      </c>
      <c r="H14" s="79"/>
      <c r="I14" s="81">
        <v>6604</v>
      </c>
      <c r="J14" s="82"/>
      <c r="K14" s="81"/>
      <c r="L14" s="80">
        <v>735</v>
      </c>
      <c r="M14" s="80">
        <v>621</v>
      </c>
      <c r="N14" s="79"/>
      <c r="O14" s="81"/>
      <c r="P14" s="80"/>
      <c r="Q14" s="80"/>
      <c r="R14" s="83">
        <f>SUM(O13:Q13)</f>
        <v>29575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11165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81701</v>
      </c>
      <c r="J15" s="65">
        <f>I15/H16*100</f>
        <v>92.52137478059001</v>
      </c>
      <c r="K15" s="64"/>
      <c r="L15" s="63">
        <v>93</v>
      </c>
      <c r="M15" s="63">
        <v>7</v>
      </c>
      <c r="N15" s="62"/>
      <c r="O15" s="64"/>
      <c r="P15" s="63"/>
      <c r="Q15" s="63"/>
      <c r="R15" s="66">
        <f>(O16+P16+Q16)/H16*100</f>
        <v>97.27761734896099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108634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146241</v>
      </c>
      <c r="G16" s="73">
        <v>21000</v>
      </c>
      <c r="H16" s="62">
        <v>88305</v>
      </c>
      <c r="I16" s="74"/>
      <c r="J16" s="75"/>
      <c r="K16" s="64">
        <v>81306</v>
      </c>
      <c r="L16" s="76"/>
      <c r="M16" s="76"/>
      <c r="N16" s="62">
        <v>2404</v>
      </c>
      <c r="O16" s="64">
        <v>1688</v>
      </c>
      <c r="P16" s="63">
        <v>79737</v>
      </c>
      <c r="Q16" s="63">
        <v>4476</v>
      </c>
      <c r="R16" s="77"/>
      <c r="S16" s="78">
        <v>3209</v>
      </c>
      <c r="T16" s="63">
        <v>31902</v>
      </c>
      <c r="U16" s="63">
        <v>46217</v>
      </c>
      <c r="V16" s="63">
        <v>373</v>
      </c>
      <c r="W16" s="63">
        <v>160</v>
      </c>
      <c r="X16" s="63">
        <v>2296</v>
      </c>
      <c r="Y16" s="63">
        <v>4148</v>
      </c>
      <c r="Z16" s="63"/>
      <c r="AA16" s="62">
        <v>2341</v>
      </c>
      <c r="AB16" s="64">
        <v>4</v>
      </c>
      <c r="AC16" s="63" t="s">
        <v>112</v>
      </c>
      <c r="AD16" s="63">
        <v>4</v>
      </c>
      <c r="AE16" s="62">
        <v>3</v>
      </c>
      <c r="AF16" s="76"/>
      <c r="AG16" s="64">
        <v>37</v>
      </c>
      <c r="AH16" s="63">
        <v>7</v>
      </c>
      <c r="AI16" s="64">
        <v>2252781</v>
      </c>
      <c r="AJ16" s="74">
        <v>1748322</v>
      </c>
      <c r="AK16" s="76">
        <v>942864</v>
      </c>
      <c r="AL16" s="72">
        <v>9</v>
      </c>
    </row>
    <row r="17" spans="1:38" ht="13.5">
      <c r="A17" s="150"/>
      <c r="B17" s="59"/>
      <c r="C17" s="59"/>
      <c r="D17" s="59"/>
      <c r="E17" s="59"/>
      <c r="F17" s="79"/>
      <c r="G17" s="80">
        <v>36936</v>
      </c>
      <c r="H17" s="79"/>
      <c r="I17" s="81">
        <v>6604</v>
      </c>
      <c r="J17" s="82"/>
      <c r="K17" s="81"/>
      <c r="L17" s="80">
        <v>5283</v>
      </c>
      <c r="M17" s="80">
        <v>1716</v>
      </c>
      <c r="N17" s="79"/>
      <c r="O17" s="81"/>
      <c r="P17" s="80"/>
      <c r="Q17" s="80"/>
      <c r="R17" s="83">
        <f>SUM(O16:Q16)</f>
        <v>85901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59215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113012</v>
      </c>
      <c r="J18" s="65">
        <f>I18/H19*100</f>
        <v>94.24735218080227</v>
      </c>
      <c r="K18" s="64"/>
      <c r="L18" s="63">
        <v>88</v>
      </c>
      <c r="M18" s="63">
        <v>3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109979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129631</v>
      </c>
      <c r="G19" s="73"/>
      <c r="H19" s="62">
        <v>119910</v>
      </c>
      <c r="I19" s="74"/>
      <c r="J19" s="75"/>
      <c r="K19" s="64">
        <v>115367</v>
      </c>
      <c r="L19" s="76"/>
      <c r="M19" s="76"/>
      <c r="N19" s="62"/>
      <c r="O19" s="64">
        <v>3633</v>
      </c>
      <c r="P19" s="63">
        <v>95216</v>
      </c>
      <c r="Q19" s="63">
        <v>21061</v>
      </c>
      <c r="R19" s="77"/>
      <c r="S19" s="78">
        <v>1575</v>
      </c>
      <c r="T19" s="63">
        <v>7731</v>
      </c>
      <c r="U19" s="63">
        <v>96385</v>
      </c>
      <c r="V19" s="63">
        <v>7321</v>
      </c>
      <c r="W19" s="63">
        <v>179</v>
      </c>
      <c r="X19" s="63">
        <v>4611</v>
      </c>
      <c r="Y19" s="63">
        <v>2108</v>
      </c>
      <c r="Z19" s="63"/>
      <c r="AA19" s="62">
        <v>104</v>
      </c>
      <c r="AB19" s="64">
        <v>1</v>
      </c>
      <c r="AC19" s="63">
        <v>2</v>
      </c>
      <c r="AD19" s="63">
        <v>3</v>
      </c>
      <c r="AE19" s="62">
        <v>4</v>
      </c>
      <c r="AF19" s="76"/>
      <c r="AG19" s="64">
        <v>13</v>
      </c>
      <c r="AH19" s="63">
        <v>2</v>
      </c>
      <c r="AI19" s="64">
        <v>1919831</v>
      </c>
      <c r="AJ19" s="74">
        <v>1492643</v>
      </c>
      <c r="AK19" s="76">
        <v>854112</v>
      </c>
      <c r="AL19" s="72">
        <v>10</v>
      </c>
    </row>
    <row r="20" spans="1:38" ht="13.5">
      <c r="A20" s="45"/>
      <c r="B20" s="59"/>
      <c r="C20" s="59"/>
      <c r="D20" s="59"/>
      <c r="E20" s="59"/>
      <c r="F20" s="79"/>
      <c r="G20" s="80">
        <v>9721</v>
      </c>
      <c r="H20" s="79"/>
      <c r="I20" s="81">
        <v>6898</v>
      </c>
      <c r="J20" s="82"/>
      <c r="K20" s="81"/>
      <c r="L20" s="80">
        <v>1769</v>
      </c>
      <c r="M20" s="80">
        <v>2774</v>
      </c>
      <c r="N20" s="79"/>
      <c r="O20" s="81"/>
      <c r="P20" s="80"/>
      <c r="Q20" s="80"/>
      <c r="R20" s="83">
        <f>SUM(O19:Q19)</f>
        <v>119910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75563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125382</v>
      </c>
      <c r="J21" s="65">
        <f>I21/H22*100</f>
        <v>73.02090188518814</v>
      </c>
      <c r="K21" s="64"/>
      <c r="L21" s="63">
        <v>135</v>
      </c>
      <c r="M21" s="63"/>
      <c r="N21" s="62"/>
      <c r="O21" s="64"/>
      <c r="P21" s="63"/>
      <c r="Q21" s="63"/>
      <c r="R21" s="66">
        <f>(O22+P22+Q22)/H22*100</f>
        <v>99.08157500859022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86863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193585</v>
      </c>
      <c r="G22" s="73">
        <v>4626</v>
      </c>
      <c r="H22" s="62">
        <v>171707</v>
      </c>
      <c r="I22" s="74"/>
      <c r="J22" s="75"/>
      <c r="K22" s="64">
        <v>169888</v>
      </c>
      <c r="L22" s="76"/>
      <c r="M22" s="76"/>
      <c r="N22" s="62">
        <v>1577</v>
      </c>
      <c r="O22" s="64">
        <v>1278</v>
      </c>
      <c r="P22" s="63">
        <v>95164</v>
      </c>
      <c r="Q22" s="63">
        <v>73688</v>
      </c>
      <c r="R22" s="77"/>
      <c r="S22" s="78">
        <v>364</v>
      </c>
      <c r="T22" s="63">
        <v>892</v>
      </c>
      <c r="U22" s="63">
        <v>100584</v>
      </c>
      <c r="V22" s="63">
        <v>23542</v>
      </c>
      <c r="W22" s="63">
        <v>1263</v>
      </c>
      <c r="X22" s="63">
        <v>19669</v>
      </c>
      <c r="Y22" s="63">
        <v>25393</v>
      </c>
      <c r="Z22" s="63"/>
      <c r="AA22" s="62">
        <v>2007</v>
      </c>
      <c r="AB22" s="64">
        <v>4</v>
      </c>
      <c r="AC22" s="63">
        <v>3</v>
      </c>
      <c r="AD22" s="63" t="s">
        <v>112</v>
      </c>
      <c r="AE22" s="62">
        <v>8</v>
      </c>
      <c r="AF22" s="76"/>
      <c r="AG22" s="64">
        <v>8</v>
      </c>
      <c r="AH22" s="63"/>
      <c r="AI22" s="64">
        <v>1874396</v>
      </c>
      <c r="AJ22" s="74">
        <v>1487315</v>
      </c>
      <c r="AK22" s="76">
        <v>934146</v>
      </c>
      <c r="AL22" s="72">
        <v>29</v>
      </c>
    </row>
    <row r="23" spans="1:38" ht="13.5">
      <c r="A23" s="45"/>
      <c r="B23" s="59"/>
      <c r="C23" s="59"/>
      <c r="D23" s="59"/>
      <c r="E23" s="59"/>
      <c r="F23" s="79"/>
      <c r="G23" s="80">
        <v>17252</v>
      </c>
      <c r="H23" s="79"/>
      <c r="I23" s="81">
        <v>46325</v>
      </c>
      <c r="J23" s="82"/>
      <c r="K23" s="81"/>
      <c r="L23" s="80">
        <v>1819</v>
      </c>
      <c r="M23" s="80"/>
      <c r="N23" s="79"/>
      <c r="O23" s="81"/>
      <c r="P23" s="80"/>
      <c r="Q23" s="80"/>
      <c r="R23" s="83">
        <f>SUM(O22:Q22)</f>
        <v>170130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63909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238394</v>
      </c>
      <c r="J24" s="65">
        <f>I24/H25*100</f>
        <v>81.74900640223306</v>
      </c>
      <c r="K24" s="64"/>
      <c r="L24" s="63">
        <v>223</v>
      </c>
      <c r="M24" s="63">
        <v>3</v>
      </c>
      <c r="N24" s="62"/>
      <c r="O24" s="64"/>
      <c r="P24" s="63"/>
      <c r="Q24" s="63"/>
      <c r="R24" s="66">
        <f>(O25+P25+Q25)/H25*100</f>
        <v>99.45922219898017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196842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323216</v>
      </c>
      <c r="G25" s="73">
        <v>4626</v>
      </c>
      <c r="H25" s="62">
        <v>291617</v>
      </c>
      <c r="I25" s="74"/>
      <c r="J25" s="75"/>
      <c r="K25" s="64">
        <v>285255</v>
      </c>
      <c r="L25" s="76"/>
      <c r="M25" s="76"/>
      <c r="N25" s="62">
        <v>1577</v>
      </c>
      <c r="O25" s="64">
        <v>4911</v>
      </c>
      <c r="P25" s="63">
        <v>190380</v>
      </c>
      <c r="Q25" s="63">
        <v>94749</v>
      </c>
      <c r="R25" s="77"/>
      <c r="S25" s="78">
        <v>1939</v>
      </c>
      <c r="T25" s="63">
        <v>8623</v>
      </c>
      <c r="U25" s="63">
        <v>196969</v>
      </c>
      <c r="V25" s="63">
        <v>30863</v>
      </c>
      <c r="W25" s="63">
        <v>1442</v>
      </c>
      <c r="X25" s="63">
        <v>24280</v>
      </c>
      <c r="Y25" s="63">
        <v>27501</v>
      </c>
      <c r="Z25" s="63"/>
      <c r="AA25" s="62">
        <v>2111</v>
      </c>
      <c r="AB25" s="64">
        <v>5</v>
      </c>
      <c r="AC25" s="63">
        <v>5</v>
      </c>
      <c r="AD25" s="63">
        <v>3</v>
      </c>
      <c r="AE25" s="62">
        <v>12</v>
      </c>
      <c r="AF25" s="76"/>
      <c r="AG25" s="64">
        <v>21</v>
      </c>
      <c r="AH25" s="63">
        <v>2</v>
      </c>
      <c r="AI25" s="64">
        <v>3794227</v>
      </c>
      <c r="AJ25" s="74">
        <v>2979958</v>
      </c>
      <c r="AK25" s="76">
        <v>1788258</v>
      </c>
      <c r="AL25" s="72">
        <v>39</v>
      </c>
    </row>
    <row r="26" spans="1:38" ht="13.5">
      <c r="A26" s="150"/>
      <c r="B26" s="59"/>
      <c r="C26" s="59"/>
      <c r="D26" s="59"/>
      <c r="E26" s="59"/>
      <c r="F26" s="79"/>
      <c r="G26" s="80">
        <v>26973</v>
      </c>
      <c r="H26" s="79"/>
      <c r="I26" s="81">
        <v>53223</v>
      </c>
      <c r="J26" s="82"/>
      <c r="K26" s="81"/>
      <c r="L26" s="80">
        <v>3588</v>
      </c>
      <c r="M26" s="80">
        <v>2774</v>
      </c>
      <c r="N26" s="79"/>
      <c r="O26" s="81"/>
      <c r="P26" s="80"/>
      <c r="Q26" s="80"/>
      <c r="R26" s="83">
        <f>SUM(O25:Q25)</f>
        <v>290040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139472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320095</v>
      </c>
      <c r="J27" s="65">
        <f>I27/H28*100</f>
        <v>84.25282031574902</v>
      </c>
      <c r="K27" s="64"/>
      <c r="L27" s="63">
        <v>316</v>
      </c>
      <c r="M27" s="63">
        <v>10</v>
      </c>
      <c r="N27" s="62"/>
      <c r="O27" s="64"/>
      <c r="P27" s="63"/>
      <c r="Q27" s="63"/>
      <c r="R27" s="66">
        <f>(O28+P28+Q28)/H28*100</f>
        <v>98.95215333673754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305476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469457</v>
      </c>
      <c r="G28" s="73">
        <v>25626</v>
      </c>
      <c r="H28" s="62">
        <v>379922</v>
      </c>
      <c r="I28" s="74"/>
      <c r="J28" s="75"/>
      <c r="K28" s="64">
        <v>366561</v>
      </c>
      <c r="L28" s="76"/>
      <c r="M28" s="76"/>
      <c r="N28" s="62">
        <v>3981</v>
      </c>
      <c r="O28" s="64">
        <v>6599</v>
      </c>
      <c r="P28" s="63">
        <v>270117</v>
      </c>
      <c r="Q28" s="63">
        <v>99225</v>
      </c>
      <c r="R28" s="77"/>
      <c r="S28" s="78">
        <v>5148</v>
      </c>
      <c r="T28" s="63">
        <v>40525</v>
      </c>
      <c r="U28" s="63">
        <v>243186</v>
      </c>
      <c r="V28" s="63">
        <v>31236</v>
      </c>
      <c r="W28" s="63">
        <v>1602</v>
      </c>
      <c r="X28" s="63">
        <v>26576</v>
      </c>
      <c r="Y28" s="63">
        <v>31649</v>
      </c>
      <c r="Z28" s="63"/>
      <c r="AA28" s="62">
        <v>4452</v>
      </c>
      <c r="AB28" s="64">
        <v>9</v>
      </c>
      <c r="AC28" s="63">
        <v>5</v>
      </c>
      <c r="AD28" s="63">
        <v>7</v>
      </c>
      <c r="AE28" s="62">
        <v>15</v>
      </c>
      <c r="AF28" s="76"/>
      <c r="AG28" s="64">
        <v>58</v>
      </c>
      <c r="AH28" s="63">
        <v>9</v>
      </c>
      <c r="AI28" s="64">
        <v>6047008</v>
      </c>
      <c r="AJ28" s="74">
        <v>4728280</v>
      </c>
      <c r="AK28" s="76">
        <v>2731122</v>
      </c>
      <c r="AL28" s="72">
        <v>48</v>
      </c>
    </row>
    <row r="29" spans="1:38" ht="13.5">
      <c r="A29" s="150"/>
      <c r="B29" s="59"/>
      <c r="C29" s="59"/>
      <c r="D29" s="59"/>
      <c r="E29" s="59"/>
      <c r="F29" s="79"/>
      <c r="G29" s="80">
        <v>63909</v>
      </c>
      <c r="H29" s="79"/>
      <c r="I29" s="81">
        <v>59827</v>
      </c>
      <c r="J29" s="82"/>
      <c r="K29" s="81"/>
      <c r="L29" s="80">
        <v>8871</v>
      </c>
      <c r="M29" s="80">
        <v>4490</v>
      </c>
      <c r="N29" s="79"/>
      <c r="O29" s="81"/>
      <c r="P29" s="80"/>
      <c r="Q29" s="80"/>
      <c r="R29" s="83">
        <f>SUM(O28:Q28)</f>
        <v>375941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198687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263769</v>
      </c>
      <c r="J30" s="65">
        <f>I30/H31*100</f>
        <v>81.51182338471428</v>
      </c>
      <c r="K30" s="64"/>
      <c r="L30" s="63">
        <v>246</v>
      </c>
      <c r="M30" s="63">
        <v>6</v>
      </c>
      <c r="N30" s="62"/>
      <c r="O30" s="64"/>
      <c r="P30" s="63"/>
      <c r="Q30" s="63"/>
      <c r="R30" s="66">
        <f>(O31+P31+Q31)/H31*100</f>
        <v>98.76976229619649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216064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410061</v>
      </c>
      <c r="G31" s="73">
        <v>25626</v>
      </c>
      <c r="H31" s="62">
        <v>323596</v>
      </c>
      <c r="I31" s="74"/>
      <c r="J31" s="75"/>
      <c r="K31" s="64">
        <v>315878</v>
      </c>
      <c r="L31" s="76"/>
      <c r="M31" s="76"/>
      <c r="N31" s="62">
        <v>3981</v>
      </c>
      <c r="O31" s="64">
        <v>5744</v>
      </c>
      <c r="P31" s="63">
        <v>214646</v>
      </c>
      <c r="Q31" s="63">
        <v>99225</v>
      </c>
      <c r="R31" s="86"/>
      <c r="S31" s="78">
        <v>2186</v>
      </c>
      <c r="T31" s="63">
        <v>9807</v>
      </c>
      <c r="U31" s="63">
        <v>220540</v>
      </c>
      <c r="V31" s="63">
        <v>31236</v>
      </c>
      <c r="W31" s="63">
        <v>1602</v>
      </c>
      <c r="X31" s="63">
        <v>26576</v>
      </c>
      <c r="Y31" s="63">
        <v>31649</v>
      </c>
      <c r="Z31" s="63"/>
      <c r="AA31" s="62">
        <v>4452</v>
      </c>
      <c r="AB31" s="64">
        <v>6</v>
      </c>
      <c r="AC31" s="63">
        <v>5</v>
      </c>
      <c r="AD31" s="63">
        <v>4</v>
      </c>
      <c r="AE31" s="62">
        <v>12</v>
      </c>
      <c r="AF31" s="76"/>
      <c r="AG31" s="64">
        <v>22</v>
      </c>
      <c r="AH31" s="63">
        <v>2</v>
      </c>
      <c r="AI31" s="64">
        <v>4272085</v>
      </c>
      <c r="AJ31" s="74">
        <v>3321891</v>
      </c>
      <c r="AK31" s="76">
        <v>1999328</v>
      </c>
      <c r="AL31" s="72">
        <v>44</v>
      </c>
    </row>
    <row r="32" spans="1:38" ht="13.5">
      <c r="A32" s="150"/>
      <c r="B32" s="59"/>
      <c r="C32" s="59"/>
      <c r="D32" s="59"/>
      <c r="E32" s="59"/>
      <c r="F32" s="79"/>
      <c r="G32" s="80">
        <v>60839</v>
      </c>
      <c r="H32" s="79"/>
      <c r="I32" s="81">
        <v>59827</v>
      </c>
      <c r="J32" s="82"/>
      <c r="K32" s="81"/>
      <c r="L32" s="80">
        <v>4323</v>
      </c>
      <c r="M32" s="80">
        <v>3395</v>
      </c>
      <c r="N32" s="79"/>
      <c r="O32" s="81"/>
      <c r="P32" s="80"/>
      <c r="Q32" s="80"/>
      <c r="R32" s="83">
        <f>SUM(O31:Q31)</f>
        <v>319615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150637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173659</v>
      </c>
      <c r="J33" s="65">
        <f>I33/H34*100</f>
        <v>85.318509202032</v>
      </c>
      <c r="K33" s="64"/>
      <c r="L33" s="63">
        <v>159</v>
      </c>
      <c r="M33" s="63">
        <v>1</v>
      </c>
      <c r="N33" s="62"/>
      <c r="O33" s="64"/>
      <c r="P33" s="63"/>
      <c r="Q33" s="63"/>
      <c r="R33" s="66">
        <f>R35/H34*100</f>
        <v>97.20254296410569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106014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212563</v>
      </c>
      <c r="G34" s="73">
        <v>2686</v>
      </c>
      <c r="H34" s="62">
        <v>203542</v>
      </c>
      <c r="I34" s="74"/>
      <c r="J34" s="75"/>
      <c r="K34" s="64">
        <v>200255</v>
      </c>
      <c r="L34" s="76"/>
      <c r="M34" s="76"/>
      <c r="N34" s="62">
        <v>5694</v>
      </c>
      <c r="O34" s="64">
        <v>4983</v>
      </c>
      <c r="P34" s="63">
        <v>49901</v>
      </c>
      <c r="Q34" s="63">
        <v>142964</v>
      </c>
      <c r="R34" s="77"/>
      <c r="S34" s="78">
        <v>4120</v>
      </c>
      <c r="T34" s="63">
        <v>7426</v>
      </c>
      <c r="U34" s="63">
        <v>77558</v>
      </c>
      <c r="V34" s="63">
        <v>84555</v>
      </c>
      <c r="W34" s="63">
        <v>205</v>
      </c>
      <c r="X34" s="63">
        <v>199</v>
      </c>
      <c r="Y34" s="63">
        <v>29479</v>
      </c>
      <c r="Z34" s="63" t="s">
        <v>112</v>
      </c>
      <c r="AA34" s="62">
        <v>4343</v>
      </c>
      <c r="AB34" s="64">
        <v>3</v>
      </c>
      <c r="AC34" s="63">
        <v>13</v>
      </c>
      <c r="AD34" s="63">
        <v>3</v>
      </c>
      <c r="AE34" s="62">
        <v>23</v>
      </c>
      <c r="AF34" s="76"/>
      <c r="AG34" s="64">
        <v>10</v>
      </c>
      <c r="AH34" s="63" t="s">
        <v>112</v>
      </c>
      <c r="AI34" s="64">
        <v>1897371</v>
      </c>
      <c r="AJ34" s="74">
        <v>1752452</v>
      </c>
      <c r="AK34" s="76">
        <v>1204162</v>
      </c>
      <c r="AL34" s="72">
        <v>260</v>
      </c>
    </row>
    <row r="35" spans="1:38" ht="13.5">
      <c r="A35" s="45"/>
      <c r="B35" s="59"/>
      <c r="C35" s="59"/>
      <c r="D35" s="59"/>
      <c r="E35" s="59"/>
      <c r="F35" s="79"/>
      <c r="G35" s="80">
        <v>6335</v>
      </c>
      <c r="H35" s="79"/>
      <c r="I35" s="81">
        <v>29883</v>
      </c>
      <c r="J35" s="82"/>
      <c r="K35" s="81"/>
      <c r="L35" s="80">
        <v>2959</v>
      </c>
      <c r="M35" s="80">
        <v>328</v>
      </c>
      <c r="N35" s="79"/>
      <c r="O35" s="81"/>
      <c r="P35" s="80"/>
      <c r="Q35" s="80"/>
      <c r="R35" s="83">
        <f>SUM(O34:Q34)</f>
        <v>197848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60746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146770</v>
      </c>
      <c r="J36" s="65">
        <f>I36/H37*100</f>
        <v>73.17097489842212</v>
      </c>
      <c r="K36" s="64"/>
      <c r="L36" s="63">
        <v>179</v>
      </c>
      <c r="M36" s="63" t="s">
        <v>112</v>
      </c>
      <c r="N36" s="62"/>
      <c r="O36" s="64"/>
      <c r="P36" s="63"/>
      <c r="Q36" s="63"/>
      <c r="R36" s="66">
        <f>R38/H37*100</f>
        <v>95.89650272951616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23970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206397</v>
      </c>
      <c r="G37" s="73">
        <v>3796</v>
      </c>
      <c r="H37" s="62">
        <v>200585</v>
      </c>
      <c r="I37" s="74"/>
      <c r="J37" s="75"/>
      <c r="K37" s="64">
        <v>199349</v>
      </c>
      <c r="L37" s="76"/>
      <c r="M37" s="76"/>
      <c r="N37" s="62">
        <v>8231</v>
      </c>
      <c r="O37" s="64">
        <v>13071</v>
      </c>
      <c r="P37" s="63">
        <v>8690</v>
      </c>
      <c r="Q37" s="63">
        <v>170593</v>
      </c>
      <c r="R37" s="77"/>
      <c r="S37" s="78">
        <v>5</v>
      </c>
      <c r="T37" s="63">
        <v>159</v>
      </c>
      <c r="U37" s="63">
        <v>35405</v>
      </c>
      <c r="V37" s="63">
        <v>111200</v>
      </c>
      <c r="W37" s="63">
        <v>235</v>
      </c>
      <c r="X37" s="63">
        <v>740</v>
      </c>
      <c r="Y37" s="63">
        <v>52841</v>
      </c>
      <c r="Z37" s="63" t="s">
        <v>112</v>
      </c>
      <c r="AA37" s="62">
        <v>11210</v>
      </c>
      <c r="AB37" s="64">
        <v>1</v>
      </c>
      <c r="AC37" s="63">
        <v>11</v>
      </c>
      <c r="AD37" s="63">
        <v>1</v>
      </c>
      <c r="AE37" s="62">
        <v>9</v>
      </c>
      <c r="AF37" s="76"/>
      <c r="AG37" s="64" t="s">
        <v>112</v>
      </c>
      <c r="AH37" s="63" t="s">
        <v>112</v>
      </c>
      <c r="AI37" s="64">
        <v>1226469</v>
      </c>
      <c r="AJ37" s="74">
        <v>1074240</v>
      </c>
      <c r="AK37" s="76">
        <v>818055</v>
      </c>
      <c r="AL37" s="72">
        <v>362</v>
      </c>
    </row>
    <row r="38" spans="1:38" ht="13.5">
      <c r="A38" s="45"/>
      <c r="B38" s="59"/>
      <c r="C38" s="59"/>
      <c r="D38" s="59"/>
      <c r="E38" s="59"/>
      <c r="F38" s="79"/>
      <c r="G38" s="80">
        <v>2016</v>
      </c>
      <c r="H38" s="79"/>
      <c r="I38" s="81">
        <v>53815</v>
      </c>
      <c r="J38" s="82"/>
      <c r="K38" s="81"/>
      <c r="L38" s="80">
        <v>1236</v>
      </c>
      <c r="M38" s="80" t="s">
        <v>112</v>
      </c>
      <c r="N38" s="79"/>
      <c r="O38" s="81"/>
      <c r="P38" s="80"/>
      <c r="Q38" s="80"/>
      <c r="R38" s="83">
        <f>SUM(O37:Q37)</f>
        <v>192354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17020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/>
      <c r="H39" s="62"/>
      <c r="I39" s="64">
        <v>320429</v>
      </c>
      <c r="J39" s="65">
        <f>I39/H40*100</f>
        <v>79.28918384567227</v>
      </c>
      <c r="K39" s="64"/>
      <c r="L39" s="63">
        <v>338</v>
      </c>
      <c r="M39" s="63">
        <v>1</v>
      </c>
      <c r="N39" s="62"/>
      <c r="O39" s="64"/>
      <c r="P39" s="63"/>
      <c r="Q39" s="63"/>
      <c r="R39" s="66">
        <f>R41/H40*100</f>
        <v>96.5543009994383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129984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418960</v>
      </c>
      <c r="G40" s="73">
        <v>6482</v>
      </c>
      <c r="H40" s="62">
        <v>404127</v>
      </c>
      <c r="I40" s="74">
        <v>0</v>
      </c>
      <c r="J40" s="75"/>
      <c r="K40" s="64">
        <v>399604</v>
      </c>
      <c r="L40" s="76">
        <v>0</v>
      </c>
      <c r="M40" s="76">
        <v>0</v>
      </c>
      <c r="N40" s="62">
        <v>13925</v>
      </c>
      <c r="O40" s="64">
        <v>18054</v>
      </c>
      <c r="P40" s="63">
        <v>58591</v>
      </c>
      <c r="Q40" s="63">
        <v>313557</v>
      </c>
      <c r="R40" s="77">
        <v>0</v>
      </c>
      <c r="S40" s="78">
        <v>4125</v>
      </c>
      <c r="T40" s="63">
        <v>7585</v>
      </c>
      <c r="U40" s="63">
        <v>112963</v>
      </c>
      <c r="V40" s="63">
        <v>195755</v>
      </c>
      <c r="W40" s="63">
        <v>440</v>
      </c>
      <c r="X40" s="63">
        <v>939</v>
      </c>
      <c r="Y40" s="63">
        <v>82320</v>
      </c>
      <c r="Z40" s="63">
        <v>0</v>
      </c>
      <c r="AA40" s="62">
        <v>15553</v>
      </c>
      <c r="AB40" s="64">
        <v>4</v>
      </c>
      <c r="AC40" s="63">
        <v>24</v>
      </c>
      <c r="AD40" s="63">
        <v>4</v>
      </c>
      <c r="AE40" s="62">
        <v>32</v>
      </c>
      <c r="AF40" s="76">
        <v>0</v>
      </c>
      <c r="AG40" s="64">
        <v>10</v>
      </c>
      <c r="AH40" s="63">
        <v>0</v>
      </c>
      <c r="AI40" s="64">
        <v>3123840</v>
      </c>
      <c r="AJ40" s="74">
        <v>2826692</v>
      </c>
      <c r="AK40" s="76">
        <v>2022217</v>
      </c>
      <c r="AL40" s="72">
        <v>622</v>
      </c>
    </row>
    <row r="41" spans="1:38" ht="13.5">
      <c r="A41" s="150"/>
      <c r="B41" s="59"/>
      <c r="C41" s="59"/>
      <c r="D41" s="59"/>
      <c r="E41" s="59"/>
      <c r="F41" s="79"/>
      <c r="G41" s="80">
        <v>8351</v>
      </c>
      <c r="H41" s="79"/>
      <c r="I41" s="81">
        <v>83698</v>
      </c>
      <c r="J41" s="82"/>
      <c r="K41" s="81"/>
      <c r="L41" s="80">
        <v>4195</v>
      </c>
      <c r="M41" s="80">
        <v>328</v>
      </c>
      <c r="N41" s="79"/>
      <c r="O41" s="81"/>
      <c r="P41" s="80"/>
      <c r="Q41" s="80"/>
      <c r="R41" s="83">
        <f>SUM(O40:Q40)</f>
        <v>390202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77766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101</v>
      </c>
      <c r="H42" s="62"/>
      <c r="I42" s="64">
        <v>762245</v>
      </c>
      <c r="J42" s="65">
        <f>I42/H43*100</f>
        <v>58.16958998278368</v>
      </c>
      <c r="K42" s="64"/>
      <c r="L42" s="63">
        <v>824</v>
      </c>
      <c r="M42" s="63">
        <v>2</v>
      </c>
      <c r="N42" s="62"/>
      <c r="O42" s="64"/>
      <c r="P42" s="63"/>
      <c r="Q42" s="63"/>
      <c r="R42" s="66">
        <f>R44/H43*100</f>
        <v>94.09745540238586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63668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1394187</v>
      </c>
      <c r="G43" s="73">
        <v>53050</v>
      </c>
      <c r="H43" s="62">
        <v>1310384</v>
      </c>
      <c r="I43" s="74"/>
      <c r="J43" s="75"/>
      <c r="K43" s="64">
        <v>1304659</v>
      </c>
      <c r="L43" s="76"/>
      <c r="M43" s="76"/>
      <c r="N43" s="62">
        <v>77346</v>
      </c>
      <c r="O43" s="64">
        <v>116266</v>
      </c>
      <c r="P43" s="63">
        <v>19639</v>
      </c>
      <c r="Q43" s="63">
        <v>1097133</v>
      </c>
      <c r="R43" s="77"/>
      <c r="S43" s="78">
        <v>199</v>
      </c>
      <c r="T43" s="63">
        <v>1462</v>
      </c>
      <c r="U43" s="63">
        <v>80971</v>
      </c>
      <c r="V43" s="63">
        <v>679613</v>
      </c>
      <c r="W43" s="63">
        <v>586</v>
      </c>
      <c r="X43" s="63">
        <v>3507</v>
      </c>
      <c r="Y43" s="63">
        <v>544046</v>
      </c>
      <c r="Z43" s="63" t="s">
        <v>112</v>
      </c>
      <c r="AA43" s="62">
        <v>188147</v>
      </c>
      <c r="AB43" s="64">
        <v>12</v>
      </c>
      <c r="AC43" s="63">
        <v>36</v>
      </c>
      <c r="AD43" s="63">
        <v>8</v>
      </c>
      <c r="AE43" s="62">
        <v>85</v>
      </c>
      <c r="AF43" s="76"/>
      <c r="AG43" s="64" t="s">
        <v>112</v>
      </c>
      <c r="AH43" s="63" t="s">
        <v>112</v>
      </c>
      <c r="AI43" s="64">
        <v>6163146</v>
      </c>
      <c r="AJ43" s="74">
        <v>5797831</v>
      </c>
      <c r="AK43" s="76">
        <v>4319076</v>
      </c>
      <c r="AL43" s="72">
        <v>5467</v>
      </c>
    </row>
    <row r="44" spans="1:38" ht="13.5">
      <c r="A44" s="45"/>
      <c r="B44" s="59"/>
      <c r="C44" s="59"/>
      <c r="D44" s="59"/>
      <c r="E44" s="59"/>
      <c r="F44" s="79"/>
      <c r="G44" s="80">
        <v>30652</v>
      </c>
      <c r="H44" s="79"/>
      <c r="I44" s="81">
        <v>548139</v>
      </c>
      <c r="J44" s="82"/>
      <c r="K44" s="81"/>
      <c r="L44" s="80">
        <v>5571</v>
      </c>
      <c r="M44" s="80">
        <v>153</v>
      </c>
      <c r="N44" s="79"/>
      <c r="O44" s="81"/>
      <c r="P44" s="80"/>
      <c r="Q44" s="80"/>
      <c r="R44" s="83">
        <f>SUM(O43:Q43)</f>
        <v>1233038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46516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>
        <v>101</v>
      </c>
      <c r="H45" s="62"/>
      <c r="I45" s="64">
        <v>1082674</v>
      </c>
      <c r="J45" s="65">
        <f>I45/H46*100</f>
        <v>63.14768467510561</v>
      </c>
      <c r="K45" s="64"/>
      <c r="L45" s="63">
        <v>1162</v>
      </c>
      <c r="M45" s="63">
        <v>3</v>
      </c>
      <c r="N45" s="62"/>
      <c r="O45" s="64"/>
      <c r="P45" s="63"/>
      <c r="Q45" s="63"/>
      <c r="R45" s="66">
        <f>R47/H46*100</f>
        <v>94.67655792234638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193652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1813147</v>
      </c>
      <c r="G46" s="73">
        <v>59532</v>
      </c>
      <c r="H46" s="62">
        <v>1714511</v>
      </c>
      <c r="I46" s="74">
        <v>0</v>
      </c>
      <c r="J46" s="75"/>
      <c r="K46" s="64">
        <v>1704263</v>
      </c>
      <c r="L46" s="76">
        <v>0</v>
      </c>
      <c r="M46" s="76">
        <v>0</v>
      </c>
      <c r="N46" s="62">
        <v>91271</v>
      </c>
      <c r="O46" s="64">
        <v>134320</v>
      </c>
      <c r="P46" s="63">
        <v>78230</v>
      </c>
      <c r="Q46" s="63">
        <v>1410690</v>
      </c>
      <c r="R46" s="86"/>
      <c r="S46" s="78">
        <v>4324</v>
      </c>
      <c r="T46" s="63">
        <v>9047</v>
      </c>
      <c r="U46" s="63">
        <v>193934</v>
      </c>
      <c r="V46" s="63">
        <v>875368</v>
      </c>
      <c r="W46" s="63">
        <v>1026</v>
      </c>
      <c r="X46" s="63">
        <v>4446</v>
      </c>
      <c r="Y46" s="63">
        <v>626366</v>
      </c>
      <c r="Z46" s="63">
        <v>0</v>
      </c>
      <c r="AA46" s="62">
        <v>203700</v>
      </c>
      <c r="AB46" s="64">
        <v>16</v>
      </c>
      <c r="AC46" s="63">
        <v>60</v>
      </c>
      <c r="AD46" s="63">
        <v>12</v>
      </c>
      <c r="AE46" s="62">
        <v>117</v>
      </c>
      <c r="AF46" s="76">
        <v>0</v>
      </c>
      <c r="AG46" s="64">
        <v>10</v>
      </c>
      <c r="AH46" s="63">
        <v>0</v>
      </c>
      <c r="AI46" s="64">
        <v>9286986</v>
      </c>
      <c r="AJ46" s="74">
        <v>8624523</v>
      </c>
      <c r="AK46" s="76">
        <v>6341293</v>
      </c>
      <c r="AL46" s="72">
        <v>6089</v>
      </c>
    </row>
    <row r="47" spans="1:38" ht="13.5">
      <c r="A47" s="150"/>
      <c r="B47" s="59"/>
      <c r="C47" s="59"/>
      <c r="D47" s="59"/>
      <c r="E47" s="59"/>
      <c r="F47" s="79"/>
      <c r="G47" s="80">
        <v>39003</v>
      </c>
      <c r="H47" s="79"/>
      <c r="I47" s="81">
        <v>631837</v>
      </c>
      <c r="J47" s="82"/>
      <c r="K47" s="81"/>
      <c r="L47" s="80">
        <v>9766</v>
      </c>
      <c r="M47" s="80">
        <v>481</v>
      </c>
      <c r="N47" s="79"/>
      <c r="O47" s="81"/>
      <c r="P47" s="80"/>
      <c r="Q47" s="80"/>
      <c r="R47" s="83">
        <f>SUM(O46:Q46)</f>
        <v>1623240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124282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6">SUM(F9,F12,F18,F21,F33,F36,F42)</f>
        <v>0</v>
      </c>
      <c r="G54" s="63">
        <f t="shared" si="0"/>
        <v>101</v>
      </c>
      <c r="H54" s="62">
        <f t="shared" si="0"/>
        <v>0</v>
      </c>
      <c r="I54" s="64">
        <f t="shared" si="0"/>
        <v>1402769</v>
      </c>
      <c r="J54" s="65">
        <f>I54/H55*100</f>
        <v>66.97607419287225</v>
      </c>
      <c r="K54" s="64">
        <f aca="true" t="shared" si="1" ref="K54:Q54">SUM(K9,K12,K18,K21,K33,K36,K42)</f>
        <v>0</v>
      </c>
      <c r="L54" s="63">
        <f t="shared" si="1"/>
        <v>1478</v>
      </c>
      <c r="M54" s="63">
        <f t="shared" si="1"/>
        <v>13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95.4521343007869</v>
      </c>
      <c r="S54" s="78">
        <f aca="true" t="shared" si="2" ref="S54:AL54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499128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 t="shared" si="0"/>
        <v>2282604</v>
      </c>
      <c r="G55" s="73">
        <f t="shared" si="0"/>
        <v>85158</v>
      </c>
      <c r="H55" s="62">
        <f t="shared" si="0"/>
        <v>2094433</v>
      </c>
      <c r="I55" s="74">
        <f t="shared" si="0"/>
        <v>0</v>
      </c>
      <c r="J55" s="88"/>
      <c r="K55" s="64">
        <f aca="true" t="shared" si="3" ref="K55:Q55">SUM(K10,K13,K19,K22,K34,K37,K43)</f>
        <v>2070824</v>
      </c>
      <c r="L55" s="76">
        <f t="shared" si="3"/>
        <v>0</v>
      </c>
      <c r="M55" s="76">
        <f t="shared" si="3"/>
        <v>0</v>
      </c>
      <c r="N55" s="62">
        <f t="shared" si="3"/>
        <v>95252</v>
      </c>
      <c r="O55" s="64">
        <f t="shared" si="3"/>
        <v>140919</v>
      </c>
      <c r="P55" s="63">
        <f t="shared" si="3"/>
        <v>348347</v>
      </c>
      <c r="Q55" s="63">
        <f t="shared" si="3"/>
        <v>1509915</v>
      </c>
      <c r="R55" s="77"/>
      <c r="S55" s="78">
        <f aca="true" t="shared" si="4" ref="S55:AL55">SUM(S10,S13,S19,S22,S34,S37,S43)</f>
        <v>9472</v>
      </c>
      <c r="T55" s="63">
        <f t="shared" si="4"/>
        <v>49572</v>
      </c>
      <c r="U55" s="63">
        <f t="shared" si="4"/>
        <v>437120</v>
      </c>
      <c r="V55" s="63">
        <f t="shared" si="4"/>
        <v>906604</v>
      </c>
      <c r="W55" s="63">
        <f t="shared" si="4"/>
        <v>2628</v>
      </c>
      <c r="X55" s="63">
        <f t="shared" si="4"/>
        <v>31022</v>
      </c>
      <c r="Y55" s="63">
        <f t="shared" si="4"/>
        <v>658015</v>
      </c>
      <c r="Z55" s="63">
        <f t="shared" si="4"/>
        <v>0</v>
      </c>
      <c r="AA55" s="62">
        <f t="shared" si="4"/>
        <v>208152</v>
      </c>
      <c r="AB55" s="64">
        <f t="shared" si="4"/>
        <v>25</v>
      </c>
      <c r="AC55" s="64">
        <f t="shared" si="4"/>
        <v>65</v>
      </c>
      <c r="AD55" s="64">
        <f t="shared" si="4"/>
        <v>19</v>
      </c>
      <c r="AE55" s="64">
        <f t="shared" si="4"/>
        <v>132</v>
      </c>
      <c r="AF55" s="76">
        <f t="shared" si="4"/>
        <v>0</v>
      </c>
      <c r="AG55" s="64">
        <f t="shared" si="4"/>
        <v>68</v>
      </c>
      <c r="AH55" s="63">
        <f t="shared" si="4"/>
        <v>9</v>
      </c>
      <c r="AI55" s="64">
        <f t="shared" si="4"/>
        <v>15333994</v>
      </c>
      <c r="AJ55" s="74">
        <f t="shared" si="4"/>
        <v>13352803</v>
      </c>
      <c r="AK55" s="76">
        <f t="shared" si="4"/>
        <v>9072415</v>
      </c>
      <c r="AL55" s="72">
        <f t="shared" si="4"/>
        <v>6137</v>
      </c>
    </row>
    <row r="56" spans="1:38" ht="14.25" thickBot="1">
      <c r="A56" s="89"/>
      <c r="B56" s="90"/>
      <c r="C56" s="90"/>
      <c r="D56" s="90"/>
      <c r="E56" s="90"/>
      <c r="F56" s="91">
        <f t="shared" si="0"/>
        <v>0</v>
      </c>
      <c r="G56" s="92">
        <f t="shared" si="0"/>
        <v>102912</v>
      </c>
      <c r="H56" s="91">
        <f t="shared" si="0"/>
        <v>0</v>
      </c>
      <c r="I56" s="93">
        <f t="shared" si="0"/>
        <v>691664</v>
      </c>
      <c r="J56" s="91"/>
      <c r="K56" s="93">
        <f aca="true" t="shared" si="5" ref="K56:Q56">SUM(K11,K14,K20,K23,K35,K38,K44)</f>
        <v>0</v>
      </c>
      <c r="L56" s="92">
        <f t="shared" si="5"/>
        <v>18637</v>
      </c>
      <c r="M56" s="92">
        <f t="shared" si="5"/>
        <v>4971</v>
      </c>
      <c r="N56" s="91">
        <f t="shared" si="5"/>
        <v>0</v>
      </c>
      <c r="O56" s="93">
        <f t="shared" si="5"/>
        <v>0</v>
      </c>
      <c r="P56" s="92">
        <f t="shared" si="5"/>
        <v>0</v>
      </c>
      <c r="Q56" s="92">
        <f t="shared" si="5"/>
        <v>0</v>
      </c>
      <c r="R56" s="98">
        <f>R29+R47</f>
        <v>1999181</v>
      </c>
      <c r="S56" s="94">
        <f aca="true" t="shared" si="6" ref="S56:AL56">SUM(S11,S14,S20,S23,S35,S38,S44)</f>
        <v>0</v>
      </c>
      <c r="T56" s="92">
        <f t="shared" si="6"/>
        <v>0</v>
      </c>
      <c r="U56" s="92">
        <f t="shared" si="6"/>
        <v>0</v>
      </c>
      <c r="V56" s="92">
        <f t="shared" si="6"/>
        <v>0</v>
      </c>
      <c r="W56" s="92">
        <f t="shared" si="6"/>
        <v>0</v>
      </c>
      <c r="X56" s="92">
        <f t="shared" si="6"/>
        <v>0</v>
      </c>
      <c r="Y56" s="92">
        <f t="shared" si="6"/>
        <v>0</v>
      </c>
      <c r="Z56" s="92">
        <f t="shared" si="6"/>
        <v>0</v>
      </c>
      <c r="AA56" s="91">
        <f t="shared" si="6"/>
        <v>0</v>
      </c>
      <c r="AB56" s="93">
        <f t="shared" si="6"/>
        <v>0</v>
      </c>
      <c r="AC56" s="92">
        <f t="shared" si="6"/>
        <v>0</v>
      </c>
      <c r="AD56" s="92">
        <f t="shared" si="6"/>
        <v>0</v>
      </c>
      <c r="AE56" s="91">
        <f t="shared" si="6"/>
        <v>0</v>
      </c>
      <c r="AF56" s="93">
        <f t="shared" si="6"/>
        <v>322969</v>
      </c>
      <c r="AG56" s="93">
        <f t="shared" si="6"/>
        <v>0</v>
      </c>
      <c r="AH56" s="92">
        <f t="shared" si="6"/>
        <v>0</v>
      </c>
      <c r="AI56" s="93">
        <f t="shared" si="6"/>
        <v>0</v>
      </c>
      <c r="AJ56" s="93">
        <f t="shared" si="6"/>
        <v>0</v>
      </c>
      <c r="AK56" s="92">
        <f t="shared" si="6"/>
        <v>0</v>
      </c>
      <c r="AL56" s="95">
        <f t="shared" si="6"/>
        <v>0</v>
      </c>
    </row>
    <row r="57" spans="1:38" ht="13.5">
      <c r="A57" s="96" t="s">
        <v>1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Q58" s="9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ht="13.5">
      <c r="Q61" s="99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34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100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西予市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12715</v>
      </c>
      <c r="J9" s="65">
        <f>I9/H10*100</f>
        <v>100</v>
      </c>
      <c r="K9" s="64"/>
      <c r="L9" s="63">
        <v>7</v>
      </c>
      <c r="M9" s="63"/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18115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12715</v>
      </c>
      <c r="G10" s="73"/>
      <c r="H10" s="62">
        <v>12715</v>
      </c>
      <c r="I10" s="74"/>
      <c r="J10" s="75"/>
      <c r="K10" s="64">
        <v>12646</v>
      </c>
      <c r="L10" s="76"/>
      <c r="M10" s="76"/>
      <c r="N10" s="62"/>
      <c r="O10" s="64"/>
      <c r="P10" s="63">
        <v>12715</v>
      </c>
      <c r="Q10" s="63"/>
      <c r="R10" s="77"/>
      <c r="S10" s="78"/>
      <c r="T10" s="63"/>
      <c r="U10" s="63">
        <v>12715</v>
      </c>
      <c r="V10" s="63"/>
      <c r="W10" s="63"/>
      <c r="X10" s="63"/>
      <c r="Y10" s="63"/>
      <c r="Z10" s="63"/>
      <c r="AA10" s="62"/>
      <c r="AB10" s="64">
        <v>1</v>
      </c>
      <c r="AC10" s="63"/>
      <c r="AD10" s="63"/>
      <c r="AE10" s="62"/>
      <c r="AF10" s="76"/>
      <c r="AG10" s="64">
        <v>3</v>
      </c>
      <c r="AH10" s="63"/>
      <c r="AI10" s="64">
        <v>183922</v>
      </c>
      <c r="AJ10" s="74">
        <v>123019</v>
      </c>
      <c r="AK10" s="76">
        <v>83982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69</v>
      </c>
      <c r="M11" s="80"/>
      <c r="N11" s="79"/>
      <c r="O11" s="81"/>
      <c r="P11" s="80"/>
      <c r="Q11" s="80"/>
      <c r="R11" s="83">
        <f>SUM(O10:Q10)</f>
        <v>12715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12231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75864</v>
      </c>
      <c r="J12" s="65">
        <f>I12/H13*100</f>
        <v>81.89561180979112</v>
      </c>
      <c r="K12" s="64"/>
      <c r="L12" s="63">
        <v>59</v>
      </c>
      <c r="M12" s="63">
        <v>11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47217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92635</v>
      </c>
      <c r="G13" s="73"/>
      <c r="H13" s="62">
        <v>92635</v>
      </c>
      <c r="I13" s="74"/>
      <c r="J13" s="75"/>
      <c r="K13" s="64">
        <v>84553</v>
      </c>
      <c r="L13" s="76"/>
      <c r="M13" s="76"/>
      <c r="N13" s="62"/>
      <c r="O13" s="64">
        <v>4577</v>
      </c>
      <c r="P13" s="63">
        <v>50318</v>
      </c>
      <c r="Q13" s="63">
        <v>37740</v>
      </c>
      <c r="R13" s="77"/>
      <c r="S13" s="78">
        <v>17</v>
      </c>
      <c r="T13" s="63">
        <v>464</v>
      </c>
      <c r="U13" s="63">
        <v>61642</v>
      </c>
      <c r="V13" s="63">
        <v>13741</v>
      </c>
      <c r="W13" s="63">
        <v>582</v>
      </c>
      <c r="X13" s="63">
        <v>11525</v>
      </c>
      <c r="Y13" s="63">
        <v>4664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1429189</v>
      </c>
      <c r="AJ13" s="74">
        <v>878683</v>
      </c>
      <c r="AK13" s="76">
        <v>538032</v>
      </c>
      <c r="AL13" s="72">
        <v>3</v>
      </c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>
        <v>16771</v>
      </c>
      <c r="J14" s="82"/>
      <c r="K14" s="81"/>
      <c r="L14" s="80">
        <v>1673</v>
      </c>
      <c r="M14" s="80">
        <v>6409</v>
      </c>
      <c r="N14" s="79"/>
      <c r="O14" s="81"/>
      <c r="P14" s="80"/>
      <c r="Q14" s="80"/>
      <c r="R14" s="83">
        <f>SUM(O13:Q13)</f>
        <v>92635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40689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f>SUM(I9,I12)</f>
        <v>88579</v>
      </c>
      <c r="J15" s="65">
        <f>I15/H16*100</f>
        <v>84.08068343616516</v>
      </c>
      <c r="K15" s="64"/>
      <c r="L15" s="63">
        <v>66</v>
      </c>
      <c r="M15" s="63">
        <v>11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65332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105350</v>
      </c>
      <c r="G16" s="73"/>
      <c r="H16" s="62">
        <v>105350</v>
      </c>
      <c r="I16" s="74"/>
      <c r="J16" s="75"/>
      <c r="K16" s="64">
        <v>97199</v>
      </c>
      <c r="L16" s="76"/>
      <c r="M16" s="76"/>
      <c r="N16" s="62"/>
      <c r="O16" s="64">
        <v>4577</v>
      </c>
      <c r="P16" s="63">
        <v>63033</v>
      </c>
      <c r="Q16" s="63">
        <v>37740</v>
      </c>
      <c r="R16" s="77"/>
      <c r="S16" s="78">
        <v>17</v>
      </c>
      <c r="T16" s="63">
        <v>464</v>
      </c>
      <c r="U16" s="63">
        <v>74357</v>
      </c>
      <c r="V16" s="63">
        <v>13741</v>
      </c>
      <c r="W16" s="63">
        <v>582</v>
      </c>
      <c r="X16" s="63">
        <v>11525</v>
      </c>
      <c r="Y16" s="63">
        <v>4664</v>
      </c>
      <c r="Z16" s="63"/>
      <c r="AA16" s="62"/>
      <c r="AB16" s="64">
        <v>1</v>
      </c>
      <c r="AC16" s="63" t="s">
        <v>112</v>
      </c>
      <c r="AD16" s="63" t="s">
        <v>112</v>
      </c>
      <c r="AE16" s="62" t="s">
        <v>112</v>
      </c>
      <c r="AF16" s="76"/>
      <c r="AG16" s="64">
        <v>3</v>
      </c>
      <c r="AH16" s="63"/>
      <c r="AI16" s="64">
        <v>1613111</v>
      </c>
      <c r="AJ16" s="74">
        <v>1001702</v>
      </c>
      <c r="AK16" s="76">
        <v>622014</v>
      </c>
      <c r="AL16" s="72">
        <v>4</v>
      </c>
    </row>
    <row r="17" spans="1:38" ht="13.5">
      <c r="A17" s="150"/>
      <c r="B17" s="59"/>
      <c r="C17" s="59"/>
      <c r="D17" s="59"/>
      <c r="E17" s="59"/>
      <c r="F17" s="79"/>
      <c r="G17" s="80"/>
      <c r="H17" s="79"/>
      <c r="I17" s="81">
        <v>16771</v>
      </c>
      <c r="J17" s="82"/>
      <c r="K17" s="81"/>
      <c r="L17" s="80">
        <v>1742</v>
      </c>
      <c r="M17" s="80">
        <v>6409</v>
      </c>
      <c r="N17" s="79"/>
      <c r="O17" s="81"/>
      <c r="P17" s="80"/>
      <c r="Q17" s="80"/>
      <c r="R17" s="83">
        <f>SUM(O16:Q16)</f>
        <v>105350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52920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98475</v>
      </c>
      <c r="J18" s="65">
        <f>I18/H19*100</f>
        <v>74.57797838582886</v>
      </c>
      <c r="K18" s="64"/>
      <c r="L18" s="63">
        <v>72</v>
      </c>
      <c r="M18" s="63">
        <v>5</v>
      </c>
      <c r="N18" s="62"/>
      <c r="O18" s="64"/>
      <c r="P18" s="63"/>
      <c r="Q18" s="63"/>
      <c r="R18" s="66">
        <f>(O19+P19+Q19)/H19*100</f>
        <v>99.01017092916702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44722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141996</v>
      </c>
      <c r="G19" s="73"/>
      <c r="H19" s="62">
        <v>132043</v>
      </c>
      <c r="I19" s="74"/>
      <c r="J19" s="75"/>
      <c r="K19" s="64">
        <v>127371</v>
      </c>
      <c r="L19" s="76"/>
      <c r="M19" s="76"/>
      <c r="N19" s="62">
        <v>1307</v>
      </c>
      <c r="O19" s="64">
        <v>2506</v>
      </c>
      <c r="P19" s="63">
        <v>63984</v>
      </c>
      <c r="Q19" s="63">
        <v>64246</v>
      </c>
      <c r="R19" s="77"/>
      <c r="S19" s="78"/>
      <c r="T19" s="63">
        <v>279</v>
      </c>
      <c r="U19" s="63">
        <v>78329</v>
      </c>
      <c r="V19" s="63">
        <v>19867</v>
      </c>
      <c r="W19" s="63">
        <v>1157</v>
      </c>
      <c r="X19" s="63">
        <v>17293</v>
      </c>
      <c r="Y19" s="63">
        <v>15118</v>
      </c>
      <c r="Z19" s="63"/>
      <c r="AA19" s="62">
        <v>1102</v>
      </c>
      <c r="AB19" s="64" t="s">
        <v>112</v>
      </c>
      <c r="AC19" s="63">
        <v>1</v>
      </c>
      <c r="AD19" s="63" t="s">
        <v>112</v>
      </c>
      <c r="AE19" s="62" t="s">
        <v>112</v>
      </c>
      <c r="AF19" s="76"/>
      <c r="AG19" s="64"/>
      <c r="AH19" s="63"/>
      <c r="AI19" s="64">
        <v>1967593</v>
      </c>
      <c r="AJ19" s="74">
        <v>1135646</v>
      </c>
      <c r="AK19" s="76">
        <v>706873</v>
      </c>
      <c r="AL19" s="72">
        <v>12</v>
      </c>
    </row>
    <row r="20" spans="1:38" ht="13.5">
      <c r="A20" s="45"/>
      <c r="B20" s="59"/>
      <c r="C20" s="59"/>
      <c r="D20" s="59"/>
      <c r="E20" s="59"/>
      <c r="F20" s="79"/>
      <c r="G20" s="80">
        <v>9953</v>
      </c>
      <c r="H20" s="79"/>
      <c r="I20" s="81">
        <v>33568</v>
      </c>
      <c r="J20" s="82"/>
      <c r="K20" s="81"/>
      <c r="L20" s="80">
        <v>1582</v>
      </c>
      <c r="M20" s="80">
        <v>3090</v>
      </c>
      <c r="N20" s="79"/>
      <c r="O20" s="81"/>
      <c r="P20" s="80"/>
      <c r="Q20" s="80"/>
      <c r="R20" s="83">
        <f>SUM(O19:Q19)</f>
        <v>130736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38072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60647</v>
      </c>
      <c r="J21" s="65">
        <f>I21/H22*100</f>
        <v>50.5960872648396</v>
      </c>
      <c r="K21" s="64"/>
      <c r="L21" s="63">
        <v>48</v>
      </c>
      <c r="M21" s="63"/>
      <c r="N21" s="62"/>
      <c r="O21" s="64"/>
      <c r="P21" s="63"/>
      <c r="Q21" s="63"/>
      <c r="R21" s="66">
        <f>(O22+P22+Q22)/H22*100</f>
        <v>90.21315646769283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13678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124442</v>
      </c>
      <c r="G22" s="73"/>
      <c r="H22" s="62">
        <v>119865</v>
      </c>
      <c r="I22" s="74"/>
      <c r="J22" s="75"/>
      <c r="K22" s="64">
        <v>119437</v>
      </c>
      <c r="L22" s="76"/>
      <c r="M22" s="76"/>
      <c r="N22" s="62">
        <v>11731</v>
      </c>
      <c r="O22" s="64">
        <v>165</v>
      </c>
      <c r="P22" s="63">
        <v>23010</v>
      </c>
      <c r="Q22" s="63">
        <v>84959</v>
      </c>
      <c r="R22" s="77"/>
      <c r="S22" s="78">
        <v>10</v>
      </c>
      <c r="T22" s="63"/>
      <c r="U22" s="63">
        <v>32269</v>
      </c>
      <c r="V22" s="63">
        <v>28368</v>
      </c>
      <c r="W22" s="63">
        <v>1253</v>
      </c>
      <c r="X22" s="63">
        <v>18956</v>
      </c>
      <c r="Y22" s="63">
        <v>39009</v>
      </c>
      <c r="Z22" s="63"/>
      <c r="AA22" s="62">
        <v>11251</v>
      </c>
      <c r="AB22" s="64" t="s">
        <v>112</v>
      </c>
      <c r="AC22" s="63">
        <v>3</v>
      </c>
      <c r="AD22" s="63" t="s">
        <v>112</v>
      </c>
      <c r="AE22" s="62" t="s">
        <v>112</v>
      </c>
      <c r="AF22" s="76"/>
      <c r="AG22" s="64"/>
      <c r="AH22" s="63"/>
      <c r="AI22" s="64">
        <v>1074753</v>
      </c>
      <c r="AJ22" s="74">
        <v>719102</v>
      </c>
      <c r="AK22" s="76">
        <v>490738</v>
      </c>
      <c r="AL22" s="72">
        <v>16</v>
      </c>
    </row>
    <row r="23" spans="1:38" ht="13.5">
      <c r="A23" s="45"/>
      <c r="B23" s="59"/>
      <c r="C23" s="59"/>
      <c r="D23" s="59"/>
      <c r="E23" s="59"/>
      <c r="F23" s="79"/>
      <c r="G23" s="80">
        <v>4577</v>
      </c>
      <c r="H23" s="79"/>
      <c r="I23" s="81">
        <v>59218</v>
      </c>
      <c r="J23" s="82"/>
      <c r="K23" s="81"/>
      <c r="L23" s="80">
        <v>428</v>
      </c>
      <c r="M23" s="80"/>
      <c r="N23" s="79"/>
      <c r="O23" s="81"/>
      <c r="P23" s="80"/>
      <c r="Q23" s="80"/>
      <c r="R23" s="83">
        <f>SUM(O22:Q22)</f>
        <v>108134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11828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159122</v>
      </c>
      <c r="J24" s="65">
        <f>I24/H25*100</f>
        <v>63.16671165663655</v>
      </c>
      <c r="K24" s="64"/>
      <c r="L24" s="63">
        <v>120</v>
      </c>
      <c r="M24" s="63">
        <v>5</v>
      </c>
      <c r="N24" s="62"/>
      <c r="O24" s="64"/>
      <c r="P24" s="63"/>
      <c r="Q24" s="63"/>
      <c r="R24" s="66">
        <f>(O25+P25+Q25)/H25*100</f>
        <v>94.82430093526209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58400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266438</v>
      </c>
      <c r="G25" s="73"/>
      <c r="H25" s="62">
        <v>251908</v>
      </c>
      <c r="I25" s="74"/>
      <c r="J25" s="75"/>
      <c r="K25" s="64">
        <v>246808</v>
      </c>
      <c r="L25" s="76"/>
      <c r="M25" s="76"/>
      <c r="N25" s="62">
        <v>13038</v>
      </c>
      <c r="O25" s="64">
        <v>2671</v>
      </c>
      <c r="P25" s="63">
        <v>86994</v>
      </c>
      <c r="Q25" s="63">
        <v>149205</v>
      </c>
      <c r="R25" s="77"/>
      <c r="S25" s="78">
        <v>10</v>
      </c>
      <c r="T25" s="63">
        <v>279</v>
      </c>
      <c r="U25" s="63">
        <v>110598</v>
      </c>
      <c r="V25" s="63">
        <v>48235</v>
      </c>
      <c r="W25" s="63">
        <v>2410</v>
      </c>
      <c r="X25" s="63">
        <v>36249</v>
      </c>
      <c r="Y25" s="63">
        <v>54127</v>
      </c>
      <c r="Z25" s="63"/>
      <c r="AA25" s="62">
        <v>12353</v>
      </c>
      <c r="AB25" s="64" t="s">
        <v>112</v>
      </c>
      <c r="AC25" s="63">
        <v>4</v>
      </c>
      <c r="AD25" s="63" t="s">
        <v>112</v>
      </c>
      <c r="AE25" s="62" t="s">
        <v>112</v>
      </c>
      <c r="AF25" s="76"/>
      <c r="AG25" s="64"/>
      <c r="AH25" s="63"/>
      <c r="AI25" s="64">
        <v>3042346</v>
      </c>
      <c r="AJ25" s="74">
        <v>1854748</v>
      </c>
      <c r="AK25" s="76">
        <v>1197611</v>
      </c>
      <c r="AL25" s="72">
        <v>28</v>
      </c>
    </row>
    <row r="26" spans="1:38" ht="13.5">
      <c r="A26" s="150"/>
      <c r="B26" s="59"/>
      <c r="C26" s="59"/>
      <c r="D26" s="59"/>
      <c r="E26" s="59"/>
      <c r="F26" s="79"/>
      <c r="G26" s="80">
        <v>14530</v>
      </c>
      <c r="H26" s="79"/>
      <c r="I26" s="81">
        <v>92786</v>
      </c>
      <c r="J26" s="82"/>
      <c r="K26" s="81"/>
      <c r="L26" s="80">
        <v>2010</v>
      </c>
      <c r="M26" s="80">
        <v>3090</v>
      </c>
      <c r="N26" s="79"/>
      <c r="O26" s="81"/>
      <c r="P26" s="80"/>
      <c r="Q26" s="80"/>
      <c r="R26" s="83">
        <f>SUM(O25:Q25)</f>
        <v>238870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49900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f>SUM(I15,I24)</f>
        <v>247701</v>
      </c>
      <c r="J27" s="65">
        <f>I27/H28*100</f>
        <v>69.33392674201838</v>
      </c>
      <c r="K27" s="64"/>
      <c r="L27" s="63">
        <v>186</v>
      </c>
      <c r="M27" s="63">
        <v>16</v>
      </c>
      <c r="N27" s="62"/>
      <c r="O27" s="64"/>
      <c r="P27" s="63"/>
      <c r="Q27" s="63"/>
      <c r="R27" s="66">
        <f>(O28+P28+Q28)/H28*100</f>
        <v>96.35053658700436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123732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371788</v>
      </c>
      <c r="G28" s="73"/>
      <c r="H28" s="62">
        <v>357258</v>
      </c>
      <c r="I28" s="74"/>
      <c r="J28" s="75"/>
      <c r="K28" s="64">
        <v>344007</v>
      </c>
      <c r="L28" s="76"/>
      <c r="M28" s="76"/>
      <c r="N28" s="62">
        <v>13038</v>
      </c>
      <c r="O28" s="64">
        <v>7248</v>
      </c>
      <c r="P28" s="63">
        <v>150027</v>
      </c>
      <c r="Q28" s="63">
        <v>186945</v>
      </c>
      <c r="R28" s="77"/>
      <c r="S28" s="78">
        <v>27</v>
      </c>
      <c r="T28" s="63">
        <v>743</v>
      </c>
      <c r="U28" s="63">
        <v>184955</v>
      </c>
      <c r="V28" s="63">
        <v>61976</v>
      </c>
      <c r="W28" s="63">
        <v>2992</v>
      </c>
      <c r="X28" s="63">
        <v>47774</v>
      </c>
      <c r="Y28" s="63">
        <v>58791</v>
      </c>
      <c r="Z28" s="63"/>
      <c r="AA28" s="62">
        <v>12353</v>
      </c>
      <c r="AB28" s="64">
        <v>1</v>
      </c>
      <c r="AC28" s="63">
        <v>4</v>
      </c>
      <c r="AD28" s="63" t="s">
        <v>112</v>
      </c>
      <c r="AE28" s="62" t="s">
        <v>112</v>
      </c>
      <c r="AF28" s="76"/>
      <c r="AG28" s="64">
        <v>3</v>
      </c>
      <c r="AH28" s="63"/>
      <c r="AI28" s="64">
        <v>4655457</v>
      </c>
      <c r="AJ28" s="74">
        <v>2856450</v>
      </c>
      <c r="AK28" s="76">
        <v>1819625</v>
      </c>
      <c r="AL28" s="72">
        <v>32</v>
      </c>
    </row>
    <row r="29" spans="1:38" ht="13.5">
      <c r="A29" s="150"/>
      <c r="B29" s="59"/>
      <c r="C29" s="59"/>
      <c r="D29" s="59"/>
      <c r="E29" s="59"/>
      <c r="F29" s="79"/>
      <c r="G29" s="80">
        <v>14530</v>
      </c>
      <c r="H29" s="79"/>
      <c r="I29" s="81">
        <v>109557</v>
      </c>
      <c r="J29" s="82"/>
      <c r="K29" s="81"/>
      <c r="L29" s="80">
        <v>3752</v>
      </c>
      <c r="M29" s="80">
        <v>9499</v>
      </c>
      <c r="N29" s="79"/>
      <c r="O29" s="81"/>
      <c r="P29" s="80"/>
      <c r="Q29" s="80"/>
      <c r="R29" s="83">
        <f>SUM(O28:Q28)</f>
        <v>344220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102820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234986</v>
      </c>
      <c r="J30" s="65">
        <f>I30/H31*100</f>
        <v>68.2022272981892</v>
      </c>
      <c r="K30" s="64"/>
      <c r="L30" s="63">
        <v>179</v>
      </c>
      <c r="M30" s="63">
        <v>16</v>
      </c>
      <c r="N30" s="62"/>
      <c r="O30" s="64"/>
      <c r="P30" s="63"/>
      <c r="Q30" s="63"/>
      <c r="R30" s="66">
        <f>(O31+P31+Q31)/H31*100</f>
        <v>96.21585694673814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105617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359073</v>
      </c>
      <c r="G31" s="73"/>
      <c r="H31" s="62">
        <v>344543</v>
      </c>
      <c r="I31" s="74"/>
      <c r="J31" s="75"/>
      <c r="K31" s="64">
        <v>331361</v>
      </c>
      <c r="L31" s="76"/>
      <c r="M31" s="76"/>
      <c r="N31" s="62">
        <v>13038</v>
      </c>
      <c r="O31" s="64">
        <v>7248</v>
      </c>
      <c r="P31" s="63">
        <v>137312</v>
      </c>
      <c r="Q31" s="63">
        <v>186945</v>
      </c>
      <c r="R31" s="86"/>
      <c r="S31" s="78">
        <v>27</v>
      </c>
      <c r="T31" s="63">
        <v>743</v>
      </c>
      <c r="U31" s="63">
        <v>172240</v>
      </c>
      <c r="V31" s="63">
        <v>61976</v>
      </c>
      <c r="W31" s="63">
        <v>2992</v>
      </c>
      <c r="X31" s="63">
        <v>47774</v>
      </c>
      <c r="Y31" s="63">
        <v>58791</v>
      </c>
      <c r="Z31" s="63"/>
      <c r="AA31" s="62">
        <v>12353</v>
      </c>
      <c r="AB31" s="64" t="s">
        <v>112</v>
      </c>
      <c r="AC31" s="63">
        <v>4</v>
      </c>
      <c r="AD31" s="63" t="s">
        <v>112</v>
      </c>
      <c r="AE31" s="62" t="s">
        <v>112</v>
      </c>
      <c r="AF31" s="76"/>
      <c r="AG31" s="64"/>
      <c r="AH31" s="63"/>
      <c r="AI31" s="64">
        <v>4471535</v>
      </c>
      <c r="AJ31" s="74">
        <v>2733431</v>
      </c>
      <c r="AK31" s="76">
        <v>1735643</v>
      </c>
      <c r="AL31" s="72">
        <v>31</v>
      </c>
    </row>
    <row r="32" spans="1:38" ht="13.5">
      <c r="A32" s="150"/>
      <c r="B32" s="59"/>
      <c r="C32" s="59"/>
      <c r="D32" s="59"/>
      <c r="E32" s="59"/>
      <c r="F32" s="79"/>
      <c r="G32" s="80">
        <v>14530</v>
      </c>
      <c r="H32" s="79"/>
      <c r="I32" s="81">
        <v>109557</v>
      </c>
      <c r="J32" s="82"/>
      <c r="K32" s="81"/>
      <c r="L32" s="80">
        <v>3683</v>
      </c>
      <c r="M32" s="80">
        <v>9499</v>
      </c>
      <c r="N32" s="79"/>
      <c r="O32" s="81"/>
      <c r="P32" s="80"/>
      <c r="Q32" s="80"/>
      <c r="R32" s="83">
        <f>SUM(O31:Q31)</f>
        <v>331505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90589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105780</v>
      </c>
      <c r="J33" s="65">
        <f>I33/H34*100</f>
        <v>81.10346096637173</v>
      </c>
      <c r="K33" s="64"/>
      <c r="L33" s="63">
        <v>58</v>
      </c>
      <c r="M33" s="63">
        <v>1</v>
      </c>
      <c r="N33" s="62"/>
      <c r="O33" s="64"/>
      <c r="P33" s="63"/>
      <c r="Q33" s="63"/>
      <c r="R33" s="66">
        <f>R35/H34*100</f>
        <v>97.54650146443194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7016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131359</v>
      </c>
      <c r="G34" s="73" t="s">
        <v>112</v>
      </c>
      <c r="H34" s="62">
        <v>130426</v>
      </c>
      <c r="I34" s="74"/>
      <c r="J34" s="75"/>
      <c r="K34" s="64">
        <v>129309</v>
      </c>
      <c r="L34" s="76"/>
      <c r="M34" s="76"/>
      <c r="N34" s="62">
        <v>3200</v>
      </c>
      <c r="O34" s="64">
        <v>6308</v>
      </c>
      <c r="P34" s="63">
        <v>682</v>
      </c>
      <c r="Q34" s="63">
        <v>120236</v>
      </c>
      <c r="R34" s="77"/>
      <c r="S34" s="78">
        <v>12</v>
      </c>
      <c r="T34" s="63">
        <v>289</v>
      </c>
      <c r="U34" s="63">
        <v>30784</v>
      </c>
      <c r="V34" s="63">
        <v>74695</v>
      </c>
      <c r="W34" s="63" t="s">
        <v>112</v>
      </c>
      <c r="X34" s="63">
        <v>11</v>
      </c>
      <c r="Y34" s="63">
        <v>24635</v>
      </c>
      <c r="Z34" s="63" t="s">
        <v>112</v>
      </c>
      <c r="AA34" s="62">
        <v>119</v>
      </c>
      <c r="AB34" s="64" t="s">
        <v>112</v>
      </c>
      <c r="AC34" s="63">
        <v>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1068087</v>
      </c>
      <c r="AJ34" s="74">
        <v>769565</v>
      </c>
      <c r="AK34" s="76">
        <v>621891</v>
      </c>
      <c r="AL34" s="72">
        <v>53</v>
      </c>
    </row>
    <row r="35" spans="1:38" ht="13.5">
      <c r="A35" s="45"/>
      <c r="B35" s="59"/>
      <c r="C35" s="59"/>
      <c r="D35" s="59"/>
      <c r="E35" s="59"/>
      <c r="F35" s="79"/>
      <c r="G35" s="80">
        <v>933</v>
      </c>
      <c r="H35" s="79"/>
      <c r="I35" s="81">
        <v>24646</v>
      </c>
      <c r="J35" s="82"/>
      <c r="K35" s="81"/>
      <c r="L35" s="80">
        <v>1072</v>
      </c>
      <c r="M35" s="80">
        <v>44.71</v>
      </c>
      <c r="N35" s="79"/>
      <c r="O35" s="81"/>
      <c r="P35" s="80"/>
      <c r="Q35" s="80"/>
      <c r="R35" s="83">
        <f>SUM(O34:Q34)</f>
        <v>127226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7100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80493</v>
      </c>
      <c r="J36" s="65">
        <f>I36/H37*100</f>
        <v>69.68487576833175</v>
      </c>
      <c r="K36" s="64"/>
      <c r="L36" s="63">
        <v>81</v>
      </c>
      <c r="M36" s="63" t="s">
        <v>112</v>
      </c>
      <c r="N36" s="62"/>
      <c r="O36" s="64"/>
      <c r="P36" s="63"/>
      <c r="Q36" s="63"/>
      <c r="R36" s="66">
        <f>R38/H37*100</f>
        <v>89.81992901047529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1535.71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117432</v>
      </c>
      <c r="G37" s="73">
        <v>920</v>
      </c>
      <c r="H37" s="62">
        <v>115510</v>
      </c>
      <c r="I37" s="74"/>
      <c r="J37" s="75"/>
      <c r="K37" s="64">
        <v>114418</v>
      </c>
      <c r="L37" s="76"/>
      <c r="M37" s="76"/>
      <c r="N37" s="62">
        <v>11759</v>
      </c>
      <c r="O37" s="64">
        <v>7682</v>
      </c>
      <c r="P37" s="63" t="s">
        <v>112</v>
      </c>
      <c r="Q37" s="63">
        <v>96069</v>
      </c>
      <c r="R37" s="77"/>
      <c r="S37" s="78">
        <v>16</v>
      </c>
      <c r="T37" s="63">
        <v>57</v>
      </c>
      <c r="U37" s="63">
        <v>11999</v>
      </c>
      <c r="V37" s="63">
        <v>68421</v>
      </c>
      <c r="W37" s="63">
        <v>3</v>
      </c>
      <c r="X37" s="63">
        <v>74</v>
      </c>
      <c r="Y37" s="63">
        <v>34940</v>
      </c>
      <c r="Z37" s="63" t="s">
        <v>112</v>
      </c>
      <c r="AA37" s="62">
        <v>289</v>
      </c>
      <c r="AB37" s="64">
        <v>1</v>
      </c>
      <c r="AC37" s="63">
        <v>4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831531</v>
      </c>
      <c r="AJ37" s="74">
        <v>587309</v>
      </c>
      <c r="AK37" s="76">
        <v>469804</v>
      </c>
      <c r="AL37" s="72">
        <v>75</v>
      </c>
    </row>
    <row r="38" spans="1:38" ht="13.5">
      <c r="A38" s="45"/>
      <c r="B38" s="59"/>
      <c r="C38" s="59"/>
      <c r="D38" s="59"/>
      <c r="E38" s="59"/>
      <c r="F38" s="79"/>
      <c r="G38" s="80">
        <v>1002</v>
      </c>
      <c r="H38" s="79"/>
      <c r="I38" s="81">
        <v>35017</v>
      </c>
      <c r="J38" s="82"/>
      <c r="K38" s="81"/>
      <c r="L38" s="80">
        <v>1092</v>
      </c>
      <c r="M38" s="80" t="s">
        <v>112</v>
      </c>
      <c r="N38" s="79"/>
      <c r="O38" s="81"/>
      <c r="P38" s="80"/>
      <c r="Q38" s="80"/>
      <c r="R38" s="83">
        <f>SUM(O37:Q37)</f>
        <v>103751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1568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186273</v>
      </c>
      <c r="J39" s="65">
        <f>I39/H40*100</f>
        <v>75.74043653633466</v>
      </c>
      <c r="K39" s="64"/>
      <c r="L39" s="63">
        <v>139</v>
      </c>
      <c r="M39" s="63">
        <v>1</v>
      </c>
      <c r="N39" s="62"/>
      <c r="O39" s="64"/>
      <c r="P39" s="63"/>
      <c r="Q39" s="63"/>
      <c r="R39" s="66">
        <f>R41/H40*100</f>
        <v>93.9175232580834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8551.71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248791</v>
      </c>
      <c r="G40" s="73">
        <v>920</v>
      </c>
      <c r="H40" s="62">
        <v>245936</v>
      </c>
      <c r="I40" s="74"/>
      <c r="J40" s="75"/>
      <c r="K40" s="64">
        <v>243727</v>
      </c>
      <c r="L40" s="76"/>
      <c r="M40" s="76"/>
      <c r="N40" s="62">
        <v>14959</v>
      </c>
      <c r="O40" s="64">
        <v>13990</v>
      </c>
      <c r="P40" s="63">
        <v>682</v>
      </c>
      <c r="Q40" s="63">
        <v>216305</v>
      </c>
      <c r="R40" s="77">
        <v>0</v>
      </c>
      <c r="S40" s="78">
        <v>28</v>
      </c>
      <c r="T40" s="63">
        <v>346</v>
      </c>
      <c r="U40" s="63">
        <v>42783</v>
      </c>
      <c r="V40" s="63">
        <v>143116</v>
      </c>
      <c r="W40" s="63">
        <v>3</v>
      </c>
      <c r="X40" s="63">
        <v>85</v>
      </c>
      <c r="Y40" s="63">
        <v>59575</v>
      </c>
      <c r="Z40" s="63" t="s">
        <v>112</v>
      </c>
      <c r="AA40" s="62">
        <v>408</v>
      </c>
      <c r="AB40" s="64">
        <v>1</v>
      </c>
      <c r="AC40" s="63">
        <v>6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1899618</v>
      </c>
      <c r="AJ40" s="74">
        <v>1356874</v>
      </c>
      <c r="AK40" s="76">
        <v>1091695</v>
      </c>
      <c r="AL40" s="72">
        <v>128</v>
      </c>
    </row>
    <row r="41" spans="1:38" ht="13.5">
      <c r="A41" s="150"/>
      <c r="B41" s="59"/>
      <c r="C41" s="59"/>
      <c r="D41" s="59"/>
      <c r="E41" s="59"/>
      <c r="F41" s="79"/>
      <c r="G41" s="80">
        <v>1935</v>
      </c>
      <c r="H41" s="79"/>
      <c r="I41" s="81">
        <v>59663</v>
      </c>
      <c r="J41" s="82"/>
      <c r="K41" s="81"/>
      <c r="L41" s="80">
        <v>2164</v>
      </c>
      <c r="M41" s="80">
        <v>45</v>
      </c>
      <c r="N41" s="79"/>
      <c r="O41" s="81"/>
      <c r="P41" s="80"/>
      <c r="Q41" s="80"/>
      <c r="R41" s="83">
        <f>SUM(O40:Q40)</f>
        <v>230977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8668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395647</v>
      </c>
      <c r="J42" s="65">
        <f>I42/H43*100</f>
        <v>44.940480247166</v>
      </c>
      <c r="K42" s="64"/>
      <c r="L42" s="63">
        <v>549</v>
      </c>
      <c r="M42" s="63">
        <v>2</v>
      </c>
      <c r="N42" s="62"/>
      <c r="O42" s="64"/>
      <c r="P42" s="63"/>
      <c r="Q42" s="63"/>
      <c r="R42" s="66">
        <f>R44/H43*100</f>
        <v>75.83759285762966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8149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890306</v>
      </c>
      <c r="G43" s="73">
        <v>3220</v>
      </c>
      <c r="H43" s="62">
        <v>880380</v>
      </c>
      <c r="I43" s="74"/>
      <c r="J43" s="75"/>
      <c r="K43" s="64">
        <v>874432</v>
      </c>
      <c r="L43" s="76"/>
      <c r="M43" s="76"/>
      <c r="N43" s="62">
        <v>212721</v>
      </c>
      <c r="O43" s="64">
        <v>99990</v>
      </c>
      <c r="P43" s="63">
        <v>4050</v>
      </c>
      <c r="Q43" s="63">
        <v>563619</v>
      </c>
      <c r="R43" s="77"/>
      <c r="S43" s="78">
        <v>42</v>
      </c>
      <c r="T43" s="63">
        <v>334</v>
      </c>
      <c r="U43" s="63">
        <v>45843</v>
      </c>
      <c r="V43" s="63">
        <v>349428</v>
      </c>
      <c r="W43" s="63">
        <v>4</v>
      </c>
      <c r="X43" s="63">
        <v>300</v>
      </c>
      <c r="Y43" s="63">
        <v>484429</v>
      </c>
      <c r="Z43" s="63" t="s">
        <v>112</v>
      </c>
      <c r="AA43" s="62">
        <v>59622</v>
      </c>
      <c r="AB43" s="64">
        <v>2</v>
      </c>
      <c r="AC43" s="63">
        <v>13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4767120</v>
      </c>
      <c r="AJ43" s="74">
        <v>3632991</v>
      </c>
      <c r="AK43" s="76">
        <v>2744723</v>
      </c>
      <c r="AL43" s="72">
        <v>2246</v>
      </c>
    </row>
    <row r="44" spans="1:38" ht="13.5">
      <c r="A44" s="45"/>
      <c r="B44" s="59"/>
      <c r="C44" s="59"/>
      <c r="D44" s="59"/>
      <c r="E44" s="59"/>
      <c r="F44" s="79"/>
      <c r="G44" s="80">
        <v>6706</v>
      </c>
      <c r="H44" s="79"/>
      <c r="I44" s="81">
        <v>484733</v>
      </c>
      <c r="J44" s="82"/>
      <c r="K44" s="81"/>
      <c r="L44" s="80">
        <v>5406</v>
      </c>
      <c r="M44" s="80">
        <v>542</v>
      </c>
      <c r="N44" s="79"/>
      <c r="O44" s="81"/>
      <c r="P44" s="80"/>
      <c r="Q44" s="80"/>
      <c r="R44" s="83">
        <f>SUM(O43:Q43)</f>
        <v>667659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7923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581920</v>
      </c>
      <c r="J45" s="65">
        <f>I45/H46*100</f>
        <v>51.66578473536734</v>
      </c>
      <c r="K45" s="64"/>
      <c r="L45" s="63">
        <v>688</v>
      </c>
      <c r="M45" s="63">
        <v>3</v>
      </c>
      <c r="N45" s="62"/>
      <c r="O45" s="64"/>
      <c r="P45" s="63"/>
      <c r="Q45" s="63"/>
      <c r="R45" s="66">
        <f>R47/H46*100</f>
        <v>79.78542433917302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16700.71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1139097</v>
      </c>
      <c r="G46" s="73">
        <v>4140</v>
      </c>
      <c r="H46" s="62">
        <v>1126316</v>
      </c>
      <c r="I46" s="74"/>
      <c r="J46" s="75"/>
      <c r="K46" s="64">
        <v>1118159</v>
      </c>
      <c r="L46" s="76"/>
      <c r="M46" s="76"/>
      <c r="N46" s="62">
        <v>227680</v>
      </c>
      <c r="O46" s="64">
        <v>113980</v>
      </c>
      <c r="P46" s="63">
        <v>4732</v>
      </c>
      <c r="Q46" s="63">
        <v>779924</v>
      </c>
      <c r="R46" s="86"/>
      <c r="S46" s="78">
        <v>70</v>
      </c>
      <c r="T46" s="63">
        <v>680</v>
      </c>
      <c r="U46" s="63">
        <v>88626</v>
      </c>
      <c r="V46" s="63">
        <v>492544</v>
      </c>
      <c r="W46" s="63">
        <v>7</v>
      </c>
      <c r="X46" s="63">
        <v>385</v>
      </c>
      <c r="Y46" s="63">
        <v>544004</v>
      </c>
      <c r="Z46" s="63" t="s">
        <v>112</v>
      </c>
      <c r="AA46" s="62">
        <v>60030</v>
      </c>
      <c r="AB46" s="64">
        <v>3</v>
      </c>
      <c r="AC46" s="63">
        <v>19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6666738</v>
      </c>
      <c r="AJ46" s="74">
        <v>4989865</v>
      </c>
      <c r="AK46" s="76">
        <v>3836418</v>
      </c>
      <c r="AL46" s="72">
        <v>2374</v>
      </c>
    </row>
    <row r="47" spans="1:38" ht="13.5">
      <c r="A47" s="150"/>
      <c r="B47" s="59"/>
      <c r="C47" s="59"/>
      <c r="D47" s="59"/>
      <c r="E47" s="59"/>
      <c r="F47" s="79"/>
      <c r="G47" s="80">
        <v>8641</v>
      </c>
      <c r="H47" s="79"/>
      <c r="I47" s="81">
        <v>544396</v>
      </c>
      <c r="J47" s="82"/>
      <c r="K47" s="81"/>
      <c r="L47" s="80">
        <v>7570</v>
      </c>
      <c r="M47" s="80">
        <v>587</v>
      </c>
      <c r="N47" s="79"/>
      <c r="O47" s="81"/>
      <c r="P47" s="80"/>
      <c r="Q47" s="80"/>
      <c r="R47" s="83">
        <f>SUM(O46:Q46)</f>
        <v>898636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16591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829621</v>
      </c>
      <c r="J54" s="65">
        <f>I54/H55*100</f>
        <v>55.92043268485428</v>
      </c>
      <c r="K54" s="64">
        <f aca="true" t="shared" si="1" ref="K54:Q56">SUM(K9,K12,K18,K21,K33,K36,K42)</f>
        <v>0</v>
      </c>
      <c r="L54" s="63">
        <f t="shared" si="1"/>
        <v>874</v>
      </c>
      <c r="M54" s="63">
        <f t="shared" si="1"/>
        <v>19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83.77445277417911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140432.71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1510885</v>
      </c>
      <c r="G55" s="73">
        <f t="shared" si="0"/>
        <v>4140</v>
      </c>
      <c r="H55" s="62">
        <f t="shared" si="0"/>
        <v>1483574</v>
      </c>
      <c r="I55" s="74">
        <f t="shared" si="0"/>
        <v>0</v>
      </c>
      <c r="J55" s="88"/>
      <c r="K55" s="64">
        <f t="shared" si="1"/>
        <v>1462166</v>
      </c>
      <c r="L55" s="76">
        <f t="shared" si="1"/>
        <v>0</v>
      </c>
      <c r="M55" s="76">
        <f t="shared" si="1"/>
        <v>0</v>
      </c>
      <c r="N55" s="62">
        <f t="shared" si="1"/>
        <v>240718</v>
      </c>
      <c r="O55" s="64">
        <f t="shared" si="1"/>
        <v>121228</v>
      </c>
      <c r="P55" s="63">
        <f t="shared" si="1"/>
        <v>154759</v>
      </c>
      <c r="Q55" s="63">
        <f t="shared" si="1"/>
        <v>966869</v>
      </c>
      <c r="R55" s="77"/>
      <c r="S55" s="78">
        <f t="shared" si="2"/>
        <v>97</v>
      </c>
      <c r="T55" s="63">
        <f t="shared" si="2"/>
        <v>1423</v>
      </c>
      <c r="U55" s="63">
        <f t="shared" si="2"/>
        <v>273581</v>
      </c>
      <c r="V55" s="63">
        <f t="shared" si="2"/>
        <v>554520</v>
      </c>
      <c r="W55" s="63">
        <f t="shared" si="2"/>
        <v>2999</v>
      </c>
      <c r="X55" s="63">
        <f t="shared" si="2"/>
        <v>48159</v>
      </c>
      <c r="Y55" s="63">
        <f t="shared" si="2"/>
        <v>602795</v>
      </c>
      <c r="Z55" s="63">
        <f t="shared" si="2"/>
        <v>0</v>
      </c>
      <c r="AA55" s="62">
        <f t="shared" si="2"/>
        <v>72383</v>
      </c>
      <c r="AB55" s="64">
        <f t="shared" si="2"/>
        <v>4</v>
      </c>
      <c r="AC55" s="64">
        <f t="shared" si="2"/>
        <v>23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3</v>
      </c>
      <c r="AH55" s="63">
        <f t="shared" si="2"/>
        <v>0</v>
      </c>
      <c r="AI55" s="64">
        <f t="shared" si="2"/>
        <v>11322195</v>
      </c>
      <c r="AJ55" s="74">
        <f t="shared" si="2"/>
        <v>7846315</v>
      </c>
      <c r="AK55" s="76">
        <f t="shared" si="2"/>
        <v>5656043</v>
      </c>
      <c r="AL55" s="72">
        <f t="shared" si="2"/>
        <v>2406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23171</v>
      </c>
      <c r="H56" s="91">
        <f>SUM(H11,H14,H20,H23,H35,H38,H44)</f>
        <v>0</v>
      </c>
      <c r="I56" s="93">
        <f>SUM(I11,I14,I20,I23,I35,I38,I44)</f>
        <v>653953</v>
      </c>
      <c r="J56" s="91"/>
      <c r="K56" s="93">
        <f t="shared" si="1"/>
        <v>0</v>
      </c>
      <c r="L56" s="92">
        <f t="shared" si="1"/>
        <v>11322</v>
      </c>
      <c r="M56" s="92">
        <f t="shared" si="1"/>
        <v>10085.71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1242856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119411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101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東温市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17320</v>
      </c>
      <c r="J9" s="65">
        <f>I9/H10*100</f>
        <v>100</v>
      </c>
      <c r="K9" s="64"/>
      <c r="L9" s="63">
        <v>28</v>
      </c>
      <c r="M9" s="63">
        <v>2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26593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17320</v>
      </c>
      <c r="G10" s="73"/>
      <c r="H10" s="62">
        <v>17320</v>
      </c>
      <c r="I10" s="74"/>
      <c r="J10" s="75"/>
      <c r="K10" s="64">
        <v>14705</v>
      </c>
      <c r="L10" s="76"/>
      <c r="M10" s="76"/>
      <c r="N10" s="62"/>
      <c r="O10" s="64">
        <v>375</v>
      </c>
      <c r="P10" s="63">
        <v>16945</v>
      </c>
      <c r="Q10" s="63"/>
      <c r="R10" s="77"/>
      <c r="S10" s="78"/>
      <c r="T10" s="63">
        <v>9525</v>
      </c>
      <c r="U10" s="63">
        <v>7795</v>
      </c>
      <c r="V10" s="63"/>
      <c r="W10" s="63"/>
      <c r="X10" s="63"/>
      <c r="Y10" s="63"/>
      <c r="Z10" s="63"/>
      <c r="AA10" s="62"/>
      <c r="AB10" s="64"/>
      <c r="AC10" s="63"/>
      <c r="AD10" s="63">
        <v>1</v>
      </c>
      <c r="AE10" s="62"/>
      <c r="AF10" s="76"/>
      <c r="AG10" s="64">
        <v>13</v>
      </c>
      <c r="AH10" s="63">
        <v>1</v>
      </c>
      <c r="AI10" s="64">
        <v>499609</v>
      </c>
      <c r="AJ10" s="74">
        <v>401231</v>
      </c>
      <c r="AK10" s="76">
        <v>227331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2132</v>
      </c>
      <c r="M11" s="80">
        <v>483</v>
      </c>
      <c r="N11" s="79"/>
      <c r="O11" s="81"/>
      <c r="P11" s="80"/>
      <c r="Q11" s="80"/>
      <c r="R11" s="83">
        <f>SUM(O10:Q10)</f>
        <v>17320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15173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9417</v>
      </c>
      <c r="J12" s="65">
        <f>I12/H13*100</f>
        <v>53.15233956087374</v>
      </c>
      <c r="K12" s="64"/>
      <c r="L12" s="63">
        <v>24</v>
      </c>
      <c r="M12" s="63"/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369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30141</v>
      </c>
      <c r="G13" s="73"/>
      <c r="H13" s="62">
        <v>17717</v>
      </c>
      <c r="I13" s="74"/>
      <c r="J13" s="75"/>
      <c r="K13" s="64">
        <v>17507</v>
      </c>
      <c r="L13" s="76"/>
      <c r="M13" s="76"/>
      <c r="N13" s="62"/>
      <c r="O13" s="64">
        <v>37</v>
      </c>
      <c r="P13" s="63">
        <v>6246</v>
      </c>
      <c r="Q13" s="63">
        <v>11434</v>
      </c>
      <c r="R13" s="77"/>
      <c r="S13" s="78"/>
      <c r="T13" s="63">
        <v>63</v>
      </c>
      <c r="U13" s="63">
        <v>7935</v>
      </c>
      <c r="V13" s="63">
        <v>1419</v>
      </c>
      <c r="W13" s="63">
        <v>511</v>
      </c>
      <c r="X13" s="63">
        <v>5953</v>
      </c>
      <c r="Y13" s="63">
        <v>1836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195953</v>
      </c>
      <c r="AJ13" s="74">
        <v>124051</v>
      </c>
      <c r="AK13" s="76">
        <v>95022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>
        <v>12424</v>
      </c>
      <c r="H14" s="79"/>
      <c r="I14" s="81">
        <v>8300</v>
      </c>
      <c r="J14" s="82"/>
      <c r="K14" s="81"/>
      <c r="L14" s="80">
        <v>210</v>
      </c>
      <c r="M14" s="80"/>
      <c r="N14" s="79"/>
      <c r="O14" s="81"/>
      <c r="P14" s="80"/>
      <c r="Q14" s="80"/>
      <c r="R14" s="83">
        <f>SUM(O13:Q13)</f>
        <v>17717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382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26737</v>
      </c>
      <c r="J15" s="65">
        <f>I15/H16*100</f>
        <v>76.31075719953192</v>
      </c>
      <c r="K15" s="64"/>
      <c r="L15" s="63">
        <v>52</v>
      </c>
      <c r="M15" s="63">
        <v>2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26962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47461</v>
      </c>
      <c r="G16" s="73"/>
      <c r="H16" s="62">
        <v>35037</v>
      </c>
      <c r="I16" s="74"/>
      <c r="J16" s="75"/>
      <c r="K16" s="64">
        <v>32212</v>
      </c>
      <c r="L16" s="76"/>
      <c r="M16" s="76"/>
      <c r="N16" s="62"/>
      <c r="O16" s="64">
        <v>412</v>
      </c>
      <c r="P16" s="63">
        <v>23191</v>
      </c>
      <c r="Q16" s="63">
        <v>11434</v>
      </c>
      <c r="R16" s="77"/>
      <c r="S16" s="78"/>
      <c r="T16" s="63">
        <v>9588</v>
      </c>
      <c r="U16" s="63">
        <v>15730</v>
      </c>
      <c r="V16" s="63">
        <v>1419</v>
      </c>
      <c r="W16" s="63">
        <v>511</v>
      </c>
      <c r="X16" s="63">
        <v>5953</v>
      </c>
      <c r="Y16" s="63">
        <v>1836</v>
      </c>
      <c r="Z16" s="63"/>
      <c r="AA16" s="62"/>
      <c r="AB16" s="64"/>
      <c r="AC16" s="63"/>
      <c r="AD16" s="63">
        <v>1</v>
      </c>
      <c r="AE16" s="62"/>
      <c r="AF16" s="76"/>
      <c r="AG16" s="64">
        <v>13</v>
      </c>
      <c r="AH16" s="63">
        <v>1</v>
      </c>
      <c r="AI16" s="64">
        <v>695562</v>
      </c>
      <c r="AJ16" s="74">
        <v>525282</v>
      </c>
      <c r="AK16" s="76">
        <v>322353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>
        <v>12424</v>
      </c>
      <c r="H17" s="79"/>
      <c r="I17" s="81">
        <v>8300</v>
      </c>
      <c r="J17" s="82"/>
      <c r="K17" s="81"/>
      <c r="L17" s="80">
        <v>2342</v>
      </c>
      <c r="M17" s="80">
        <v>483</v>
      </c>
      <c r="N17" s="79"/>
      <c r="O17" s="81"/>
      <c r="P17" s="80"/>
      <c r="Q17" s="80"/>
      <c r="R17" s="83">
        <f>SUM(O16:Q16)</f>
        <v>35037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15555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7390</v>
      </c>
      <c r="J18" s="65">
        <f>I18/H19*100</f>
        <v>100</v>
      </c>
      <c r="K18" s="64"/>
      <c r="L18" s="63">
        <v>9</v>
      </c>
      <c r="M18" s="63"/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14017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7460</v>
      </c>
      <c r="G19" s="73"/>
      <c r="H19" s="62">
        <v>7390</v>
      </c>
      <c r="I19" s="74"/>
      <c r="J19" s="75"/>
      <c r="K19" s="64">
        <v>7244</v>
      </c>
      <c r="L19" s="76"/>
      <c r="M19" s="76"/>
      <c r="N19" s="62"/>
      <c r="O19" s="64"/>
      <c r="P19" s="63">
        <v>7384</v>
      </c>
      <c r="Q19" s="63">
        <v>6</v>
      </c>
      <c r="R19" s="77"/>
      <c r="S19" s="78"/>
      <c r="T19" s="63">
        <v>50</v>
      </c>
      <c r="U19" s="63">
        <v>7340</v>
      </c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93803</v>
      </c>
      <c r="AJ19" s="74">
        <v>89880</v>
      </c>
      <c r="AK19" s="76">
        <v>49731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>
        <v>70</v>
      </c>
      <c r="H20" s="79"/>
      <c r="I20" s="81"/>
      <c r="J20" s="82"/>
      <c r="K20" s="81"/>
      <c r="L20" s="80">
        <v>146</v>
      </c>
      <c r="M20" s="80"/>
      <c r="N20" s="79"/>
      <c r="O20" s="81"/>
      <c r="P20" s="80"/>
      <c r="Q20" s="80"/>
      <c r="R20" s="83">
        <f>SUM(O19:Q19)</f>
        <v>7390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7283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43079</v>
      </c>
      <c r="J21" s="65">
        <f>I21/H22*100</f>
        <v>68.47501271617497</v>
      </c>
      <c r="K21" s="64"/>
      <c r="L21" s="63">
        <v>65</v>
      </c>
      <c r="M21" s="63"/>
      <c r="N21" s="62"/>
      <c r="O21" s="64"/>
      <c r="P21" s="63"/>
      <c r="Q21" s="63"/>
      <c r="R21" s="66">
        <f>(O22+P22+Q22)/H22*100</f>
        <v>93.81993896236011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22975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67532</v>
      </c>
      <c r="G22" s="73">
        <v>1268</v>
      </c>
      <c r="H22" s="62">
        <v>62912</v>
      </c>
      <c r="I22" s="74"/>
      <c r="J22" s="75"/>
      <c r="K22" s="64">
        <v>61520</v>
      </c>
      <c r="L22" s="76"/>
      <c r="M22" s="76"/>
      <c r="N22" s="62">
        <v>3888</v>
      </c>
      <c r="O22" s="64">
        <v>285</v>
      </c>
      <c r="P22" s="63">
        <v>35915</v>
      </c>
      <c r="Q22" s="63">
        <v>22824</v>
      </c>
      <c r="R22" s="77"/>
      <c r="S22" s="78"/>
      <c r="T22" s="63">
        <v>205</v>
      </c>
      <c r="U22" s="63">
        <v>37922</v>
      </c>
      <c r="V22" s="63">
        <v>4952</v>
      </c>
      <c r="W22" s="63">
        <v>471</v>
      </c>
      <c r="X22" s="63">
        <v>4969</v>
      </c>
      <c r="Y22" s="63">
        <v>14393</v>
      </c>
      <c r="Z22" s="63"/>
      <c r="AA22" s="62">
        <v>1701</v>
      </c>
      <c r="AB22" s="64"/>
      <c r="AC22" s="63"/>
      <c r="AD22" s="63"/>
      <c r="AE22" s="62"/>
      <c r="AF22" s="76"/>
      <c r="AG22" s="64">
        <v>1</v>
      </c>
      <c r="AH22" s="63"/>
      <c r="AI22" s="64">
        <v>637789</v>
      </c>
      <c r="AJ22" s="74">
        <v>509062</v>
      </c>
      <c r="AK22" s="76">
        <v>325787</v>
      </c>
      <c r="AL22" s="72">
        <v>7</v>
      </c>
    </row>
    <row r="23" spans="1:38" ht="13.5">
      <c r="A23" s="45"/>
      <c r="B23" s="59"/>
      <c r="C23" s="59"/>
      <c r="D23" s="59"/>
      <c r="E23" s="59"/>
      <c r="F23" s="79"/>
      <c r="G23" s="80">
        <v>3352</v>
      </c>
      <c r="H23" s="79"/>
      <c r="I23" s="81">
        <v>19833</v>
      </c>
      <c r="J23" s="82"/>
      <c r="K23" s="81"/>
      <c r="L23" s="80">
        <v>1392</v>
      </c>
      <c r="M23" s="80"/>
      <c r="N23" s="79"/>
      <c r="O23" s="81"/>
      <c r="P23" s="80"/>
      <c r="Q23" s="80"/>
      <c r="R23" s="83">
        <f>SUM(O22:Q22)</f>
        <v>59024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20543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50469</v>
      </c>
      <c r="J24" s="65">
        <f>I24/H25*100</f>
        <v>71.7888538021678</v>
      </c>
      <c r="K24" s="64"/>
      <c r="L24" s="63">
        <v>74</v>
      </c>
      <c r="M24" s="63"/>
      <c r="N24" s="62"/>
      <c r="O24" s="64"/>
      <c r="P24" s="63"/>
      <c r="Q24" s="63"/>
      <c r="R24" s="66">
        <f>(O25+P25+Q25)/H25*100</f>
        <v>94.46957412306904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36992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74992</v>
      </c>
      <c r="G25" s="73">
        <v>1268</v>
      </c>
      <c r="H25" s="62">
        <v>70302</v>
      </c>
      <c r="I25" s="74"/>
      <c r="J25" s="75"/>
      <c r="K25" s="64">
        <v>68764</v>
      </c>
      <c r="L25" s="76"/>
      <c r="M25" s="76"/>
      <c r="N25" s="62">
        <v>3888</v>
      </c>
      <c r="O25" s="64">
        <v>285</v>
      </c>
      <c r="P25" s="63">
        <v>43299</v>
      </c>
      <c r="Q25" s="63">
        <v>22830</v>
      </c>
      <c r="R25" s="77"/>
      <c r="S25" s="78"/>
      <c r="T25" s="63">
        <v>255</v>
      </c>
      <c r="U25" s="63">
        <v>45262</v>
      </c>
      <c r="V25" s="63">
        <v>4952</v>
      </c>
      <c r="W25" s="63">
        <v>471</v>
      </c>
      <c r="X25" s="63">
        <v>4969</v>
      </c>
      <c r="Y25" s="63">
        <v>14393</v>
      </c>
      <c r="Z25" s="63"/>
      <c r="AA25" s="62">
        <v>1701</v>
      </c>
      <c r="AB25" s="64"/>
      <c r="AC25" s="63"/>
      <c r="AD25" s="63"/>
      <c r="AE25" s="62"/>
      <c r="AF25" s="76"/>
      <c r="AG25" s="64">
        <v>1</v>
      </c>
      <c r="AH25" s="63"/>
      <c r="AI25" s="64">
        <v>731592</v>
      </c>
      <c r="AJ25" s="74">
        <v>598942</v>
      </c>
      <c r="AK25" s="76">
        <v>375518</v>
      </c>
      <c r="AL25" s="72">
        <v>8</v>
      </c>
    </row>
    <row r="26" spans="1:38" ht="13.5">
      <c r="A26" s="150"/>
      <c r="B26" s="59"/>
      <c r="C26" s="59"/>
      <c r="D26" s="59"/>
      <c r="E26" s="59"/>
      <c r="F26" s="79"/>
      <c r="G26" s="80">
        <v>3422</v>
      </c>
      <c r="H26" s="79"/>
      <c r="I26" s="81">
        <v>19833</v>
      </c>
      <c r="J26" s="82"/>
      <c r="K26" s="81"/>
      <c r="L26" s="80">
        <v>1538</v>
      </c>
      <c r="M26" s="80"/>
      <c r="N26" s="79"/>
      <c r="O26" s="81"/>
      <c r="P26" s="80"/>
      <c r="Q26" s="80"/>
      <c r="R26" s="83">
        <f>SUM(O25:Q25)</f>
        <v>66414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27826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77206</v>
      </c>
      <c r="J27" s="65">
        <f>I27/H28*100</f>
        <v>73.29289247097466</v>
      </c>
      <c r="K27" s="64"/>
      <c r="L27" s="63">
        <v>126</v>
      </c>
      <c r="M27" s="63">
        <v>2</v>
      </c>
      <c r="N27" s="62"/>
      <c r="O27" s="64"/>
      <c r="P27" s="63"/>
      <c r="Q27" s="63"/>
      <c r="R27" s="66">
        <f>(O28+P28+Q28)/H28*100</f>
        <v>96.30905932275795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63954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122453</v>
      </c>
      <c r="G28" s="73">
        <v>1268</v>
      </c>
      <c r="H28" s="62">
        <v>105339</v>
      </c>
      <c r="I28" s="74"/>
      <c r="J28" s="75"/>
      <c r="K28" s="64">
        <v>100976</v>
      </c>
      <c r="L28" s="76"/>
      <c r="M28" s="76"/>
      <c r="N28" s="62">
        <v>3888</v>
      </c>
      <c r="O28" s="64">
        <v>697</v>
      </c>
      <c r="P28" s="63">
        <v>66490</v>
      </c>
      <c r="Q28" s="63">
        <v>34264</v>
      </c>
      <c r="R28" s="77"/>
      <c r="S28" s="78"/>
      <c r="T28" s="63">
        <v>9843</v>
      </c>
      <c r="U28" s="63">
        <v>60992</v>
      </c>
      <c r="V28" s="63">
        <v>6371</v>
      </c>
      <c r="W28" s="63">
        <v>982</v>
      </c>
      <c r="X28" s="63">
        <v>10922</v>
      </c>
      <c r="Y28" s="63">
        <v>16229</v>
      </c>
      <c r="Z28" s="63"/>
      <c r="AA28" s="62">
        <v>1701</v>
      </c>
      <c r="AB28" s="64"/>
      <c r="AC28" s="63"/>
      <c r="AD28" s="63">
        <v>1</v>
      </c>
      <c r="AE28" s="62"/>
      <c r="AF28" s="76"/>
      <c r="AG28" s="64">
        <v>14</v>
      </c>
      <c r="AH28" s="63">
        <v>1</v>
      </c>
      <c r="AI28" s="64">
        <v>1427154</v>
      </c>
      <c r="AJ28" s="74">
        <v>1124224</v>
      </c>
      <c r="AK28" s="76">
        <v>697871</v>
      </c>
      <c r="AL28" s="72">
        <v>10</v>
      </c>
    </row>
    <row r="29" spans="1:38" ht="13.5">
      <c r="A29" s="150"/>
      <c r="B29" s="59"/>
      <c r="C29" s="59"/>
      <c r="D29" s="59"/>
      <c r="E29" s="59"/>
      <c r="F29" s="79"/>
      <c r="G29" s="80">
        <v>15846</v>
      </c>
      <c r="H29" s="79"/>
      <c r="I29" s="81">
        <v>28133</v>
      </c>
      <c r="J29" s="82"/>
      <c r="K29" s="81"/>
      <c r="L29" s="80">
        <v>3880</v>
      </c>
      <c r="M29" s="80">
        <v>483</v>
      </c>
      <c r="N29" s="79"/>
      <c r="O29" s="81"/>
      <c r="P29" s="80"/>
      <c r="Q29" s="80"/>
      <c r="R29" s="83">
        <f>SUM(O28:Q28)</f>
        <v>101451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43381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59886</v>
      </c>
      <c r="J30" s="65">
        <f>I30/H31*100</f>
        <v>68.03758279462389</v>
      </c>
      <c r="K30" s="64"/>
      <c r="L30" s="63">
        <v>98</v>
      </c>
      <c r="M30" s="63"/>
      <c r="N30" s="62"/>
      <c r="O30" s="64"/>
      <c r="P30" s="63"/>
      <c r="Q30" s="63"/>
      <c r="R30" s="66">
        <f>(O31+P31+Q31)/H31*100</f>
        <v>95.58277190152126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37361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105133</v>
      </c>
      <c r="G31" s="73">
        <v>1268</v>
      </c>
      <c r="H31" s="62">
        <v>88019</v>
      </c>
      <c r="I31" s="74"/>
      <c r="J31" s="75"/>
      <c r="K31" s="64">
        <v>86271</v>
      </c>
      <c r="L31" s="76"/>
      <c r="M31" s="76"/>
      <c r="N31" s="62">
        <v>3888</v>
      </c>
      <c r="O31" s="64">
        <v>322</v>
      </c>
      <c r="P31" s="63">
        <v>49545</v>
      </c>
      <c r="Q31" s="63">
        <v>34264</v>
      </c>
      <c r="R31" s="86"/>
      <c r="S31" s="78"/>
      <c r="T31" s="63">
        <v>318</v>
      </c>
      <c r="U31" s="63">
        <v>53197</v>
      </c>
      <c r="V31" s="63">
        <v>6371</v>
      </c>
      <c r="W31" s="63">
        <v>982</v>
      </c>
      <c r="X31" s="63">
        <v>10922</v>
      </c>
      <c r="Y31" s="63">
        <v>16229</v>
      </c>
      <c r="Z31" s="63"/>
      <c r="AA31" s="62">
        <v>1701</v>
      </c>
      <c r="AB31" s="64"/>
      <c r="AC31" s="63"/>
      <c r="AD31" s="63"/>
      <c r="AE31" s="62"/>
      <c r="AF31" s="76"/>
      <c r="AG31" s="64">
        <v>1</v>
      </c>
      <c r="AH31" s="63"/>
      <c r="AI31" s="64">
        <v>927545</v>
      </c>
      <c r="AJ31" s="74">
        <v>722993</v>
      </c>
      <c r="AK31" s="76">
        <v>470540</v>
      </c>
      <c r="AL31" s="72">
        <v>9</v>
      </c>
    </row>
    <row r="32" spans="1:38" ht="13.5">
      <c r="A32" s="150"/>
      <c r="B32" s="59"/>
      <c r="C32" s="59"/>
      <c r="D32" s="59"/>
      <c r="E32" s="59"/>
      <c r="F32" s="79"/>
      <c r="G32" s="80">
        <v>15846</v>
      </c>
      <c r="H32" s="79"/>
      <c r="I32" s="81">
        <v>28133</v>
      </c>
      <c r="J32" s="82"/>
      <c r="K32" s="81"/>
      <c r="L32" s="80">
        <v>1748</v>
      </c>
      <c r="M32" s="80"/>
      <c r="N32" s="79"/>
      <c r="O32" s="81"/>
      <c r="P32" s="80"/>
      <c r="Q32" s="80"/>
      <c r="R32" s="83">
        <f>SUM(O31:Q31)</f>
        <v>84131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28208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36696</v>
      </c>
      <c r="J33" s="65">
        <f>I33/H34*100</f>
        <v>85.32366071428571</v>
      </c>
      <c r="K33" s="64"/>
      <c r="L33" s="63">
        <v>36</v>
      </c>
      <c r="M33" s="63">
        <v>2</v>
      </c>
      <c r="N33" s="62"/>
      <c r="O33" s="64"/>
      <c r="P33" s="63"/>
      <c r="Q33" s="63"/>
      <c r="R33" s="66">
        <f>R35/H34*100</f>
        <v>98.67001488095238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18358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43771</v>
      </c>
      <c r="G34" s="73">
        <v>85</v>
      </c>
      <c r="H34" s="62">
        <v>43008</v>
      </c>
      <c r="I34" s="74"/>
      <c r="J34" s="75"/>
      <c r="K34" s="64">
        <v>41518</v>
      </c>
      <c r="L34" s="76"/>
      <c r="M34" s="76"/>
      <c r="N34" s="62">
        <v>572</v>
      </c>
      <c r="O34" s="64">
        <v>929</v>
      </c>
      <c r="P34" s="63">
        <v>17882</v>
      </c>
      <c r="Q34" s="63">
        <v>23625</v>
      </c>
      <c r="R34" s="77"/>
      <c r="S34" s="78">
        <v>39</v>
      </c>
      <c r="T34" s="63">
        <v>165</v>
      </c>
      <c r="U34" s="63">
        <v>20811</v>
      </c>
      <c r="V34" s="63">
        <v>15681</v>
      </c>
      <c r="W34" s="63">
        <v>451</v>
      </c>
      <c r="X34" s="63">
        <v>715</v>
      </c>
      <c r="Y34" s="63">
        <v>5146</v>
      </c>
      <c r="Z34" s="63" t="s">
        <v>112</v>
      </c>
      <c r="AA34" s="62">
        <v>410</v>
      </c>
      <c r="AB34" s="64" t="s">
        <v>112</v>
      </c>
      <c r="AC34" s="63" t="s">
        <v>112</v>
      </c>
      <c r="AD34" s="63" t="s">
        <v>112</v>
      </c>
      <c r="AE34" s="62">
        <v>5</v>
      </c>
      <c r="AF34" s="76"/>
      <c r="AG34" s="64" t="s">
        <v>112</v>
      </c>
      <c r="AH34" s="63" t="s">
        <v>112</v>
      </c>
      <c r="AI34" s="64">
        <v>376487</v>
      </c>
      <c r="AJ34" s="74">
        <v>335998</v>
      </c>
      <c r="AK34" s="76">
        <v>238666</v>
      </c>
      <c r="AL34" s="72">
        <v>25</v>
      </c>
    </row>
    <row r="35" spans="1:38" ht="13.5">
      <c r="A35" s="45"/>
      <c r="B35" s="59"/>
      <c r="C35" s="59"/>
      <c r="D35" s="59"/>
      <c r="E35" s="59"/>
      <c r="F35" s="79"/>
      <c r="G35" s="80">
        <v>678</v>
      </c>
      <c r="H35" s="79"/>
      <c r="I35" s="81">
        <v>6312</v>
      </c>
      <c r="J35" s="82"/>
      <c r="K35" s="81"/>
      <c r="L35" s="80">
        <v>1236</v>
      </c>
      <c r="M35" s="80">
        <v>254</v>
      </c>
      <c r="N35" s="79"/>
      <c r="O35" s="81"/>
      <c r="P35" s="80"/>
      <c r="Q35" s="80"/>
      <c r="R35" s="83">
        <f>SUM(O34:Q34)</f>
        <v>42436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15718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55090</v>
      </c>
      <c r="J36" s="65">
        <f>I36/H37*100</f>
        <v>71.72429955212999</v>
      </c>
      <c r="K36" s="64"/>
      <c r="L36" s="63">
        <v>47</v>
      </c>
      <c r="M36" s="63" t="s">
        <v>112</v>
      </c>
      <c r="N36" s="62"/>
      <c r="O36" s="64"/>
      <c r="P36" s="63"/>
      <c r="Q36" s="63"/>
      <c r="R36" s="66">
        <f>R38/H37*100</f>
        <v>96.72169565670242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5450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78749</v>
      </c>
      <c r="G37" s="73" t="s">
        <v>112</v>
      </c>
      <c r="H37" s="62">
        <v>76808</v>
      </c>
      <c r="I37" s="74"/>
      <c r="J37" s="75"/>
      <c r="K37" s="64">
        <v>76302</v>
      </c>
      <c r="L37" s="76"/>
      <c r="M37" s="76"/>
      <c r="N37" s="62">
        <v>2518</v>
      </c>
      <c r="O37" s="64">
        <v>151</v>
      </c>
      <c r="P37" s="63">
        <v>725</v>
      </c>
      <c r="Q37" s="63">
        <v>73414</v>
      </c>
      <c r="R37" s="77"/>
      <c r="S37" s="78">
        <v>44</v>
      </c>
      <c r="T37" s="63">
        <v>156</v>
      </c>
      <c r="U37" s="63">
        <v>11067</v>
      </c>
      <c r="V37" s="63">
        <v>43823</v>
      </c>
      <c r="W37" s="63">
        <v>528</v>
      </c>
      <c r="X37" s="63">
        <v>2807</v>
      </c>
      <c r="Y37" s="63">
        <v>18383</v>
      </c>
      <c r="Z37" s="63" t="s">
        <v>112</v>
      </c>
      <c r="AA37" s="62">
        <v>5891</v>
      </c>
      <c r="AB37" s="64" t="s">
        <v>112</v>
      </c>
      <c r="AC37" s="63" t="s">
        <v>112</v>
      </c>
      <c r="AD37" s="63" t="s">
        <v>112</v>
      </c>
      <c r="AE37" s="62">
        <v>3</v>
      </c>
      <c r="AF37" s="76"/>
      <c r="AG37" s="64" t="s">
        <v>112</v>
      </c>
      <c r="AH37" s="63" t="s">
        <v>112</v>
      </c>
      <c r="AI37" s="64">
        <v>462692</v>
      </c>
      <c r="AJ37" s="74">
        <v>405676</v>
      </c>
      <c r="AK37" s="76">
        <v>315784</v>
      </c>
      <c r="AL37" s="72">
        <v>56</v>
      </c>
    </row>
    <row r="38" spans="1:38" ht="13.5">
      <c r="A38" s="45"/>
      <c r="B38" s="59"/>
      <c r="C38" s="59"/>
      <c r="D38" s="59"/>
      <c r="E38" s="59"/>
      <c r="F38" s="79"/>
      <c r="G38" s="80">
        <v>1941</v>
      </c>
      <c r="H38" s="79"/>
      <c r="I38" s="81">
        <v>21718</v>
      </c>
      <c r="J38" s="82"/>
      <c r="K38" s="81"/>
      <c r="L38" s="80">
        <v>506</v>
      </c>
      <c r="M38" s="80" t="s">
        <v>112</v>
      </c>
      <c r="N38" s="79"/>
      <c r="O38" s="81"/>
      <c r="P38" s="80"/>
      <c r="Q38" s="80"/>
      <c r="R38" s="83">
        <f>SUM(O37:Q37)</f>
        <v>74290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4102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91786</v>
      </c>
      <c r="J39" s="65">
        <f>I39/H40*100</f>
        <v>76.60579555318154</v>
      </c>
      <c r="K39" s="64"/>
      <c r="L39" s="63">
        <v>83</v>
      </c>
      <c r="M39" s="63">
        <v>2</v>
      </c>
      <c r="N39" s="62"/>
      <c r="O39" s="64"/>
      <c r="P39" s="63"/>
      <c r="Q39" s="63"/>
      <c r="R39" s="66">
        <f>R41/H40*100</f>
        <v>97.42104560325832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23808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122520</v>
      </c>
      <c r="G40" s="73">
        <v>85</v>
      </c>
      <c r="H40" s="62">
        <v>119816</v>
      </c>
      <c r="I40" s="74"/>
      <c r="J40" s="75"/>
      <c r="K40" s="64">
        <v>117820</v>
      </c>
      <c r="L40" s="76"/>
      <c r="M40" s="76"/>
      <c r="N40" s="62">
        <v>3090</v>
      </c>
      <c r="O40" s="64">
        <v>1080</v>
      </c>
      <c r="P40" s="63">
        <v>18607</v>
      </c>
      <c r="Q40" s="63">
        <v>97039</v>
      </c>
      <c r="R40" s="77">
        <v>0</v>
      </c>
      <c r="S40" s="78">
        <v>83</v>
      </c>
      <c r="T40" s="63">
        <v>321</v>
      </c>
      <c r="U40" s="63">
        <v>31878</v>
      </c>
      <c r="V40" s="63">
        <v>59504</v>
      </c>
      <c r="W40" s="63">
        <v>979</v>
      </c>
      <c r="X40" s="63">
        <v>3522</v>
      </c>
      <c r="Y40" s="63">
        <v>23529</v>
      </c>
      <c r="Z40" s="63" t="s">
        <v>112</v>
      </c>
      <c r="AA40" s="62">
        <v>6301</v>
      </c>
      <c r="AB40" s="64" t="s">
        <v>112</v>
      </c>
      <c r="AC40" s="63" t="s">
        <v>112</v>
      </c>
      <c r="AD40" s="63" t="s">
        <v>112</v>
      </c>
      <c r="AE40" s="62">
        <v>8</v>
      </c>
      <c r="AF40" s="76"/>
      <c r="AG40" s="64" t="s">
        <v>112</v>
      </c>
      <c r="AH40" s="63" t="s">
        <v>112</v>
      </c>
      <c r="AI40" s="64">
        <v>839179</v>
      </c>
      <c r="AJ40" s="74">
        <v>741674</v>
      </c>
      <c r="AK40" s="76">
        <v>554450</v>
      </c>
      <c r="AL40" s="72">
        <v>81</v>
      </c>
    </row>
    <row r="41" spans="1:38" ht="13.5">
      <c r="A41" s="150"/>
      <c r="B41" s="59"/>
      <c r="C41" s="59"/>
      <c r="D41" s="59"/>
      <c r="E41" s="59"/>
      <c r="F41" s="79"/>
      <c r="G41" s="80">
        <v>2619</v>
      </c>
      <c r="H41" s="79"/>
      <c r="I41" s="81">
        <v>28030</v>
      </c>
      <c r="J41" s="82"/>
      <c r="K41" s="81"/>
      <c r="L41" s="80">
        <v>1742</v>
      </c>
      <c r="M41" s="80">
        <v>254</v>
      </c>
      <c r="N41" s="79"/>
      <c r="O41" s="81"/>
      <c r="P41" s="80"/>
      <c r="Q41" s="80"/>
      <c r="R41" s="83">
        <f>SUM(O40:Q40)</f>
        <v>116726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19820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100740</v>
      </c>
      <c r="J42" s="65">
        <f>I42/H43*100</f>
        <v>42.12647980028185</v>
      </c>
      <c r="K42" s="64"/>
      <c r="L42" s="63">
        <v>223</v>
      </c>
      <c r="M42" s="63" t="s">
        <v>112</v>
      </c>
      <c r="N42" s="62"/>
      <c r="O42" s="64"/>
      <c r="P42" s="63"/>
      <c r="Q42" s="63"/>
      <c r="R42" s="66">
        <f>R44/H43*100</f>
        <v>91.53121432484308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2344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249502</v>
      </c>
      <c r="G43" s="73">
        <v>2186</v>
      </c>
      <c r="H43" s="62">
        <v>239137</v>
      </c>
      <c r="I43" s="74"/>
      <c r="J43" s="75"/>
      <c r="K43" s="64">
        <v>237266</v>
      </c>
      <c r="L43" s="76"/>
      <c r="M43" s="76"/>
      <c r="N43" s="62">
        <v>20252</v>
      </c>
      <c r="O43" s="64">
        <v>35576</v>
      </c>
      <c r="P43" s="63">
        <v>2502</v>
      </c>
      <c r="Q43" s="63">
        <v>180807</v>
      </c>
      <c r="R43" s="77"/>
      <c r="S43" s="78">
        <v>7</v>
      </c>
      <c r="T43" s="63">
        <v>314</v>
      </c>
      <c r="U43" s="63">
        <v>11957</v>
      </c>
      <c r="V43" s="63">
        <v>88462</v>
      </c>
      <c r="W43" s="63">
        <v>824</v>
      </c>
      <c r="X43" s="63">
        <v>6633</v>
      </c>
      <c r="Y43" s="63">
        <v>130940</v>
      </c>
      <c r="Z43" s="63" t="s">
        <v>112</v>
      </c>
      <c r="AA43" s="62">
        <v>39062</v>
      </c>
      <c r="AB43" s="64" t="s">
        <v>112</v>
      </c>
      <c r="AC43" s="63" t="s">
        <v>112</v>
      </c>
      <c r="AD43" s="63" t="s">
        <v>112</v>
      </c>
      <c r="AE43" s="62">
        <v>5</v>
      </c>
      <c r="AF43" s="76"/>
      <c r="AG43" s="64" t="s">
        <v>112</v>
      </c>
      <c r="AH43" s="63" t="s">
        <v>112</v>
      </c>
      <c r="AI43" s="64">
        <v>1158934</v>
      </c>
      <c r="AJ43" s="74">
        <v>963384</v>
      </c>
      <c r="AK43" s="76">
        <v>719478</v>
      </c>
      <c r="AL43" s="72">
        <v>400</v>
      </c>
    </row>
    <row r="44" spans="1:38" ht="13.5">
      <c r="A44" s="45"/>
      <c r="B44" s="59"/>
      <c r="C44" s="59"/>
      <c r="D44" s="59"/>
      <c r="E44" s="59"/>
      <c r="F44" s="79"/>
      <c r="G44" s="80">
        <v>8179</v>
      </c>
      <c r="H44" s="79"/>
      <c r="I44" s="81">
        <v>138397</v>
      </c>
      <c r="J44" s="82"/>
      <c r="K44" s="81"/>
      <c r="L44" s="80">
        <v>1871</v>
      </c>
      <c r="M44" s="80" t="s">
        <v>112</v>
      </c>
      <c r="N44" s="79"/>
      <c r="O44" s="81"/>
      <c r="P44" s="80"/>
      <c r="Q44" s="80"/>
      <c r="R44" s="83">
        <f>SUM(O43:Q43)</f>
        <v>218885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2325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192526</v>
      </c>
      <c r="J45" s="65">
        <f>I45/H46*100</f>
        <v>53.6354341654757</v>
      </c>
      <c r="K45" s="64"/>
      <c r="L45" s="63">
        <v>306</v>
      </c>
      <c r="M45" s="63">
        <v>2</v>
      </c>
      <c r="N45" s="62"/>
      <c r="O45" s="64"/>
      <c r="P45" s="63"/>
      <c r="Q45" s="63"/>
      <c r="R45" s="66">
        <f>R47/H46*100</f>
        <v>93.49719879761416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26152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372022</v>
      </c>
      <c r="G46" s="73">
        <v>2271</v>
      </c>
      <c r="H46" s="62">
        <v>358953</v>
      </c>
      <c r="I46" s="74"/>
      <c r="J46" s="75"/>
      <c r="K46" s="64">
        <v>355086</v>
      </c>
      <c r="L46" s="76"/>
      <c r="M46" s="76"/>
      <c r="N46" s="62">
        <v>23342</v>
      </c>
      <c r="O46" s="64">
        <v>36656</v>
      </c>
      <c r="P46" s="63">
        <v>21109</v>
      </c>
      <c r="Q46" s="63">
        <v>277846</v>
      </c>
      <c r="R46" s="86"/>
      <c r="S46" s="78">
        <v>90</v>
      </c>
      <c r="T46" s="63">
        <v>635</v>
      </c>
      <c r="U46" s="63">
        <v>43835</v>
      </c>
      <c r="V46" s="63">
        <v>147966</v>
      </c>
      <c r="W46" s="63">
        <v>1803</v>
      </c>
      <c r="X46" s="63">
        <v>10155</v>
      </c>
      <c r="Y46" s="63">
        <v>154469</v>
      </c>
      <c r="Z46" s="63" t="s">
        <v>112</v>
      </c>
      <c r="AA46" s="62">
        <v>45363</v>
      </c>
      <c r="AB46" s="64" t="s">
        <v>112</v>
      </c>
      <c r="AC46" s="63" t="s">
        <v>112</v>
      </c>
      <c r="AD46" s="63" t="s">
        <v>112</v>
      </c>
      <c r="AE46" s="62">
        <v>13</v>
      </c>
      <c r="AF46" s="76"/>
      <c r="AG46" s="64" t="s">
        <v>112</v>
      </c>
      <c r="AH46" s="63" t="s">
        <v>112</v>
      </c>
      <c r="AI46" s="64">
        <v>1998113</v>
      </c>
      <c r="AJ46" s="74">
        <v>1705058</v>
      </c>
      <c r="AK46" s="76">
        <v>1273928</v>
      </c>
      <c r="AL46" s="72">
        <v>481</v>
      </c>
    </row>
    <row r="47" spans="1:38" ht="13.5">
      <c r="A47" s="150"/>
      <c r="B47" s="59"/>
      <c r="C47" s="59"/>
      <c r="D47" s="59"/>
      <c r="E47" s="59"/>
      <c r="F47" s="79"/>
      <c r="G47" s="80">
        <v>10798</v>
      </c>
      <c r="H47" s="79"/>
      <c r="I47" s="81">
        <v>166427</v>
      </c>
      <c r="J47" s="82"/>
      <c r="K47" s="81"/>
      <c r="L47" s="80">
        <v>3613</v>
      </c>
      <c r="M47" s="80">
        <v>254</v>
      </c>
      <c r="N47" s="79"/>
      <c r="O47" s="81"/>
      <c r="P47" s="80"/>
      <c r="Q47" s="80"/>
      <c r="R47" s="83">
        <f>SUM(O46:Q46)</f>
        <v>335611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22145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269732</v>
      </c>
      <c r="J54" s="65">
        <f>I54/H55*100</f>
        <v>58.09533655544355</v>
      </c>
      <c r="K54" s="64">
        <f aca="true" t="shared" si="1" ref="K54:Q56">SUM(K9,K12,K18,K21,K33,K36,K42)</f>
        <v>0</v>
      </c>
      <c r="L54" s="63">
        <f t="shared" si="1"/>
        <v>432</v>
      </c>
      <c r="M54" s="63">
        <f t="shared" si="1"/>
        <v>4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94.13515632403747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90106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494475</v>
      </c>
      <c r="G55" s="73">
        <f t="shared" si="0"/>
        <v>3539</v>
      </c>
      <c r="H55" s="62">
        <f t="shared" si="0"/>
        <v>464292</v>
      </c>
      <c r="I55" s="74">
        <f t="shared" si="0"/>
        <v>0</v>
      </c>
      <c r="J55" s="88"/>
      <c r="K55" s="64">
        <f t="shared" si="1"/>
        <v>456062</v>
      </c>
      <c r="L55" s="76">
        <f t="shared" si="1"/>
        <v>0</v>
      </c>
      <c r="M55" s="76">
        <f t="shared" si="1"/>
        <v>0</v>
      </c>
      <c r="N55" s="62">
        <f t="shared" si="1"/>
        <v>27230</v>
      </c>
      <c r="O55" s="64">
        <f t="shared" si="1"/>
        <v>37353</v>
      </c>
      <c r="P55" s="63">
        <f t="shared" si="1"/>
        <v>87599</v>
      </c>
      <c r="Q55" s="63">
        <f t="shared" si="1"/>
        <v>312110</v>
      </c>
      <c r="R55" s="77"/>
      <c r="S55" s="78">
        <f t="shared" si="2"/>
        <v>90</v>
      </c>
      <c r="T55" s="63">
        <f t="shared" si="2"/>
        <v>10478</v>
      </c>
      <c r="U55" s="63">
        <f t="shared" si="2"/>
        <v>104827</v>
      </c>
      <c r="V55" s="63">
        <f t="shared" si="2"/>
        <v>154337</v>
      </c>
      <c r="W55" s="63">
        <f t="shared" si="2"/>
        <v>2785</v>
      </c>
      <c r="X55" s="63">
        <f t="shared" si="2"/>
        <v>21077</v>
      </c>
      <c r="Y55" s="63">
        <f t="shared" si="2"/>
        <v>170698</v>
      </c>
      <c r="Z55" s="63">
        <f t="shared" si="2"/>
        <v>0</v>
      </c>
      <c r="AA55" s="62">
        <f t="shared" si="2"/>
        <v>47064</v>
      </c>
      <c r="AB55" s="64">
        <f t="shared" si="2"/>
        <v>0</v>
      </c>
      <c r="AC55" s="64">
        <f t="shared" si="2"/>
        <v>0</v>
      </c>
      <c r="AD55" s="64">
        <f t="shared" si="2"/>
        <v>1</v>
      </c>
      <c r="AE55" s="64">
        <f t="shared" si="2"/>
        <v>13</v>
      </c>
      <c r="AF55" s="76">
        <f t="shared" si="2"/>
        <v>0</v>
      </c>
      <c r="AG55" s="64">
        <f t="shared" si="2"/>
        <v>14</v>
      </c>
      <c r="AH55" s="63">
        <f t="shared" si="2"/>
        <v>1</v>
      </c>
      <c r="AI55" s="64">
        <f t="shared" si="2"/>
        <v>3425267</v>
      </c>
      <c r="AJ55" s="74">
        <f t="shared" si="2"/>
        <v>2829282</v>
      </c>
      <c r="AK55" s="76">
        <f t="shared" si="2"/>
        <v>1971799</v>
      </c>
      <c r="AL55" s="72">
        <f t="shared" si="2"/>
        <v>491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26644</v>
      </c>
      <c r="H56" s="91">
        <f>SUM(H11,H14,H20,H23,H35,H38,H44)</f>
        <v>0</v>
      </c>
      <c r="I56" s="93">
        <f>SUM(I11,I14,I20,I23,I35,I38,I44)</f>
        <v>194560</v>
      </c>
      <c r="J56" s="91"/>
      <c r="K56" s="93">
        <f t="shared" si="1"/>
        <v>0</v>
      </c>
      <c r="L56" s="92">
        <f t="shared" si="1"/>
        <v>7493</v>
      </c>
      <c r="M56" s="92">
        <f t="shared" si="1"/>
        <v>737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437062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65526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1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J25">
      <selection activeCell="T51" sqref="T51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102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上島町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/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/>
      <c r="J15" s="65"/>
      <c r="K15" s="64"/>
      <c r="L15" s="63"/>
      <c r="M15" s="63"/>
      <c r="N15" s="62"/>
      <c r="O15" s="64"/>
      <c r="P15" s="63"/>
      <c r="Q15" s="63"/>
      <c r="R15" s="66"/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/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/>
      <c r="G16" s="73"/>
      <c r="H16" s="62"/>
      <c r="I16" s="74"/>
      <c r="J16" s="75"/>
      <c r="K16" s="64"/>
      <c r="L16" s="76"/>
      <c r="M16" s="76"/>
      <c r="N16" s="62"/>
      <c r="O16" s="64"/>
      <c r="P16" s="63"/>
      <c r="Q16" s="63"/>
      <c r="R16" s="77"/>
      <c r="S16" s="78"/>
      <c r="T16" s="63"/>
      <c r="U16" s="63"/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/>
      <c r="AH16" s="63"/>
      <c r="AI16" s="64"/>
      <c r="AJ16" s="74"/>
      <c r="AK16" s="76"/>
      <c r="AL16" s="72"/>
    </row>
    <row r="17" spans="1:38" ht="13.5">
      <c r="A17" s="150"/>
      <c r="B17" s="59"/>
      <c r="C17" s="59"/>
      <c r="D17" s="59"/>
      <c r="E17" s="59"/>
      <c r="F17" s="79"/>
      <c r="G17" s="80"/>
      <c r="H17" s="79"/>
      <c r="I17" s="81"/>
      <c r="J17" s="82"/>
      <c r="K17" s="81"/>
      <c r="L17" s="80"/>
      <c r="M17" s="80"/>
      <c r="N17" s="79"/>
      <c r="O17" s="81"/>
      <c r="P17" s="80"/>
      <c r="Q17" s="80"/>
      <c r="R17" s="83"/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/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/>
      <c r="J18" s="65"/>
      <c r="K18" s="64"/>
      <c r="L18" s="63"/>
      <c r="M18" s="63"/>
      <c r="N18" s="62"/>
      <c r="O18" s="64"/>
      <c r="P18" s="63"/>
      <c r="Q18" s="63"/>
      <c r="R18" s="66"/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/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/>
      <c r="G19" s="73"/>
      <c r="H19" s="62"/>
      <c r="I19" s="74"/>
      <c r="J19" s="75"/>
      <c r="K19" s="64"/>
      <c r="L19" s="76"/>
      <c r="M19" s="76"/>
      <c r="N19" s="62"/>
      <c r="O19" s="64"/>
      <c r="P19" s="63"/>
      <c r="Q19" s="63"/>
      <c r="R19" s="77"/>
      <c r="S19" s="78"/>
      <c r="T19" s="63"/>
      <c r="U19" s="63"/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/>
      <c r="AJ19" s="74"/>
      <c r="AK19" s="76"/>
      <c r="AL19" s="72"/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/>
      <c r="J20" s="82"/>
      <c r="K20" s="81"/>
      <c r="L20" s="80"/>
      <c r="M20" s="80"/>
      <c r="N20" s="79"/>
      <c r="O20" s="81"/>
      <c r="P20" s="80"/>
      <c r="Q20" s="80"/>
      <c r="R20" s="83">
        <f>SUM(O19:Q19)</f>
        <v>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/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28890</v>
      </c>
      <c r="J21" s="65">
        <f>I21/H22*100</f>
        <v>85.118293509325</v>
      </c>
      <c r="K21" s="64"/>
      <c r="L21" s="63">
        <v>16</v>
      </c>
      <c r="M21" s="63"/>
      <c r="N21" s="62"/>
      <c r="O21" s="64"/>
      <c r="P21" s="63"/>
      <c r="Q21" s="63"/>
      <c r="R21" s="66">
        <f>(O22+P22+Q22)/H22*100</f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7273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37395</v>
      </c>
      <c r="G22" s="73">
        <v>3454</v>
      </c>
      <c r="H22" s="62">
        <v>33941</v>
      </c>
      <c r="I22" s="74"/>
      <c r="J22" s="75"/>
      <c r="K22" s="64">
        <v>32798</v>
      </c>
      <c r="L22" s="76"/>
      <c r="M22" s="76"/>
      <c r="N22" s="62"/>
      <c r="O22" s="64">
        <v>153</v>
      </c>
      <c r="P22" s="63">
        <v>13186</v>
      </c>
      <c r="Q22" s="63">
        <v>20602</v>
      </c>
      <c r="R22" s="77"/>
      <c r="S22" s="78">
        <v>38</v>
      </c>
      <c r="T22" s="63">
        <v>79</v>
      </c>
      <c r="U22" s="63">
        <v>20315</v>
      </c>
      <c r="V22" s="63">
        <v>8458</v>
      </c>
      <c r="W22" s="63">
        <v>141</v>
      </c>
      <c r="X22" s="63">
        <v>1749</v>
      </c>
      <c r="Y22" s="63">
        <v>3161</v>
      </c>
      <c r="Z22" s="63"/>
      <c r="AA22" s="62">
        <v>35</v>
      </c>
      <c r="AB22" s="64"/>
      <c r="AC22" s="63"/>
      <c r="AD22" s="63"/>
      <c r="AE22" s="62"/>
      <c r="AF22" s="76"/>
      <c r="AG22" s="64"/>
      <c r="AH22" s="63"/>
      <c r="AI22" s="64">
        <v>419258</v>
      </c>
      <c r="AJ22" s="74">
        <v>292463</v>
      </c>
      <c r="AK22" s="76">
        <v>182633</v>
      </c>
      <c r="AL22" s="72">
        <v>4</v>
      </c>
    </row>
    <row r="23" spans="1:38" ht="13.5">
      <c r="A23" s="45"/>
      <c r="B23" s="59"/>
      <c r="C23" s="59"/>
      <c r="D23" s="59"/>
      <c r="E23" s="59"/>
      <c r="F23" s="79"/>
      <c r="G23" s="80"/>
      <c r="H23" s="79"/>
      <c r="I23" s="81">
        <v>5051</v>
      </c>
      <c r="J23" s="82"/>
      <c r="K23" s="81"/>
      <c r="L23" s="80">
        <v>1143</v>
      </c>
      <c r="M23" s="80"/>
      <c r="N23" s="79"/>
      <c r="O23" s="81"/>
      <c r="P23" s="80"/>
      <c r="Q23" s="80"/>
      <c r="R23" s="83">
        <f>SUM(O22:Q22)</f>
        <v>33941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7337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28890</v>
      </c>
      <c r="J24" s="65">
        <f>I24/H25*100</f>
        <v>85.118293509325</v>
      </c>
      <c r="K24" s="64"/>
      <c r="L24" s="63">
        <v>16</v>
      </c>
      <c r="M24" s="63"/>
      <c r="N24" s="62"/>
      <c r="O24" s="64"/>
      <c r="P24" s="63"/>
      <c r="Q24" s="63"/>
      <c r="R24" s="66">
        <f>(O25+P25+Q25)/H25*100</f>
        <v>100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7273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37395</v>
      </c>
      <c r="G25" s="73">
        <v>3454</v>
      </c>
      <c r="H25" s="62">
        <v>33941</v>
      </c>
      <c r="I25" s="74"/>
      <c r="J25" s="75"/>
      <c r="K25" s="64">
        <v>32798</v>
      </c>
      <c r="L25" s="76"/>
      <c r="M25" s="76"/>
      <c r="N25" s="62"/>
      <c r="O25" s="64">
        <v>153</v>
      </c>
      <c r="P25" s="63">
        <v>13186</v>
      </c>
      <c r="Q25" s="63">
        <v>20602</v>
      </c>
      <c r="R25" s="77"/>
      <c r="S25" s="78">
        <v>38</v>
      </c>
      <c r="T25" s="63">
        <v>79</v>
      </c>
      <c r="U25" s="63">
        <v>20315</v>
      </c>
      <c r="V25" s="63">
        <v>8458</v>
      </c>
      <c r="W25" s="63">
        <v>141</v>
      </c>
      <c r="X25" s="63">
        <v>1749</v>
      </c>
      <c r="Y25" s="63">
        <v>3161</v>
      </c>
      <c r="Z25" s="63"/>
      <c r="AA25" s="62">
        <v>35</v>
      </c>
      <c r="AB25" s="64"/>
      <c r="AC25" s="63"/>
      <c r="AD25" s="63"/>
      <c r="AE25" s="62"/>
      <c r="AF25" s="76"/>
      <c r="AG25" s="64"/>
      <c r="AH25" s="63"/>
      <c r="AI25" s="64">
        <v>419258</v>
      </c>
      <c r="AJ25" s="74">
        <v>292463</v>
      </c>
      <c r="AK25" s="76">
        <v>182633</v>
      </c>
      <c r="AL25" s="72">
        <v>4</v>
      </c>
    </row>
    <row r="26" spans="1:38" ht="13.5">
      <c r="A26" s="150"/>
      <c r="B26" s="59"/>
      <c r="C26" s="59"/>
      <c r="D26" s="59"/>
      <c r="E26" s="59"/>
      <c r="F26" s="79"/>
      <c r="G26" s="80"/>
      <c r="H26" s="79"/>
      <c r="I26" s="81">
        <v>5051</v>
      </c>
      <c r="J26" s="82"/>
      <c r="K26" s="81"/>
      <c r="L26" s="80">
        <v>1143</v>
      </c>
      <c r="M26" s="80"/>
      <c r="N26" s="79"/>
      <c r="O26" s="81"/>
      <c r="P26" s="80"/>
      <c r="Q26" s="80"/>
      <c r="R26" s="83">
        <f>SUM(O25:Q25)</f>
        <v>33941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7337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28890</v>
      </c>
      <c r="J27" s="65">
        <f>I27/H28*100</f>
        <v>85.118293509325</v>
      </c>
      <c r="K27" s="64"/>
      <c r="L27" s="63">
        <v>16</v>
      </c>
      <c r="M27" s="63"/>
      <c r="N27" s="62"/>
      <c r="O27" s="64"/>
      <c r="P27" s="63"/>
      <c r="Q27" s="63"/>
      <c r="R27" s="66">
        <f>(O28+P28+Q28)/H28*100</f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7273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37395</v>
      </c>
      <c r="G28" s="73">
        <v>3454</v>
      </c>
      <c r="H28" s="62">
        <v>33941</v>
      </c>
      <c r="I28" s="74"/>
      <c r="J28" s="75"/>
      <c r="K28" s="64">
        <v>32798</v>
      </c>
      <c r="L28" s="76"/>
      <c r="M28" s="76"/>
      <c r="N28" s="62"/>
      <c r="O28" s="64">
        <v>153</v>
      </c>
      <c r="P28" s="63">
        <v>13186</v>
      </c>
      <c r="Q28" s="63">
        <v>20602</v>
      </c>
      <c r="R28" s="77"/>
      <c r="S28" s="78">
        <v>38</v>
      </c>
      <c r="T28" s="63">
        <v>79</v>
      </c>
      <c r="U28" s="63">
        <v>20315</v>
      </c>
      <c r="V28" s="63">
        <v>8458</v>
      </c>
      <c r="W28" s="63">
        <v>141</v>
      </c>
      <c r="X28" s="63">
        <v>1749</v>
      </c>
      <c r="Y28" s="63">
        <v>3161</v>
      </c>
      <c r="Z28" s="63"/>
      <c r="AA28" s="62">
        <v>35</v>
      </c>
      <c r="AB28" s="64"/>
      <c r="AC28" s="63"/>
      <c r="AD28" s="63"/>
      <c r="AE28" s="62"/>
      <c r="AF28" s="76"/>
      <c r="AG28" s="64"/>
      <c r="AH28" s="63"/>
      <c r="AI28" s="64">
        <v>419258</v>
      </c>
      <c r="AJ28" s="74">
        <v>292463</v>
      </c>
      <c r="AK28" s="76">
        <v>182633</v>
      </c>
      <c r="AL28" s="72">
        <v>4</v>
      </c>
    </row>
    <row r="29" spans="1:38" ht="13.5">
      <c r="A29" s="150"/>
      <c r="B29" s="59"/>
      <c r="C29" s="59"/>
      <c r="D29" s="59"/>
      <c r="E29" s="59"/>
      <c r="F29" s="79"/>
      <c r="G29" s="80"/>
      <c r="H29" s="79"/>
      <c r="I29" s="81">
        <v>5051</v>
      </c>
      <c r="J29" s="82"/>
      <c r="K29" s="81"/>
      <c r="L29" s="80">
        <v>1143</v>
      </c>
      <c r="M29" s="80"/>
      <c r="N29" s="79"/>
      <c r="O29" s="81"/>
      <c r="P29" s="80"/>
      <c r="Q29" s="80"/>
      <c r="R29" s="83">
        <f>SUM(O28:Q28)</f>
        <v>33941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7337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28890</v>
      </c>
      <c r="J30" s="65">
        <f>I30/H31*100</f>
        <v>85.118293509325</v>
      </c>
      <c r="K30" s="64"/>
      <c r="L30" s="63">
        <v>16</v>
      </c>
      <c r="M30" s="63"/>
      <c r="N30" s="62"/>
      <c r="O30" s="64"/>
      <c r="P30" s="63"/>
      <c r="Q30" s="63"/>
      <c r="R30" s="66">
        <f>(O31+P31+Q31)/H31*100</f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7273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37395</v>
      </c>
      <c r="G31" s="73">
        <v>3454</v>
      </c>
      <c r="H31" s="62">
        <v>33941</v>
      </c>
      <c r="I31" s="74"/>
      <c r="J31" s="75"/>
      <c r="K31" s="64">
        <v>32798</v>
      </c>
      <c r="L31" s="76"/>
      <c r="M31" s="76"/>
      <c r="N31" s="62"/>
      <c r="O31" s="64">
        <v>153</v>
      </c>
      <c r="P31" s="63">
        <v>13186</v>
      </c>
      <c r="Q31" s="63">
        <v>20602</v>
      </c>
      <c r="R31" s="86"/>
      <c r="S31" s="78">
        <v>38</v>
      </c>
      <c r="T31" s="63">
        <v>79</v>
      </c>
      <c r="U31" s="63">
        <v>20315</v>
      </c>
      <c r="V31" s="63">
        <v>8458</v>
      </c>
      <c r="W31" s="63">
        <v>141</v>
      </c>
      <c r="X31" s="63">
        <v>1749</v>
      </c>
      <c r="Y31" s="63">
        <v>3161</v>
      </c>
      <c r="Z31" s="63"/>
      <c r="AA31" s="62">
        <v>35</v>
      </c>
      <c r="AB31" s="64"/>
      <c r="AC31" s="63"/>
      <c r="AD31" s="63"/>
      <c r="AE31" s="62"/>
      <c r="AF31" s="76"/>
      <c r="AG31" s="64"/>
      <c r="AH31" s="63"/>
      <c r="AI31" s="64">
        <v>419258</v>
      </c>
      <c r="AJ31" s="74">
        <v>292463</v>
      </c>
      <c r="AK31" s="76">
        <v>182633</v>
      </c>
      <c r="AL31" s="72">
        <v>4</v>
      </c>
    </row>
    <row r="32" spans="1:38" ht="13.5">
      <c r="A32" s="150"/>
      <c r="B32" s="59"/>
      <c r="C32" s="59"/>
      <c r="D32" s="59"/>
      <c r="E32" s="59"/>
      <c r="F32" s="79"/>
      <c r="G32" s="80"/>
      <c r="H32" s="79"/>
      <c r="I32" s="81">
        <v>5051</v>
      </c>
      <c r="J32" s="82"/>
      <c r="K32" s="81"/>
      <c r="L32" s="80">
        <v>1143</v>
      </c>
      <c r="M32" s="80"/>
      <c r="N32" s="79"/>
      <c r="O32" s="81"/>
      <c r="P32" s="80"/>
      <c r="Q32" s="80"/>
      <c r="R32" s="83">
        <f>SUM(O31:Q31)</f>
        <v>33941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7337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10685</v>
      </c>
      <c r="J33" s="65">
        <f>I33/H34*100</f>
        <v>74.30975728492942</v>
      </c>
      <c r="K33" s="64"/>
      <c r="L33" s="63">
        <v>7</v>
      </c>
      <c r="M33" s="63" t="s">
        <v>112</v>
      </c>
      <c r="N33" s="62"/>
      <c r="O33" s="64"/>
      <c r="P33" s="63"/>
      <c r="Q33" s="63"/>
      <c r="R33" s="66">
        <f>R35/H34*100</f>
        <v>98.92899367132624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672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17160</v>
      </c>
      <c r="G34" s="73">
        <v>1784</v>
      </c>
      <c r="H34" s="62">
        <v>14379</v>
      </c>
      <c r="I34" s="74"/>
      <c r="J34" s="75"/>
      <c r="K34" s="64">
        <v>14329</v>
      </c>
      <c r="L34" s="76"/>
      <c r="M34" s="76"/>
      <c r="N34" s="62">
        <v>154</v>
      </c>
      <c r="O34" s="64">
        <v>1390</v>
      </c>
      <c r="P34" s="63">
        <v>1954</v>
      </c>
      <c r="Q34" s="63">
        <v>10881</v>
      </c>
      <c r="R34" s="77"/>
      <c r="S34" s="78" t="s">
        <v>112</v>
      </c>
      <c r="T34" s="63">
        <v>104</v>
      </c>
      <c r="U34" s="63">
        <v>6338</v>
      </c>
      <c r="V34" s="63">
        <v>4243</v>
      </c>
      <c r="W34" s="63">
        <v>84</v>
      </c>
      <c r="X34" s="63">
        <v>177</v>
      </c>
      <c r="Y34" s="63">
        <v>3433</v>
      </c>
      <c r="Z34" s="63" t="s">
        <v>112</v>
      </c>
      <c r="AA34" s="62">
        <v>535</v>
      </c>
      <c r="AB34" s="64" t="s">
        <v>112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128204</v>
      </c>
      <c r="AJ34" s="74">
        <v>93703</v>
      </c>
      <c r="AK34" s="76">
        <v>76604</v>
      </c>
      <c r="AL34" s="72">
        <v>8</v>
      </c>
    </row>
    <row r="35" spans="1:38" ht="13.5">
      <c r="A35" s="45"/>
      <c r="B35" s="59"/>
      <c r="C35" s="59"/>
      <c r="D35" s="59"/>
      <c r="E35" s="59"/>
      <c r="F35" s="79"/>
      <c r="G35" s="80">
        <v>997</v>
      </c>
      <c r="H35" s="79"/>
      <c r="I35" s="81">
        <v>3694</v>
      </c>
      <c r="J35" s="82"/>
      <c r="K35" s="81"/>
      <c r="L35" s="80">
        <v>50</v>
      </c>
      <c r="M35" s="80" t="s">
        <v>112</v>
      </c>
      <c r="N35" s="79"/>
      <c r="O35" s="81"/>
      <c r="P35" s="80"/>
      <c r="Q35" s="80"/>
      <c r="R35" s="83">
        <f>SUM(O34:Q34)</f>
        <v>14225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698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8903</v>
      </c>
      <c r="J36" s="65">
        <f>I36/H37*100</f>
        <v>68.50042317457876</v>
      </c>
      <c r="K36" s="64"/>
      <c r="L36" s="63">
        <v>7</v>
      </c>
      <c r="M36" s="63" t="s">
        <v>112</v>
      </c>
      <c r="N36" s="62"/>
      <c r="O36" s="64"/>
      <c r="P36" s="63"/>
      <c r="Q36" s="63"/>
      <c r="R36" s="66">
        <f>R38/H37*100</f>
        <v>98.14572593675463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865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13219</v>
      </c>
      <c r="G37" s="73" t="s">
        <v>112</v>
      </c>
      <c r="H37" s="62">
        <v>12997</v>
      </c>
      <c r="I37" s="74"/>
      <c r="J37" s="75"/>
      <c r="K37" s="64">
        <v>12947</v>
      </c>
      <c r="L37" s="76"/>
      <c r="M37" s="76"/>
      <c r="N37" s="62">
        <v>241</v>
      </c>
      <c r="O37" s="64">
        <v>3718</v>
      </c>
      <c r="P37" s="63" t="s">
        <v>112</v>
      </c>
      <c r="Q37" s="63">
        <v>9038</v>
      </c>
      <c r="R37" s="77"/>
      <c r="S37" s="78" t="s">
        <v>112</v>
      </c>
      <c r="T37" s="63">
        <v>31</v>
      </c>
      <c r="U37" s="63">
        <v>2807</v>
      </c>
      <c r="V37" s="63">
        <v>6065</v>
      </c>
      <c r="W37" s="63">
        <v>247</v>
      </c>
      <c r="X37" s="63">
        <v>136</v>
      </c>
      <c r="Y37" s="63">
        <v>3711</v>
      </c>
      <c r="Z37" s="63" t="s">
        <v>112</v>
      </c>
      <c r="AA37" s="62">
        <v>947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94789</v>
      </c>
      <c r="AJ37" s="74">
        <v>72044</v>
      </c>
      <c r="AK37" s="76">
        <v>56285</v>
      </c>
      <c r="AL37" s="72">
        <v>13</v>
      </c>
    </row>
    <row r="38" spans="1:38" ht="13.5">
      <c r="A38" s="45"/>
      <c r="B38" s="59"/>
      <c r="C38" s="59"/>
      <c r="D38" s="59"/>
      <c r="E38" s="59"/>
      <c r="F38" s="79"/>
      <c r="G38" s="80">
        <v>222</v>
      </c>
      <c r="H38" s="79"/>
      <c r="I38" s="81">
        <v>4094</v>
      </c>
      <c r="J38" s="82"/>
      <c r="K38" s="81"/>
      <c r="L38" s="80">
        <v>50</v>
      </c>
      <c r="M38" s="80" t="s">
        <v>112</v>
      </c>
      <c r="N38" s="79"/>
      <c r="O38" s="81"/>
      <c r="P38" s="80"/>
      <c r="Q38" s="80"/>
      <c r="R38" s="83">
        <f>SUM(O37:Q37)</f>
        <v>12756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960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19588</v>
      </c>
      <c r="J39" s="65">
        <f>I39/H40*100</f>
        <v>71.55172413793103</v>
      </c>
      <c r="K39" s="64"/>
      <c r="L39" s="63">
        <v>14</v>
      </c>
      <c r="M39" s="63" t="s">
        <v>112</v>
      </c>
      <c r="N39" s="62"/>
      <c r="O39" s="64"/>
      <c r="P39" s="63"/>
      <c r="Q39" s="63"/>
      <c r="R39" s="66">
        <f>R41/H40*100</f>
        <v>98.55713033313852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1537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30379</v>
      </c>
      <c r="G40" s="73">
        <v>1784</v>
      </c>
      <c r="H40" s="62">
        <v>27376</v>
      </c>
      <c r="I40" s="74"/>
      <c r="J40" s="75"/>
      <c r="K40" s="64">
        <v>27276</v>
      </c>
      <c r="L40" s="76"/>
      <c r="M40" s="76"/>
      <c r="N40" s="62">
        <v>395</v>
      </c>
      <c r="O40" s="64">
        <v>5108</v>
      </c>
      <c r="P40" s="63">
        <v>1954</v>
      </c>
      <c r="Q40" s="63">
        <v>19919</v>
      </c>
      <c r="R40" s="77">
        <v>0</v>
      </c>
      <c r="S40" s="78" t="s">
        <v>112</v>
      </c>
      <c r="T40" s="63">
        <v>135</v>
      </c>
      <c r="U40" s="63">
        <v>9145</v>
      </c>
      <c r="V40" s="63">
        <v>10308</v>
      </c>
      <c r="W40" s="63">
        <v>331</v>
      </c>
      <c r="X40" s="63">
        <v>313</v>
      </c>
      <c r="Y40" s="63">
        <v>7144</v>
      </c>
      <c r="Z40" s="63" t="s">
        <v>112</v>
      </c>
      <c r="AA40" s="62">
        <v>1482</v>
      </c>
      <c r="AB40" s="64" t="s">
        <v>112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222993</v>
      </c>
      <c r="AJ40" s="74">
        <v>165747</v>
      </c>
      <c r="AK40" s="76">
        <v>132889</v>
      </c>
      <c r="AL40" s="72">
        <v>21</v>
      </c>
    </row>
    <row r="41" spans="1:38" ht="13.5">
      <c r="A41" s="150"/>
      <c r="B41" s="59"/>
      <c r="C41" s="59"/>
      <c r="D41" s="59"/>
      <c r="E41" s="59"/>
      <c r="F41" s="79"/>
      <c r="G41" s="80">
        <v>1219</v>
      </c>
      <c r="H41" s="79"/>
      <c r="I41" s="81">
        <v>7788</v>
      </c>
      <c r="J41" s="82"/>
      <c r="K41" s="81"/>
      <c r="L41" s="80">
        <v>100</v>
      </c>
      <c r="M41" s="80" t="s">
        <v>112</v>
      </c>
      <c r="N41" s="79"/>
      <c r="O41" s="81"/>
      <c r="P41" s="80"/>
      <c r="Q41" s="80"/>
      <c r="R41" s="83">
        <f>SUM(O40:Q40)</f>
        <v>26981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1658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18723</v>
      </c>
      <c r="J42" s="65">
        <f>I42/H43*100</f>
        <v>22.70913435297828</v>
      </c>
      <c r="K42" s="64"/>
      <c r="L42" s="63">
        <v>21</v>
      </c>
      <c r="M42" s="63" t="s">
        <v>112</v>
      </c>
      <c r="N42" s="62"/>
      <c r="O42" s="64"/>
      <c r="P42" s="63"/>
      <c r="Q42" s="63"/>
      <c r="R42" s="66">
        <f>R44/H43*100</f>
        <v>93.367860564969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682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85423</v>
      </c>
      <c r="G43" s="73">
        <v>1906</v>
      </c>
      <c r="H43" s="62">
        <v>82447</v>
      </c>
      <c r="I43" s="74"/>
      <c r="J43" s="75"/>
      <c r="K43" s="64">
        <v>82357</v>
      </c>
      <c r="L43" s="76"/>
      <c r="M43" s="76"/>
      <c r="N43" s="62">
        <v>5468</v>
      </c>
      <c r="O43" s="64">
        <v>15427</v>
      </c>
      <c r="P43" s="63" t="s">
        <v>112</v>
      </c>
      <c r="Q43" s="63">
        <v>61552</v>
      </c>
      <c r="R43" s="77"/>
      <c r="S43" s="78">
        <v>9</v>
      </c>
      <c r="T43" s="63">
        <v>71</v>
      </c>
      <c r="U43" s="63">
        <v>3015</v>
      </c>
      <c r="V43" s="63">
        <v>15628</v>
      </c>
      <c r="W43" s="63">
        <v>261</v>
      </c>
      <c r="X43" s="63">
        <v>3041</v>
      </c>
      <c r="Y43" s="63">
        <v>60422</v>
      </c>
      <c r="Z43" s="63" t="s">
        <v>112</v>
      </c>
      <c r="AA43" s="62">
        <v>30851</v>
      </c>
      <c r="AB43" s="64" t="s">
        <v>112</v>
      </c>
      <c r="AC43" s="63" t="s">
        <v>112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310827</v>
      </c>
      <c r="AJ43" s="74">
        <v>280799</v>
      </c>
      <c r="AK43" s="76">
        <v>196785</v>
      </c>
      <c r="AL43" s="72">
        <v>371</v>
      </c>
    </row>
    <row r="44" spans="1:38" ht="13.5">
      <c r="A44" s="45"/>
      <c r="B44" s="59"/>
      <c r="C44" s="59"/>
      <c r="D44" s="59"/>
      <c r="E44" s="59"/>
      <c r="F44" s="79"/>
      <c r="G44" s="80">
        <v>1070</v>
      </c>
      <c r="H44" s="79"/>
      <c r="I44" s="81">
        <v>63724</v>
      </c>
      <c r="J44" s="82"/>
      <c r="K44" s="81"/>
      <c r="L44" s="80">
        <v>90</v>
      </c>
      <c r="M44" s="80" t="s">
        <v>112</v>
      </c>
      <c r="N44" s="79"/>
      <c r="O44" s="81"/>
      <c r="P44" s="80"/>
      <c r="Q44" s="80"/>
      <c r="R44" s="83">
        <f>SUM(O43:Q43)</f>
        <v>76979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721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38311</v>
      </c>
      <c r="J45" s="65">
        <f>I45/H46*100</f>
        <v>34.88431385046848</v>
      </c>
      <c r="K45" s="64"/>
      <c r="L45" s="63">
        <v>35</v>
      </c>
      <c r="M45" s="63" t="s">
        <v>112</v>
      </c>
      <c r="N45" s="62"/>
      <c r="O45" s="64"/>
      <c r="P45" s="63"/>
      <c r="Q45" s="63"/>
      <c r="R45" s="66">
        <f>R47/H46*100</f>
        <v>94.6614097229178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2219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115802</v>
      </c>
      <c r="G46" s="73">
        <v>3690</v>
      </c>
      <c r="H46" s="62">
        <v>109823</v>
      </c>
      <c r="I46" s="74"/>
      <c r="J46" s="75"/>
      <c r="K46" s="64">
        <v>109633</v>
      </c>
      <c r="L46" s="76"/>
      <c r="M46" s="76"/>
      <c r="N46" s="62">
        <v>5863</v>
      </c>
      <c r="O46" s="64">
        <v>20535</v>
      </c>
      <c r="P46" s="63">
        <v>1954</v>
      </c>
      <c r="Q46" s="63">
        <v>81471</v>
      </c>
      <c r="R46" s="86"/>
      <c r="S46" s="78">
        <v>9</v>
      </c>
      <c r="T46" s="63">
        <v>206</v>
      </c>
      <c r="U46" s="63">
        <v>12160</v>
      </c>
      <c r="V46" s="63">
        <v>25936</v>
      </c>
      <c r="W46" s="63">
        <v>592</v>
      </c>
      <c r="X46" s="63">
        <v>3354</v>
      </c>
      <c r="Y46" s="63">
        <v>67566</v>
      </c>
      <c r="Z46" s="63" t="s">
        <v>112</v>
      </c>
      <c r="AA46" s="62">
        <v>32333</v>
      </c>
      <c r="AB46" s="64" t="s">
        <v>112</v>
      </c>
      <c r="AC46" s="63" t="s">
        <v>112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533820</v>
      </c>
      <c r="AJ46" s="74">
        <v>446546</v>
      </c>
      <c r="AK46" s="76">
        <v>329674</v>
      </c>
      <c r="AL46" s="72">
        <v>392</v>
      </c>
    </row>
    <row r="47" spans="1:38" ht="13.5">
      <c r="A47" s="150"/>
      <c r="B47" s="59"/>
      <c r="C47" s="59"/>
      <c r="D47" s="59"/>
      <c r="E47" s="59"/>
      <c r="F47" s="79"/>
      <c r="G47" s="80">
        <v>2289</v>
      </c>
      <c r="H47" s="79"/>
      <c r="I47" s="81">
        <v>71512</v>
      </c>
      <c r="J47" s="82"/>
      <c r="K47" s="81"/>
      <c r="L47" s="80">
        <v>190</v>
      </c>
      <c r="M47" s="80" t="s">
        <v>112</v>
      </c>
      <c r="N47" s="79"/>
      <c r="O47" s="81"/>
      <c r="P47" s="80"/>
      <c r="Q47" s="80"/>
      <c r="R47" s="83">
        <f>SUM(O46:Q46)</f>
        <v>103960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2379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67201</v>
      </c>
      <c r="J54" s="65">
        <f>I54/H55*100</f>
        <v>46.74396928299157</v>
      </c>
      <c r="K54" s="64">
        <f aca="true" t="shared" si="1" ref="K54:Q56">SUM(K9,K12,K18,K21,K33,K36,K42)</f>
        <v>0</v>
      </c>
      <c r="L54" s="63">
        <f t="shared" si="1"/>
        <v>51</v>
      </c>
      <c r="M54" s="63">
        <f t="shared" si="1"/>
        <v>0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95.92178848668651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9492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153197</v>
      </c>
      <c r="G55" s="73">
        <f t="shared" si="0"/>
        <v>7144</v>
      </c>
      <c r="H55" s="62">
        <f t="shared" si="0"/>
        <v>143764</v>
      </c>
      <c r="I55" s="74">
        <f t="shared" si="0"/>
        <v>0</v>
      </c>
      <c r="J55" s="88"/>
      <c r="K55" s="64">
        <f t="shared" si="1"/>
        <v>142431</v>
      </c>
      <c r="L55" s="76">
        <f t="shared" si="1"/>
        <v>0</v>
      </c>
      <c r="M55" s="76">
        <f t="shared" si="1"/>
        <v>0</v>
      </c>
      <c r="N55" s="62">
        <f t="shared" si="1"/>
        <v>5863</v>
      </c>
      <c r="O55" s="64">
        <f t="shared" si="1"/>
        <v>20688</v>
      </c>
      <c r="P55" s="63">
        <f t="shared" si="1"/>
        <v>15140</v>
      </c>
      <c r="Q55" s="63">
        <f t="shared" si="1"/>
        <v>102073</v>
      </c>
      <c r="R55" s="77"/>
      <c r="S55" s="78">
        <f t="shared" si="2"/>
        <v>47</v>
      </c>
      <c r="T55" s="63">
        <f t="shared" si="2"/>
        <v>285</v>
      </c>
      <c r="U55" s="63">
        <f t="shared" si="2"/>
        <v>32475</v>
      </c>
      <c r="V55" s="63">
        <f t="shared" si="2"/>
        <v>34394</v>
      </c>
      <c r="W55" s="63">
        <f t="shared" si="2"/>
        <v>733</v>
      </c>
      <c r="X55" s="63">
        <f t="shared" si="2"/>
        <v>5103</v>
      </c>
      <c r="Y55" s="63">
        <f t="shared" si="2"/>
        <v>70727</v>
      </c>
      <c r="Z55" s="63">
        <f t="shared" si="2"/>
        <v>0</v>
      </c>
      <c r="AA55" s="62">
        <f t="shared" si="2"/>
        <v>32368</v>
      </c>
      <c r="AB55" s="64">
        <f t="shared" si="2"/>
        <v>0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0</v>
      </c>
      <c r="AH55" s="63">
        <f t="shared" si="2"/>
        <v>0</v>
      </c>
      <c r="AI55" s="64">
        <f t="shared" si="2"/>
        <v>953078</v>
      </c>
      <c r="AJ55" s="74">
        <f t="shared" si="2"/>
        <v>739009</v>
      </c>
      <c r="AK55" s="76">
        <f t="shared" si="2"/>
        <v>512307</v>
      </c>
      <c r="AL55" s="72">
        <f t="shared" si="2"/>
        <v>396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2289</v>
      </c>
      <c r="H56" s="91">
        <f>SUM(H11,H14,H20,H23,H35,H38,H44)</f>
        <v>0</v>
      </c>
      <c r="I56" s="93">
        <f>SUM(I11,I14,I20,I23,I35,I38,I44)</f>
        <v>76563</v>
      </c>
      <c r="J56" s="91"/>
      <c r="K56" s="93">
        <f t="shared" si="1"/>
        <v>0</v>
      </c>
      <c r="L56" s="92">
        <f t="shared" si="1"/>
        <v>1333</v>
      </c>
      <c r="M56" s="92">
        <f t="shared" si="1"/>
        <v>0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137901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9716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55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103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久万高原町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35419</v>
      </c>
      <c r="J9" s="65">
        <f>I9/H10*100</f>
        <v>100</v>
      </c>
      <c r="K9" s="64"/>
      <c r="L9" s="63">
        <v>19</v>
      </c>
      <c r="M9" s="63">
        <v>2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20596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35419</v>
      </c>
      <c r="G10" s="73"/>
      <c r="H10" s="62">
        <v>35419</v>
      </c>
      <c r="I10" s="74"/>
      <c r="J10" s="75"/>
      <c r="K10" s="64">
        <v>34301</v>
      </c>
      <c r="L10" s="76"/>
      <c r="M10" s="76"/>
      <c r="N10" s="62"/>
      <c r="O10" s="64">
        <v>378</v>
      </c>
      <c r="P10" s="63">
        <v>35041</v>
      </c>
      <c r="Q10" s="63"/>
      <c r="R10" s="77"/>
      <c r="S10" s="78"/>
      <c r="T10" s="63"/>
      <c r="U10" s="63">
        <v>35419</v>
      </c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>
        <v>1</v>
      </c>
      <c r="AH10" s="63"/>
      <c r="AI10" s="64">
        <v>832806</v>
      </c>
      <c r="AJ10" s="74">
        <v>388161</v>
      </c>
      <c r="AK10" s="76">
        <v>278660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740</v>
      </c>
      <c r="M11" s="80">
        <v>378</v>
      </c>
      <c r="N11" s="79"/>
      <c r="O11" s="81"/>
      <c r="P11" s="80"/>
      <c r="Q11" s="80"/>
      <c r="R11" s="83">
        <f>SUM(O10:Q10)</f>
        <v>35419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17500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51920</v>
      </c>
      <c r="J12" s="65">
        <f>I12/H13*100</f>
        <v>76.6052880075543</v>
      </c>
      <c r="K12" s="64"/>
      <c r="L12" s="63">
        <v>74</v>
      </c>
      <c r="M12" s="63">
        <v>8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29327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95886</v>
      </c>
      <c r="G13" s="73"/>
      <c r="H13" s="62">
        <v>67776</v>
      </c>
      <c r="I13" s="74"/>
      <c r="J13" s="75"/>
      <c r="K13" s="64">
        <v>58846</v>
      </c>
      <c r="L13" s="76"/>
      <c r="M13" s="76"/>
      <c r="N13" s="62"/>
      <c r="O13" s="64">
        <v>2348</v>
      </c>
      <c r="P13" s="63">
        <v>37335</v>
      </c>
      <c r="Q13" s="63">
        <v>28093</v>
      </c>
      <c r="R13" s="77"/>
      <c r="S13" s="78"/>
      <c r="T13" s="63">
        <v>130</v>
      </c>
      <c r="U13" s="63">
        <v>45972</v>
      </c>
      <c r="V13" s="63">
        <v>5818</v>
      </c>
      <c r="W13" s="63">
        <v>412</v>
      </c>
      <c r="X13" s="63">
        <v>9710</v>
      </c>
      <c r="Y13" s="63">
        <v>5734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1094474</v>
      </c>
      <c r="AJ13" s="74">
        <v>617647</v>
      </c>
      <c r="AK13" s="76">
        <v>391587</v>
      </c>
      <c r="AL13" s="72">
        <v>3</v>
      </c>
    </row>
    <row r="14" spans="1:38" ht="13.5">
      <c r="A14" s="150"/>
      <c r="B14" s="59"/>
      <c r="C14" s="59"/>
      <c r="D14" s="59"/>
      <c r="E14" s="59"/>
      <c r="F14" s="79"/>
      <c r="G14" s="80">
        <v>28110</v>
      </c>
      <c r="H14" s="79"/>
      <c r="I14" s="81">
        <v>15856</v>
      </c>
      <c r="J14" s="82"/>
      <c r="K14" s="81"/>
      <c r="L14" s="80">
        <v>3114</v>
      </c>
      <c r="M14" s="80">
        <v>5816</v>
      </c>
      <c r="N14" s="79"/>
      <c r="O14" s="81"/>
      <c r="P14" s="80"/>
      <c r="Q14" s="80"/>
      <c r="R14" s="83">
        <f>SUM(O13:Q13)</f>
        <v>67776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23807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87339</v>
      </c>
      <c r="J15" s="65">
        <f>I15/H16*100</f>
        <v>84.63491448229081</v>
      </c>
      <c r="K15" s="64"/>
      <c r="L15" s="63">
        <v>93</v>
      </c>
      <c r="M15" s="63">
        <v>10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49923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131305</v>
      </c>
      <c r="G16" s="73"/>
      <c r="H16" s="62">
        <v>103195</v>
      </c>
      <c r="I16" s="74"/>
      <c r="J16" s="75"/>
      <c r="K16" s="64">
        <v>93147</v>
      </c>
      <c r="L16" s="76"/>
      <c r="M16" s="76"/>
      <c r="N16" s="62"/>
      <c r="O16" s="64">
        <v>2726</v>
      </c>
      <c r="P16" s="63">
        <v>72376</v>
      </c>
      <c r="Q16" s="63">
        <v>28093</v>
      </c>
      <c r="R16" s="77"/>
      <c r="S16" s="78"/>
      <c r="T16" s="63">
        <v>130</v>
      </c>
      <c r="U16" s="63">
        <v>81391</v>
      </c>
      <c r="V16" s="63">
        <v>5818</v>
      </c>
      <c r="W16" s="63">
        <v>412</v>
      </c>
      <c r="X16" s="63">
        <v>9710</v>
      </c>
      <c r="Y16" s="63">
        <v>5734</v>
      </c>
      <c r="Z16" s="63"/>
      <c r="AA16" s="62"/>
      <c r="AB16" s="64"/>
      <c r="AC16" s="63"/>
      <c r="AD16" s="63"/>
      <c r="AE16" s="62"/>
      <c r="AF16" s="76"/>
      <c r="AG16" s="64">
        <v>1</v>
      </c>
      <c r="AH16" s="63"/>
      <c r="AI16" s="64">
        <v>1927280</v>
      </c>
      <c r="AJ16" s="74">
        <v>1005808</v>
      </c>
      <c r="AK16" s="76">
        <v>670247</v>
      </c>
      <c r="AL16" s="72">
        <v>4</v>
      </c>
    </row>
    <row r="17" spans="1:38" ht="13.5">
      <c r="A17" s="150"/>
      <c r="B17" s="59"/>
      <c r="C17" s="59"/>
      <c r="D17" s="59"/>
      <c r="E17" s="59"/>
      <c r="F17" s="79"/>
      <c r="G17" s="80">
        <v>28110</v>
      </c>
      <c r="H17" s="79"/>
      <c r="I17" s="81">
        <v>15856</v>
      </c>
      <c r="J17" s="82"/>
      <c r="K17" s="81"/>
      <c r="L17" s="80">
        <v>3854</v>
      </c>
      <c r="M17" s="80">
        <v>6194</v>
      </c>
      <c r="N17" s="79"/>
      <c r="O17" s="81"/>
      <c r="P17" s="80"/>
      <c r="Q17" s="80"/>
      <c r="R17" s="83">
        <f>SUM(O16:Q16)</f>
        <v>103195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41307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51742</v>
      </c>
      <c r="J18" s="65">
        <f>I18/H19*100</f>
        <v>87.47738761432991</v>
      </c>
      <c r="K18" s="64"/>
      <c r="L18" s="63">
        <v>38</v>
      </c>
      <c r="M18" s="63">
        <v>9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11027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84983</v>
      </c>
      <c r="G19" s="73"/>
      <c r="H19" s="62">
        <v>59149</v>
      </c>
      <c r="I19" s="74"/>
      <c r="J19" s="75"/>
      <c r="K19" s="64">
        <v>56631</v>
      </c>
      <c r="L19" s="76"/>
      <c r="M19" s="76"/>
      <c r="N19" s="62"/>
      <c r="O19" s="64">
        <v>750</v>
      </c>
      <c r="P19" s="63">
        <v>31813</v>
      </c>
      <c r="Q19" s="63">
        <v>26586</v>
      </c>
      <c r="R19" s="77"/>
      <c r="S19" s="78"/>
      <c r="T19" s="63">
        <v>94</v>
      </c>
      <c r="U19" s="63">
        <v>49572</v>
      </c>
      <c r="V19" s="63">
        <v>2076</v>
      </c>
      <c r="W19" s="63">
        <v>253</v>
      </c>
      <c r="X19" s="63">
        <v>2176</v>
      </c>
      <c r="Y19" s="63">
        <v>4978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958836</v>
      </c>
      <c r="AJ19" s="74">
        <v>508105</v>
      </c>
      <c r="AK19" s="76">
        <v>344026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25834</v>
      </c>
      <c r="H20" s="79"/>
      <c r="I20" s="81">
        <v>7407</v>
      </c>
      <c r="J20" s="82"/>
      <c r="K20" s="81"/>
      <c r="L20" s="80">
        <v>916</v>
      </c>
      <c r="M20" s="80">
        <v>1602</v>
      </c>
      <c r="N20" s="79"/>
      <c r="O20" s="81"/>
      <c r="P20" s="80"/>
      <c r="Q20" s="80"/>
      <c r="R20" s="83">
        <f>SUM(O19:Q19)</f>
        <v>59149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10402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68786</v>
      </c>
      <c r="J21" s="65">
        <f>I21/H22*100</f>
        <v>40.32548350598263</v>
      </c>
      <c r="K21" s="64"/>
      <c r="L21" s="63">
        <v>65</v>
      </c>
      <c r="M21" s="63">
        <v>1</v>
      </c>
      <c r="N21" s="62"/>
      <c r="O21" s="64"/>
      <c r="P21" s="63"/>
      <c r="Q21" s="63"/>
      <c r="R21" s="66">
        <f>(O22+P22+Q22)/H22*100</f>
        <v>83.97908276027835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2128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187283</v>
      </c>
      <c r="G22" s="73"/>
      <c r="H22" s="62">
        <v>170577</v>
      </c>
      <c r="I22" s="74"/>
      <c r="J22" s="75"/>
      <c r="K22" s="64">
        <v>169589</v>
      </c>
      <c r="L22" s="76"/>
      <c r="M22" s="76"/>
      <c r="N22" s="62">
        <v>27328</v>
      </c>
      <c r="O22" s="64">
        <v>260</v>
      </c>
      <c r="P22" s="63">
        <v>30628</v>
      </c>
      <c r="Q22" s="63">
        <v>112361</v>
      </c>
      <c r="R22" s="77"/>
      <c r="S22" s="78"/>
      <c r="T22" s="63">
        <v>62</v>
      </c>
      <c r="U22" s="63">
        <v>44428</v>
      </c>
      <c r="V22" s="63">
        <v>24296</v>
      </c>
      <c r="W22" s="63">
        <v>1336</v>
      </c>
      <c r="X22" s="63">
        <v>29553</v>
      </c>
      <c r="Y22" s="63">
        <v>70902</v>
      </c>
      <c r="Z22" s="63"/>
      <c r="AA22" s="62">
        <v>26720</v>
      </c>
      <c r="AB22" s="64"/>
      <c r="AC22" s="63"/>
      <c r="AD22" s="63"/>
      <c r="AE22" s="62"/>
      <c r="AF22" s="76"/>
      <c r="AG22" s="64"/>
      <c r="AH22" s="63"/>
      <c r="AI22" s="64">
        <v>1632351</v>
      </c>
      <c r="AJ22" s="74">
        <v>948621</v>
      </c>
      <c r="AK22" s="76">
        <v>638244</v>
      </c>
      <c r="AL22" s="72">
        <v>12</v>
      </c>
    </row>
    <row r="23" spans="1:38" ht="13.5">
      <c r="A23" s="45"/>
      <c r="B23" s="59"/>
      <c r="C23" s="59"/>
      <c r="D23" s="59"/>
      <c r="E23" s="59"/>
      <c r="F23" s="79"/>
      <c r="G23" s="80">
        <v>16706</v>
      </c>
      <c r="H23" s="79"/>
      <c r="I23" s="81">
        <v>101791</v>
      </c>
      <c r="J23" s="82"/>
      <c r="K23" s="81"/>
      <c r="L23" s="80">
        <v>958</v>
      </c>
      <c r="M23" s="80">
        <v>30</v>
      </c>
      <c r="N23" s="79"/>
      <c r="O23" s="81"/>
      <c r="P23" s="80"/>
      <c r="Q23" s="80"/>
      <c r="R23" s="83">
        <f>SUM(O22:Q22)</f>
        <v>143249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2050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120528</v>
      </c>
      <c r="J24" s="65">
        <f>I24/H25*100</f>
        <v>52.465981212400855</v>
      </c>
      <c r="K24" s="64"/>
      <c r="L24" s="63">
        <v>103</v>
      </c>
      <c r="M24" s="63">
        <v>10</v>
      </c>
      <c r="N24" s="62"/>
      <c r="O24" s="64"/>
      <c r="P24" s="63"/>
      <c r="Q24" s="63"/>
      <c r="R24" s="66">
        <f>(O25+P25+Q25)/H25*100</f>
        <v>88.10408921933085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13155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272266</v>
      </c>
      <c r="G25" s="73"/>
      <c r="H25" s="62">
        <v>229726</v>
      </c>
      <c r="I25" s="74"/>
      <c r="J25" s="75"/>
      <c r="K25" s="64">
        <v>226220</v>
      </c>
      <c r="L25" s="76"/>
      <c r="M25" s="76"/>
      <c r="N25" s="62">
        <v>27328</v>
      </c>
      <c r="O25" s="64">
        <v>1010</v>
      </c>
      <c r="P25" s="63">
        <v>62441</v>
      </c>
      <c r="Q25" s="63">
        <v>138947</v>
      </c>
      <c r="R25" s="77"/>
      <c r="S25" s="78"/>
      <c r="T25" s="63">
        <v>156</v>
      </c>
      <c r="U25" s="63">
        <v>94000</v>
      </c>
      <c r="V25" s="63">
        <v>26372</v>
      </c>
      <c r="W25" s="63">
        <v>1589</v>
      </c>
      <c r="X25" s="63">
        <v>31729</v>
      </c>
      <c r="Y25" s="63">
        <v>75880</v>
      </c>
      <c r="Z25" s="63"/>
      <c r="AA25" s="62">
        <v>26720</v>
      </c>
      <c r="AB25" s="64"/>
      <c r="AC25" s="63"/>
      <c r="AD25" s="63"/>
      <c r="AE25" s="62"/>
      <c r="AF25" s="76"/>
      <c r="AG25" s="64"/>
      <c r="AH25" s="63"/>
      <c r="AI25" s="64">
        <v>2591187</v>
      </c>
      <c r="AJ25" s="74">
        <v>1456726</v>
      </c>
      <c r="AK25" s="76">
        <v>982270</v>
      </c>
      <c r="AL25" s="72">
        <v>16</v>
      </c>
    </row>
    <row r="26" spans="1:38" ht="13.5">
      <c r="A26" s="150"/>
      <c r="B26" s="59"/>
      <c r="C26" s="59"/>
      <c r="D26" s="59"/>
      <c r="E26" s="59"/>
      <c r="F26" s="79"/>
      <c r="G26" s="80">
        <v>42540</v>
      </c>
      <c r="H26" s="79"/>
      <c r="I26" s="81">
        <v>109198</v>
      </c>
      <c r="J26" s="82"/>
      <c r="K26" s="81"/>
      <c r="L26" s="80">
        <v>1874</v>
      </c>
      <c r="M26" s="80">
        <v>1632</v>
      </c>
      <c r="N26" s="79"/>
      <c r="O26" s="81"/>
      <c r="P26" s="80"/>
      <c r="Q26" s="80"/>
      <c r="R26" s="83">
        <f>SUM(O25:Q25)</f>
        <v>202398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12452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207867</v>
      </c>
      <c r="J27" s="65">
        <f>I27/H28*100</f>
        <v>62.437334983374434</v>
      </c>
      <c r="K27" s="64"/>
      <c r="L27" s="63">
        <v>196</v>
      </c>
      <c r="M27" s="63">
        <v>20</v>
      </c>
      <c r="N27" s="62"/>
      <c r="O27" s="64"/>
      <c r="P27" s="63"/>
      <c r="Q27" s="63"/>
      <c r="R27" s="66">
        <f>(O28+P28+Q28)/H28*100</f>
        <v>91.79144601872517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63078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403571</v>
      </c>
      <c r="G28" s="73"/>
      <c r="H28" s="62">
        <v>332921</v>
      </c>
      <c r="I28" s="74"/>
      <c r="J28" s="75"/>
      <c r="K28" s="64">
        <v>319367</v>
      </c>
      <c r="L28" s="76"/>
      <c r="M28" s="76"/>
      <c r="N28" s="62">
        <v>27328</v>
      </c>
      <c r="O28" s="64">
        <v>3736</v>
      </c>
      <c r="P28" s="63">
        <v>134817</v>
      </c>
      <c r="Q28" s="63">
        <v>167040</v>
      </c>
      <c r="R28" s="77"/>
      <c r="S28" s="78"/>
      <c r="T28" s="63">
        <v>286</v>
      </c>
      <c r="U28" s="63">
        <v>175391</v>
      </c>
      <c r="V28" s="63">
        <v>32190</v>
      </c>
      <c r="W28" s="63">
        <v>2001</v>
      </c>
      <c r="X28" s="63">
        <v>41439</v>
      </c>
      <c r="Y28" s="63">
        <v>81614</v>
      </c>
      <c r="Z28" s="63"/>
      <c r="AA28" s="62">
        <v>26720</v>
      </c>
      <c r="AB28" s="64"/>
      <c r="AC28" s="63"/>
      <c r="AD28" s="63"/>
      <c r="AE28" s="62"/>
      <c r="AF28" s="76"/>
      <c r="AG28" s="64">
        <v>1</v>
      </c>
      <c r="AH28" s="63"/>
      <c r="AI28" s="64">
        <v>4518467</v>
      </c>
      <c r="AJ28" s="74">
        <v>2462534</v>
      </c>
      <c r="AK28" s="76">
        <v>1652517</v>
      </c>
      <c r="AL28" s="72">
        <v>20</v>
      </c>
    </row>
    <row r="29" spans="1:38" ht="13.5">
      <c r="A29" s="150"/>
      <c r="B29" s="59"/>
      <c r="C29" s="59"/>
      <c r="D29" s="59"/>
      <c r="E29" s="59"/>
      <c r="F29" s="79"/>
      <c r="G29" s="80">
        <v>70650</v>
      </c>
      <c r="H29" s="79"/>
      <c r="I29" s="81">
        <v>125054</v>
      </c>
      <c r="J29" s="82"/>
      <c r="K29" s="81"/>
      <c r="L29" s="80">
        <v>5728</v>
      </c>
      <c r="M29" s="80">
        <v>7826</v>
      </c>
      <c r="N29" s="79"/>
      <c r="O29" s="81"/>
      <c r="P29" s="80"/>
      <c r="Q29" s="80"/>
      <c r="R29" s="83">
        <f>SUM(O28:Q28)</f>
        <v>305593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53759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172448</v>
      </c>
      <c r="J30" s="65">
        <f>I30/H31*100</f>
        <v>57.965324602859816</v>
      </c>
      <c r="K30" s="64"/>
      <c r="L30" s="63">
        <v>177</v>
      </c>
      <c r="M30" s="63">
        <v>18</v>
      </c>
      <c r="N30" s="62"/>
      <c r="O30" s="64"/>
      <c r="P30" s="63"/>
      <c r="Q30" s="63"/>
      <c r="R30" s="66">
        <f>(O31+P31+Q31)/H31*100</f>
        <v>90.81417940047461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42482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368152</v>
      </c>
      <c r="G31" s="73"/>
      <c r="H31" s="62">
        <v>297502</v>
      </c>
      <c r="I31" s="74"/>
      <c r="J31" s="75"/>
      <c r="K31" s="64">
        <v>285066</v>
      </c>
      <c r="L31" s="76"/>
      <c r="M31" s="76"/>
      <c r="N31" s="62">
        <v>27328</v>
      </c>
      <c r="O31" s="64">
        <v>3358</v>
      </c>
      <c r="P31" s="63">
        <v>99776</v>
      </c>
      <c r="Q31" s="63">
        <v>167040</v>
      </c>
      <c r="R31" s="86"/>
      <c r="S31" s="78"/>
      <c r="T31" s="63">
        <v>286</v>
      </c>
      <c r="U31" s="63">
        <v>139972</v>
      </c>
      <c r="V31" s="63">
        <v>32190</v>
      </c>
      <c r="W31" s="63">
        <v>2001</v>
      </c>
      <c r="X31" s="63">
        <v>41439</v>
      </c>
      <c r="Y31" s="63">
        <v>81614</v>
      </c>
      <c r="Z31" s="63"/>
      <c r="AA31" s="62">
        <v>26720</v>
      </c>
      <c r="AB31" s="64"/>
      <c r="AC31" s="63"/>
      <c r="AD31" s="63"/>
      <c r="AE31" s="62"/>
      <c r="AF31" s="76"/>
      <c r="AG31" s="64"/>
      <c r="AH31" s="63"/>
      <c r="AI31" s="64">
        <v>3685661</v>
      </c>
      <c r="AJ31" s="74">
        <v>2074373</v>
      </c>
      <c r="AK31" s="76">
        <v>1373857</v>
      </c>
      <c r="AL31" s="72">
        <v>19</v>
      </c>
    </row>
    <row r="32" spans="1:38" ht="13.5">
      <c r="A32" s="150"/>
      <c r="B32" s="59"/>
      <c r="C32" s="59"/>
      <c r="D32" s="59"/>
      <c r="E32" s="59"/>
      <c r="F32" s="79"/>
      <c r="G32" s="80">
        <v>70650</v>
      </c>
      <c r="H32" s="79"/>
      <c r="I32" s="81">
        <v>125054</v>
      </c>
      <c r="J32" s="82"/>
      <c r="K32" s="81"/>
      <c r="L32" s="80">
        <v>4988</v>
      </c>
      <c r="M32" s="80">
        <v>7448</v>
      </c>
      <c r="N32" s="79"/>
      <c r="O32" s="81"/>
      <c r="P32" s="80"/>
      <c r="Q32" s="80"/>
      <c r="R32" s="83">
        <f>SUM(O31:Q31)</f>
        <v>270174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36259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34472</v>
      </c>
      <c r="J33" s="65">
        <f>I33/H34*100</f>
        <v>70.03087924589632</v>
      </c>
      <c r="K33" s="64"/>
      <c r="L33" s="63">
        <v>25</v>
      </c>
      <c r="M33" s="63">
        <v>3</v>
      </c>
      <c r="N33" s="62"/>
      <c r="O33" s="64"/>
      <c r="P33" s="63"/>
      <c r="Q33" s="63"/>
      <c r="R33" s="66">
        <f>R35/H34*100</f>
        <v>51.26767430521697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453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49241</v>
      </c>
      <c r="G34" s="73" t="s">
        <v>112</v>
      </c>
      <c r="H34" s="62">
        <v>49224</v>
      </c>
      <c r="I34" s="74"/>
      <c r="J34" s="75"/>
      <c r="K34" s="64">
        <v>48824</v>
      </c>
      <c r="L34" s="76"/>
      <c r="M34" s="76"/>
      <c r="N34" s="62">
        <v>23988</v>
      </c>
      <c r="O34" s="64">
        <v>743</v>
      </c>
      <c r="P34" s="63">
        <v>601</v>
      </c>
      <c r="Q34" s="63">
        <v>23892</v>
      </c>
      <c r="R34" s="77"/>
      <c r="S34" s="78" t="s">
        <v>112</v>
      </c>
      <c r="T34" s="63">
        <v>99</v>
      </c>
      <c r="U34" s="63">
        <v>8216</v>
      </c>
      <c r="V34" s="63">
        <v>26157</v>
      </c>
      <c r="W34" s="63">
        <v>213</v>
      </c>
      <c r="X34" s="63">
        <v>1364</v>
      </c>
      <c r="Y34" s="63">
        <v>13175</v>
      </c>
      <c r="Z34" s="63" t="s">
        <v>112</v>
      </c>
      <c r="AA34" s="62">
        <v>3251</v>
      </c>
      <c r="AB34" s="64" t="s">
        <v>112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353620</v>
      </c>
      <c r="AJ34" s="74">
        <v>247514</v>
      </c>
      <c r="AK34" s="76">
        <v>197487</v>
      </c>
      <c r="AL34" s="72">
        <v>18</v>
      </c>
    </row>
    <row r="35" spans="1:38" ht="13.5">
      <c r="A35" s="45"/>
      <c r="B35" s="59"/>
      <c r="C35" s="59"/>
      <c r="D35" s="59"/>
      <c r="E35" s="59"/>
      <c r="F35" s="79"/>
      <c r="G35" s="80">
        <v>17</v>
      </c>
      <c r="H35" s="79"/>
      <c r="I35" s="81">
        <v>14752</v>
      </c>
      <c r="J35" s="82"/>
      <c r="K35" s="81"/>
      <c r="L35" s="80">
        <v>325</v>
      </c>
      <c r="M35" s="80">
        <v>75</v>
      </c>
      <c r="N35" s="79"/>
      <c r="O35" s="81"/>
      <c r="P35" s="80"/>
      <c r="Q35" s="80"/>
      <c r="R35" s="83">
        <f>SUM(O34:Q34)</f>
        <v>25236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448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33900</v>
      </c>
      <c r="J36" s="65">
        <f>I36/H37*100</f>
        <v>56.302939711011454</v>
      </c>
      <c r="K36" s="64"/>
      <c r="L36" s="63">
        <v>38</v>
      </c>
      <c r="M36" s="63" t="s">
        <v>112</v>
      </c>
      <c r="N36" s="62"/>
      <c r="O36" s="64"/>
      <c r="P36" s="63"/>
      <c r="Q36" s="63"/>
      <c r="R36" s="66">
        <f>R38/H37*100</f>
        <v>87.62996180036538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948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60952</v>
      </c>
      <c r="G37" s="73">
        <v>44</v>
      </c>
      <c r="H37" s="62">
        <v>60210</v>
      </c>
      <c r="I37" s="74"/>
      <c r="J37" s="75"/>
      <c r="K37" s="64">
        <v>59538</v>
      </c>
      <c r="L37" s="76"/>
      <c r="M37" s="76"/>
      <c r="N37" s="62">
        <v>7449</v>
      </c>
      <c r="O37" s="64">
        <v>1367</v>
      </c>
      <c r="P37" s="63">
        <v>239</v>
      </c>
      <c r="Q37" s="63">
        <v>51156</v>
      </c>
      <c r="R37" s="77"/>
      <c r="S37" s="78" t="s">
        <v>112</v>
      </c>
      <c r="T37" s="63">
        <v>26</v>
      </c>
      <c r="U37" s="63">
        <v>3735</v>
      </c>
      <c r="V37" s="63">
        <v>30139</v>
      </c>
      <c r="W37" s="63">
        <v>302</v>
      </c>
      <c r="X37" s="63">
        <v>2524</v>
      </c>
      <c r="Y37" s="63">
        <v>23485</v>
      </c>
      <c r="Z37" s="63" t="s">
        <v>112</v>
      </c>
      <c r="AA37" s="62">
        <v>7529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406393</v>
      </c>
      <c r="AJ37" s="74">
        <v>263110</v>
      </c>
      <c r="AK37" s="76">
        <v>201658</v>
      </c>
      <c r="AL37" s="72">
        <v>34</v>
      </c>
    </row>
    <row r="38" spans="1:38" ht="13.5">
      <c r="A38" s="45"/>
      <c r="B38" s="59"/>
      <c r="C38" s="59"/>
      <c r="D38" s="59"/>
      <c r="E38" s="59"/>
      <c r="F38" s="79"/>
      <c r="G38" s="80">
        <v>698</v>
      </c>
      <c r="H38" s="79"/>
      <c r="I38" s="81">
        <v>26311</v>
      </c>
      <c r="J38" s="82"/>
      <c r="K38" s="81"/>
      <c r="L38" s="80">
        <v>672</v>
      </c>
      <c r="M38" s="80" t="s">
        <v>112</v>
      </c>
      <c r="N38" s="79"/>
      <c r="O38" s="81"/>
      <c r="P38" s="80"/>
      <c r="Q38" s="80"/>
      <c r="R38" s="83">
        <f>SUM(O37:Q37)</f>
        <v>52762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961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68372</v>
      </c>
      <c r="J39" s="65">
        <f>I39/H40*100</f>
        <v>62.47784052488258</v>
      </c>
      <c r="K39" s="64"/>
      <c r="L39" s="63">
        <v>63</v>
      </c>
      <c r="M39" s="63">
        <v>3</v>
      </c>
      <c r="N39" s="62"/>
      <c r="O39" s="64"/>
      <c r="P39" s="63"/>
      <c r="Q39" s="63"/>
      <c r="R39" s="66">
        <f>R41/H40*100</f>
        <v>71.27400990551382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1401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110193</v>
      </c>
      <c r="G40" s="73">
        <v>44</v>
      </c>
      <c r="H40" s="62">
        <v>109434</v>
      </c>
      <c r="I40" s="74"/>
      <c r="J40" s="75"/>
      <c r="K40" s="64">
        <v>108362</v>
      </c>
      <c r="L40" s="76"/>
      <c r="M40" s="76"/>
      <c r="N40" s="62">
        <v>31437</v>
      </c>
      <c r="O40" s="64">
        <v>2110</v>
      </c>
      <c r="P40" s="63">
        <v>840</v>
      </c>
      <c r="Q40" s="63">
        <v>75048</v>
      </c>
      <c r="R40" s="77">
        <v>0</v>
      </c>
      <c r="S40" s="78" t="s">
        <v>112</v>
      </c>
      <c r="T40" s="63">
        <v>125</v>
      </c>
      <c r="U40" s="63">
        <v>11951</v>
      </c>
      <c r="V40" s="63">
        <v>56296</v>
      </c>
      <c r="W40" s="63">
        <v>515</v>
      </c>
      <c r="X40" s="63">
        <v>3888</v>
      </c>
      <c r="Y40" s="63">
        <v>36660</v>
      </c>
      <c r="Z40" s="63" t="s">
        <v>112</v>
      </c>
      <c r="AA40" s="62">
        <v>10780</v>
      </c>
      <c r="AB40" s="64" t="s">
        <v>112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760013</v>
      </c>
      <c r="AJ40" s="74">
        <v>510624</v>
      </c>
      <c r="AK40" s="76">
        <v>399145</v>
      </c>
      <c r="AL40" s="72">
        <v>52</v>
      </c>
    </row>
    <row r="41" spans="1:38" ht="13.5">
      <c r="A41" s="150"/>
      <c r="B41" s="59"/>
      <c r="C41" s="59"/>
      <c r="D41" s="59"/>
      <c r="E41" s="59"/>
      <c r="F41" s="79"/>
      <c r="G41" s="80">
        <v>715</v>
      </c>
      <c r="H41" s="79"/>
      <c r="I41" s="81">
        <v>41063</v>
      </c>
      <c r="J41" s="82"/>
      <c r="K41" s="81"/>
      <c r="L41" s="80">
        <v>997</v>
      </c>
      <c r="M41" s="80">
        <v>75</v>
      </c>
      <c r="N41" s="79"/>
      <c r="O41" s="81"/>
      <c r="P41" s="80"/>
      <c r="Q41" s="80"/>
      <c r="R41" s="83">
        <f>SUM(O40:Q40)</f>
        <v>77998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1409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103197</v>
      </c>
      <c r="J42" s="65">
        <f>I42/H43*100</f>
        <v>40.547007606714025</v>
      </c>
      <c r="K42" s="64"/>
      <c r="L42" s="63">
        <v>202</v>
      </c>
      <c r="M42" s="63">
        <v>2</v>
      </c>
      <c r="N42" s="62"/>
      <c r="O42" s="64"/>
      <c r="P42" s="63"/>
      <c r="Q42" s="63"/>
      <c r="R42" s="66">
        <f>R44/H43*100</f>
        <v>66.57053498459797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529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276185</v>
      </c>
      <c r="G43" s="73">
        <v>1731</v>
      </c>
      <c r="H43" s="62">
        <v>254512</v>
      </c>
      <c r="I43" s="74"/>
      <c r="J43" s="75"/>
      <c r="K43" s="64">
        <v>251733</v>
      </c>
      <c r="L43" s="76"/>
      <c r="M43" s="76"/>
      <c r="N43" s="62">
        <v>85083</v>
      </c>
      <c r="O43" s="64">
        <v>14970</v>
      </c>
      <c r="P43" s="63">
        <v>420</v>
      </c>
      <c r="Q43" s="63">
        <v>154040</v>
      </c>
      <c r="R43" s="77"/>
      <c r="S43" s="78">
        <v>13</v>
      </c>
      <c r="T43" s="63">
        <v>103</v>
      </c>
      <c r="U43" s="63">
        <v>12778</v>
      </c>
      <c r="V43" s="63">
        <v>90304</v>
      </c>
      <c r="W43" s="63">
        <v>1200</v>
      </c>
      <c r="X43" s="63">
        <v>10076</v>
      </c>
      <c r="Y43" s="63">
        <v>140038</v>
      </c>
      <c r="Z43" s="63" t="s">
        <v>112</v>
      </c>
      <c r="AA43" s="62">
        <v>46946</v>
      </c>
      <c r="AB43" s="64" t="s">
        <v>112</v>
      </c>
      <c r="AC43" s="63" t="s">
        <v>112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1386590</v>
      </c>
      <c r="AJ43" s="74">
        <v>1001442</v>
      </c>
      <c r="AK43" s="76">
        <v>749667</v>
      </c>
      <c r="AL43" s="72">
        <v>309</v>
      </c>
    </row>
    <row r="44" spans="1:38" ht="13.5">
      <c r="A44" s="45"/>
      <c r="B44" s="59"/>
      <c r="C44" s="59"/>
      <c r="D44" s="59"/>
      <c r="E44" s="59"/>
      <c r="F44" s="79"/>
      <c r="G44" s="80">
        <v>19943</v>
      </c>
      <c r="H44" s="79"/>
      <c r="I44" s="81">
        <v>151314</v>
      </c>
      <c r="J44" s="82"/>
      <c r="K44" s="81"/>
      <c r="L44" s="80">
        <v>2604</v>
      </c>
      <c r="M44" s="80">
        <v>175</v>
      </c>
      <c r="N44" s="79"/>
      <c r="O44" s="81"/>
      <c r="P44" s="80"/>
      <c r="Q44" s="80"/>
      <c r="R44" s="83">
        <f>SUM(O43:Q43)</f>
        <v>169430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406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171569</v>
      </c>
      <c r="J45" s="65">
        <f>I45/H46*100</f>
        <v>47.1413341539679</v>
      </c>
      <c r="K45" s="64"/>
      <c r="L45" s="63">
        <v>265</v>
      </c>
      <c r="M45" s="63">
        <v>5</v>
      </c>
      <c r="N45" s="62"/>
      <c r="O45" s="64"/>
      <c r="P45" s="63"/>
      <c r="Q45" s="63"/>
      <c r="R45" s="66">
        <f>R47/H46*100</f>
        <v>67.98481093349014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1930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386378</v>
      </c>
      <c r="G46" s="73">
        <v>1775</v>
      </c>
      <c r="H46" s="62">
        <v>363946</v>
      </c>
      <c r="I46" s="74"/>
      <c r="J46" s="75"/>
      <c r="K46" s="64">
        <v>360096</v>
      </c>
      <c r="L46" s="76"/>
      <c r="M46" s="76"/>
      <c r="N46" s="62">
        <v>116520</v>
      </c>
      <c r="O46" s="64">
        <v>17080</v>
      </c>
      <c r="P46" s="63">
        <v>1260</v>
      </c>
      <c r="Q46" s="63">
        <v>229088</v>
      </c>
      <c r="R46" s="86"/>
      <c r="S46" s="78">
        <v>13</v>
      </c>
      <c r="T46" s="63">
        <v>228</v>
      </c>
      <c r="U46" s="63">
        <v>24728</v>
      </c>
      <c r="V46" s="63">
        <v>146600</v>
      </c>
      <c r="W46" s="63">
        <v>1715</v>
      </c>
      <c r="X46" s="63">
        <v>13964</v>
      </c>
      <c r="Y46" s="63">
        <v>176698</v>
      </c>
      <c r="Z46" s="63" t="s">
        <v>112</v>
      </c>
      <c r="AA46" s="62">
        <v>57726</v>
      </c>
      <c r="AB46" s="64" t="s">
        <v>112</v>
      </c>
      <c r="AC46" s="63" t="s">
        <v>112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2146603</v>
      </c>
      <c r="AJ46" s="74">
        <v>1512066</v>
      </c>
      <c r="AK46" s="76">
        <v>1148812</v>
      </c>
      <c r="AL46" s="72">
        <v>361</v>
      </c>
    </row>
    <row r="47" spans="1:38" ht="13.5">
      <c r="A47" s="150"/>
      <c r="B47" s="59"/>
      <c r="C47" s="59"/>
      <c r="D47" s="59"/>
      <c r="E47" s="59"/>
      <c r="F47" s="79"/>
      <c r="G47" s="80">
        <v>20658</v>
      </c>
      <c r="H47" s="79"/>
      <c r="I47" s="81">
        <v>192377</v>
      </c>
      <c r="J47" s="82"/>
      <c r="K47" s="81"/>
      <c r="L47" s="80">
        <v>3600</v>
      </c>
      <c r="M47" s="80">
        <v>250</v>
      </c>
      <c r="N47" s="79"/>
      <c r="O47" s="81"/>
      <c r="P47" s="80"/>
      <c r="Q47" s="80"/>
      <c r="R47" s="83">
        <f>SUM(O46:Q46)</f>
        <v>247428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1815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379436</v>
      </c>
      <c r="J54" s="65">
        <f>I54/H55*100</f>
        <v>54.448840309556914</v>
      </c>
      <c r="K54" s="64">
        <f aca="true" t="shared" si="1" ref="K54:Q56">SUM(K9,K12,K18,K21,K33,K36,K42)</f>
        <v>0</v>
      </c>
      <c r="L54" s="63">
        <f t="shared" si="1"/>
        <v>461</v>
      </c>
      <c r="M54" s="63">
        <f t="shared" si="1"/>
        <v>25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79.358184560325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65008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789949</v>
      </c>
      <c r="G55" s="73">
        <f t="shared" si="0"/>
        <v>1775</v>
      </c>
      <c r="H55" s="62">
        <f t="shared" si="0"/>
        <v>696867</v>
      </c>
      <c r="I55" s="74">
        <f t="shared" si="0"/>
        <v>0</v>
      </c>
      <c r="J55" s="88"/>
      <c r="K55" s="64">
        <f>SUM(K10,K13,K19,K22,K34,K37,K43)</f>
        <v>679462</v>
      </c>
      <c r="L55" s="76">
        <f t="shared" si="1"/>
        <v>0</v>
      </c>
      <c r="M55" s="76">
        <f t="shared" si="1"/>
        <v>0</v>
      </c>
      <c r="N55" s="62">
        <f t="shared" si="1"/>
        <v>143848</v>
      </c>
      <c r="O55" s="64">
        <f t="shared" si="1"/>
        <v>20816</v>
      </c>
      <c r="P55" s="63">
        <f t="shared" si="1"/>
        <v>136077</v>
      </c>
      <c r="Q55" s="63">
        <f t="shared" si="1"/>
        <v>396128</v>
      </c>
      <c r="R55" s="77"/>
      <c r="S55" s="78">
        <f t="shared" si="2"/>
        <v>13</v>
      </c>
      <c r="T55" s="63">
        <f t="shared" si="2"/>
        <v>514</v>
      </c>
      <c r="U55" s="63">
        <f t="shared" si="2"/>
        <v>200120</v>
      </c>
      <c r="V55" s="63">
        <f t="shared" si="2"/>
        <v>178790</v>
      </c>
      <c r="W55" s="63">
        <f t="shared" si="2"/>
        <v>3716</v>
      </c>
      <c r="X55" s="63">
        <f t="shared" si="2"/>
        <v>55403</v>
      </c>
      <c r="Y55" s="63">
        <f t="shared" si="2"/>
        <v>258312</v>
      </c>
      <c r="Z55" s="63">
        <f t="shared" si="2"/>
        <v>0</v>
      </c>
      <c r="AA55" s="62">
        <f t="shared" si="2"/>
        <v>84446</v>
      </c>
      <c r="AB55" s="64">
        <f t="shared" si="2"/>
        <v>0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</v>
      </c>
      <c r="AH55" s="63">
        <f t="shared" si="2"/>
        <v>0</v>
      </c>
      <c r="AI55" s="64">
        <f t="shared" si="2"/>
        <v>6665070</v>
      </c>
      <c r="AJ55" s="74">
        <f t="shared" si="2"/>
        <v>3974600</v>
      </c>
      <c r="AK55" s="76">
        <f t="shared" si="2"/>
        <v>2801329</v>
      </c>
      <c r="AL55" s="72">
        <f t="shared" si="2"/>
        <v>381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91308</v>
      </c>
      <c r="H56" s="91">
        <f>SUM(H11,H14,H20,H23,H35,H38,H44)</f>
        <v>0</v>
      </c>
      <c r="I56" s="93">
        <f>SUM(I11,I14,I20,I23,I35,I38,I44)</f>
        <v>317431</v>
      </c>
      <c r="J56" s="91"/>
      <c r="K56" s="93">
        <f t="shared" si="1"/>
        <v>0</v>
      </c>
      <c r="L56" s="92">
        <f t="shared" si="1"/>
        <v>9329</v>
      </c>
      <c r="M56" s="92">
        <f t="shared" si="1"/>
        <v>8076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553021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55574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104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松前町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3935</v>
      </c>
      <c r="J9" s="65">
        <f>I9/H10*100</f>
        <v>100</v>
      </c>
      <c r="K9" s="64"/>
      <c r="L9" s="63">
        <v>12</v>
      </c>
      <c r="M9" s="63"/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7870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3935</v>
      </c>
      <c r="G10" s="73"/>
      <c r="H10" s="62">
        <v>3935</v>
      </c>
      <c r="I10" s="74"/>
      <c r="J10" s="75"/>
      <c r="K10" s="64">
        <v>3744</v>
      </c>
      <c r="L10" s="76"/>
      <c r="M10" s="76"/>
      <c r="N10" s="62"/>
      <c r="O10" s="64"/>
      <c r="P10" s="63">
        <v>3935</v>
      </c>
      <c r="Q10" s="63"/>
      <c r="R10" s="77"/>
      <c r="S10" s="78"/>
      <c r="T10" s="63">
        <v>3935</v>
      </c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>
        <v>1</v>
      </c>
      <c r="AH10" s="63"/>
      <c r="AI10" s="64">
        <v>103746</v>
      </c>
      <c r="AJ10" s="74">
        <v>103746</v>
      </c>
      <c r="AK10" s="76">
        <v>59267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191</v>
      </c>
      <c r="M11" s="80"/>
      <c r="N11" s="79"/>
      <c r="O11" s="81"/>
      <c r="P11" s="80"/>
      <c r="Q11" s="80"/>
      <c r="R11" s="83">
        <f>SUM(O10:Q10)</f>
        <v>3935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3935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>
        <f>SUM(O13:Q13)</f>
        <v>0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3935</v>
      </c>
      <c r="J15" s="65">
        <f>I15/H16*100</f>
        <v>100</v>
      </c>
      <c r="K15" s="64"/>
      <c r="L15" s="63">
        <v>12</v>
      </c>
      <c r="M15" s="63"/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7870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3935</v>
      </c>
      <c r="G16" s="73"/>
      <c r="H16" s="62">
        <v>3935</v>
      </c>
      <c r="I16" s="74"/>
      <c r="J16" s="75"/>
      <c r="K16" s="64">
        <v>3744</v>
      </c>
      <c r="L16" s="76"/>
      <c r="M16" s="76"/>
      <c r="N16" s="62"/>
      <c r="O16" s="64"/>
      <c r="P16" s="63">
        <v>3935</v>
      </c>
      <c r="Q16" s="63"/>
      <c r="R16" s="77"/>
      <c r="S16" s="78"/>
      <c r="T16" s="63">
        <v>3935</v>
      </c>
      <c r="U16" s="63"/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>
        <v>1</v>
      </c>
      <c r="AH16" s="63"/>
      <c r="AI16" s="64">
        <v>103746</v>
      </c>
      <c r="AJ16" s="74">
        <v>103746</v>
      </c>
      <c r="AK16" s="76">
        <v>59267</v>
      </c>
      <c r="AL16" s="72">
        <v>1</v>
      </c>
    </row>
    <row r="17" spans="1:38" ht="13.5">
      <c r="A17" s="150"/>
      <c r="B17" s="59"/>
      <c r="C17" s="59"/>
      <c r="D17" s="59"/>
      <c r="E17" s="59"/>
      <c r="F17" s="79"/>
      <c r="G17" s="80"/>
      <c r="H17" s="79"/>
      <c r="I17" s="81"/>
      <c r="J17" s="82"/>
      <c r="K17" s="81"/>
      <c r="L17" s="80">
        <v>191</v>
      </c>
      <c r="M17" s="80"/>
      <c r="N17" s="79"/>
      <c r="O17" s="81"/>
      <c r="P17" s="80"/>
      <c r="Q17" s="80"/>
      <c r="R17" s="83">
        <f>SUM(O16:Q16)</f>
        <v>3935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3935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5610</v>
      </c>
      <c r="J18" s="65">
        <f>I18/H19*100</f>
        <v>95.70112589559876</v>
      </c>
      <c r="K18" s="64"/>
      <c r="L18" s="63">
        <v>7</v>
      </c>
      <c r="M18" s="63"/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6757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5862</v>
      </c>
      <c r="G19" s="73"/>
      <c r="H19" s="62">
        <v>5862</v>
      </c>
      <c r="I19" s="74"/>
      <c r="J19" s="75"/>
      <c r="K19" s="64">
        <v>5179</v>
      </c>
      <c r="L19" s="76"/>
      <c r="M19" s="76"/>
      <c r="N19" s="62"/>
      <c r="O19" s="64"/>
      <c r="P19" s="63">
        <v>4791</v>
      </c>
      <c r="Q19" s="63">
        <v>1071</v>
      </c>
      <c r="R19" s="77"/>
      <c r="S19" s="78"/>
      <c r="T19" s="63"/>
      <c r="U19" s="63">
        <v>4886</v>
      </c>
      <c r="V19" s="63">
        <v>724</v>
      </c>
      <c r="W19" s="63"/>
      <c r="X19" s="63">
        <v>202</v>
      </c>
      <c r="Y19" s="63">
        <v>50</v>
      </c>
      <c r="Z19" s="63"/>
      <c r="AA19" s="62"/>
      <c r="AB19" s="64"/>
      <c r="AC19" s="63"/>
      <c r="AD19" s="63"/>
      <c r="AE19" s="62"/>
      <c r="AF19" s="76"/>
      <c r="AG19" s="64">
        <v>1</v>
      </c>
      <c r="AH19" s="63"/>
      <c r="AI19" s="64">
        <v>68603</v>
      </c>
      <c r="AJ19" s="74">
        <v>63958</v>
      </c>
      <c r="AK19" s="76">
        <v>34556</v>
      </c>
      <c r="AL19" s="72">
        <v>2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252</v>
      </c>
      <c r="J20" s="82"/>
      <c r="K20" s="81"/>
      <c r="L20" s="80">
        <v>683</v>
      </c>
      <c r="M20" s="80"/>
      <c r="N20" s="79"/>
      <c r="O20" s="81"/>
      <c r="P20" s="80"/>
      <c r="Q20" s="80"/>
      <c r="R20" s="83">
        <f>SUM(O19:Q19)</f>
        <v>5862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3552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11295</v>
      </c>
      <c r="J21" s="65">
        <f>I21/H22*100</f>
        <v>87.78269993005362</v>
      </c>
      <c r="K21" s="64"/>
      <c r="L21" s="63">
        <v>25</v>
      </c>
      <c r="M21" s="63"/>
      <c r="N21" s="62"/>
      <c r="O21" s="64"/>
      <c r="P21" s="63"/>
      <c r="Q21" s="63"/>
      <c r="R21" s="66">
        <f>(O22+P22+Q22)/H22*100</f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10095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14592</v>
      </c>
      <c r="G22" s="73"/>
      <c r="H22" s="62">
        <v>12867</v>
      </c>
      <c r="I22" s="74"/>
      <c r="J22" s="75"/>
      <c r="K22" s="64">
        <v>12622</v>
      </c>
      <c r="L22" s="76"/>
      <c r="M22" s="76"/>
      <c r="N22" s="62"/>
      <c r="O22" s="64">
        <v>37</v>
      </c>
      <c r="P22" s="63">
        <v>8990</v>
      </c>
      <c r="Q22" s="63">
        <v>3840</v>
      </c>
      <c r="R22" s="77"/>
      <c r="S22" s="78"/>
      <c r="T22" s="63">
        <v>29</v>
      </c>
      <c r="U22" s="63">
        <v>10455</v>
      </c>
      <c r="V22" s="63">
        <v>811</v>
      </c>
      <c r="W22" s="63">
        <v>51</v>
      </c>
      <c r="X22" s="63">
        <v>713</v>
      </c>
      <c r="Y22" s="63">
        <v>808</v>
      </c>
      <c r="Z22" s="63"/>
      <c r="AA22" s="62"/>
      <c r="AB22" s="64" t="s">
        <v>112</v>
      </c>
      <c r="AC22" s="63">
        <v>2</v>
      </c>
      <c r="AD22" s="63">
        <v>1</v>
      </c>
      <c r="AE22" s="62">
        <v>1</v>
      </c>
      <c r="AF22" s="76"/>
      <c r="AG22" s="64">
        <v>1</v>
      </c>
      <c r="AH22" s="63"/>
      <c r="AI22" s="64">
        <v>125840</v>
      </c>
      <c r="AJ22" s="74">
        <v>123345</v>
      </c>
      <c r="AK22" s="76">
        <v>75509</v>
      </c>
      <c r="AL22" s="72">
        <v>4</v>
      </c>
    </row>
    <row r="23" spans="1:38" ht="13.5">
      <c r="A23" s="45"/>
      <c r="B23" s="59"/>
      <c r="C23" s="59"/>
      <c r="D23" s="59"/>
      <c r="E23" s="59"/>
      <c r="F23" s="79"/>
      <c r="G23" s="80">
        <v>1725</v>
      </c>
      <c r="H23" s="79"/>
      <c r="I23" s="81">
        <v>1572</v>
      </c>
      <c r="J23" s="82"/>
      <c r="K23" s="81"/>
      <c r="L23" s="80">
        <v>245</v>
      </c>
      <c r="M23" s="80"/>
      <c r="N23" s="79"/>
      <c r="O23" s="81"/>
      <c r="P23" s="80"/>
      <c r="Q23" s="80"/>
      <c r="R23" s="83">
        <f>SUM(O22:Q22)</f>
        <v>12867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8574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16905</v>
      </c>
      <c r="J24" s="65">
        <f>I24/H25*100</f>
        <v>90.26109242351433</v>
      </c>
      <c r="K24" s="64"/>
      <c r="L24" s="63">
        <v>32</v>
      </c>
      <c r="M24" s="63"/>
      <c r="N24" s="62"/>
      <c r="O24" s="64"/>
      <c r="P24" s="63"/>
      <c r="Q24" s="63"/>
      <c r="R24" s="66">
        <f>(O25+P25+Q25)/H25*100</f>
        <v>100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16852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20454</v>
      </c>
      <c r="G25" s="73"/>
      <c r="H25" s="62">
        <v>18729</v>
      </c>
      <c r="I25" s="74"/>
      <c r="J25" s="75"/>
      <c r="K25" s="64">
        <v>17801</v>
      </c>
      <c r="L25" s="76"/>
      <c r="M25" s="76"/>
      <c r="N25" s="62"/>
      <c r="O25" s="64">
        <v>37</v>
      </c>
      <c r="P25" s="63">
        <v>13781</v>
      </c>
      <c r="Q25" s="63">
        <v>4911</v>
      </c>
      <c r="R25" s="77"/>
      <c r="S25" s="78"/>
      <c r="T25" s="63">
        <v>29</v>
      </c>
      <c r="U25" s="63">
        <v>15341</v>
      </c>
      <c r="V25" s="63">
        <v>1535</v>
      </c>
      <c r="W25" s="63">
        <v>51</v>
      </c>
      <c r="X25" s="63">
        <v>915</v>
      </c>
      <c r="Y25" s="63">
        <v>858</v>
      </c>
      <c r="Z25" s="63"/>
      <c r="AA25" s="62"/>
      <c r="AB25" s="64" t="s">
        <v>112</v>
      </c>
      <c r="AC25" s="63">
        <v>2</v>
      </c>
      <c r="AD25" s="63">
        <v>1</v>
      </c>
      <c r="AE25" s="62">
        <v>1</v>
      </c>
      <c r="AF25" s="76"/>
      <c r="AG25" s="64">
        <v>2</v>
      </c>
      <c r="AH25" s="63"/>
      <c r="AI25" s="64">
        <v>194443</v>
      </c>
      <c r="AJ25" s="74">
        <v>187303</v>
      </c>
      <c r="AK25" s="76">
        <v>110065</v>
      </c>
      <c r="AL25" s="72">
        <v>6</v>
      </c>
    </row>
    <row r="26" spans="1:38" ht="13.5">
      <c r="A26" s="150"/>
      <c r="B26" s="59"/>
      <c r="C26" s="59"/>
      <c r="D26" s="59"/>
      <c r="E26" s="59"/>
      <c r="F26" s="79"/>
      <c r="G26" s="80">
        <v>1725</v>
      </c>
      <c r="H26" s="79"/>
      <c r="I26" s="81">
        <v>1824</v>
      </c>
      <c r="J26" s="82"/>
      <c r="K26" s="81"/>
      <c r="L26" s="80">
        <v>928</v>
      </c>
      <c r="M26" s="80"/>
      <c r="N26" s="79"/>
      <c r="O26" s="81"/>
      <c r="P26" s="80"/>
      <c r="Q26" s="80"/>
      <c r="R26" s="83">
        <f>SUM(O25:Q25)</f>
        <v>18729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12126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20840</v>
      </c>
      <c r="J27" s="65">
        <f>I27/H28*100</f>
        <v>91.95199435227673</v>
      </c>
      <c r="K27" s="64"/>
      <c r="L27" s="63">
        <v>44</v>
      </c>
      <c r="M27" s="63"/>
      <c r="N27" s="62"/>
      <c r="O27" s="64"/>
      <c r="P27" s="63"/>
      <c r="Q27" s="63"/>
      <c r="R27" s="66">
        <f>(O28+P28+Q28)/H28*100</f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24722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24389</v>
      </c>
      <c r="G28" s="73"/>
      <c r="H28" s="62">
        <v>22664</v>
      </c>
      <c r="I28" s="74"/>
      <c r="J28" s="75"/>
      <c r="K28" s="64">
        <v>21545</v>
      </c>
      <c r="L28" s="76"/>
      <c r="M28" s="76"/>
      <c r="N28" s="62"/>
      <c r="O28" s="64">
        <v>37</v>
      </c>
      <c r="P28" s="63">
        <v>17716</v>
      </c>
      <c r="Q28" s="63">
        <v>4911</v>
      </c>
      <c r="R28" s="77"/>
      <c r="S28" s="78"/>
      <c r="T28" s="63">
        <v>3964</v>
      </c>
      <c r="U28" s="63">
        <v>15341</v>
      </c>
      <c r="V28" s="63">
        <v>1535</v>
      </c>
      <c r="W28" s="63">
        <v>51</v>
      </c>
      <c r="X28" s="63">
        <v>915</v>
      </c>
      <c r="Y28" s="63">
        <v>858</v>
      </c>
      <c r="Z28" s="63"/>
      <c r="AA28" s="62"/>
      <c r="AB28" s="64" t="s">
        <v>112</v>
      </c>
      <c r="AC28" s="63">
        <v>2</v>
      </c>
      <c r="AD28" s="63">
        <v>1</v>
      </c>
      <c r="AE28" s="62">
        <v>1</v>
      </c>
      <c r="AF28" s="76"/>
      <c r="AG28" s="64">
        <v>3</v>
      </c>
      <c r="AH28" s="63"/>
      <c r="AI28" s="64">
        <v>298189</v>
      </c>
      <c r="AJ28" s="74">
        <v>291049</v>
      </c>
      <c r="AK28" s="76">
        <v>169332</v>
      </c>
      <c r="AL28" s="72">
        <v>7</v>
      </c>
    </row>
    <row r="29" spans="1:38" ht="13.5">
      <c r="A29" s="150"/>
      <c r="B29" s="59"/>
      <c r="C29" s="59"/>
      <c r="D29" s="59"/>
      <c r="E29" s="59"/>
      <c r="F29" s="79"/>
      <c r="G29" s="80">
        <v>1725</v>
      </c>
      <c r="H29" s="79"/>
      <c r="I29" s="81">
        <v>1824</v>
      </c>
      <c r="J29" s="82"/>
      <c r="K29" s="81"/>
      <c r="L29" s="80">
        <v>1119</v>
      </c>
      <c r="M29" s="80"/>
      <c r="N29" s="79"/>
      <c r="O29" s="81"/>
      <c r="P29" s="80"/>
      <c r="Q29" s="80"/>
      <c r="R29" s="83">
        <f>SUM(O28:Q28)</f>
        <v>22664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16061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16905</v>
      </c>
      <c r="J30" s="65">
        <f>I30/H31*100</f>
        <v>90.26109242351433</v>
      </c>
      <c r="K30" s="64"/>
      <c r="L30" s="63">
        <v>32</v>
      </c>
      <c r="M30" s="63"/>
      <c r="N30" s="62"/>
      <c r="O30" s="64"/>
      <c r="P30" s="63"/>
      <c r="Q30" s="63"/>
      <c r="R30" s="66">
        <f>(O31+P31+Q31)/H31*100</f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16852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20454</v>
      </c>
      <c r="G31" s="73"/>
      <c r="H31" s="62">
        <v>18729</v>
      </c>
      <c r="I31" s="74"/>
      <c r="J31" s="75"/>
      <c r="K31" s="64">
        <v>17801</v>
      </c>
      <c r="L31" s="76"/>
      <c r="M31" s="76"/>
      <c r="N31" s="62"/>
      <c r="O31" s="64">
        <v>37</v>
      </c>
      <c r="P31" s="63">
        <v>13781</v>
      </c>
      <c r="Q31" s="63">
        <v>4911</v>
      </c>
      <c r="R31" s="86"/>
      <c r="S31" s="78"/>
      <c r="T31" s="63">
        <v>29</v>
      </c>
      <c r="U31" s="63">
        <v>15341</v>
      </c>
      <c r="V31" s="63">
        <v>1535</v>
      </c>
      <c r="W31" s="63">
        <v>51</v>
      </c>
      <c r="X31" s="63">
        <v>915</v>
      </c>
      <c r="Y31" s="63">
        <v>858</v>
      </c>
      <c r="Z31" s="63"/>
      <c r="AA31" s="62"/>
      <c r="AB31" s="64" t="s">
        <v>112</v>
      </c>
      <c r="AC31" s="63">
        <v>2</v>
      </c>
      <c r="AD31" s="63">
        <v>1</v>
      </c>
      <c r="AE31" s="62">
        <v>1</v>
      </c>
      <c r="AF31" s="76"/>
      <c r="AG31" s="64">
        <v>2</v>
      </c>
      <c r="AH31" s="63"/>
      <c r="AI31" s="64">
        <v>194443</v>
      </c>
      <c r="AJ31" s="74">
        <v>187303</v>
      </c>
      <c r="AK31" s="76">
        <v>110065</v>
      </c>
      <c r="AL31" s="72">
        <v>6</v>
      </c>
    </row>
    <row r="32" spans="1:38" ht="13.5">
      <c r="A32" s="150"/>
      <c r="B32" s="59"/>
      <c r="C32" s="59"/>
      <c r="D32" s="59"/>
      <c r="E32" s="59"/>
      <c r="F32" s="79"/>
      <c r="G32" s="80">
        <v>1725</v>
      </c>
      <c r="H32" s="79"/>
      <c r="I32" s="81">
        <v>1824</v>
      </c>
      <c r="J32" s="82"/>
      <c r="K32" s="81"/>
      <c r="L32" s="80">
        <v>928</v>
      </c>
      <c r="M32" s="80"/>
      <c r="N32" s="79"/>
      <c r="O32" s="81"/>
      <c r="P32" s="80"/>
      <c r="Q32" s="80"/>
      <c r="R32" s="83">
        <f>SUM(O31:Q31)</f>
        <v>18729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12126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6886</v>
      </c>
      <c r="J33" s="65">
        <f>I33/H34*100</f>
        <v>99.59502458779288</v>
      </c>
      <c r="K33" s="64"/>
      <c r="L33" s="63">
        <v>8</v>
      </c>
      <c r="M33" s="63" t="s">
        <v>112</v>
      </c>
      <c r="N33" s="62"/>
      <c r="O33" s="64"/>
      <c r="P33" s="63"/>
      <c r="Q33" s="63"/>
      <c r="R33" s="66">
        <f>R35/H34*100</f>
        <v>100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4664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8102</v>
      </c>
      <c r="G34" s="73">
        <v>1142</v>
      </c>
      <c r="H34" s="62">
        <v>6914</v>
      </c>
      <c r="I34" s="74"/>
      <c r="J34" s="75"/>
      <c r="K34" s="64">
        <v>6849</v>
      </c>
      <c r="L34" s="76"/>
      <c r="M34" s="76"/>
      <c r="N34" s="62">
        <v>0</v>
      </c>
      <c r="O34" s="64">
        <v>40</v>
      </c>
      <c r="P34" s="63">
        <v>1302</v>
      </c>
      <c r="Q34" s="63">
        <v>5572</v>
      </c>
      <c r="R34" s="77"/>
      <c r="S34" s="78" t="s">
        <v>112</v>
      </c>
      <c r="T34" s="63">
        <v>672</v>
      </c>
      <c r="U34" s="63">
        <v>2369</v>
      </c>
      <c r="V34" s="63">
        <v>3845</v>
      </c>
      <c r="W34" s="63" t="s">
        <v>112</v>
      </c>
      <c r="X34" s="63" t="s">
        <v>112</v>
      </c>
      <c r="Y34" s="63">
        <v>28</v>
      </c>
      <c r="Z34" s="63" t="s">
        <v>112</v>
      </c>
      <c r="AA34" s="62" t="s">
        <v>112</v>
      </c>
      <c r="AB34" s="64" t="s">
        <v>112</v>
      </c>
      <c r="AC34" s="63" t="s">
        <v>112</v>
      </c>
      <c r="AD34" s="63" t="s">
        <v>112</v>
      </c>
      <c r="AE34" s="62">
        <v>1</v>
      </c>
      <c r="AF34" s="76"/>
      <c r="AG34" s="64" t="s">
        <v>112</v>
      </c>
      <c r="AH34" s="63" t="s">
        <v>112</v>
      </c>
      <c r="AI34" s="64">
        <v>63850</v>
      </c>
      <c r="AJ34" s="74">
        <v>62616</v>
      </c>
      <c r="AK34" s="76">
        <v>39369</v>
      </c>
      <c r="AL34" s="72">
        <v>9</v>
      </c>
    </row>
    <row r="35" spans="1:38" ht="13.5">
      <c r="A35" s="45"/>
      <c r="B35" s="59"/>
      <c r="C35" s="59"/>
      <c r="D35" s="59"/>
      <c r="E35" s="59"/>
      <c r="F35" s="79"/>
      <c r="G35" s="80">
        <v>46</v>
      </c>
      <c r="H35" s="79"/>
      <c r="I35" s="81">
        <v>28</v>
      </c>
      <c r="J35" s="82"/>
      <c r="K35" s="81"/>
      <c r="L35" s="80">
        <v>65</v>
      </c>
      <c r="M35" s="80" t="s">
        <v>112</v>
      </c>
      <c r="N35" s="79"/>
      <c r="O35" s="81"/>
      <c r="P35" s="80"/>
      <c r="Q35" s="80"/>
      <c r="R35" s="83">
        <f>SUM(O34:Q34)</f>
        <v>6914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2996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22988</v>
      </c>
      <c r="J36" s="65">
        <f>I36/H37*100</f>
        <v>94.51525367979607</v>
      </c>
      <c r="K36" s="64"/>
      <c r="L36" s="63">
        <v>30</v>
      </c>
      <c r="M36" s="63" t="s">
        <v>112</v>
      </c>
      <c r="N36" s="62"/>
      <c r="O36" s="64"/>
      <c r="P36" s="63"/>
      <c r="Q36" s="63"/>
      <c r="R36" s="66">
        <f>R38/H37*100</f>
        <v>97.68933475865471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3206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24761</v>
      </c>
      <c r="G37" s="73">
        <v>393</v>
      </c>
      <c r="H37" s="62">
        <v>24322</v>
      </c>
      <c r="I37" s="74"/>
      <c r="J37" s="75"/>
      <c r="K37" s="64">
        <v>24159</v>
      </c>
      <c r="L37" s="76"/>
      <c r="M37" s="76"/>
      <c r="N37" s="62">
        <v>562</v>
      </c>
      <c r="O37" s="64">
        <v>63</v>
      </c>
      <c r="P37" s="63">
        <v>51</v>
      </c>
      <c r="Q37" s="63">
        <v>23646</v>
      </c>
      <c r="R37" s="77"/>
      <c r="S37" s="78" t="s">
        <v>112</v>
      </c>
      <c r="T37" s="63">
        <v>269</v>
      </c>
      <c r="U37" s="63">
        <v>8860</v>
      </c>
      <c r="V37" s="63">
        <v>13859</v>
      </c>
      <c r="W37" s="63" t="s">
        <v>112</v>
      </c>
      <c r="X37" s="63">
        <v>124</v>
      </c>
      <c r="Y37" s="63">
        <v>1210</v>
      </c>
      <c r="Z37" s="63" t="s">
        <v>112</v>
      </c>
      <c r="AA37" s="62">
        <v>219</v>
      </c>
      <c r="AB37" s="64">
        <v>1</v>
      </c>
      <c r="AC37" s="63">
        <v>2</v>
      </c>
      <c r="AD37" s="63" t="s">
        <v>112</v>
      </c>
      <c r="AE37" s="62">
        <v>1</v>
      </c>
      <c r="AF37" s="76"/>
      <c r="AG37" s="64" t="s">
        <v>112</v>
      </c>
      <c r="AH37" s="63" t="s">
        <v>112</v>
      </c>
      <c r="AI37" s="64">
        <v>167389</v>
      </c>
      <c r="AJ37" s="74">
        <v>157696</v>
      </c>
      <c r="AK37" s="76">
        <v>123772</v>
      </c>
      <c r="AL37" s="72">
        <v>24</v>
      </c>
    </row>
    <row r="38" spans="1:38" ht="13.5">
      <c r="A38" s="45"/>
      <c r="B38" s="59"/>
      <c r="C38" s="59"/>
      <c r="D38" s="59"/>
      <c r="E38" s="59"/>
      <c r="F38" s="79"/>
      <c r="G38" s="80">
        <v>46</v>
      </c>
      <c r="H38" s="79"/>
      <c r="I38" s="81">
        <v>1334</v>
      </c>
      <c r="J38" s="82"/>
      <c r="K38" s="81"/>
      <c r="L38" s="80">
        <v>163</v>
      </c>
      <c r="M38" s="80" t="s">
        <v>112</v>
      </c>
      <c r="N38" s="79"/>
      <c r="O38" s="81"/>
      <c r="P38" s="80"/>
      <c r="Q38" s="80"/>
      <c r="R38" s="83">
        <f>SUM(O37:Q37)</f>
        <v>23760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3203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29874</v>
      </c>
      <c r="J39" s="65">
        <f>I39/H40*100</f>
        <v>95.63964656165962</v>
      </c>
      <c r="K39" s="64"/>
      <c r="L39" s="63">
        <v>38</v>
      </c>
      <c r="M39" s="63" t="s">
        <v>112</v>
      </c>
      <c r="N39" s="62"/>
      <c r="O39" s="64"/>
      <c r="P39" s="63"/>
      <c r="Q39" s="63"/>
      <c r="R39" s="66">
        <f>R41/H40*100</f>
        <v>98.20079395569215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7870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32863</v>
      </c>
      <c r="G40" s="73">
        <v>1535</v>
      </c>
      <c r="H40" s="62">
        <v>31236</v>
      </c>
      <c r="I40" s="74"/>
      <c r="J40" s="75"/>
      <c r="K40" s="64">
        <v>31008</v>
      </c>
      <c r="L40" s="76"/>
      <c r="M40" s="76"/>
      <c r="N40" s="62">
        <v>562</v>
      </c>
      <c r="O40" s="64">
        <v>103</v>
      </c>
      <c r="P40" s="63">
        <v>1353</v>
      </c>
      <c r="Q40" s="63">
        <v>29218</v>
      </c>
      <c r="R40" s="77">
        <v>0</v>
      </c>
      <c r="S40" s="78" t="s">
        <v>112</v>
      </c>
      <c r="T40" s="63">
        <v>941</v>
      </c>
      <c r="U40" s="63">
        <v>11229</v>
      </c>
      <c r="V40" s="63">
        <v>17704</v>
      </c>
      <c r="W40" s="63" t="s">
        <v>112</v>
      </c>
      <c r="X40" s="63">
        <v>124</v>
      </c>
      <c r="Y40" s="63">
        <v>1238</v>
      </c>
      <c r="Z40" s="63" t="s">
        <v>112</v>
      </c>
      <c r="AA40" s="62">
        <v>219</v>
      </c>
      <c r="AB40" s="64">
        <v>1</v>
      </c>
      <c r="AC40" s="63">
        <v>2</v>
      </c>
      <c r="AD40" s="63" t="s">
        <v>112</v>
      </c>
      <c r="AE40" s="62">
        <v>2</v>
      </c>
      <c r="AF40" s="76"/>
      <c r="AG40" s="64" t="s">
        <v>112</v>
      </c>
      <c r="AH40" s="63" t="s">
        <v>112</v>
      </c>
      <c r="AI40" s="64">
        <v>231239</v>
      </c>
      <c r="AJ40" s="74">
        <v>220312</v>
      </c>
      <c r="AK40" s="76">
        <v>163141</v>
      </c>
      <c r="AL40" s="72">
        <v>33</v>
      </c>
    </row>
    <row r="41" spans="1:38" ht="13.5">
      <c r="A41" s="150"/>
      <c r="B41" s="59"/>
      <c r="C41" s="59"/>
      <c r="D41" s="59"/>
      <c r="E41" s="59"/>
      <c r="F41" s="79"/>
      <c r="G41" s="80">
        <v>92</v>
      </c>
      <c r="H41" s="79"/>
      <c r="I41" s="81">
        <v>1362</v>
      </c>
      <c r="J41" s="82"/>
      <c r="K41" s="81"/>
      <c r="L41" s="80">
        <v>228</v>
      </c>
      <c r="M41" s="80" t="s">
        <v>112</v>
      </c>
      <c r="N41" s="79"/>
      <c r="O41" s="81"/>
      <c r="P41" s="80"/>
      <c r="Q41" s="80"/>
      <c r="R41" s="83">
        <f>SUM(O40:Q40)</f>
        <v>30674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6199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102635</v>
      </c>
      <c r="J42" s="65">
        <f>I42/H43*100</f>
        <v>68.75611291986549</v>
      </c>
      <c r="K42" s="64"/>
      <c r="L42" s="63">
        <v>159</v>
      </c>
      <c r="M42" s="63" t="s">
        <v>112</v>
      </c>
      <c r="N42" s="62"/>
      <c r="O42" s="64"/>
      <c r="P42" s="63"/>
      <c r="Q42" s="63"/>
      <c r="R42" s="66">
        <f>R44/H43*100</f>
        <v>93.6740490641371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3222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151426</v>
      </c>
      <c r="G43" s="73">
        <v>229</v>
      </c>
      <c r="H43" s="62">
        <v>149274</v>
      </c>
      <c r="I43" s="74"/>
      <c r="J43" s="75"/>
      <c r="K43" s="64">
        <v>148450</v>
      </c>
      <c r="L43" s="76"/>
      <c r="M43" s="76"/>
      <c r="N43" s="62">
        <v>9443</v>
      </c>
      <c r="O43" s="64">
        <v>1169</v>
      </c>
      <c r="P43" s="63">
        <v>1681</v>
      </c>
      <c r="Q43" s="63">
        <v>136981</v>
      </c>
      <c r="R43" s="77"/>
      <c r="S43" s="78">
        <v>11</v>
      </c>
      <c r="T43" s="63">
        <v>164</v>
      </c>
      <c r="U43" s="63">
        <v>8252</v>
      </c>
      <c r="V43" s="63">
        <v>94208</v>
      </c>
      <c r="W43" s="63">
        <v>943</v>
      </c>
      <c r="X43" s="63">
        <v>4402</v>
      </c>
      <c r="Y43" s="63">
        <v>41294</v>
      </c>
      <c r="Z43" s="63" t="s">
        <v>112</v>
      </c>
      <c r="AA43" s="62">
        <v>5126</v>
      </c>
      <c r="AB43" s="64">
        <v>1</v>
      </c>
      <c r="AC43" s="63">
        <v>5</v>
      </c>
      <c r="AD43" s="63">
        <v>1</v>
      </c>
      <c r="AE43" s="62">
        <v>13</v>
      </c>
      <c r="AF43" s="76"/>
      <c r="AG43" s="64" t="s">
        <v>112</v>
      </c>
      <c r="AH43" s="63" t="s">
        <v>112</v>
      </c>
      <c r="AI43" s="64">
        <v>709323</v>
      </c>
      <c r="AJ43" s="74">
        <v>678869</v>
      </c>
      <c r="AK43" s="76">
        <v>519590</v>
      </c>
      <c r="AL43" s="72">
        <v>326</v>
      </c>
    </row>
    <row r="44" spans="1:38" ht="13.5">
      <c r="A44" s="45"/>
      <c r="B44" s="59"/>
      <c r="C44" s="59"/>
      <c r="D44" s="59"/>
      <c r="E44" s="59"/>
      <c r="F44" s="79"/>
      <c r="G44" s="80">
        <v>1923</v>
      </c>
      <c r="H44" s="79"/>
      <c r="I44" s="81">
        <v>46639</v>
      </c>
      <c r="J44" s="82"/>
      <c r="K44" s="81"/>
      <c r="L44" s="80">
        <v>825</v>
      </c>
      <c r="M44" s="80" t="s">
        <v>112</v>
      </c>
      <c r="N44" s="79"/>
      <c r="O44" s="81"/>
      <c r="P44" s="80"/>
      <c r="Q44" s="80"/>
      <c r="R44" s="83">
        <f>SUM(O43:Q43)</f>
        <v>139831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2718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132509</v>
      </c>
      <c r="J45" s="65">
        <f>I45/H46*100</f>
        <v>73.40812143371558</v>
      </c>
      <c r="K45" s="64"/>
      <c r="L45" s="63">
        <v>197</v>
      </c>
      <c r="M45" s="63" t="s">
        <v>112</v>
      </c>
      <c r="N45" s="62"/>
      <c r="O45" s="64"/>
      <c r="P45" s="63"/>
      <c r="Q45" s="63"/>
      <c r="R45" s="66">
        <f>R47/H46*100</f>
        <v>94.4573707827821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11092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184289</v>
      </c>
      <c r="G46" s="73">
        <v>1764</v>
      </c>
      <c r="H46" s="62">
        <v>180510</v>
      </c>
      <c r="I46" s="74"/>
      <c r="J46" s="75"/>
      <c r="K46" s="64">
        <v>179458</v>
      </c>
      <c r="L46" s="76"/>
      <c r="M46" s="76"/>
      <c r="N46" s="62">
        <v>10005</v>
      </c>
      <c r="O46" s="64">
        <v>1272</v>
      </c>
      <c r="P46" s="63">
        <v>3034</v>
      </c>
      <c r="Q46" s="63">
        <v>166199</v>
      </c>
      <c r="R46" s="86"/>
      <c r="S46" s="78">
        <v>11</v>
      </c>
      <c r="T46" s="63">
        <v>1105</v>
      </c>
      <c r="U46" s="63">
        <v>19481</v>
      </c>
      <c r="V46" s="63">
        <v>111912</v>
      </c>
      <c r="W46" s="63">
        <v>943</v>
      </c>
      <c r="X46" s="63">
        <v>4526</v>
      </c>
      <c r="Y46" s="63">
        <v>42532</v>
      </c>
      <c r="Z46" s="63" t="s">
        <v>112</v>
      </c>
      <c r="AA46" s="62">
        <v>5345</v>
      </c>
      <c r="AB46" s="64">
        <v>2</v>
      </c>
      <c r="AC46" s="63">
        <v>7</v>
      </c>
      <c r="AD46" s="63">
        <v>1</v>
      </c>
      <c r="AE46" s="62">
        <v>15</v>
      </c>
      <c r="AF46" s="76"/>
      <c r="AG46" s="64" t="s">
        <v>112</v>
      </c>
      <c r="AH46" s="63" t="s">
        <v>112</v>
      </c>
      <c r="AI46" s="64">
        <v>940562</v>
      </c>
      <c r="AJ46" s="74">
        <v>899181</v>
      </c>
      <c r="AK46" s="76">
        <v>682731</v>
      </c>
      <c r="AL46" s="72">
        <v>359</v>
      </c>
    </row>
    <row r="47" spans="1:38" ht="13.5">
      <c r="A47" s="150"/>
      <c r="B47" s="59"/>
      <c r="C47" s="59"/>
      <c r="D47" s="59"/>
      <c r="E47" s="59"/>
      <c r="F47" s="79"/>
      <c r="G47" s="80">
        <v>2015</v>
      </c>
      <c r="H47" s="79"/>
      <c r="I47" s="81">
        <v>48001</v>
      </c>
      <c r="J47" s="82"/>
      <c r="K47" s="81"/>
      <c r="L47" s="80">
        <v>1053</v>
      </c>
      <c r="M47" s="80" t="s">
        <v>112</v>
      </c>
      <c r="N47" s="79"/>
      <c r="O47" s="81"/>
      <c r="P47" s="80"/>
      <c r="Q47" s="80"/>
      <c r="R47" s="83">
        <f>SUM(O46:Q46)</f>
        <v>170505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8917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153349</v>
      </c>
      <c r="J54" s="65">
        <f>I54/H55*100</f>
        <v>75.47668500890862</v>
      </c>
      <c r="K54" s="64">
        <f aca="true" t="shared" si="1" ref="K54:Q56">SUM(K9,K12,K18,K21,K33,K36,K42)</f>
        <v>0</v>
      </c>
      <c r="L54" s="63">
        <f t="shared" si="1"/>
        <v>241</v>
      </c>
      <c r="M54" s="63">
        <f t="shared" si="1"/>
        <v>0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95.07564944333429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35814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208678</v>
      </c>
      <c r="G55" s="73">
        <f t="shared" si="0"/>
        <v>1764</v>
      </c>
      <c r="H55" s="62">
        <f t="shared" si="0"/>
        <v>203174</v>
      </c>
      <c r="I55" s="74">
        <f t="shared" si="0"/>
        <v>0</v>
      </c>
      <c r="J55" s="88"/>
      <c r="K55" s="64">
        <f t="shared" si="1"/>
        <v>201003</v>
      </c>
      <c r="L55" s="76">
        <f t="shared" si="1"/>
        <v>0</v>
      </c>
      <c r="M55" s="76">
        <f t="shared" si="1"/>
        <v>0</v>
      </c>
      <c r="N55" s="62">
        <f t="shared" si="1"/>
        <v>10005</v>
      </c>
      <c r="O55" s="64">
        <f t="shared" si="1"/>
        <v>1309</v>
      </c>
      <c r="P55" s="63">
        <f t="shared" si="1"/>
        <v>20750</v>
      </c>
      <c r="Q55" s="63">
        <f t="shared" si="1"/>
        <v>171110</v>
      </c>
      <c r="R55" s="77"/>
      <c r="S55" s="78">
        <f t="shared" si="2"/>
        <v>11</v>
      </c>
      <c r="T55" s="63">
        <f t="shared" si="2"/>
        <v>5069</v>
      </c>
      <c r="U55" s="63">
        <f t="shared" si="2"/>
        <v>34822</v>
      </c>
      <c r="V55" s="63">
        <f t="shared" si="2"/>
        <v>113447</v>
      </c>
      <c r="W55" s="63">
        <f t="shared" si="2"/>
        <v>994</v>
      </c>
      <c r="X55" s="63">
        <f t="shared" si="2"/>
        <v>5441</v>
      </c>
      <c r="Y55" s="63">
        <f t="shared" si="2"/>
        <v>43390</v>
      </c>
      <c r="Z55" s="63">
        <f t="shared" si="2"/>
        <v>0</v>
      </c>
      <c r="AA55" s="62">
        <f t="shared" si="2"/>
        <v>5345</v>
      </c>
      <c r="AB55" s="64">
        <f t="shared" si="2"/>
        <v>2</v>
      </c>
      <c r="AC55" s="64">
        <f t="shared" si="2"/>
        <v>9</v>
      </c>
      <c r="AD55" s="64">
        <f t="shared" si="2"/>
        <v>2</v>
      </c>
      <c r="AE55" s="64">
        <f t="shared" si="2"/>
        <v>16</v>
      </c>
      <c r="AF55" s="76">
        <f t="shared" si="2"/>
        <v>0</v>
      </c>
      <c r="AG55" s="64">
        <f t="shared" si="2"/>
        <v>3</v>
      </c>
      <c r="AH55" s="63">
        <f t="shared" si="2"/>
        <v>0</v>
      </c>
      <c r="AI55" s="64">
        <f t="shared" si="2"/>
        <v>1238751</v>
      </c>
      <c r="AJ55" s="74">
        <f t="shared" si="2"/>
        <v>1190230</v>
      </c>
      <c r="AK55" s="76">
        <f t="shared" si="2"/>
        <v>852063</v>
      </c>
      <c r="AL55" s="72">
        <f t="shared" si="2"/>
        <v>366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3740</v>
      </c>
      <c r="H56" s="91">
        <f>SUM(H11,H14,H20,H23,H35,H38,H44)</f>
        <v>0</v>
      </c>
      <c r="I56" s="93">
        <f>SUM(I11,I14,I20,I23,I35,I38,I44)</f>
        <v>49825</v>
      </c>
      <c r="J56" s="91"/>
      <c r="K56" s="93">
        <f t="shared" si="1"/>
        <v>0</v>
      </c>
      <c r="L56" s="92">
        <f t="shared" si="1"/>
        <v>2172</v>
      </c>
      <c r="M56" s="92">
        <f t="shared" si="1"/>
        <v>0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193169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24978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1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4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105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砥部町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8644</v>
      </c>
      <c r="J9" s="65">
        <f>I9/H10*100</f>
        <v>100</v>
      </c>
      <c r="K9" s="64"/>
      <c r="L9" s="63">
        <v>6</v>
      </c>
      <c r="M9" s="63">
        <v>1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10530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8644</v>
      </c>
      <c r="G10" s="73"/>
      <c r="H10" s="62">
        <v>8644</v>
      </c>
      <c r="I10" s="74"/>
      <c r="J10" s="75"/>
      <c r="K10" s="64">
        <v>7165</v>
      </c>
      <c r="L10" s="76"/>
      <c r="M10" s="76"/>
      <c r="N10" s="62"/>
      <c r="O10" s="64"/>
      <c r="P10" s="63">
        <v>8644</v>
      </c>
      <c r="Q10" s="63"/>
      <c r="R10" s="77"/>
      <c r="S10" s="78"/>
      <c r="T10" s="63">
        <v>4365</v>
      </c>
      <c r="U10" s="63">
        <v>4279</v>
      </c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>
        <v>2</v>
      </c>
      <c r="AH10" s="63"/>
      <c r="AI10" s="64">
        <v>309814</v>
      </c>
      <c r="AJ10" s="74">
        <v>186754</v>
      </c>
      <c r="AK10" s="76">
        <v>107669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1425</v>
      </c>
      <c r="M11" s="80">
        <v>54</v>
      </c>
      <c r="N11" s="79"/>
      <c r="O11" s="81"/>
      <c r="P11" s="80"/>
      <c r="Q11" s="80"/>
      <c r="R11" s="83">
        <f>SUM(O10:Q10)</f>
        <v>8644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5189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18198</v>
      </c>
      <c r="J12" s="65">
        <f>I12/H13*100</f>
        <v>97.68115942028986</v>
      </c>
      <c r="K12" s="64"/>
      <c r="L12" s="63">
        <v>26</v>
      </c>
      <c r="M12" s="63">
        <v>5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15025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32861</v>
      </c>
      <c r="G13" s="73"/>
      <c r="H13" s="62">
        <v>18630</v>
      </c>
      <c r="I13" s="74"/>
      <c r="J13" s="75"/>
      <c r="K13" s="64">
        <v>16894</v>
      </c>
      <c r="L13" s="76"/>
      <c r="M13" s="76"/>
      <c r="N13" s="62"/>
      <c r="O13" s="64">
        <v>694</v>
      </c>
      <c r="P13" s="63">
        <v>16581</v>
      </c>
      <c r="Q13" s="63">
        <v>1355</v>
      </c>
      <c r="R13" s="77"/>
      <c r="S13" s="78"/>
      <c r="T13" s="63">
        <v>148</v>
      </c>
      <c r="U13" s="63">
        <v>17456</v>
      </c>
      <c r="V13" s="63">
        <v>594</v>
      </c>
      <c r="W13" s="63">
        <v>48</v>
      </c>
      <c r="X13" s="63">
        <v>355</v>
      </c>
      <c r="Y13" s="63">
        <v>29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421572</v>
      </c>
      <c r="AJ13" s="74">
        <v>220148</v>
      </c>
      <c r="AK13" s="76">
        <v>129858</v>
      </c>
      <c r="AL13" s="72">
        <v>2</v>
      </c>
    </row>
    <row r="14" spans="1:38" ht="13.5">
      <c r="A14" s="150"/>
      <c r="B14" s="59"/>
      <c r="C14" s="59"/>
      <c r="D14" s="59"/>
      <c r="E14" s="59"/>
      <c r="F14" s="79"/>
      <c r="G14" s="80">
        <v>14231</v>
      </c>
      <c r="H14" s="79"/>
      <c r="I14" s="81">
        <v>432</v>
      </c>
      <c r="J14" s="82"/>
      <c r="K14" s="81"/>
      <c r="L14" s="80">
        <v>943</v>
      </c>
      <c r="M14" s="80">
        <v>793</v>
      </c>
      <c r="N14" s="79"/>
      <c r="O14" s="81"/>
      <c r="P14" s="80"/>
      <c r="Q14" s="80"/>
      <c r="R14" s="83">
        <f>SUM(O13:Q13)</f>
        <v>18630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13221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26842</v>
      </c>
      <c r="J15" s="65">
        <f>I15/H16*100</f>
        <v>98.41607391655056</v>
      </c>
      <c r="K15" s="64"/>
      <c r="L15" s="63">
        <v>32</v>
      </c>
      <c r="M15" s="63">
        <v>6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25555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41505</v>
      </c>
      <c r="G16" s="73"/>
      <c r="H16" s="62">
        <v>27274</v>
      </c>
      <c r="I16" s="74"/>
      <c r="J16" s="75"/>
      <c r="K16" s="64">
        <v>24059</v>
      </c>
      <c r="L16" s="76"/>
      <c r="M16" s="76"/>
      <c r="N16" s="62"/>
      <c r="O16" s="64">
        <v>694</v>
      </c>
      <c r="P16" s="63">
        <v>25225</v>
      </c>
      <c r="Q16" s="63">
        <v>1355</v>
      </c>
      <c r="R16" s="77"/>
      <c r="S16" s="78"/>
      <c r="T16" s="63">
        <v>4513</v>
      </c>
      <c r="U16" s="63">
        <v>21735</v>
      </c>
      <c r="V16" s="63">
        <v>594</v>
      </c>
      <c r="W16" s="63">
        <v>48</v>
      </c>
      <c r="X16" s="63">
        <v>355</v>
      </c>
      <c r="Y16" s="63">
        <v>29</v>
      </c>
      <c r="Z16" s="63"/>
      <c r="AA16" s="62"/>
      <c r="AB16" s="64"/>
      <c r="AC16" s="63"/>
      <c r="AD16" s="63"/>
      <c r="AE16" s="62"/>
      <c r="AF16" s="76"/>
      <c r="AG16" s="64">
        <v>2</v>
      </c>
      <c r="AH16" s="63"/>
      <c r="AI16" s="64">
        <v>731386</v>
      </c>
      <c r="AJ16" s="74">
        <v>406902</v>
      </c>
      <c r="AK16" s="76">
        <v>237527</v>
      </c>
      <c r="AL16" s="72">
        <v>3</v>
      </c>
    </row>
    <row r="17" spans="1:38" ht="13.5">
      <c r="A17" s="150"/>
      <c r="B17" s="59"/>
      <c r="C17" s="59"/>
      <c r="D17" s="59"/>
      <c r="E17" s="59"/>
      <c r="F17" s="79"/>
      <c r="G17" s="80">
        <v>14231</v>
      </c>
      <c r="H17" s="79"/>
      <c r="I17" s="81">
        <v>432</v>
      </c>
      <c r="J17" s="82"/>
      <c r="K17" s="81"/>
      <c r="L17" s="80">
        <v>2368</v>
      </c>
      <c r="M17" s="80">
        <v>847</v>
      </c>
      <c r="N17" s="79"/>
      <c r="O17" s="81"/>
      <c r="P17" s="80"/>
      <c r="Q17" s="80"/>
      <c r="R17" s="83">
        <f>SUM(O16:Q16)</f>
        <v>27274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18410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12624</v>
      </c>
      <c r="J18" s="65">
        <f>I18/H19*100</f>
        <v>80.55130168453293</v>
      </c>
      <c r="K18" s="64"/>
      <c r="L18" s="63">
        <v>13</v>
      </c>
      <c r="M18" s="63"/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7027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18799</v>
      </c>
      <c r="G19" s="73"/>
      <c r="H19" s="62">
        <v>15672</v>
      </c>
      <c r="I19" s="74"/>
      <c r="J19" s="75"/>
      <c r="K19" s="64">
        <v>15417</v>
      </c>
      <c r="L19" s="76"/>
      <c r="M19" s="76"/>
      <c r="N19" s="62"/>
      <c r="O19" s="64">
        <v>15</v>
      </c>
      <c r="P19" s="63">
        <v>8285</v>
      </c>
      <c r="Q19" s="63">
        <v>7372</v>
      </c>
      <c r="R19" s="77"/>
      <c r="S19" s="78">
        <v>38</v>
      </c>
      <c r="T19" s="63">
        <v>58</v>
      </c>
      <c r="U19" s="63">
        <v>9623</v>
      </c>
      <c r="V19" s="63">
        <v>2905</v>
      </c>
      <c r="W19" s="63">
        <v>137</v>
      </c>
      <c r="X19" s="63">
        <v>2350</v>
      </c>
      <c r="Y19" s="63">
        <v>561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204245</v>
      </c>
      <c r="AJ19" s="74">
        <v>141374</v>
      </c>
      <c r="AK19" s="76">
        <v>86999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>
        <v>3127</v>
      </c>
      <c r="H20" s="79"/>
      <c r="I20" s="81">
        <v>3048</v>
      </c>
      <c r="J20" s="82"/>
      <c r="K20" s="81"/>
      <c r="L20" s="80">
        <v>255</v>
      </c>
      <c r="M20" s="80"/>
      <c r="N20" s="79"/>
      <c r="O20" s="81"/>
      <c r="P20" s="80"/>
      <c r="Q20" s="80"/>
      <c r="R20" s="83">
        <f>SUM(O19:Q19)</f>
        <v>15672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4068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21945</v>
      </c>
      <c r="J21" s="65">
        <f>I21/H22*100</f>
        <v>75.40459746417895</v>
      </c>
      <c r="K21" s="64"/>
      <c r="L21" s="63">
        <v>16</v>
      </c>
      <c r="M21" s="63"/>
      <c r="N21" s="62"/>
      <c r="O21" s="64"/>
      <c r="P21" s="63"/>
      <c r="Q21" s="63"/>
      <c r="R21" s="66">
        <f>(O22+P22+Q22)/H22*100</f>
        <v>95.94543517850394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3881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31817</v>
      </c>
      <c r="G22" s="73">
        <v>1731</v>
      </c>
      <c r="H22" s="62">
        <v>29103</v>
      </c>
      <c r="I22" s="74"/>
      <c r="J22" s="75"/>
      <c r="K22" s="64">
        <v>28935</v>
      </c>
      <c r="L22" s="76"/>
      <c r="M22" s="76"/>
      <c r="N22" s="62">
        <v>1180</v>
      </c>
      <c r="O22" s="64">
        <v>12</v>
      </c>
      <c r="P22" s="63">
        <v>7993</v>
      </c>
      <c r="Q22" s="63">
        <v>19918</v>
      </c>
      <c r="R22" s="77"/>
      <c r="S22" s="78"/>
      <c r="T22" s="63">
        <v>54</v>
      </c>
      <c r="U22" s="63">
        <v>11474</v>
      </c>
      <c r="V22" s="63">
        <v>10417</v>
      </c>
      <c r="W22" s="63">
        <v>195</v>
      </c>
      <c r="X22" s="63">
        <v>2019</v>
      </c>
      <c r="Y22" s="63">
        <v>4944</v>
      </c>
      <c r="Z22" s="63"/>
      <c r="AA22" s="62">
        <v>1045</v>
      </c>
      <c r="AB22" s="64"/>
      <c r="AC22" s="63"/>
      <c r="AD22" s="63"/>
      <c r="AE22" s="62"/>
      <c r="AF22" s="76"/>
      <c r="AG22" s="64"/>
      <c r="AH22" s="63"/>
      <c r="AI22" s="64">
        <v>394909</v>
      </c>
      <c r="AJ22" s="74">
        <v>214511</v>
      </c>
      <c r="AK22" s="76">
        <v>137403</v>
      </c>
      <c r="AL22" s="72">
        <v>6</v>
      </c>
    </row>
    <row r="23" spans="1:38" ht="13.5">
      <c r="A23" s="45"/>
      <c r="B23" s="59"/>
      <c r="C23" s="59"/>
      <c r="D23" s="59"/>
      <c r="E23" s="59"/>
      <c r="F23" s="79"/>
      <c r="G23" s="80">
        <v>983</v>
      </c>
      <c r="H23" s="79"/>
      <c r="I23" s="81">
        <v>7158</v>
      </c>
      <c r="J23" s="82"/>
      <c r="K23" s="81"/>
      <c r="L23" s="80">
        <v>168</v>
      </c>
      <c r="M23" s="80"/>
      <c r="N23" s="79"/>
      <c r="O23" s="81"/>
      <c r="P23" s="80"/>
      <c r="Q23" s="80"/>
      <c r="R23" s="83">
        <f>SUM(O22:Q22)</f>
        <v>27923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3497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34569</v>
      </c>
      <c r="J24" s="65">
        <f>I24/H25*100</f>
        <v>77.20603015075376</v>
      </c>
      <c r="K24" s="64"/>
      <c r="L24" s="63">
        <v>29</v>
      </c>
      <c r="M24" s="63"/>
      <c r="N24" s="62"/>
      <c r="O24" s="64"/>
      <c r="P24" s="63"/>
      <c r="Q24" s="63"/>
      <c r="R24" s="66">
        <f>(O25+P25+Q25)/H25*100</f>
        <v>97.3646007816862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10908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50616</v>
      </c>
      <c r="G25" s="73">
        <v>1731</v>
      </c>
      <c r="H25" s="62">
        <v>44775</v>
      </c>
      <c r="I25" s="74"/>
      <c r="J25" s="75"/>
      <c r="K25" s="64">
        <v>44352</v>
      </c>
      <c r="L25" s="76"/>
      <c r="M25" s="76"/>
      <c r="N25" s="62">
        <v>1180</v>
      </c>
      <c r="O25" s="64">
        <v>27</v>
      </c>
      <c r="P25" s="63">
        <v>16278</v>
      </c>
      <c r="Q25" s="63">
        <v>27290</v>
      </c>
      <c r="R25" s="77"/>
      <c r="S25" s="78">
        <v>38</v>
      </c>
      <c r="T25" s="63">
        <v>112</v>
      </c>
      <c r="U25" s="63">
        <v>21097</v>
      </c>
      <c r="V25" s="63">
        <v>13322</v>
      </c>
      <c r="W25" s="63">
        <v>332</v>
      </c>
      <c r="X25" s="63">
        <v>4369</v>
      </c>
      <c r="Y25" s="63">
        <v>5505</v>
      </c>
      <c r="Z25" s="63"/>
      <c r="AA25" s="62">
        <v>1045</v>
      </c>
      <c r="AB25" s="64"/>
      <c r="AC25" s="63"/>
      <c r="AD25" s="63"/>
      <c r="AE25" s="62"/>
      <c r="AF25" s="76"/>
      <c r="AG25" s="64"/>
      <c r="AH25" s="63"/>
      <c r="AI25" s="64">
        <v>599154</v>
      </c>
      <c r="AJ25" s="74">
        <v>355885</v>
      </c>
      <c r="AK25" s="76">
        <v>224402</v>
      </c>
      <c r="AL25" s="72">
        <v>9</v>
      </c>
    </row>
    <row r="26" spans="1:38" ht="13.5">
      <c r="A26" s="150"/>
      <c r="B26" s="59"/>
      <c r="C26" s="59"/>
      <c r="D26" s="59"/>
      <c r="E26" s="59"/>
      <c r="F26" s="79"/>
      <c r="G26" s="80">
        <v>4110</v>
      </c>
      <c r="H26" s="79"/>
      <c r="I26" s="81">
        <v>10206</v>
      </c>
      <c r="J26" s="82"/>
      <c r="K26" s="81"/>
      <c r="L26" s="80">
        <v>423</v>
      </c>
      <c r="M26" s="80"/>
      <c r="N26" s="79"/>
      <c r="O26" s="81"/>
      <c r="P26" s="80"/>
      <c r="Q26" s="80"/>
      <c r="R26" s="83">
        <f>SUM(O25:Q25)</f>
        <v>43595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7565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61411</v>
      </c>
      <c r="J27" s="65">
        <f>I27/H28*100</f>
        <v>85.2350483698594</v>
      </c>
      <c r="K27" s="64"/>
      <c r="L27" s="63">
        <v>61</v>
      </c>
      <c r="M27" s="63">
        <v>6</v>
      </c>
      <c r="N27" s="62"/>
      <c r="O27" s="64"/>
      <c r="P27" s="63"/>
      <c r="Q27" s="63"/>
      <c r="R27" s="66">
        <f>(O28+P28+Q28)/H28*100</f>
        <v>98.36222570750462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36463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92121</v>
      </c>
      <c r="G28" s="73">
        <v>1731</v>
      </c>
      <c r="H28" s="62">
        <v>72049</v>
      </c>
      <c r="I28" s="74"/>
      <c r="J28" s="75"/>
      <c r="K28" s="64">
        <v>68411</v>
      </c>
      <c r="L28" s="76"/>
      <c r="M28" s="76"/>
      <c r="N28" s="62">
        <v>1180</v>
      </c>
      <c r="O28" s="64">
        <v>721</v>
      </c>
      <c r="P28" s="63">
        <v>41503</v>
      </c>
      <c r="Q28" s="63">
        <v>28645</v>
      </c>
      <c r="R28" s="77"/>
      <c r="S28" s="78">
        <v>38</v>
      </c>
      <c r="T28" s="63">
        <v>4625</v>
      </c>
      <c r="U28" s="63">
        <v>42832</v>
      </c>
      <c r="V28" s="63">
        <v>13916</v>
      </c>
      <c r="W28" s="63">
        <v>380</v>
      </c>
      <c r="X28" s="63">
        <v>4724</v>
      </c>
      <c r="Y28" s="63">
        <v>5534</v>
      </c>
      <c r="Z28" s="63"/>
      <c r="AA28" s="62">
        <v>1045</v>
      </c>
      <c r="AB28" s="64"/>
      <c r="AC28" s="63"/>
      <c r="AD28" s="63"/>
      <c r="AE28" s="62"/>
      <c r="AF28" s="76"/>
      <c r="AG28" s="64">
        <v>2</v>
      </c>
      <c r="AH28" s="63"/>
      <c r="AI28" s="64">
        <v>1330540</v>
      </c>
      <c r="AJ28" s="74">
        <v>762787</v>
      </c>
      <c r="AK28" s="76">
        <v>461929</v>
      </c>
      <c r="AL28" s="72">
        <v>12</v>
      </c>
    </row>
    <row r="29" spans="1:38" ht="13.5">
      <c r="A29" s="150"/>
      <c r="B29" s="59"/>
      <c r="C29" s="59"/>
      <c r="D29" s="59"/>
      <c r="E29" s="59"/>
      <c r="F29" s="79"/>
      <c r="G29" s="80">
        <v>18341</v>
      </c>
      <c r="H29" s="79"/>
      <c r="I29" s="81">
        <v>10638</v>
      </c>
      <c r="J29" s="82"/>
      <c r="K29" s="81"/>
      <c r="L29" s="80">
        <v>2791</v>
      </c>
      <c r="M29" s="80">
        <v>847</v>
      </c>
      <c r="N29" s="79"/>
      <c r="O29" s="81"/>
      <c r="P29" s="80"/>
      <c r="Q29" s="80"/>
      <c r="R29" s="83">
        <f>SUM(O28:Q28)</f>
        <v>70869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25975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52767</v>
      </c>
      <c r="J30" s="65">
        <f>I30/H31*100</f>
        <v>83.22214336408801</v>
      </c>
      <c r="K30" s="64"/>
      <c r="L30" s="63">
        <v>55</v>
      </c>
      <c r="M30" s="63">
        <v>5</v>
      </c>
      <c r="N30" s="62"/>
      <c r="O30" s="64"/>
      <c r="P30" s="63"/>
      <c r="Q30" s="63"/>
      <c r="R30" s="66">
        <f>(O31+P31+Q31)/H31*100</f>
        <v>98.13894803248955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25933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83477</v>
      </c>
      <c r="G31" s="73">
        <v>1731</v>
      </c>
      <c r="H31" s="62">
        <v>63405</v>
      </c>
      <c r="I31" s="74"/>
      <c r="J31" s="75"/>
      <c r="K31" s="64">
        <v>61246</v>
      </c>
      <c r="L31" s="76"/>
      <c r="M31" s="76"/>
      <c r="N31" s="62">
        <v>1180</v>
      </c>
      <c r="O31" s="64">
        <v>721</v>
      </c>
      <c r="P31" s="63">
        <v>32859</v>
      </c>
      <c r="Q31" s="63">
        <v>28645</v>
      </c>
      <c r="R31" s="86"/>
      <c r="S31" s="78">
        <v>38</v>
      </c>
      <c r="T31" s="63">
        <v>260</v>
      </c>
      <c r="U31" s="63">
        <v>38553</v>
      </c>
      <c r="V31" s="63">
        <v>13916</v>
      </c>
      <c r="W31" s="63">
        <v>380</v>
      </c>
      <c r="X31" s="63">
        <v>4724</v>
      </c>
      <c r="Y31" s="63">
        <v>5534</v>
      </c>
      <c r="Z31" s="63"/>
      <c r="AA31" s="62">
        <v>1045</v>
      </c>
      <c r="AB31" s="64"/>
      <c r="AC31" s="63"/>
      <c r="AD31" s="63"/>
      <c r="AE31" s="62"/>
      <c r="AF31" s="76"/>
      <c r="AG31" s="64"/>
      <c r="AH31" s="63"/>
      <c r="AI31" s="64">
        <v>1020726</v>
      </c>
      <c r="AJ31" s="74">
        <v>576033</v>
      </c>
      <c r="AK31" s="76">
        <v>354260</v>
      </c>
      <c r="AL31" s="72">
        <v>11</v>
      </c>
    </row>
    <row r="32" spans="1:38" ht="13.5">
      <c r="A32" s="150"/>
      <c r="B32" s="59"/>
      <c r="C32" s="59"/>
      <c r="D32" s="59"/>
      <c r="E32" s="59"/>
      <c r="F32" s="79"/>
      <c r="G32" s="80">
        <v>18341</v>
      </c>
      <c r="H32" s="79"/>
      <c r="I32" s="81">
        <v>10638</v>
      </c>
      <c r="J32" s="82"/>
      <c r="K32" s="81"/>
      <c r="L32" s="80">
        <v>1366</v>
      </c>
      <c r="M32" s="80">
        <v>793</v>
      </c>
      <c r="N32" s="79"/>
      <c r="O32" s="81"/>
      <c r="P32" s="80"/>
      <c r="Q32" s="80"/>
      <c r="R32" s="83">
        <f>SUM(O31:Q31)</f>
        <v>62225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20786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9441</v>
      </c>
      <c r="J33" s="65">
        <f>I33/H34*100</f>
        <v>48.861401511230724</v>
      </c>
      <c r="K33" s="64"/>
      <c r="L33" s="63">
        <v>7</v>
      </c>
      <c r="M33" s="63" t="s">
        <v>112</v>
      </c>
      <c r="N33" s="62"/>
      <c r="O33" s="64"/>
      <c r="P33" s="63"/>
      <c r="Q33" s="63"/>
      <c r="R33" s="66">
        <f>R35/H34*100</f>
        <v>98.33350584825588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731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19412</v>
      </c>
      <c r="G34" s="73" t="s">
        <v>112</v>
      </c>
      <c r="H34" s="62">
        <v>19322</v>
      </c>
      <c r="I34" s="74"/>
      <c r="J34" s="75"/>
      <c r="K34" s="64">
        <v>19169</v>
      </c>
      <c r="L34" s="76"/>
      <c r="M34" s="76"/>
      <c r="N34" s="62">
        <v>322</v>
      </c>
      <c r="O34" s="64">
        <v>116</v>
      </c>
      <c r="P34" s="63" t="s">
        <v>112</v>
      </c>
      <c r="Q34" s="63">
        <v>18884</v>
      </c>
      <c r="R34" s="77"/>
      <c r="S34" s="78" t="s">
        <v>112</v>
      </c>
      <c r="T34" s="63">
        <v>21</v>
      </c>
      <c r="U34" s="63">
        <v>3107</v>
      </c>
      <c r="V34" s="63">
        <v>6313</v>
      </c>
      <c r="W34" s="63">
        <v>88</v>
      </c>
      <c r="X34" s="63">
        <v>370</v>
      </c>
      <c r="Y34" s="63">
        <v>9423</v>
      </c>
      <c r="Z34" s="63" t="s">
        <v>112</v>
      </c>
      <c r="AA34" s="62">
        <v>7162</v>
      </c>
      <c r="AB34" s="64" t="s">
        <v>112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149500</v>
      </c>
      <c r="AJ34" s="74">
        <v>100966</v>
      </c>
      <c r="AK34" s="76">
        <v>74574</v>
      </c>
      <c r="AL34" s="72">
        <v>13</v>
      </c>
    </row>
    <row r="35" spans="1:38" ht="13.5">
      <c r="A35" s="45"/>
      <c r="B35" s="59"/>
      <c r="C35" s="59"/>
      <c r="D35" s="59"/>
      <c r="E35" s="59"/>
      <c r="F35" s="79"/>
      <c r="G35" s="80">
        <v>90</v>
      </c>
      <c r="H35" s="79"/>
      <c r="I35" s="81">
        <v>9881</v>
      </c>
      <c r="J35" s="82"/>
      <c r="K35" s="81"/>
      <c r="L35" s="80">
        <v>153</v>
      </c>
      <c r="M35" s="80" t="s">
        <v>112</v>
      </c>
      <c r="N35" s="79"/>
      <c r="O35" s="81"/>
      <c r="P35" s="80"/>
      <c r="Q35" s="80"/>
      <c r="R35" s="83">
        <f>SUM(O34:Q34)</f>
        <v>19000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457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12185</v>
      </c>
      <c r="J36" s="65">
        <f>I36/H37*100</f>
        <v>37.427816685096445</v>
      </c>
      <c r="K36" s="64"/>
      <c r="L36" s="63">
        <v>21</v>
      </c>
      <c r="M36" s="63" t="s">
        <v>112</v>
      </c>
      <c r="N36" s="62"/>
      <c r="O36" s="64"/>
      <c r="P36" s="63"/>
      <c r="Q36" s="63"/>
      <c r="R36" s="66">
        <f>R38/H37*100</f>
        <v>94.13011426465168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518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33079</v>
      </c>
      <c r="G37" s="73" t="s">
        <v>112</v>
      </c>
      <c r="H37" s="62">
        <v>32556</v>
      </c>
      <c r="I37" s="74"/>
      <c r="J37" s="75"/>
      <c r="K37" s="64">
        <v>32328</v>
      </c>
      <c r="L37" s="76"/>
      <c r="M37" s="76"/>
      <c r="N37" s="62">
        <v>1911</v>
      </c>
      <c r="O37" s="64">
        <v>3178</v>
      </c>
      <c r="P37" s="63">
        <v>336</v>
      </c>
      <c r="Q37" s="63">
        <v>27131</v>
      </c>
      <c r="R37" s="77"/>
      <c r="S37" s="78" t="s">
        <v>112</v>
      </c>
      <c r="T37" s="63">
        <v>16</v>
      </c>
      <c r="U37" s="63">
        <v>2616</v>
      </c>
      <c r="V37" s="63">
        <v>9553</v>
      </c>
      <c r="W37" s="63">
        <v>42</v>
      </c>
      <c r="X37" s="63">
        <v>835</v>
      </c>
      <c r="Y37" s="63">
        <v>19494</v>
      </c>
      <c r="Z37" s="63" t="s">
        <v>112</v>
      </c>
      <c r="AA37" s="62">
        <v>8386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212307</v>
      </c>
      <c r="AJ37" s="74">
        <v>145193</v>
      </c>
      <c r="AK37" s="76">
        <v>105058</v>
      </c>
      <c r="AL37" s="72">
        <v>16</v>
      </c>
    </row>
    <row r="38" spans="1:38" ht="13.5">
      <c r="A38" s="45"/>
      <c r="B38" s="59"/>
      <c r="C38" s="59"/>
      <c r="D38" s="59"/>
      <c r="E38" s="59"/>
      <c r="F38" s="79"/>
      <c r="G38" s="80">
        <v>523</v>
      </c>
      <c r="H38" s="79"/>
      <c r="I38" s="81">
        <v>20371</v>
      </c>
      <c r="J38" s="82"/>
      <c r="K38" s="81"/>
      <c r="L38" s="80">
        <v>228</v>
      </c>
      <c r="M38" s="80" t="s">
        <v>112</v>
      </c>
      <c r="N38" s="79"/>
      <c r="O38" s="81"/>
      <c r="P38" s="80"/>
      <c r="Q38" s="80"/>
      <c r="R38" s="83">
        <f>SUM(O37:Q37)</f>
        <v>30645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471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21626</v>
      </c>
      <c r="J39" s="65">
        <f>I39/H40*100</f>
        <v>41.68626392690543</v>
      </c>
      <c r="K39" s="64"/>
      <c r="L39" s="63">
        <v>28</v>
      </c>
      <c r="M39" s="63" t="s">
        <v>112</v>
      </c>
      <c r="N39" s="62"/>
      <c r="O39" s="64"/>
      <c r="P39" s="63"/>
      <c r="Q39" s="63"/>
      <c r="R39" s="66">
        <f>R41/H40*100</f>
        <v>95.69567061182003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1249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52491</v>
      </c>
      <c r="G40" s="73" t="s">
        <v>112</v>
      </c>
      <c r="H40" s="62">
        <v>51878</v>
      </c>
      <c r="I40" s="74"/>
      <c r="J40" s="75"/>
      <c r="K40" s="64">
        <v>51497</v>
      </c>
      <c r="L40" s="76"/>
      <c r="M40" s="76"/>
      <c r="N40" s="62">
        <v>2233</v>
      </c>
      <c r="O40" s="64">
        <v>3294</v>
      </c>
      <c r="P40" s="63">
        <v>336</v>
      </c>
      <c r="Q40" s="63">
        <v>46015</v>
      </c>
      <c r="R40" s="77">
        <v>0</v>
      </c>
      <c r="S40" s="78" t="s">
        <v>112</v>
      </c>
      <c r="T40" s="63">
        <v>37</v>
      </c>
      <c r="U40" s="63">
        <v>5723</v>
      </c>
      <c r="V40" s="63">
        <v>15866</v>
      </c>
      <c r="W40" s="63">
        <v>130</v>
      </c>
      <c r="X40" s="63">
        <v>1205</v>
      </c>
      <c r="Y40" s="63">
        <v>28917</v>
      </c>
      <c r="Z40" s="63" t="s">
        <v>112</v>
      </c>
      <c r="AA40" s="62">
        <v>15548</v>
      </c>
      <c r="AB40" s="64" t="s">
        <v>112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361807</v>
      </c>
      <c r="AJ40" s="74">
        <v>246159</v>
      </c>
      <c r="AK40" s="76">
        <v>179632</v>
      </c>
      <c r="AL40" s="72">
        <v>29</v>
      </c>
    </row>
    <row r="41" spans="1:38" ht="13.5">
      <c r="A41" s="150"/>
      <c r="B41" s="59"/>
      <c r="C41" s="59"/>
      <c r="D41" s="59"/>
      <c r="E41" s="59"/>
      <c r="F41" s="79"/>
      <c r="G41" s="80">
        <v>613</v>
      </c>
      <c r="H41" s="79"/>
      <c r="I41" s="81">
        <v>30252</v>
      </c>
      <c r="J41" s="82"/>
      <c r="K41" s="81"/>
      <c r="L41" s="80">
        <v>381</v>
      </c>
      <c r="M41" s="80" t="s">
        <v>112</v>
      </c>
      <c r="N41" s="79"/>
      <c r="O41" s="81"/>
      <c r="P41" s="80"/>
      <c r="Q41" s="80"/>
      <c r="R41" s="83">
        <f>SUM(O40:Q40)</f>
        <v>49645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928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84432</v>
      </c>
      <c r="J42" s="65">
        <f>I42/H43*100</f>
        <v>42.53544116313515</v>
      </c>
      <c r="K42" s="64"/>
      <c r="L42" s="63">
        <v>122</v>
      </c>
      <c r="M42" s="63" t="s">
        <v>112</v>
      </c>
      <c r="N42" s="62"/>
      <c r="O42" s="64"/>
      <c r="P42" s="63"/>
      <c r="Q42" s="63"/>
      <c r="R42" s="66">
        <f>R44/H43*100</f>
        <v>74.42996906769842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5129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201144</v>
      </c>
      <c r="G43" s="73" t="s">
        <v>112</v>
      </c>
      <c r="H43" s="62">
        <v>198498</v>
      </c>
      <c r="I43" s="74"/>
      <c r="J43" s="75"/>
      <c r="K43" s="64">
        <v>197311</v>
      </c>
      <c r="L43" s="76"/>
      <c r="M43" s="76"/>
      <c r="N43" s="62">
        <v>50756</v>
      </c>
      <c r="O43" s="64">
        <v>10497</v>
      </c>
      <c r="P43" s="63">
        <v>2828</v>
      </c>
      <c r="Q43" s="63">
        <v>134417</v>
      </c>
      <c r="R43" s="77"/>
      <c r="S43" s="78" t="s">
        <v>112</v>
      </c>
      <c r="T43" s="63">
        <v>96</v>
      </c>
      <c r="U43" s="63">
        <v>12823</v>
      </c>
      <c r="V43" s="63">
        <v>71513</v>
      </c>
      <c r="W43" s="63">
        <v>1061</v>
      </c>
      <c r="X43" s="63">
        <v>4296</v>
      </c>
      <c r="Y43" s="63">
        <v>108709</v>
      </c>
      <c r="Z43" s="63" t="s">
        <v>112</v>
      </c>
      <c r="AA43" s="62">
        <v>72739</v>
      </c>
      <c r="AB43" s="64" t="s">
        <v>112</v>
      </c>
      <c r="AC43" s="63" t="s">
        <v>112</v>
      </c>
      <c r="AD43" s="63" t="s">
        <v>112</v>
      </c>
      <c r="AE43" s="62" t="s">
        <v>112</v>
      </c>
      <c r="AF43" s="76"/>
      <c r="AG43" s="64">
        <v>1</v>
      </c>
      <c r="AH43" s="63" t="s">
        <v>112</v>
      </c>
      <c r="AI43" s="64">
        <v>1205311</v>
      </c>
      <c r="AJ43" s="74">
        <v>885168</v>
      </c>
      <c r="AK43" s="76">
        <v>629275</v>
      </c>
      <c r="AL43" s="72">
        <v>444</v>
      </c>
    </row>
    <row r="44" spans="1:38" ht="13.5">
      <c r="A44" s="45"/>
      <c r="B44" s="59"/>
      <c r="C44" s="59"/>
      <c r="D44" s="59"/>
      <c r="E44" s="59"/>
      <c r="F44" s="79"/>
      <c r="G44" s="80">
        <v>2646</v>
      </c>
      <c r="H44" s="79"/>
      <c r="I44" s="81">
        <v>114066</v>
      </c>
      <c r="J44" s="82"/>
      <c r="K44" s="81"/>
      <c r="L44" s="80">
        <v>1187</v>
      </c>
      <c r="M44" s="80" t="s">
        <v>112</v>
      </c>
      <c r="N44" s="79"/>
      <c r="O44" s="81"/>
      <c r="P44" s="80"/>
      <c r="Q44" s="80"/>
      <c r="R44" s="83">
        <f>SUM(O43:Q43)</f>
        <v>147742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3978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106058</v>
      </c>
      <c r="J45" s="65">
        <f>I45/H46*100</f>
        <v>42.35949132504713</v>
      </c>
      <c r="K45" s="64"/>
      <c r="L45" s="63">
        <v>150</v>
      </c>
      <c r="M45" s="63" t="s">
        <v>112</v>
      </c>
      <c r="N45" s="62"/>
      <c r="O45" s="64"/>
      <c r="P45" s="63"/>
      <c r="Q45" s="63"/>
      <c r="R45" s="66">
        <f>R47/H46*100</f>
        <v>78.83623030961434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6378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253635</v>
      </c>
      <c r="G46" s="73" t="s">
        <v>112</v>
      </c>
      <c r="H46" s="62">
        <v>250376</v>
      </c>
      <c r="I46" s="74"/>
      <c r="J46" s="75"/>
      <c r="K46" s="64">
        <v>248808</v>
      </c>
      <c r="L46" s="76"/>
      <c r="M46" s="76"/>
      <c r="N46" s="62">
        <v>52989</v>
      </c>
      <c r="O46" s="64">
        <v>13791</v>
      </c>
      <c r="P46" s="63">
        <v>3164</v>
      </c>
      <c r="Q46" s="63">
        <v>180432</v>
      </c>
      <c r="R46" s="86"/>
      <c r="S46" s="78" t="s">
        <v>112</v>
      </c>
      <c r="T46" s="63">
        <v>133</v>
      </c>
      <c r="U46" s="63">
        <v>18546</v>
      </c>
      <c r="V46" s="63">
        <v>87379</v>
      </c>
      <c r="W46" s="63">
        <v>1191</v>
      </c>
      <c r="X46" s="63">
        <v>5501</v>
      </c>
      <c r="Y46" s="63">
        <v>137626</v>
      </c>
      <c r="Z46" s="63" t="s">
        <v>112</v>
      </c>
      <c r="AA46" s="62">
        <v>88287</v>
      </c>
      <c r="AB46" s="64" t="s">
        <v>112</v>
      </c>
      <c r="AC46" s="63" t="s">
        <v>112</v>
      </c>
      <c r="AD46" s="63" t="s">
        <v>112</v>
      </c>
      <c r="AE46" s="62" t="s">
        <v>112</v>
      </c>
      <c r="AF46" s="76"/>
      <c r="AG46" s="64">
        <v>1</v>
      </c>
      <c r="AH46" s="63" t="s">
        <v>112</v>
      </c>
      <c r="AI46" s="64">
        <v>1567118</v>
      </c>
      <c r="AJ46" s="74">
        <v>1131327</v>
      </c>
      <c r="AK46" s="76">
        <v>808907</v>
      </c>
      <c r="AL46" s="72">
        <v>473</v>
      </c>
    </row>
    <row r="47" spans="1:38" ht="13.5">
      <c r="A47" s="150"/>
      <c r="B47" s="59"/>
      <c r="C47" s="59"/>
      <c r="D47" s="59"/>
      <c r="E47" s="59"/>
      <c r="F47" s="79"/>
      <c r="G47" s="80">
        <v>3259</v>
      </c>
      <c r="H47" s="79"/>
      <c r="I47" s="81">
        <v>144318</v>
      </c>
      <c r="J47" s="82"/>
      <c r="K47" s="81"/>
      <c r="L47" s="80">
        <v>1568</v>
      </c>
      <c r="M47" s="80" t="s">
        <v>112</v>
      </c>
      <c r="N47" s="79"/>
      <c r="O47" s="81"/>
      <c r="P47" s="80"/>
      <c r="Q47" s="80"/>
      <c r="R47" s="83">
        <f>SUM(O46:Q46)</f>
        <v>197387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4906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167469</v>
      </c>
      <c r="J54" s="65">
        <f>I54/H55*100</f>
        <v>51.940451267736684</v>
      </c>
      <c r="K54" s="64">
        <f aca="true" t="shared" si="1" ref="K54:Q56">SUM(K9,K12,K18,K21,K33,K36,K42)</f>
        <v>0</v>
      </c>
      <c r="L54" s="63">
        <f t="shared" si="1"/>
        <v>211</v>
      </c>
      <c r="M54" s="63">
        <f t="shared" si="1"/>
        <v>6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83.19950376056447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42841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345756</v>
      </c>
      <c r="G55" s="73">
        <f t="shared" si="0"/>
        <v>1731</v>
      </c>
      <c r="H55" s="62">
        <f t="shared" si="0"/>
        <v>322425</v>
      </c>
      <c r="I55" s="74">
        <f t="shared" si="0"/>
        <v>0</v>
      </c>
      <c r="J55" s="88"/>
      <c r="K55" s="64">
        <f t="shared" si="1"/>
        <v>317219</v>
      </c>
      <c r="L55" s="76">
        <f t="shared" si="1"/>
        <v>0</v>
      </c>
      <c r="M55" s="76">
        <f t="shared" si="1"/>
        <v>0</v>
      </c>
      <c r="N55" s="62">
        <f t="shared" si="1"/>
        <v>54169</v>
      </c>
      <c r="O55" s="64">
        <f t="shared" si="1"/>
        <v>14512</v>
      </c>
      <c r="P55" s="63">
        <f t="shared" si="1"/>
        <v>44667</v>
      </c>
      <c r="Q55" s="63">
        <f t="shared" si="1"/>
        <v>209077</v>
      </c>
      <c r="R55" s="77"/>
      <c r="S55" s="78">
        <f t="shared" si="2"/>
        <v>38</v>
      </c>
      <c r="T55" s="63">
        <f t="shared" si="2"/>
        <v>4758</v>
      </c>
      <c r="U55" s="63">
        <f t="shared" si="2"/>
        <v>61378</v>
      </c>
      <c r="V55" s="63">
        <f t="shared" si="2"/>
        <v>101295</v>
      </c>
      <c r="W55" s="63">
        <f t="shared" si="2"/>
        <v>1571</v>
      </c>
      <c r="X55" s="63">
        <f t="shared" si="2"/>
        <v>10225</v>
      </c>
      <c r="Y55" s="63">
        <f t="shared" si="2"/>
        <v>143160</v>
      </c>
      <c r="Z55" s="63">
        <f t="shared" si="2"/>
        <v>0</v>
      </c>
      <c r="AA55" s="62">
        <f t="shared" si="2"/>
        <v>89332</v>
      </c>
      <c r="AB55" s="64">
        <f t="shared" si="2"/>
        <v>0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3</v>
      </c>
      <c r="AH55" s="63">
        <f t="shared" si="2"/>
        <v>0</v>
      </c>
      <c r="AI55" s="64">
        <f t="shared" si="2"/>
        <v>2897658</v>
      </c>
      <c r="AJ55" s="74">
        <f t="shared" si="2"/>
        <v>1894114</v>
      </c>
      <c r="AK55" s="76">
        <f t="shared" si="2"/>
        <v>1270836</v>
      </c>
      <c r="AL55" s="72">
        <f t="shared" si="2"/>
        <v>485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21600</v>
      </c>
      <c r="H56" s="91">
        <f>SUM(H11,H14,H20,H23,H35,H38,H44)</f>
        <v>0</v>
      </c>
      <c r="I56" s="93">
        <f>SUM(I11,I14,I20,I23,I35,I38,I44)</f>
        <v>154956</v>
      </c>
      <c r="J56" s="91"/>
      <c r="K56" s="93">
        <f t="shared" si="1"/>
        <v>0</v>
      </c>
      <c r="L56" s="92">
        <f t="shared" si="1"/>
        <v>4359</v>
      </c>
      <c r="M56" s="92">
        <f t="shared" si="1"/>
        <v>847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268256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30881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1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106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内子町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12959</v>
      </c>
      <c r="J9" s="65">
        <f>I9/H10*100</f>
        <v>100</v>
      </c>
      <c r="K9" s="64"/>
      <c r="L9" s="63">
        <v>14</v>
      </c>
      <c r="M9" s="63"/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17787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12959</v>
      </c>
      <c r="G10" s="73"/>
      <c r="H10" s="62">
        <v>12959</v>
      </c>
      <c r="I10" s="74"/>
      <c r="J10" s="75"/>
      <c r="K10" s="64">
        <v>12818</v>
      </c>
      <c r="L10" s="76"/>
      <c r="M10" s="76"/>
      <c r="N10" s="62"/>
      <c r="O10" s="64"/>
      <c r="P10" s="63">
        <v>12959</v>
      </c>
      <c r="Q10" s="63"/>
      <c r="R10" s="77"/>
      <c r="S10" s="78"/>
      <c r="T10" s="63">
        <v>2632</v>
      </c>
      <c r="U10" s="63">
        <v>10327</v>
      </c>
      <c r="V10" s="63"/>
      <c r="W10" s="63"/>
      <c r="X10" s="63"/>
      <c r="Y10" s="63"/>
      <c r="Z10" s="63"/>
      <c r="AA10" s="62"/>
      <c r="AB10" s="64">
        <v>1</v>
      </c>
      <c r="AC10" s="63"/>
      <c r="AD10" s="63"/>
      <c r="AE10" s="62"/>
      <c r="AF10" s="76"/>
      <c r="AG10" s="64">
        <v>1</v>
      </c>
      <c r="AH10" s="63"/>
      <c r="AI10" s="64">
        <v>370341</v>
      </c>
      <c r="AJ10" s="74">
        <v>147659</v>
      </c>
      <c r="AK10" s="76">
        <v>109015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141</v>
      </c>
      <c r="M11" s="80"/>
      <c r="N11" s="79"/>
      <c r="O11" s="81"/>
      <c r="P11" s="80"/>
      <c r="Q11" s="80"/>
      <c r="R11" s="83">
        <f>SUM(O10:Q10)</f>
        <v>12959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12512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31760</v>
      </c>
      <c r="J12" s="65">
        <f>I12/H13*100</f>
        <v>85.07674586804532</v>
      </c>
      <c r="K12" s="64"/>
      <c r="L12" s="63">
        <v>38</v>
      </c>
      <c r="M12" s="63">
        <v>6</v>
      </c>
      <c r="N12" s="62"/>
      <c r="O12" s="64"/>
      <c r="P12" s="63"/>
      <c r="Q12" s="63"/>
      <c r="R12" s="66">
        <f>(O13+P13+Q13)/H13*100</f>
        <v>99.66515764378131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26503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56754</v>
      </c>
      <c r="G13" s="73"/>
      <c r="H13" s="62">
        <v>37331</v>
      </c>
      <c r="I13" s="74"/>
      <c r="J13" s="75"/>
      <c r="K13" s="64">
        <v>34237</v>
      </c>
      <c r="L13" s="76"/>
      <c r="M13" s="76"/>
      <c r="N13" s="62">
        <v>125</v>
      </c>
      <c r="O13" s="64">
        <v>852</v>
      </c>
      <c r="P13" s="63">
        <v>24143</v>
      </c>
      <c r="Q13" s="63">
        <v>12211</v>
      </c>
      <c r="R13" s="77"/>
      <c r="S13" s="78"/>
      <c r="T13" s="63">
        <v>191</v>
      </c>
      <c r="U13" s="63">
        <v>27619</v>
      </c>
      <c r="V13" s="63">
        <v>3950</v>
      </c>
      <c r="W13" s="63">
        <v>59</v>
      </c>
      <c r="X13" s="63">
        <v>4414</v>
      </c>
      <c r="Y13" s="63">
        <v>1098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703619</v>
      </c>
      <c r="AJ13" s="74">
        <v>401598</v>
      </c>
      <c r="AK13" s="76">
        <v>230697</v>
      </c>
      <c r="AL13" s="72">
        <v>2</v>
      </c>
    </row>
    <row r="14" spans="1:38" ht="13.5">
      <c r="A14" s="150"/>
      <c r="B14" s="59"/>
      <c r="C14" s="59"/>
      <c r="D14" s="59"/>
      <c r="E14" s="59"/>
      <c r="F14" s="79"/>
      <c r="G14" s="80">
        <v>19423</v>
      </c>
      <c r="H14" s="79"/>
      <c r="I14" s="81">
        <v>5571</v>
      </c>
      <c r="J14" s="82"/>
      <c r="K14" s="81"/>
      <c r="L14" s="80">
        <v>1644</v>
      </c>
      <c r="M14" s="80">
        <v>1450</v>
      </c>
      <c r="N14" s="79"/>
      <c r="O14" s="81"/>
      <c r="P14" s="80"/>
      <c r="Q14" s="80"/>
      <c r="R14" s="83">
        <f>SUM(O13:Q13)</f>
        <v>37206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24615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f>SUM(I9,I12)</f>
        <v>44719</v>
      </c>
      <c r="J15" s="65">
        <f>I15/H16*100</f>
        <v>88.92225094452178</v>
      </c>
      <c r="K15" s="64"/>
      <c r="L15" s="63">
        <v>52</v>
      </c>
      <c r="M15" s="63">
        <v>6</v>
      </c>
      <c r="N15" s="62"/>
      <c r="O15" s="64"/>
      <c r="P15" s="63"/>
      <c r="Q15" s="63"/>
      <c r="R15" s="66">
        <f>(O16+P16+Q16)/H16*100</f>
        <v>99.75144163849671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44290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69713</v>
      </c>
      <c r="G16" s="73"/>
      <c r="H16" s="62">
        <v>50290</v>
      </c>
      <c r="I16" s="74"/>
      <c r="J16" s="75"/>
      <c r="K16" s="64">
        <v>47055</v>
      </c>
      <c r="L16" s="76"/>
      <c r="M16" s="76"/>
      <c r="N16" s="62">
        <v>125</v>
      </c>
      <c r="O16" s="64">
        <v>852</v>
      </c>
      <c r="P16" s="63">
        <v>37102</v>
      </c>
      <c r="Q16" s="63">
        <v>12211</v>
      </c>
      <c r="R16" s="77"/>
      <c r="S16" s="78"/>
      <c r="T16" s="63">
        <v>2823</v>
      </c>
      <c r="U16" s="63">
        <v>37946</v>
      </c>
      <c r="V16" s="63">
        <v>3950</v>
      </c>
      <c r="W16" s="63">
        <v>59</v>
      </c>
      <c r="X16" s="63">
        <v>4414</v>
      </c>
      <c r="Y16" s="63">
        <v>1098</v>
      </c>
      <c r="Z16" s="63"/>
      <c r="AA16" s="62"/>
      <c r="AB16" s="64">
        <v>1</v>
      </c>
      <c r="AC16" s="63"/>
      <c r="AD16" s="63"/>
      <c r="AE16" s="62"/>
      <c r="AF16" s="76"/>
      <c r="AG16" s="64">
        <v>1</v>
      </c>
      <c r="AH16" s="63"/>
      <c r="AI16" s="64">
        <v>1073960</v>
      </c>
      <c r="AJ16" s="74">
        <v>549257</v>
      </c>
      <c r="AK16" s="76">
        <v>339712</v>
      </c>
      <c r="AL16" s="72">
        <v>3</v>
      </c>
    </row>
    <row r="17" spans="1:38" ht="13.5">
      <c r="A17" s="150"/>
      <c r="B17" s="59"/>
      <c r="C17" s="59"/>
      <c r="D17" s="59"/>
      <c r="E17" s="59"/>
      <c r="F17" s="79"/>
      <c r="G17" s="80">
        <v>19423</v>
      </c>
      <c r="H17" s="79"/>
      <c r="I17" s="81">
        <v>5571</v>
      </c>
      <c r="J17" s="82"/>
      <c r="K17" s="81"/>
      <c r="L17" s="80">
        <v>1785</v>
      </c>
      <c r="M17" s="80">
        <v>1450</v>
      </c>
      <c r="N17" s="79"/>
      <c r="O17" s="81"/>
      <c r="P17" s="80"/>
      <c r="Q17" s="80"/>
      <c r="R17" s="83">
        <f>SUM(O16:Q16)</f>
        <v>50165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37127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41272</v>
      </c>
      <c r="J18" s="65">
        <f>I18/H19*100</f>
        <v>56.45809964159667</v>
      </c>
      <c r="K18" s="64"/>
      <c r="L18" s="63">
        <v>39</v>
      </c>
      <c r="M18" s="63">
        <v>1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15410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73262</v>
      </c>
      <c r="G19" s="73"/>
      <c r="H19" s="62">
        <v>73102</v>
      </c>
      <c r="I19" s="74"/>
      <c r="J19" s="75"/>
      <c r="K19" s="64">
        <v>71687</v>
      </c>
      <c r="L19" s="76"/>
      <c r="M19" s="76"/>
      <c r="N19" s="62"/>
      <c r="O19" s="64">
        <v>87</v>
      </c>
      <c r="P19" s="63">
        <v>22112</v>
      </c>
      <c r="Q19" s="63">
        <v>50903</v>
      </c>
      <c r="R19" s="77"/>
      <c r="S19" s="78"/>
      <c r="T19" s="63">
        <v>147</v>
      </c>
      <c r="U19" s="63">
        <v>28926</v>
      </c>
      <c r="V19" s="63">
        <v>12199</v>
      </c>
      <c r="W19" s="63">
        <v>944</v>
      </c>
      <c r="X19" s="63">
        <v>11007</v>
      </c>
      <c r="Y19" s="63">
        <v>19879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990519</v>
      </c>
      <c r="AJ19" s="74">
        <v>539660</v>
      </c>
      <c r="AK19" s="76">
        <v>338586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>
        <v>160</v>
      </c>
      <c r="H20" s="79"/>
      <c r="I20" s="81">
        <v>31830</v>
      </c>
      <c r="J20" s="82"/>
      <c r="K20" s="81"/>
      <c r="L20" s="80">
        <v>696</v>
      </c>
      <c r="M20" s="80">
        <v>719</v>
      </c>
      <c r="N20" s="79"/>
      <c r="O20" s="81"/>
      <c r="P20" s="80"/>
      <c r="Q20" s="80"/>
      <c r="R20" s="83">
        <f>SUM(O19:Q19)</f>
        <v>73102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11592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68223</v>
      </c>
      <c r="J21" s="65">
        <f>I21/H22*100</f>
        <v>42.785111787024555</v>
      </c>
      <c r="K21" s="64"/>
      <c r="L21" s="63">
        <v>54</v>
      </c>
      <c r="M21" s="63"/>
      <c r="N21" s="62"/>
      <c r="O21" s="64"/>
      <c r="P21" s="63"/>
      <c r="Q21" s="63"/>
      <c r="R21" s="66">
        <f>(O22+P22+Q22)/H22*100</f>
        <v>93.30218556959645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3808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171649</v>
      </c>
      <c r="G22" s="73"/>
      <c r="H22" s="62">
        <v>159455</v>
      </c>
      <c r="I22" s="74"/>
      <c r="J22" s="75"/>
      <c r="K22" s="64">
        <v>158712</v>
      </c>
      <c r="L22" s="76"/>
      <c r="M22" s="76"/>
      <c r="N22" s="62">
        <v>10680</v>
      </c>
      <c r="O22" s="64">
        <v>1109</v>
      </c>
      <c r="P22" s="63">
        <v>25525</v>
      </c>
      <c r="Q22" s="63">
        <v>122141</v>
      </c>
      <c r="R22" s="77"/>
      <c r="S22" s="78">
        <v>9</v>
      </c>
      <c r="T22" s="63">
        <v>149</v>
      </c>
      <c r="U22" s="63">
        <v>37488</v>
      </c>
      <c r="V22" s="63">
        <v>30577</v>
      </c>
      <c r="W22" s="63">
        <v>2012</v>
      </c>
      <c r="X22" s="63">
        <v>34216</v>
      </c>
      <c r="Y22" s="63">
        <v>55004</v>
      </c>
      <c r="Z22" s="63"/>
      <c r="AA22" s="62">
        <v>5733</v>
      </c>
      <c r="AB22" s="64">
        <v>2</v>
      </c>
      <c r="AC22" s="63" t="s">
        <v>112</v>
      </c>
      <c r="AD22" s="63" t="s">
        <v>112</v>
      </c>
      <c r="AE22" s="62" t="s">
        <v>112</v>
      </c>
      <c r="AF22" s="76"/>
      <c r="AG22" s="64">
        <v>1</v>
      </c>
      <c r="AH22" s="63"/>
      <c r="AI22" s="64">
        <v>1599702</v>
      </c>
      <c r="AJ22" s="74">
        <v>942007</v>
      </c>
      <c r="AK22" s="76">
        <v>653860</v>
      </c>
      <c r="AL22" s="72">
        <v>17</v>
      </c>
    </row>
    <row r="23" spans="1:38" ht="13.5">
      <c r="A23" s="45"/>
      <c r="B23" s="59"/>
      <c r="C23" s="59"/>
      <c r="D23" s="59"/>
      <c r="E23" s="59"/>
      <c r="F23" s="79"/>
      <c r="G23" s="80">
        <v>12194</v>
      </c>
      <c r="H23" s="79"/>
      <c r="I23" s="81">
        <v>91232</v>
      </c>
      <c r="J23" s="82"/>
      <c r="K23" s="81"/>
      <c r="L23" s="80">
        <v>743</v>
      </c>
      <c r="M23" s="80"/>
      <c r="N23" s="79"/>
      <c r="O23" s="81"/>
      <c r="P23" s="80"/>
      <c r="Q23" s="80"/>
      <c r="R23" s="83">
        <f>SUM(O22:Q22)</f>
        <v>148775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3017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109495</v>
      </c>
      <c r="J24" s="65">
        <f>I24/H25*100</f>
        <v>47.08308070709546</v>
      </c>
      <c r="K24" s="64"/>
      <c r="L24" s="63">
        <v>93</v>
      </c>
      <c r="M24" s="63">
        <v>1</v>
      </c>
      <c r="N24" s="62"/>
      <c r="O24" s="64"/>
      <c r="P24" s="63"/>
      <c r="Q24" s="63"/>
      <c r="R24" s="66">
        <f>(O25+P25+Q25)/H25*100</f>
        <v>95.40757749712974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19218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244911</v>
      </c>
      <c r="G25" s="73"/>
      <c r="H25" s="62">
        <v>232557</v>
      </c>
      <c r="I25" s="74"/>
      <c r="J25" s="75"/>
      <c r="K25" s="64">
        <v>230399</v>
      </c>
      <c r="L25" s="76"/>
      <c r="M25" s="76"/>
      <c r="N25" s="62">
        <v>10680</v>
      </c>
      <c r="O25" s="64">
        <v>1196</v>
      </c>
      <c r="P25" s="63">
        <v>47637</v>
      </c>
      <c r="Q25" s="63">
        <v>173044</v>
      </c>
      <c r="R25" s="77"/>
      <c r="S25" s="78">
        <v>9</v>
      </c>
      <c r="T25" s="63">
        <v>296</v>
      </c>
      <c r="U25" s="63">
        <v>66414</v>
      </c>
      <c r="V25" s="63">
        <v>42776</v>
      </c>
      <c r="W25" s="63">
        <v>2956</v>
      </c>
      <c r="X25" s="63">
        <v>45223</v>
      </c>
      <c r="Y25" s="63">
        <v>74883</v>
      </c>
      <c r="Z25" s="63"/>
      <c r="AA25" s="62">
        <v>5733</v>
      </c>
      <c r="AB25" s="64">
        <v>2</v>
      </c>
      <c r="AC25" s="63" t="s">
        <v>112</v>
      </c>
      <c r="AD25" s="63" t="s">
        <v>112</v>
      </c>
      <c r="AE25" s="62" t="s">
        <v>112</v>
      </c>
      <c r="AF25" s="76"/>
      <c r="AG25" s="64">
        <v>1</v>
      </c>
      <c r="AH25" s="63"/>
      <c r="AI25" s="64">
        <v>2590221</v>
      </c>
      <c r="AJ25" s="74">
        <v>1481667</v>
      </c>
      <c r="AK25" s="76">
        <v>992446</v>
      </c>
      <c r="AL25" s="72">
        <v>23</v>
      </c>
    </row>
    <row r="26" spans="1:38" ht="13.5">
      <c r="A26" s="150"/>
      <c r="B26" s="59"/>
      <c r="C26" s="59"/>
      <c r="D26" s="59"/>
      <c r="E26" s="59"/>
      <c r="F26" s="79"/>
      <c r="G26" s="80">
        <v>12354</v>
      </c>
      <c r="H26" s="79"/>
      <c r="I26" s="81">
        <v>123062</v>
      </c>
      <c r="J26" s="82"/>
      <c r="K26" s="81"/>
      <c r="L26" s="80">
        <v>1439</v>
      </c>
      <c r="M26" s="80">
        <v>719</v>
      </c>
      <c r="N26" s="79"/>
      <c r="O26" s="81"/>
      <c r="P26" s="80"/>
      <c r="Q26" s="80"/>
      <c r="R26" s="83">
        <f>SUM(O25:Q25)</f>
        <v>221877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14609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f>SUM(I15,I24)</f>
        <v>154214</v>
      </c>
      <c r="J27" s="65">
        <f>I27/H28*100</f>
        <v>54.52205609393064</v>
      </c>
      <c r="K27" s="64"/>
      <c r="L27" s="63">
        <v>145</v>
      </c>
      <c r="M27" s="63">
        <v>7</v>
      </c>
      <c r="N27" s="62"/>
      <c r="O27" s="64"/>
      <c r="P27" s="63"/>
      <c r="Q27" s="63"/>
      <c r="R27" s="66">
        <f>(O28+P28+Q28)/H28*100</f>
        <v>96.17991352215155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63508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314624</v>
      </c>
      <c r="G28" s="73"/>
      <c r="H28" s="62">
        <v>282847</v>
      </c>
      <c r="I28" s="74"/>
      <c r="J28" s="75"/>
      <c r="K28" s="64">
        <v>277454</v>
      </c>
      <c r="L28" s="76"/>
      <c r="M28" s="76"/>
      <c r="N28" s="62">
        <v>10805</v>
      </c>
      <c r="O28" s="64">
        <v>2048</v>
      </c>
      <c r="P28" s="63">
        <v>84739</v>
      </c>
      <c r="Q28" s="63">
        <v>185255</v>
      </c>
      <c r="R28" s="77"/>
      <c r="S28" s="78">
        <v>9</v>
      </c>
      <c r="T28" s="63">
        <v>3119</v>
      </c>
      <c r="U28" s="63">
        <v>104360</v>
      </c>
      <c r="V28" s="63">
        <v>46726</v>
      </c>
      <c r="W28" s="63">
        <v>3015</v>
      </c>
      <c r="X28" s="63">
        <v>49637</v>
      </c>
      <c r="Y28" s="63">
        <v>75981</v>
      </c>
      <c r="Z28" s="63"/>
      <c r="AA28" s="62">
        <v>5733</v>
      </c>
      <c r="AB28" s="64">
        <v>3</v>
      </c>
      <c r="AC28" s="63" t="s">
        <v>112</v>
      </c>
      <c r="AD28" s="63" t="s">
        <v>112</v>
      </c>
      <c r="AE28" s="62" t="s">
        <v>112</v>
      </c>
      <c r="AF28" s="76"/>
      <c r="AG28" s="64">
        <v>2</v>
      </c>
      <c r="AH28" s="63"/>
      <c r="AI28" s="64">
        <v>3664181</v>
      </c>
      <c r="AJ28" s="74">
        <v>2030924</v>
      </c>
      <c r="AK28" s="76">
        <v>1332158</v>
      </c>
      <c r="AL28" s="72">
        <v>26</v>
      </c>
    </row>
    <row r="29" spans="1:38" ht="13.5">
      <c r="A29" s="150"/>
      <c r="B29" s="59"/>
      <c r="C29" s="59"/>
      <c r="D29" s="59"/>
      <c r="E29" s="59"/>
      <c r="F29" s="79"/>
      <c r="G29" s="80">
        <v>31777</v>
      </c>
      <c r="H29" s="79"/>
      <c r="I29" s="81">
        <v>128633</v>
      </c>
      <c r="J29" s="82"/>
      <c r="K29" s="81"/>
      <c r="L29" s="80">
        <v>3224</v>
      </c>
      <c r="M29" s="80">
        <v>2169</v>
      </c>
      <c r="N29" s="79"/>
      <c r="O29" s="81"/>
      <c r="P29" s="80"/>
      <c r="Q29" s="80"/>
      <c r="R29" s="83">
        <f>SUM(O28:Q28)</f>
        <v>272042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51736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141255</v>
      </c>
      <c r="J30" s="65">
        <f>I30/H31*100</f>
        <v>52.338377400995974</v>
      </c>
      <c r="K30" s="64"/>
      <c r="L30" s="63">
        <v>131</v>
      </c>
      <c r="M30" s="63">
        <v>7</v>
      </c>
      <c r="N30" s="62"/>
      <c r="O30" s="64"/>
      <c r="P30" s="63"/>
      <c r="Q30" s="63"/>
      <c r="R30" s="66">
        <f>(O31+P31+Q31)/H31*100</f>
        <v>95.99648743182357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45721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301665</v>
      </c>
      <c r="G31" s="73"/>
      <c r="H31" s="62">
        <v>269888</v>
      </c>
      <c r="I31" s="74"/>
      <c r="J31" s="75"/>
      <c r="K31" s="64">
        <v>264636</v>
      </c>
      <c r="L31" s="76"/>
      <c r="M31" s="76"/>
      <c r="N31" s="62">
        <v>10805</v>
      </c>
      <c r="O31" s="64">
        <v>2048</v>
      </c>
      <c r="P31" s="63">
        <v>71780</v>
      </c>
      <c r="Q31" s="63">
        <v>185255</v>
      </c>
      <c r="R31" s="86"/>
      <c r="S31" s="78">
        <v>9</v>
      </c>
      <c r="T31" s="63">
        <v>487</v>
      </c>
      <c r="U31" s="63">
        <v>94033</v>
      </c>
      <c r="V31" s="63">
        <v>46726</v>
      </c>
      <c r="W31" s="63">
        <v>3015</v>
      </c>
      <c r="X31" s="63">
        <v>49637</v>
      </c>
      <c r="Y31" s="63">
        <v>75981</v>
      </c>
      <c r="Z31" s="63"/>
      <c r="AA31" s="62">
        <v>5733</v>
      </c>
      <c r="AB31" s="64">
        <v>2</v>
      </c>
      <c r="AC31" s="63" t="s">
        <v>112</v>
      </c>
      <c r="AD31" s="63" t="s">
        <v>112</v>
      </c>
      <c r="AE31" s="62" t="s">
        <v>112</v>
      </c>
      <c r="AF31" s="76"/>
      <c r="AG31" s="64">
        <v>1</v>
      </c>
      <c r="AH31" s="63"/>
      <c r="AI31" s="64">
        <v>3293840</v>
      </c>
      <c r="AJ31" s="74">
        <v>1883265</v>
      </c>
      <c r="AK31" s="76">
        <v>1223143</v>
      </c>
      <c r="AL31" s="72">
        <v>25</v>
      </c>
    </row>
    <row r="32" spans="1:38" ht="13.5">
      <c r="A32" s="150"/>
      <c r="B32" s="59"/>
      <c r="C32" s="59"/>
      <c r="D32" s="59"/>
      <c r="E32" s="59"/>
      <c r="F32" s="79"/>
      <c r="G32" s="80">
        <v>31777</v>
      </c>
      <c r="H32" s="79"/>
      <c r="I32" s="81">
        <v>128633</v>
      </c>
      <c r="J32" s="82"/>
      <c r="K32" s="81"/>
      <c r="L32" s="80">
        <v>3083</v>
      </c>
      <c r="M32" s="80">
        <v>2169</v>
      </c>
      <c r="N32" s="79"/>
      <c r="O32" s="81"/>
      <c r="P32" s="80"/>
      <c r="Q32" s="80"/>
      <c r="R32" s="83">
        <f>SUM(O31:Q31)</f>
        <v>259083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39224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21533</v>
      </c>
      <c r="J33" s="65">
        <f>I33/H34*100</f>
        <v>88.11638089781889</v>
      </c>
      <c r="K33" s="64"/>
      <c r="L33" s="63">
        <v>20</v>
      </c>
      <c r="M33" s="63">
        <v>1</v>
      </c>
      <c r="N33" s="62"/>
      <c r="O33" s="64"/>
      <c r="P33" s="63"/>
      <c r="Q33" s="63"/>
      <c r="R33" s="66">
        <f>R35/H34*100</f>
        <v>100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3094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24971</v>
      </c>
      <c r="G34" s="73" t="s">
        <v>112</v>
      </c>
      <c r="H34" s="62">
        <v>24437</v>
      </c>
      <c r="I34" s="74"/>
      <c r="J34" s="75"/>
      <c r="K34" s="64">
        <v>23562</v>
      </c>
      <c r="L34" s="76"/>
      <c r="M34" s="76"/>
      <c r="N34" s="62" t="s">
        <v>112</v>
      </c>
      <c r="O34" s="64">
        <v>334</v>
      </c>
      <c r="P34" s="63">
        <v>1574</v>
      </c>
      <c r="Q34" s="63">
        <v>22529</v>
      </c>
      <c r="R34" s="77"/>
      <c r="S34" s="78">
        <v>5</v>
      </c>
      <c r="T34" s="63">
        <v>48</v>
      </c>
      <c r="U34" s="63">
        <v>5189</v>
      </c>
      <c r="V34" s="63">
        <v>16291</v>
      </c>
      <c r="W34" s="63">
        <v>37</v>
      </c>
      <c r="X34" s="63">
        <v>802</v>
      </c>
      <c r="Y34" s="63">
        <v>2065</v>
      </c>
      <c r="Z34" s="63" t="s">
        <v>112</v>
      </c>
      <c r="AA34" s="62" t="s">
        <v>112</v>
      </c>
      <c r="AB34" s="64">
        <v>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204822</v>
      </c>
      <c r="AJ34" s="74">
        <v>150341</v>
      </c>
      <c r="AK34" s="76">
        <v>115380</v>
      </c>
      <c r="AL34" s="72">
        <v>21</v>
      </c>
    </row>
    <row r="35" spans="1:38" ht="13.5">
      <c r="A35" s="45"/>
      <c r="B35" s="59"/>
      <c r="C35" s="59"/>
      <c r="D35" s="59"/>
      <c r="E35" s="59"/>
      <c r="F35" s="79"/>
      <c r="G35" s="80">
        <v>534</v>
      </c>
      <c r="H35" s="79"/>
      <c r="I35" s="81">
        <v>2904</v>
      </c>
      <c r="J35" s="82"/>
      <c r="K35" s="81"/>
      <c r="L35" s="80">
        <v>604</v>
      </c>
      <c r="M35" s="80">
        <v>271</v>
      </c>
      <c r="N35" s="79"/>
      <c r="O35" s="81"/>
      <c r="P35" s="80"/>
      <c r="Q35" s="80"/>
      <c r="R35" s="83">
        <f>SUM(O34:Q34)</f>
        <v>24437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2937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59454</v>
      </c>
      <c r="J36" s="65">
        <f>I36/H37*100</f>
        <v>58.0707546248364</v>
      </c>
      <c r="K36" s="64"/>
      <c r="L36" s="63">
        <v>28</v>
      </c>
      <c r="M36" s="63" t="s">
        <v>112</v>
      </c>
      <c r="N36" s="62"/>
      <c r="O36" s="64"/>
      <c r="P36" s="63"/>
      <c r="Q36" s="63"/>
      <c r="R36" s="66">
        <f>R38/H37*100</f>
        <v>72.7911156257936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636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103372</v>
      </c>
      <c r="G37" s="73" t="s">
        <v>112</v>
      </c>
      <c r="H37" s="62">
        <v>102382</v>
      </c>
      <c r="I37" s="74"/>
      <c r="J37" s="75"/>
      <c r="K37" s="64">
        <v>102052</v>
      </c>
      <c r="L37" s="76"/>
      <c r="M37" s="76"/>
      <c r="N37" s="62">
        <v>27857</v>
      </c>
      <c r="O37" s="64">
        <v>752</v>
      </c>
      <c r="P37" s="63" t="s">
        <v>112</v>
      </c>
      <c r="Q37" s="63">
        <v>73773</v>
      </c>
      <c r="R37" s="77"/>
      <c r="S37" s="78" t="s">
        <v>112</v>
      </c>
      <c r="T37" s="63">
        <v>45</v>
      </c>
      <c r="U37" s="63">
        <v>10072</v>
      </c>
      <c r="V37" s="63">
        <v>49337</v>
      </c>
      <c r="W37" s="63">
        <v>522</v>
      </c>
      <c r="X37" s="63">
        <v>6402</v>
      </c>
      <c r="Y37" s="63">
        <v>36004</v>
      </c>
      <c r="Z37" s="63" t="s">
        <v>112</v>
      </c>
      <c r="AA37" s="62">
        <v>816</v>
      </c>
      <c r="AB37" s="64">
        <v>1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715114</v>
      </c>
      <c r="AJ37" s="74">
        <v>505744</v>
      </c>
      <c r="AK37" s="76">
        <v>387933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990</v>
      </c>
      <c r="H38" s="79"/>
      <c r="I38" s="81">
        <v>42928</v>
      </c>
      <c r="J38" s="82"/>
      <c r="K38" s="81"/>
      <c r="L38" s="80">
        <v>330</v>
      </c>
      <c r="M38" s="80" t="s">
        <v>112</v>
      </c>
      <c r="N38" s="79"/>
      <c r="O38" s="81"/>
      <c r="P38" s="80"/>
      <c r="Q38" s="80"/>
      <c r="R38" s="83">
        <f>SUM(O37:Q37)</f>
        <v>74525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659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80987</v>
      </c>
      <c r="J39" s="65">
        <f>I39/H40*100</f>
        <v>63.8603048439114</v>
      </c>
      <c r="K39" s="64"/>
      <c r="L39" s="63">
        <v>48</v>
      </c>
      <c r="M39" s="63">
        <v>1</v>
      </c>
      <c r="N39" s="62"/>
      <c r="O39" s="64"/>
      <c r="P39" s="63"/>
      <c r="Q39" s="63"/>
      <c r="R39" s="66">
        <f>R41/H40*100</f>
        <v>78.0340485258518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3730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128343</v>
      </c>
      <c r="G40" s="73" t="s">
        <v>112</v>
      </c>
      <c r="H40" s="62">
        <v>126819</v>
      </c>
      <c r="I40" s="74"/>
      <c r="J40" s="75"/>
      <c r="K40" s="64">
        <v>125614</v>
      </c>
      <c r="L40" s="76"/>
      <c r="M40" s="76"/>
      <c r="N40" s="62">
        <v>27857</v>
      </c>
      <c r="O40" s="64">
        <v>1086</v>
      </c>
      <c r="P40" s="63">
        <v>1574</v>
      </c>
      <c r="Q40" s="63">
        <v>96302</v>
      </c>
      <c r="R40" s="77">
        <v>0</v>
      </c>
      <c r="S40" s="78">
        <v>5</v>
      </c>
      <c r="T40" s="63">
        <v>93</v>
      </c>
      <c r="U40" s="63">
        <v>15261</v>
      </c>
      <c r="V40" s="63">
        <v>65628</v>
      </c>
      <c r="W40" s="63">
        <v>559</v>
      </c>
      <c r="X40" s="63">
        <v>7204</v>
      </c>
      <c r="Y40" s="63">
        <v>38069</v>
      </c>
      <c r="Z40" s="63" t="s">
        <v>112</v>
      </c>
      <c r="AA40" s="62">
        <v>816</v>
      </c>
      <c r="AB40" s="64">
        <v>3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919936</v>
      </c>
      <c r="AJ40" s="74">
        <v>656085</v>
      </c>
      <c r="AK40" s="76">
        <v>503313</v>
      </c>
      <c r="AL40" s="72">
        <v>53</v>
      </c>
    </row>
    <row r="41" spans="1:38" ht="13.5">
      <c r="A41" s="150"/>
      <c r="B41" s="59"/>
      <c r="C41" s="59"/>
      <c r="D41" s="59"/>
      <c r="E41" s="59"/>
      <c r="F41" s="79"/>
      <c r="G41" s="80">
        <v>1524</v>
      </c>
      <c r="H41" s="79"/>
      <c r="I41" s="81">
        <v>45832</v>
      </c>
      <c r="J41" s="82"/>
      <c r="K41" s="81"/>
      <c r="L41" s="80">
        <v>934</v>
      </c>
      <c r="M41" s="80">
        <v>271</v>
      </c>
      <c r="N41" s="79"/>
      <c r="O41" s="81"/>
      <c r="P41" s="80"/>
      <c r="Q41" s="80"/>
      <c r="R41" s="83">
        <f>SUM(O40:Q40)</f>
        <v>98962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3596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169489</v>
      </c>
      <c r="J42" s="65">
        <f>I42/H43*100</f>
        <v>36.83958850008586</v>
      </c>
      <c r="K42" s="64"/>
      <c r="L42" s="63">
        <v>208</v>
      </c>
      <c r="M42" s="63">
        <v>1</v>
      </c>
      <c r="N42" s="62"/>
      <c r="O42" s="64"/>
      <c r="P42" s="63"/>
      <c r="Q42" s="63"/>
      <c r="R42" s="66">
        <f>R44/H43*100</f>
        <v>66.39468084412691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3129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468449</v>
      </c>
      <c r="G43" s="73">
        <v>1398</v>
      </c>
      <c r="H43" s="62">
        <v>460073</v>
      </c>
      <c r="I43" s="74"/>
      <c r="J43" s="75"/>
      <c r="K43" s="64">
        <v>457566</v>
      </c>
      <c r="L43" s="76"/>
      <c r="M43" s="76"/>
      <c r="N43" s="62">
        <v>154609</v>
      </c>
      <c r="O43" s="64">
        <v>39553</v>
      </c>
      <c r="P43" s="63">
        <v>195</v>
      </c>
      <c r="Q43" s="63">
        <v>265716</v>
      </c>
      <c r="R43" s="77"/>
      <c r="S43" s="78">
        <v>14</v>
      </c>
      <c r="T43" s="63">
        <v>193</v>
      </c>
      <c r="U43" s="63">
        <v>25954</v>
      </c>
      <c r="V43" s="63">
        <v>143328</v>
      </c>
      <c r="W43" s="63">
        <v>2480</v>
      </c>
      <c r="X43" s="63">
        <v>21970</v>
      </c>
      <c r="Y43" s="63">
        <v>266134</v>
      </c>
      <c r="Z43" s="63" t="s">
        <v>112</v>
      </c>
      <c r="AA43" s="62">
        <v>82851</v>
      </c>
      <c r="AB43" s="64">
        <v>8</v>
      </c>
      <c r="AC43" s="63" t="s">
        <v>112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2666113</v>
      </c>
      <c r="AJ43" s="74">
        <v>1859086</v>
      </c>
      <c r="AK43" s="76">
        <v>1373364</v>
      </c>
      <c r="AL43" s="72">
        <v>793</v>
      </c>
    </row>
    <row r="44" spans="1:38" ht="13.5">
      <c r="A44" s="45"/>
      <c r="B44" s="59"/>
      <c r="C44" s="59"/>
      <c r="D44" s="59"/>
      <c r="E44" s="59"/>
      <c r="F44" s="79"/>
      <c r="G44" s="80">
        <v>6978</v>
      </c>
      <c r="H44" s="79"/>
      <c r="I44" s="81">
        <v>290584</v>
      </c>
      <c r="J44" s="82"/>
      <c r="K44" s="81"/>
      <c r="L44" s="80">
        <v>2390</v>
      </c>
      <c r="M44" s="80">
        <v>117</v>
      </c>
      <c r="N44" s="79"/>
      <c r="O44" s="81"/>
      <c r="P44" s="80"/>
      <c r="Q44" s="80"/>
      <c r="R44" s="83">
        <f>SUM(O43:Q43)</f>
        <v>305464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2439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250476</v>
      </c>
      <c r="J45" s="65">
        <f>I45/H46*100</f>
        <v>42.67838034936581</v>
      </c>
      <c r="K45" s="64"/>
      <c r="L45" s="63">
        <v>256</v>
      </c>
      <c r="M45" s="63">
        <v>2</v>
      </c>
      <c r="N45" s="62"/>
      <c r="O45" s="64"/>
      <c r="P45" s="63"/>
      <c r="Q45" s="63"/>
      <c r="R45" s="66">
        <f>R47/H46*100</f>
        <v>68.90978237904078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6859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596792</v>
      </c>
      <c r="G46" s="73">
        <v>1398</v>
      </c>
      <c r="H46" s="62">
        <v>586892</v>
      </c>
      <c r="I46" s="74"/>
      <c r="J46" s="75"/>
      <c r="K46" s="64">
        <v>583180</v>
      </c>
      <c r="L46" s="76"/>
      <c r="M46" s="76"/>
      <c r="N46" s="62">
        <v>182466</v>
      </c>
      <c r="O46" s="64">
        <v>40639</v>
      </c>
      <c r="P46" s="63">
        <v>1769</v>
      </c>
      <c r="Q46" s="63">
        <v>362018</v>
      </c>
      <c r="R46" s="86"/>
      <c r="S46" s="78">
        <v>19</v>
      </c>
      <c r="T46" s="63">
        <v>286</v>
      </c>
      <c r="U46" s="63">
        <v>41215</v>
      </c>
      <c r="V46" s="63">
        <v>208956</v>
      </c>
      <c r="W46" s="63">
        <v>3039</v>
      </c>
      <c r="X46" s="63">
        <v>29174</v>
      </c>
      <c r="Y46" s="63">
        <v>304203</v>
      </c>
      <c r="Z46" s="63" t="s">
        <v>112</v>
      </c>
      <c r="AA46" s="62">
        <v>83667</v>
      </c>
      <c r="AB46" s="64">
        <v>11</v>
      </c>
      <c r="AC46" s="63" t="s">
        <v>112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3586049</v>
      </c>
      <c r="AJ46" s="74">
        <v>2515171</v>
      </c>
      <c r="AK46" s="76">
        <v>1876677</v>
      </c>
      <c r="AL46" s="72">
        <v>846</v>
      </c>
    </row>
    <row r="47" spans="1:38" ht="13.5">
      <c r="A47" s="150"/>
      <c r="B47" s="59"/>
      <c r="C47" s="59"/>
      <c r="D47" s="59"/>
      <c r="E47" s="59"/>
      <c r="F47" s="79"/>
      <c r="G47" s="80">
        <v>8502</v>
      </c>
      <c r="H47" s="79"/>
      <c r="I47" s="81">
        <v>336416</v>
      </c>
      <c r="J47" s="82"/>
      <c r="K47" s="81"/>
      <c r="L47" s="80">
        <v>3324</v>
      </c>
      <c r="M47" s="80">
        <v>388</v>
      </c>
      <c r="N47" s="79"/>
      <c r="O47" s="81"/>
      <c r="P47" s="80"/>
      <c r="Q47" s="80"/>
      <c r="R47" s="83">
        <f>SUM(O46:Q46)</f>
        <v>404426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6035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404690</v>
      </c>
      <c r="J54" s="65">
        <f>I54/H55*100</f>
        <v>46.530050969313784</v>
      </c>
      <c r="K54" s="64">
        <f aca="true" t="shared" si="1" ref="K54:Q56">SUM(K9,K12,K18,K21,K33,K36,K42)</f>
        <v>0</v>
      </c>
      <c r="L54" s="63">
        <f t="shared" si="1"/>
        <v>401</v>
      </c>
      <c r="M54" s="63">
        <f t="shared" si="1"/>
        <v>9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77.77827601153909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70367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911416</v>
      </c>
      <c r="G55" s="73">
        <f t="shared" si="0"/>
        <v>1398</v>
      </c>
      <c r="H55" s="62">
        <f t="shared" si="0"/>
        <v>869739</v>
      </c>
      <c r="I55" s="74">
        <f t="shared" si="0"/>
        <v>0</v>
      </c>
      <c r="J55" s="88"/>
      <c r="K55" s="64">
        <f t="shared" si="1"/>
        <v>860634</v>
      </c>
      <c r="L55" s="76">
        <f t="shared" si="1"/>
        <v>0</v>
      </c>
      <c r="M55" s="76">
        <f t="shared" si="1"/>
        <v>0</v>
      </c>
      <c r="N55" s="62">
        <f t="shared" si="1"/>
        <v>193271</v>
      </c>
      <c r="O55" s="64">
        <f t="shared" si="1"/>
        <v>42687</v>
      </c>
      <c r="P55" s="63">
        <f t="shared" si="1"/>
        <v>86508</v>
      </c>
      <c r="Q55" s="63">
        <f t="shared" si="1"/>
        <v>547273</v>
      </c>
      <c r="R55" s="77"/>
      <c r="S55" s="78">
        <f t="shared" si="2"/>
        <v>28</v>
      </c>
      <c r="T55" s="63">
        <f t="shared" si="2"/>
        <v>3405</v>
      </c>
      <c r="U55" s="63">
        <f t="shared" si="2"/>
        <v>145575</v>
      </c>
      <c r="V55" s="63">
        <f t="shared" si="2"/>
        <v>255682</v>
      </c>
      <c r="W55" s="63">
        <f t="shared" si="2"/>
        <v>6054</v>
      </c>
      <c r="X55" s="63">
        <f t="shared" si="2"/>
        <v>78811</v>
      </c>
      <c r="Y55" s="63">
        <f t="shared" si="2"/>
        <v>380184</v>
      </c>
      <c r="Z55" s="63">
        <f t="shared" si="2"/>
        <v>0</v>
      </c>
      <c r="AA55" s="62">
        <f t="shared" si="2"/>
        <v>89400</v>
      </c>
      <c r="AB55" s="64">
        <f t="shared" si="2"/>
        <v>14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2</v>
      </c>
      <c r="AH55" s="63">
        <f t="shared" si="2"/>
        <v>0</v>
      </c>
      <c r="AI55" s="64">
        <f t="shared" si="2"/>
        <v>7250230</v>
      </c>
      <c r="AJ55" s="74">
        <f t="shared" si="2"/>
        <v>4546095</v>
      </c>
      <c r="AK55" s="76">
        <f t="shared" si="2"/>
        <v>3208835</v>
      </c>
      <c r="AL55" s="72">
        <f t="shared" si="2"/>
        <v>872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40279</v>
      </c>
      <c r="H56" s="91">
        <f>SUM(H11,H14,H20,H23,H35,H38,H44)</f>
        <v>0</v>
      </c>
      <c r="I56" s="93">
        <f>SUM(I11,I14,I20,I23,I35,I38,I44)</f>
        <v>465049</v>
      </c>
      <c r="J56" s="91"/>
      <c r="K56" s="93">
        <f t="shared" si="1"/>
        <v>0</v>
      </c>
      <c r="L56" s="92">
        <f t="shared" si="1"/>
        <v>6548</v>
      </c>
      <c r="M56" s="92">
        <f t="shared" si="1"/>
        <v>2557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676468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57771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107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伊方町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>
        <f>SUM(O10:Q10)</f>
        <v>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30969</v>
      </c>
      <c r="J12" s="65">
        <f>I12/H13*100</f>
        <v>100</v>
      </c>
      <c r="K12" s="64"/>
      <c r="L12" s="63">
        <v>35</v>
      </c>
      <c r="M12" s="63">
        <v>18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32032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45969</v>
      </c>
      <c r="G13" s="73">
        <v>15000</v>
      </c>
      <c r="H13" s="62">
        <v>30969</v>
      </c>
      <c r="I13" s="74"/>
      <c r="J13" s="75"/>
      <c r="K13" s="64">
        <v>22248</v>
      </c>
      <c r="L13" s="76"/>
      <c r="M13" s="76"/>
      <c r="N13" s="62"/>
      <c r="O13" s="64">
        <v>1926</v>
      </c>
      <c r="P13" s="63">
        <v>29043</v>
      </c>
      <c r="Q13" s="63"/>
      <c r="R13" s="77"/>
      <c r="S13" s="78">
        <v>28</v>
      </c>
      <c r="T13" s="63">
        <v>269</v>
      </c>
      <c r="U13" s="63">
        <v>30672</v>
      </c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>
        <v>1</v>
      </c>
      <c r="AH13" s="63"/>
      <c r="AI13" s="64">
        <v>647084</v>
      </c>
      <c r="AJ13" s="74">
        <v>348759</v>
      </c>
      <c r="AK13" s="76">
        <v>211062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>
        <v>2170</v>
      </c>
      <c r="M14" s="80">
        <v>6551</v>
      </c>
      <c r="N14" s="79"/>
      <c r="O14" s="81"/>
      <c r="P14" s="80"/>
      <c r="Q14" s="80"/>
      <c r="R14" s="83">
        <f>SUM(O13:Q13)</f>
        <v>30969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30452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30969</v>
      </c>
      <c r="J15" s="65">
        <f>I15/H16*100</f>
        <v>100</v>
      </c>
      <c r="K15" s="64"/>
      <c r="L15" s="63">
        <v>35</v>
      </c>
      <c r="M15" s="63">
        <v>18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32032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45969</v>
      </c>
      <c r="G16" s="73">
        <v>15000</v>
      </c>
      <c r="H16" s="62">
        <v>30969</v>
      </c>
      <c r="I16" s="74"/>
      <c r="J16" s="75"/>
      <c r="K16" s="64">
        <v>22248</v>
      </c>
      <c r="L16" s="76"/>
      <c r="M16" s="76"/>
      <c r="N16" s="62"/>
      <c r="O16" s="64">
        <v>1926</v>
      </c>
      <c r="P16" s="63">
        <v>29043</v>
      </c>
      <c r="Q16" s="63"/>
      <c r="R16" s="77"/>
      <c r="S16" s="78">
        <v>28</v>
      </c>
      <c r="T16" s="63">
        <v>269</v>
      </c>
      <c r="U16" s="63">
        <v>30672</v>
      </c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>
        <v>1</v>
      </c>
      <c r="AH16" s="63"/>
      <c r="AI16" s="64">
        <v>647084</v>
      </c>
      <c r="AJ16" s="74">
        <v>348759</v>
      </c>
      <c r="AK16" s="76">
        <v>211062</v>
      </c>
      <c r="AL16" s="72">
        <v>1</v>
      </c>
    </row>
    <row r="17" spans="1:38" ht="13.5">
      <c r="A17" s="150"/>
      <c r="B17" s="59"/>
      <c r="C17" s="59"/>
      <c r="D17" s="59"/>
      <c r="E17" s="59"/>
      <c r="F17" s="79"/>
      <c r="G17" s="80"/>
      <c r="H17" s="79"/>
      <c r="I17" s="81"/>
      <c r="J17" s="82"/>
      <c r="K17" s="81"/>
      <c r="L17" s="80">
        <v>2170</v>
      </c>
      <c r="M17" s="80">
        <v>6551</v>
      </c>
      <c r="N17" s="79"/>
      <c r="O17" s="81"/>
      <c r="P17" s="80"/>
      <c r="Q17" s="80"/>
      <c r="R17" s="83">
        <f>SUM(O16:Q16)</f>
        <v>30969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30452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/>
      <c r="J18" s="65"/>
      <c r="K18" s="64"/>
      <c r="L18" s="63"/>
      <c r="M18" s="63"/>
      <c r="N18" s="62"/>
      <c r="O18" s="64"/>
      <c r="P18" s="63"/>
      <c r="Q18" s="63"/>
      <c r="R18" s="66"/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/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/>
      <c r="G19" s="73"/>
      <c r="H19" s="62"/>
      <c r="I19" s="74"/>
      <c r="J19" s="75"/>
      <c r="K19" s="64"/>
      <c r="L19" s="76"/>
      <c r="M19" s="76"/>
      <c r="N19" s="62"/>
      <c r="O19" s="64"/>
      <c r="P19" s="63"/>
      <c r="Q19" s="63"/>
      <c r="R19" s="77"/>
      <c r="S19" s="78"/>
      <c r="T19" s="63"/>
      <c r="U19" s="63"/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/>
      <c r="AJ19" s="74"/>
      <c r="AK19" s="76"/>
      <c r="AL19" s="72"/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/>
      <c r="J20" s="82"/>
      <c r="K20" s="81"/>
      <c r="L20" s="80"/>
      <c r="M20" s="80"/>
      <c r="N20" s="79"/>
      <c r="O20" s="81"/>
      <c r="P20" s="80"/>
      <c r="Q20" s="80"/>
      <c r="R20" s="83">
        <f>SUM(O19:Q19)</f>
        <v>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/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50731</v>
      </c>
      <c r="J21" s="65">
        <f>I21/H22*100</f>
        <v>59.2991315121974</v>
      </c>
      <c r="K21" s="64"/>
      <c r="L21" s="63">
        <v>24</v>
      </c>
      <c r="M21" s="63">
        <v>1</v>
      </c>
      <c r="N21" s="62"/>
      <c r="O21" s="64"/>
      <c r="P21" s="63"/>
      <c r="Q21" s="63"/>
      <c r="R21" s="66">
        <f>(O22+P22+Q22)/H22*100</f>
        <v>98.56693668104406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3563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87934</v>
      </c>
      <c r="G22" s="73"/>
      <c r="H22" s="62">
        <v>85551</v>
      </c>
      <c r="I22" s="74"/>
      <c r="J22" s="75"/>
      <c r="K22" s="64">
        <v>84976</v>
      </c>
      <c r="L22" s="76"/>
      <c r="M22" s="76"/>
      <c r="N22" s="62">
        <v>1226</v>
      </c>
      <c r="O22" s="64">
        <v>5</v>
      </c>
      <c r="P22" s="63">
        <v>10132</v>
      </c>
      <c r="Q22" s="63">
        <v>74188</v>
      </c>
      <c r="R22" s="77"/>
      <c r="S22" s="78"/>
      <c r="T22" s="63">
        <v>169</v>
      </c>
      <c r="U22" s="63">
        <v>29238</v>
      </c>
      <c r="V22" s="63">
        <v>21324</v>
      </c>
      <c r="W22" s="63">
        <v>1144</v>
      </c>
      <c r="X22" s="63">
        <v>13725</v>
      </c>
      <c r="Y22" s="63">
        <v>19951</v>
      </c>
      <c r="Z22" s="63"/>
      <c r="AA22" s="62">
        <v>1226</v>
      </c>
      <c r="AB22" s="64"/>
      <c r="AC22" s="63"/>
      <c r="AD22" s="63"/>
      <c r="AE22" s="62"/>
      <c r="AF22" s="76"/>
      <c r="AG22" s="64"/>
      <c r="AH22" s="63"/>
      <c r="AI22" s="64">
        <v>1072068</v>
      </c>
      <c r="AJ22" s="74">
        <v>581074</v>
      </c>
      <c r="AK22" s="76">
        <v>396486</v>
      </c>
      <c r="AL22" s="72">
        <v>3</v>
      </c>
    </row>
    <row r="23" spans="1:38" ht="13.5">
      <c r="A23" s="45"/>
      <c r="B23" s="59"/>
      <c r="C23" s="59"/>
      <c r="D23" s="59"/>
      <c r="E23" s="59"/>
      <c r="F23" s="79"/>
      <c r="G23" s="80">
        <v>2383</v>
      </c>
      <c r="H23" s="79"/>
      <c r="I23" s="81">
        <v>34820</v>
      </c>
      <c r="J23" s="82"/>
      <c r="K23" s="81"/>
      <c r="L23" s="80">
        <v>324</v>
      </c>
      <c r="M23" s="80">
        <v>251</v>
      </c>
      <c r="N23" s="79"/>
      <c r="O23" s="81"/>
      <c r="P23" s="80"/>
      <c r="Q23" s="80"/>
      <c r="R23" s="83">
        <f>SUM(O22:Q22)</f>
        <v>84325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3418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50731</v>
      </c>
      <c r="J24" s="65">
        <f>I24/H25*100</f>
        <v>59.2991315121974</v>
      </c>
      <c r="K24" s="64"/>
      <c r="L24" s="63">
        <v>24</v>
      </c>
      <c r="M24" s="63">
        <v>1</v>
      </c>
      <c r="N24" s="62"/>
      <c r="O24" s="64"/>
      <c r="P24" s="63"/>
      <c r="Q24" s="63"/>
      <c r="R24" s="66">
        <f>(O25+P25+Q25)/H25*100</f>
        <v>98.56693668104406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3563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87934</v>
      </c>
      <c r="G25" s="73"/>
      <c r="H25" s="62">
        <v>85551</v>
      </c>
      <c r="I25" s="74"/>
      <c r="J25" s="75"/>
      <c r="K25" s="64">
        <v>84976</v>
      </c>
      <c r="L25" s="76"/>
      <c r="M25" s="76"/>
      <c r="N25" s="62">
        <v>1226</v>
      </c>
      <c r="O25" s="64">
        <v>5</v>
      </c>
      <c r="P25" s="63">
        <v>10132</v>
      </c>
      <c r="Q25" s="63">
        <v>74188</v>
      </c>
      <c r="R25" s="77"/>
      <c r="S25" s="78"/>
      <c r="T25" s="63">
        <v>169</v>
      </c>
      <c r="U25" s="63">
        <v>29238</v>
      </c>
      <c r="V25" s="63">
        <v>21324</v>
      </c>
      <c r="W25" s="63">
        <v>1144</v>
      </c>
      <c r="X25" s="63">
        <v>13725</v>
      </c>
      <c r="Y25" s="63">
        <v>19951</v>
      </c>
      <c r="Z25" s="63"/>
      <c r="AA25" s="62">
        <v>1226</v>
      </c>
      <c r="AB25" s="64"/>
      <c r="AC25" s="63"/>
      <c r="AD25" s="63"/>
      <c r="AE25" s="62"/>
      <c r="AF25" s="76"/>
      <c r="AG25" s="64"/>
      <c r="AH25" s="63"/>
      <c r="AI25" s="64">
        <v>1072068</v>
      </c>
      <c r="AJ25" s="74">
        <v>581074</v>
      </c>
      <c r="AK25" s="76">
        <v>396486</v>
      </c>
      <c r="AL25" s="72">
        <v>3</v>
      </c>
    </row>
    <row r="26" spans="1:38" ht="13.5">
      <c r="A26" s="150"/>
      <c r="B26" s="59"/>
      <c r="C26" s="59"/>
      <c r="D26" s="59"/>
      <c r="E26" s="59"/>
      <c r="F26" s="79"/>
      <c r="G26" s="80">
        <v>2383</v>
      </c>
      <c r="H26" s="79"/>
      <c r="I26" s="81">
        <v>34820</v>
      </c>
      <c r="J26" s="82"/>
      <c r="K26" s="81"/>
      <c r="L26" s="80">
        <v>324</v>
      </c>
      <c r="M26" s="80">
        <v>251</v>
      </c>
      <c r="N26" s="79"/>
      <c r="O26" s="81"/>
      <c r="P26" s="80"/>
      <c r="Q26" s="80"/>
      <c r="R26" s="83">
        <f>SUM(O25:Q25)</f>
        <v>84325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3418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81700</v>
      </c>
      <c r="J27" s="65">
        <f>I27/H28*100</f>
        <v>70.11671815997254</v>
      </c>
      <c r="K27" s="64"/>
      <c r="L27" s="63">
        <v>59</v>
      </c>
      <c r="M27" s="63">
        <v>19</v>
      </c>
      <c r="N27" s="62"/>
      <c r="O27" s="64"/>
      <c r="P27" s="63"/>
      <c r="Q27" s="63"/>
      <c r="R27" s="66">
        <f>(O28+P28+Q28)/H28*100</f>
        <v>98.94782011671815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35595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133903</v>
      </c>
      <c r="G28" s="73">
        <v>15000</v>
      </c>
      <c r="H28" s="62">
        <v>116520</v>
      </c>
      <c r="I28" s="74"/>
      <c r="J28" s="75"/>
      <c r="K28" s="64">
        <v>107224</v>
      </c>
      <c r="L28" s="76"/>
      <c r="M28" s="76"/>
      <c r="N28" s="62">
        <v>1226</v>
      </c>
      <c r="O28" s="64">
        <v>1931</v>
      </c>
      <c r="P28" s="63">
        <v>39175</v>
      </c>
      <c r="Q28" s="63">
        <v>74188</v>
      </c>
      <c r="R28" s="77"/>
      <c r="S28" s="78">
        <v>28</v>
      </c>
      <c r="T28" s="63">
        <v>438</v>
      </c>
      <c r="U28" s="63">
        <v>59910</v>
      </c>
      <c r="V28" s="63">
        <v>21324</v>
      </c>
      <c r="W28" s="63">
        <v>1144</v>
      </c>
      <c r="X28" s="63">
        <v>13725</v>
      </c>
      <c r="Y28" s="63">
        <v>19951</v>
      </c>
      <c r="Z28" s="63"/>
      <c r="AA28" s="62">
        <v>1226</v>
      </c>
      <c r="AB28" s="64"/>
      <c r="AC28" s="63"/>
      <c r="AD28" s="63"/>
      <c r="AE28" s="62"/>
      <c r="AF28" s="76"/>
      <c r="AG28" s="64">
        <v>1</v>
      </c>
      <c r="AH28" s="63"/>
      <c r="AI28" s="64">
        <v>1719152</v>
      </c>
      <c r="AJ28" s="74">
        <v>929833</v>
      </c>
      <c r="AK28" s="76">
        <v>607548</v>
      </c>
      <c r="AL28" s="72">
        <v>4</v>
      </c>
    </row>
    <row r="29" spans="1:38" ht="13.5">
      <c r="A29" s="150"/>
      <c r="B29" s="59"/>
      <c r="C29" s="59"/>
      <c r="D29" s="59"/>
      <c r="E29" s="59"/>
      <c r="F29" s="79"/>
      <c r="G29" s="80">
        <v>2383</v>
      </c>
      <c r="H29" s="79"/>
      <c r="I29" s="81">
        <v>34820</v>
      </c>
      <c r="J29" s="82"/>
      <c r="K29" s="81"/>
      <c r="L29" s="80">
        <v>2494</v>
      </c>
      <c r="M29" s="80">
        <v>6802</v>
      </c>
      <c r="N29" s="79"/>
      <c r="O29" s="81"/>
      <c r="P29" s="80"/>
      <c r="Q29" s="80"/>
      <c r="R29" s="83">
        <f>SUM(O28:Q28)</f>
        <v>115294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33870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81700</v>
      </c>
      <c r="J30" s="65">
        <f>I30/H31*100</f>
        <v>70.11671815997254</v>
      </c>
      <c r="K30" s="64"/>
      <c r="L30" s="63">
        <v>59</v>
      </c>
      <c r="M30" s="63">
        <v>19</v>
      </c>
      <c r="N30" s="62"/>
      <c r="O30" s="64"/>
      <c r="P30" s="63"/>
      <c r="Q30" s="63"/>
      <c r="R30" s="66">
        <f>(O31+P31+Q31)/H31*100</f>
        <v>98.94782011671815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35595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133903</v>
      </c>
      <c r="G31" s="73">
        <v>15000</v>
      </c>
      <c r="H31" s="62">
        <v>116520</v>
      </c>
      <c r="I31" s="74"/>
      <c r="J31" s="75"/>
      <c r="K31" s="64">
        <v>107224</v>
      </c>
      <c r="L31" s="76"/>
      <c r="M31" s="76"/>
      <c r="N31" s="62">
        <v>1226</v>
      </c>
      <c r="O31" s="64">
        <v>1931</v>
      </c>
      <c r="P31" s="63">
        <v>39175</v>
      </c>
      <c r="Q31" s="63">
        <v>74188</v>
      </c>
      <c r="R31" s="86"/>
      <c r="S31" s="78">
        <v>28</v>
      </c>
      <c r="T31" s="63">
        <v>438</v>
      </c>
      <c r="U31" s="63">
        <v>59910</v>
      </c>
      <c r="V31" s="63">
        <v>21324</v>
      </c>
      <c r="W31" s="63">
        <v>1144</v>
      </c>
      <c r="X31" s="63">
        <v>13725</v>
      </c>
      <c r="Y31" s="63">
        <v>19951</v>
      </c>
      <c r="Z31" s="63"/>
      <c r="AA31" s="62">
        <v>1226</v>
      </c>
      <c r="AB31" s="64"/>
      <c r="AC31" s="63"/>
      <c r="AD31" s="63"/>
      <c r="AE31" s="62"/>
      <c r="AF31" s="76"/>
      <c r="AG31" s="64">
        <v>1</v>
      </c>
      <c r="AH31" s="63"/>
      <c r="AI31" s="64">
        <v>1719152</v>
      </c>
      <c r="AJ31" s="74">
        <v>929833</v>
      </c>
      <c r="AK31" s="76">
        <v>607548</v>
      </c>
      <c r="AL31" s="72">
        <v>4</v>
      </c>
    </row>
    <row r="32" spans="1:38" ht="13.5">
      <c r="A32" s="150"/>
      <c r="B32" s="59"/>
      <c r="C32" s="59"/>
      <c r="D32" s="59"/>
      <c r="E32" s="59"/>
      <c r="F32" s="79"/>
      <c r="G32" s="80">
        <v>2383</v>
      </c>
      <c r="H32" s="79"/>
      <c r="I32" s="81">
        <v>34820</v>
      </c>
      <c r="J32" s="82"/>
      <c r="K32" s="81"/>
      <c r="L32" s="80">
        <v>2494</v>
      </c>
      <c r="M32" s="80">
        <v>6802</v>
      </c>
      <c r="N32" s="79"/>
      <c r="O32" s="81"/>
      <c r="P32" s="80"/>
      <c r="Q32" s="80"/>
      <c r="R32" s="83">
        <f>SUM(O31:Q31)</f>
        <v>115294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33870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49932</v>
      </c>
      <c r="J33" s="65">
        <f>I33/H34*100</f>
        <v>66.93746229640057</v>
      </c>
      <c r="K33" s="64"/>
      <c r="L33" s="63">
        <v>24</v>
      </c>
      <c r="M33" s="63" t="s">
        <v>112</v>
      </c>
      <c r="N33" s="62"/>
      <c r="O33" s="64"/>
      <c r="P33" s="63"/>
      <c r="Q33" s="63"/>
      <c r="R33" s="66">
        <f>R35/H34*100</f>
        <v>99.6648568938937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79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75950</v>
      </c>
      <c r="G34" s="73" t="s">
        <v>112</v>
      </c>
      <c r="H34" s="62">
        <v>74595</v>
      </c>
      <c r="I34" s="74"/>
      <c r="J34" s="75"/>
      <c r="K34" s="64">
        <v>74430</v>
      </c>
      <c r="L34" s="76"/>
      <c r="M34" s="76"/>
      <c r="N34" s="62">
        <v>250</v>
      </c>
      <c r="O34" s="64">
        <v>782</v>
      </c>
      <c r="P34" s="63">
        <v>7367</v>
      </c>
      <c r="Q34" s="63">
        <v>66196</v>
      </c>
      <c r="R34" s="77"/>
      <c r="S34" s="78">
        <v>54</v>
      </c>
      <c r="T34" s="63">
        <v>656</v>
      </c>
      <c r="U34" s="63">
        <v>22903</v>
      </c>
      <c r="V34" s="63">
        <v>26319</v>
      </c>
      <c r="W34" s="63">
        <v>1142</v>
      </c>
      <c r="X34" s="63">
        <v>9872</v>
      </c>
      <c r="Y34" s="63">
        <v>13649</v>
      </c>
      <c r="Z34" s="63" t="s">
        <v>112</v>
      </c>
      <c r="AA34" s="62">
        <v>42</v>
      </c>
      <c r="AB34" s="64" t="s">
        <v>112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585767</v>
      </c>
      <c r="AJ34" s="74">
        <v>461280</v>
      </c>
      <c r="AK34" s="76">
        <v>379583</v>
      </c>
      <c r="AL34" s="72">
        <v>28</v>
      </c>
    </row>
    <row r="35" spans="1:38" ht="13.5">
      <c r="A35" s="45"/>
      <c r="B35" s="59"/>
      <c r="C35" s="59"/>
      <c r="D35" s="59"/>
      <c r="E35" s="59"/>
      <c r="F35" s="79"/>
      <c r="G35" s="80">
        <v>1355</v>
      </c>
      <c r="H35" s="79"/>
      <c r="I35" s="81">
        <v>24663</v>
      </c>
      <c r="J35" s="82"/>
      <c r="K35" s="81"/>
      <c r="L35" s="80">
        <v>165</v>
      </c>
      <c r="M35" s="80" t="s">
        <v>112</v>
      </c>
      <c r="N35" s="79"/>
      <c r="O35" s="81"/>
      <c r="P35" s="80"/>
      <c r="Q35" s="80"/>
      <c r="R35" s="83">
        <f>SUM(O34:Q34)</f>
        <v>74345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23405</v>
      </c>
      <c r="J36" s="65">
        <f>I36/H37*100</f>
        <v>54.478376239467444</v>
      </c>
      <c r="K36" s="64"/>
      <c r="L36" s="63">
        <v>7</v>
      </c>
      <c r="M36" s="63" t="s">
        <v>112</v>
      </c>
      <c r="N36" s="62"/>
      <c r="O36" s="64"/>
      <c r="P36" s="63"/>
      <c r="Q36" s="63"/>
      <c r="R36" s="66">
        <f>R38/H37*100</f>
        <v>95.55188305944789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956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45000</v>
      </c>
      <c r="G37" s="73">
        <v>45</v>
      </c>
      <c r="H37" s="62">
        <v>42962</v>
      </c>
      <c r="I37" s="74"/>
      <c r="J37" s="75"/>
      <c r="K37" s="64">
        <v>42928</v>
      </c>
      <c r="L37" s="76"/>
      <c r="M37" s="76"/>
      <c r="N37" s="62">
        <v>1911</v>
      </c>
      <c r="O37" s="64">
        <v>1198</v>
      </c>
      <c r="P37" s="63">
        <v>1608</v>
      </c>
      <c r="Q37" s="63">
        <v>38245</v>
      </c>
      <c r="R37" s="77"/>
      <c r="S37" s="78" t="s">
        <v>112</v>
      </c>
      <c r="T37" s="63">
        <v>59</v>
      </c>
      <c r="U37" s="63">
        <v>3613</v>
      </c>
      <c r="V37" s="63">
        <v>19733</v>
      </c>
      <c r="W37" s="63">
        <v>693</v>
      </c>
      <c r="X37" s="63">
        <v>6226</v>
      </c>
      <c r="Y37" s="63">
        <v>12638</v>
      </c>
      <c r="Z37" s="63" t="s">
        <v>112</v>
      </c>
      <c r="AA37" s="62" t="s">
        <v>112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295709</v>
      </c>
      <c r="AJ37" s="74">
        <v>223534</v>
      </c>
      <c r="AK37" s="76">
        <v>177982</v>
      </c>
      <c r="AL37" s="72">
        <v>28</v>
      </c>
    </row>
    <row r="38" spans="1:38" ht="13.5">
      <c r="A38" s="45"/>
      <c r="B38" s="59"/>
      <c r="C38" s="59"/>
      <c r="D38" s="59"/>
      <c r="E38" s="59"/>
      <c r="F38" s="79"/>
      <c r="G38" s="80">
        <v>1993</v>
      </c>
      <c r="H38" s="79"/>
      <c r="I38" s="81">
        <v>19557</v>
      </c>
      <c r="J38" s="82"/>
      <c r="K38" s="81"/>
      <c r="L38" s="80">
        <v>34</v>
      </c>
      <c r="M38" s="80" t="s">
        <v>112</v>
      </c>
      <c r="N38" s="79"/>
      <c r="O38" s="81"/>
      <c r="P38" s="80"/>
      <c r="Q38" s="80"/>
      <c r="R38" s="83">
        <f>SUM(O37:Q37)</f>
        <v>41051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956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73337</v>
      </c>
      <c r="J39" s="65">
        <f>I39/H40*100</f>
        <v>62.38420510901095</v>
      </c>
      <c r="K39" s="64"/>
      <c r="L39" s="63">
        <v>31</v>
      </c>
      <c r="M39" s="63" t="s">
        <v>112</v>
      </c>
      <c r="N39" s="62"/>
      <c r="O39" s="64"/>
      <c r="P39" s="63"/>
      <c r="Q39" s="63"/>
      <c r="R39" s="66">
        <f>R41/H40*100</f>
        <v>98.16174281412421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1035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120950</v>
      </c>
      <c r="G40" s="73">
        <v>45</v>
      </c>
      <c r="H40" s="62">
        <v>117557</v>
      </c>
      <c r="I40" s="74"/>
      <c r="J40" s="75"/>
      <c r="K40" s="64">
        <v>117358</v>
      </c>
      <c r="L40" s="76"/>
      <c r="M40" s="76"/>
      <c r="N40" s="62">
        <v>2161</v>
      </c>
      <c r="O40" s="64">
        <v>1980</v>
      </c>
      <c r="P40" s="63">
        <v>8975</v>
      </c>
      <c r="Q40" s="63">
        <v>104441</v>
      </c>
      <c r="R40" s="77">
        <v>0</v>
      </c>
      <c r="S40" s="78">
        <v>54</v>
      </c>
      <c r="T40" s="63">
        <v>715</v>
      </c>
      <c r="U40" s="63">
        <v>26516</v>
      </c>
      <c r="V40" s="63">
        <v>46052</v>
      </c>
      <c r="W40" s="63">
        <v>1835</v>
      </c>
      <c r="X40" s="63">
        <v>16098</v>
      </c>
      <c r="Y40" s="63">
        <v>26287</v>
      </c>
      <c r="Z40" s="63" t="s">
        <v>112</v>
      </c>
      <c r="AA40" s="62">
        <v>42</v>
      </c>
      <c r="AB40" s="64" t="s">
        <v>112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881476</v>
      </c>
      <c r="AJ40" s="74">
        <v>684814</v>
      </c>
      <c r="AK40" s="76">
        <v>557565</v>
      </c>
      <c r="AL40" s="72">
        <v>56</v>
      </c>
    </row>
    <row r="41" spans="1:38" ht="13.5">
      <c r="A41" s="150"/>
      <c r="B41" s="59"/>
      <c r="C41" s="59"/>
      <c r="D41" s="59"/>
      <c r="E41" s="59"/>
      <c r="F41" s="79"/>
      <c r="G41" s="80">
        <v>3348</v>
      </c>
      <c r="H41" s="79"/>
      <c r="I41" s="81">
        <v>44220</v>
      </c>
      <c r="J41" s="82"/>
      <c r="K41" s="81"/>
      <c r="L41" s="80">
        <v>199</v>
      </c>
      <c r="M41" s="80" t="s">
        <v>112</v>
      </c>
      <c r="N41" s="79"/>
      <c r="O41" s="81"/>
      <c r="P41" s="80"/>
      <c r="Q41" s="80"/>
      <c r="R41" s="83">
        <f>SUM(O40:Q40)</f>
        <v>115396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993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82440</v>
      </c>
      <c r="J42" s="65">
        <f>I42/H43*100</f>
        <v>33.476133433496436</v>
      </c>
      <c r="K42" s="64"/>
      <c r="L42" s="63">
        <v>67</v>
      </c>
      <c r="M42" s="63">
        <v>2</v>
      </c>
      <c r="N42" s="62"/>
      <c r="O42" s="64"/>
      <c r="P42" s="63"/>
      <c r="Q42" s="63"/>
      <c r="R42" s="66">
        <f>R44/H43*100</f>
        <v>85.68777536393722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4117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262289</v>
      </c>
      <c r="G43" s="73">
        <v>4922</v>
      </c>
      <c r="H43" s="62">
        <v>246265</v>
      </c>
      <c r="I43" s="74"/>
      <c r="J43" s="75"/>
      <c r="K43" s="64">
        <v>244782</v>
      </c>
      <c r="L43" s="76"/>
      <c r="M43" s="76"/>
      <c r="N43" s="62">
        <v>35246</v>
      </c>
      <c r="O43" s="64">
        <v>42692</v>
      </c>
      <c r="P43" s="63">
        <v>4101</v>
      </c>
      <c r="Q43" s="63">
        <v>164226</v>
      </c>
      <c r="R43" s="77"/>
      <c r="S43" s="78">
        <v>77</v>
      </c>
      <c r="T43" s="63">
        <v>557</v>
      </c>
      <c r="U43" s="63">
        <v>25223</v>
      </c>
      <c r="V43" s="63">
        <v>56583</v>
      </c>
      <c r="W43" s="63">
        <v>2480</v>
      </c>
      <c r="X43" s="63">
        <v>18522</v>
      </c>
      <c r="Y43" s="63">
        <v>142823</v>
      </c>
      <c r="Z43" s="63" t="s">
        <v>112</v>
      </c>
      <c r="AA43" s="62">
        <v>19941</v>
      </c>
      <c r="AB43" s="64" t="s">
        <v>112</v>
      </c>
      <c r="AC43" s="63" t="s">
        <v>112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1546559</v>
      </c>
      <c r="AJ43" s="74">
        <v>1071069</v>
      </c>
      <c r="AK43" s="76">
        <v>813331</v>
      </c>
      <c r="AL43" s="72">
        <v>286</v>
      </c>
    </row>
    <row r="44" spans="1:38" ht="13.5">
      <c r="A44" s="45"/>
      <c r="B44" s="59"/>
      <c r="C44" s="59"/>
      <c r="D44" s="59"/>
      <c r="E44" s="59"/>
      <c r="F44" s="79"/>
      <c r="G44" s="80">
        <v>11102</v>
      </c>
      <c r="H44" s="79"/>
      <c r="I44" s="81">
        <v>163825</v>
      </c>
      <c r="J44" s="82"/>
      <c r="K44" s="81"/>
      <c r="L44" s="80">
        <v>334</v>
      </c>
      <c r="M44" s="80">
        <v>1149</v>
      </c>
      <c r="N44" s="79"/>
      <c r="O44" s="81"/>
      <c r="P44" s="80"/>
      <c r="Q44" s="80"/>
      <c r="R44" s="83">
        <f>SUM(O43:Q43)</f>
        <v>211019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4092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155777</v>
      </c>
      <c r="J45" s="65">
        <f>I45/H46*100</f>
        <v>42.81681701491389</v>
      </c>
      <c r="K45" s="64"/>
      <c r="L45" s="63">
        <v>98</v>
      </c>
      <c r="M45" s="63">
        <v>2</v>
      </c>
      <c r="N45" s="62"/>
      <c r="O45" s="64"/>
      <c r="P45" s="63"/>
      <c r="Q45" s="63"/>
      <c r="R45" s="66">
        <f>R47/H46*100</f>
        <v>89.71832379570229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5152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383239</v>
      </c>
      <c r="G46" s="73">
        <v>4967</v>
      </c>
      <c r="H46" s="62">
        <v>363822</v>
      </c>
      <c r="I46" s="74"/>
      <c r="J46" s="75"/>
      <c r="K46" s="64">
        <v>362140</v>
      </c>
      <c r="L46" s="76"/>
      <c r="M46" s="76"/>
      <c r="N46" s="62">
        <v>37407</v>
      </c>
      <c r="O46" s="64">
        <v>44672</v>
      </c>
      <c r="P46" s="63">
        <v>13076</v>
      </c>
      <c r="Q46" s="63">
        <v>268667</v>
      </c>
      <c r="R46" s="86"/>
      <c r="S46" s="78">
        <v>131</v>
      </c>
      <c r="T46" s="63">
        <v>1272</v>
      </c>
      <c r="U46" s="63">
        <v>51739</v>
      </c>
      <c r="V46" s="63">
        <v>102635</v>
      </c>
      <c r="W46" s="63">
        <v>4315</v>
      </c>
      <c r="X46" s="63">
        <v>34620</v>
      </c>
      <c r="Y46" s="63">
        <v>169110</v>
      </c>
      <c r="Z46" s="63" t="s">
        <v>112</v>
      </c>
      <c r="AA46" s="62">
        <v>19983</v>
      </c>
      <c r="AB46" s="64" t="s">
        <v>112</v>
      </c>
      <c r="AC46" s="63" t="s">
        <v>112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2428035</v>
      </c>
      <c r="AJ46" s="74">
        <v>1755883</v>
      </c>
      <c r="AK46" s="76">
        <v>1370896</v>
      </c>
      <c r="AL46" s="72">
        <v>342</v>
      </c>
    </row>
    <row r="47" spans="1:38" ht="13.5">
      <c r="A47" s="150"/>
      <c r="B47" s="59"/>
      <c r="C47" s="59"/>
      <c r="D47" s="59"/>
      <c r="E47" s="59"/>
      <c r="F47" s="79"/>
      <c r="G47" s="80">
        <v>14450</v>
      </c>
      <c r="H47" s="79"/>
      <c r="I47" s="81">
        <v>208045</v>
      </c>
      <c r="J47" s="82"/>
      <c r="K47" s="81"/>
      <c r="L47" s="80">
        <v>533</v>
      </c>
      <c r="M47" s="80">
        <v>1149</v>
      </c>
      <c r="N47" s="79"/>
      <c r="O47" s="81"/>
      <c r="P47" s="80"/>
      <c r="Q47" s="80"/>
      <c r="R47" s="83">
        <f>SUM(O46:Q46)</f>
        <v>326415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5085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237477</v>
      </c>
      <c r="J54" s="65">
        <f>I54/H55*100</f>
        <v>49.43914960590579</v>
      </c>
      <c r="K54" s="64">
        <f aca="true" t="shared" si="1" ref="K54:Q56">SUM(K9,K12,K18,K21,K33,K36,K42)</f>
        <v>0</v>
      </c>
      <c r="L54" s="63">
        <f t="shared" si="1"/>
        <v>157</v>
      </c>
      <c r="M54" s="63">
        <f t="shared" si="1"/>
        <v>21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91.95718883628747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40747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517142</v>
      </c>
      <c r="G55" s="73">
        <f t="shared" si="0"/>
        <v>19967</v>
      </c>
      <c r="H55" s="62">
        <f t="shared" si="0"/>
        <v>480342</v>
      </c>
      <c r="I55" s="74">
        <f t="shared" si="0"/>
        <v>0</v>
      </c>
      <c r="J55" s="88"/>
      <c r="K55" s="64">
        <f t="shared" si="1"/>
        <v>469364</v>
      </c>
      <c r="L55" s="76">
        <f t="shared" si="1"/>
        <v>0</v>
      </c>
      <c r="M55" s="76">
        <f t="shared" si="1"/>
        <v>0</v>
      </c>
      <c r="N55" s="62">
        <f t="shared" si="1"/>
        <v>38633</v>
      </c>
      <c r="O55" s="64">
        <f t="shared" si="1"/>
        <v>46603</v>
      </c>
      <c r="P55" s="63">
        <f t="shared" si="1"/>
        <v>52251</v>
      </c>
      <c r="Q55" s="63">
        <f t="shared" si="1"/>
        <v>342855</v>
      </c>
      <c r="R55" s="77"/>
      <c r="S55" s="78">
        <f t="shared" si="2"/>
        <v>159</v>
      </c>
      <c r="T55" s="63">
        <f t="shared" si="2"/>
        <v>1710</v>
      </c>
      <c r="U55" s="63">
        <f t="shared" si="2"/>
        <v>111649</v>
      </c>
      <c r="V55" s="63">
        <f t="shared" si="2"/>
        <v>123959</v>
      </c>
      <c r="W55" s="63">
        <f t="shared" si="2"/>
        <v>5459</v>
      </c>
      <c r="X55" s="63">
        <f t="shared" si="2"/>
        <v>48345</v>
      </c>
      <c r="Y55" s="63">
        <f t="shared" si="2"/>
        <v>189061</v>
      </c>
      <c r="Z55" s="63">
        <f t="shared" si="2"/>
        <v>0</v>
      </c>
      <c r="AA55" s="62">
        <f t="shared" si="2"/>
        <v>21209</v>
      </c>
      <c r="AB55" s="64">
        <f t="shared" si="2"/>
        <v>0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</v>
      </c>
      <c r="AH55" s="63">
        <f t="shared" si="2"/>
        <v>0</v>
      </c>
      <c r="AI55" s="64">
        <f t="shared" si="2"/>
        <v>4147187</v>
      </c>
      <c r="AJ55" s="74">
        <f t="shared" si="2"/>
        <v>2685716</v>
      </c>
      <c r="AK55" s="76">
        <f t="shared" si="2"/>
        <v>1978444</v>
      </c>
      <c r="AL55" s="72">
        <f t="shared" si="2"/>
        <v>346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16833</v>
      </c>
      <c r="H56" s="91">
        <f>SUM(H11,H14,H20,H23,H35,H38,H44)</f>
        <v>0</v>
      </c>
      <c r="I56" s="93">
        <f>SUM(I11,I14,I20,I23,I35,I38,I44)</f>
        <v>242865</v>
      </c>
      <c r="J56" s="91"/>
      <c r="K56" s="93">
        <f t="shared" si="1"/>
        <v>0</v>
      </c>
      <c r="L56" s="92">
        <f t="shared" si="1"/>
        <v>3027</v>
      </c>
      <c r="M56" s="92">
        <f t="shared" si="1"/>
        <v>7951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441709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38955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9">
      <selection activeCell="R36" sqref="R36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108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松野町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>
        <f>SUM(O10:Q10)</f>
        <v>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10706</v>
      </c>
      <c r="J12" s="65">
        <f>I12/H13*100</f>
        <v>91.83393377937897</v>
      </c>
      <c r="K12" s="64"/>
      <c r="L12" s="63">
        <v>10</v>
      </c>
      <c r="M12" s="63"/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8131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22672</v>
      </c>
      <c r="G13" s="73"/>
      <c r="H13" s="62">
        <v>11658</v>
      </c>
      <c r="I13" s="74"/>
      <c r="J13" s="75"/>
      <c r="K13" s="64">
        <v>11088</v>
      </c>
      <c r="L13" s="76"/>
      <c r="M13" s="76"/>
      <c r="N13" s="62"/>
      <c r="O13" s="64"/>
      <c r="P13" s="63">
        <v>7320</v>
      </c>
      <c r="Q13" s="63">
        <v>4338</v>
      </c>
      <c r="R13" s="77"/>
      <c r="S13" s="78">
        <v>30</v>
      </c>
      <c r="T13" s="63">
        <v>42</v>
      </c>
      <c r="U13" s="63">
        <v>9669</v>
      </c>
      <c r="V13" s="63">
        <v>965</v>
      </c>
      <c r="W13" s="63"/>
      <c r="X13" s="63">
        <v>714</v>
      </c>
      <c r="Y13" s="63">
        <v>238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174527</v>
      </c>
      <c r="AJ13" s="74">
        <v>116529</v>
      </c>
      <c r="AK13" s="76">
        <v>75062</v>
      </c>
      <c r="AL13" s="72">
        <v>2</v>
      </c>
    </row>
    <row r="14" spans="1:38" ht="13.5">
      <c r="A14" s="150"/>
      <c r="B14" s="59"/>
      <c r="C14" s="59"/>
      <c r="D14" s="59"/>
      <c r="E14" s="59"/>
      <c r="F14" s="79"/>
      <c r="G14" s="80">
        <v>11014</v>
      </c>
      <c r="H14" s="79"/>
      <c r="I14" s="81">
        <v>952</v>
      </c>
      <c r="J14" s="82"/>
      <c r="K14" s="81"/>
      <c r="L14" s="80">
        <v>570</v>
      </c>
      <c r="M14" s="80"/>
      <c r="N14" s="79"/>
      <c r="O14" s="81"/>
      <c r="P14" s="80"/>
      <c r="Q14" s="80"/>
      <c r="R14" s="83">
        <f>SUM(O13:Q13)</f>
        <v>11658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7891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10706</v>
      </c>
      <c r="J15" s="65">
        <f>I15/H16*100</f>
        <v>91.83393377937897</v>
      </c>
      <c r="K15" s="64"/>
      <c r="L15" s="63">
        <v>10</v>
      </c>
      <c r="M15" s="63"/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8131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22672</v>
      </c>
      <c r="G16" s="73"/>
      <c r="H16" s="62">
        <v>11658</v>
      </c>
      <c r="I16" s="74"/>
      <c r="J16" s="75"/>
      <c r="K16" s="64">
        <v>11088</v>
      </c>
      <c r="L16" s="76"/>
      <c r="M16" s="76"/>
      <c r="N16" s="62"/>
      <c r="O16" s="64"/>
      <c r="P16" s="63">
        <v>7320</v>
      </c>
      <c r="Q16" s="63">
        <v>4338</v>
      </c>
      <c r="R16" s="77"/>
      <c r="S16" s="78">
        <v>30</v>
      </c>
      <c r="T16" s="63">
        <v>42</v>
      </c>
      <c r="U16" s="63">
        <v>9669</v>
      </c>
      <c r="V16" s="63">
        <v>965</v>
      </c>
      <c r="W16" s="63"/>
      <c r="X16" s="63">
        <v>714</v>
      </c>
      <c r="Y16" s="63">
        <v>238</v>
      </c>
      <c r="Z16" s="63"/>
      <c r="AA16" s="62"/>
      <c r="AB16" s="64"/>
      <c r="AC16" s="63"/>
      <c r="AD16" s="63"/>
      <c r="AE16" s="62"/>
      <c r="AF16" s="76"/>
      <c r="AG16" s="64"/>
      <c r="AH16" s="63"/>
      <c r="AI16" s="64">
        <v>174527</v>
      </c>
      <c r="AJ16" s="74">
        <v>116529</v>
      </c>
      <c r="AK16" s="76">
        <v>75062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>
        <v>11014</v>
      </c>
      <c r="H17" s="79"/>
      <c r="I17" s="81">
        <v>952</v>
      </c>
      <c r="J17" s="82"/>
      <c r="K17" s="81"/>
      <c r="L17" s="80">
        <v>570</v>
      </c>
      <c r="M17" s="80"/>
      <c r="N17" s="79"/>
      <c r="O17" s="81"/>
      <c r="P17" s="80"/>
      <c r="Q17" s="80"/>
      <c r="R17" s="83">
        <f>SUM(O16:Q16)</f>
        <v>11658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7891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9511</v>
      </c>
      <c r="J18" s="65">
        <f>I18/H19*100</f>
        <v>93.30913371921908</v>
      </c>
      <c r="K18" s="64"/>
      <c r="L18" s="63">
        <v>2</v>
      </c>
      <c r="M18" s="63">
        <v>1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3442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10193</v>
      </c>
      <c r="G19" s="73"/>
      <c r="H19" s="62">
        <v>10193</v>
      </c>
      <c r="I19" s="74"/>
      <c r="J19" s="75"/>
      <c r="K19" s="64">
        <v>9531</v>
      </c>
      <c r="L19" s="76"/>
      <c r="M19" s="76"/>
      <c r="N19" s="62"/>
      <c r="O19" s="64">
        <v>640</v>
      </c>
      <c r="P19" s="63">
        <v>7925</v>
      </c>
      <c r="Q19" s="63">
        <v>1628</v>
      </c>
      <c r="R19" s="77"/>
      <c r="S19" s="78"/>
      <c r="T19" s="63">
        <v>53</v>
      </c>
      <c r="U19" s="63">
        <v>9272</v>
      </c>
      <c r="V19" s="63">
        <v>186</v>
      </c>
      <c r="W19" s="63">
        <v>5</v>
      </c>
      <c r="X19" s="63">
        <v>134</v>
      </c>
      <c r="Y19" s="63">
        <v>543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160163</v>
      </c>
      <c r="AJ19" s="74">
        <v>97700</v>
      </c>
      <c r="AK19" s="76">
        <v>64796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682</v>
      </c>
      <c r="J20" s="82"/>
      <c r="K20" s="81"/>
      <c r="L20" s="80">
        <v>22</v>
      </c>
      <c r="M20" s="80">
        <v>640</v>
      </c>
      <c r="N20" s="79"/>
      <c r="O20" s="81"/>
      <c r="P20" s="80"/>
      <c r="Q20" s="80"/>
      <c r="R20" s="83">
        <f>SUM(O19:Q19)</f>
        <v>10193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3431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16509</v>
      </c>
      <c r="J21" s="65">
        <f>I21/H22*100</f>
        <v>59.314482808177345</v>
      </c>
      <c r="K21" s="64"/>
      <c r="L21" s="63">
        <v>16</v>
      </c>
      <c r="M21" s="63">
        <v>1</v>
      </c>
      <c r="N21" s="62"/>
      <c r="O21" s="64"/>
      <c r="P21" s="63"/>
      <c r="Q21" s="63"/>
      <c r="R21" s="66">
        <f>(O22+P22+Q22)/H22*100</f>
        <v>98.79279991377142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2728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27856</v>
      </c>
      <c r="G22" s="73"/>
      <c r="H22" s="62">
        <v>27833</v>
      </c>
      <c r="I22" s="74"/>
      <c r="J22" s="75"/>
      <c r="K22" s="64">
        <v>27541</v>
      </c>
      <c r="L22" s="76"/>
      <c r="M22" s="76"/>
      <c r="N22" s="62">
        <v>336</v>
      </c>
      <c r="O22" s="64">
        <v>22</v>
      </c>
      <c r="P22" s="63">
        <v>4906</v>
      </c>
      <c r="Q22" s="63">
        <v>22569</v>
      </c>
      <c r="R22" s="77"/>
      <c r="S22" s="78">
        <v>12</v>
      </c>
      <c r="T22" s="63">
        <v>13</v>
      </c>
      <c r="U22" s="63">
        <v>7376</v>
      </c>
      <c r="V22" s="63">
        <v>9108</v>
      </c>
      <c r="W22" s="63">
        <v>255</v>
      </c>
      <c r="X22" s="63">
        <v>4648</v>
      </c>
      <c r="Y22" s="63">
        <v>6421</v>
      </c>
      <c r="Z22" s="63"/>
      <c r="AA22" s="62"/>
      <c r="AB22" s="64"/>
      <c r="AC22" s="63"/>
      <c r="AD22" s="63"/>
      <c r="AE22" s="62"/>
      <c r="AF22" s="76"/>
      <c r="AG22" s="64"/>
      <c r="AH22" s="63"/>
      <c r="AI22" s="64">
        <v>306049</v>
      </c>
      <c r="AJ22" s="74">
        <v>180041</v>
      </c>
      <c r="AK22" s="76">
        <v>125601</v>
      </c>
      <c r="AL22" s="72">
        <v>5</v>
      </c>
    </row>
    <row r="23" spans="1:38" ht="13.5">
      <c r="A23" s="45"/>
      <c r="B23" s="59"/>
      <c r="C23" s="59"/>
      <c r="D23" s="59"/>
      <c r="E23" s="59"/>
      <c r="F23" s="79"/>
      <c r="G23" s="80">
        <v>23</v>
      </c>
      <c r="H23" s="79"/>
      <c r="I23" s="81">
        <v>11324</v>
      </c>
      <c r="J23" s="82"/>
      <c r="K23" s="81"/>
      <c r="L23" s="80">
        <v>138</v>
      </c>
      <c r="M23" s="80">
        <v>154</v>
      </c>
      <c r="N23" s="79"/>
      <c r="O23" s="81"/>
      <c r="P23" s="80"/>
      <c r="Q23" s="80"/>
      <c r="R23" s="83">
        <f>SUM(O22:Q22)</f>
        <v>27497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2692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26020</v>
      </c>
      <c r="J24" s="65">
        <f>I24/H25*100</f>
        <v>68.42686582864356</v>
      </c>
      <c r="K24" s="64"/>
      <c r="L24" s="63">
        <v>18</v>
      </c>
      <c r="M24" s="63">
        <v>2</v>
      </c>
      <c r="N24" s="62"/>
      <c r="O24" s="64"/>
      <c r="P24" s="63"/>
      <c r="Q24" s="63"/>
      <c r="R24" s="66">
        <f>(O25+P25+Q25)/H25*100</f>
        <v>99.11639404617894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6170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38049</v>
      </c>
      <c r="G25" s="73"/>
      <c r="H25" s="62">
        <v>38026</v>
      </c>
      <c r="I25" s="74"/>
      <c r="J25" s="75"/>
      <c r="K25" s="64">
        <v>37072</v>
      </c>
      <c r="L25" s="76"/>
      <c r="M25" s="76"/>
      <c r="N25" s="62">
        <v>336</v>
      </c>
      <c r="O25" s="64">
        <v>662</v>
      </c>
      <c r="P25" s="63">
        <v>12831</v>
      </c>
      <c r="Q25" s="63">
        <v>24197</v>
      </c>
      <c r="R25" s="77"/>
      <c r="S25" s="78">
        <v>12</v>
      </c>
      <c r="T25" s="63">
        <v>66</v>
      </c>
      <c r="U25" s="63">
        <v>16648</v>
      </c>
      <c r="V25" s="63">
        <v>9294</v>
      </c>
      <c r="W25" s="63">
        <v>260</v>
      </c>
      <c r="X25" s="63">
        <v>4782</v>
      </c>
      <c r="Y25" s="63">
        <v>6964</v>
      </c>
      <c r="Z25" s="63"/>
      <c r="AA25" s="62"/>
      <c r="AB25" s="64"/>
      <c r="AC25" s="63"/>
      <c r="AD25" s="63"/>
      <c r="AE25" s="62"/>
      <c r="AF25" s="76"/>
      <c r="AG25" s="64"/>
      <c r="AH25" s="63"/>
      <c r="AI25" s="64">
        <v>466212</v>
      </c>
      <c r="AJ25" s="74">
        <v>277741</v>
      </c>
      <c r="AK25" s="76">
        <v>190397</v>
      </c>
      <c r="AL25" s="72">
        <v>6</v>
      </c>
    </row>
    <row r="26" spans="1:38" ht="13.5">
      <c r="A26" s="150"/>
      <c r="B26" s="59"/>
      <c r="C26" s="59"/>
      <c r="D26" s="59"/>
      <c r="E26" s="59"/>
      <c r="F26" s="79"/>
      <c r="G26" s="80">
        <v>23</v>
      </c>
      <c r="H26" s="79"/>
      <c r="I26" s="81">
        <v>12006</v>
      </c>
      <c r="J26" s="82"/>
      <c r="K26" s="81"/>
      <c r="L26" s="80">
        <v>160</v>
      </c>
      <c r="M26" s="80">
        <v>794</v>
      </c>
      <c r="N26" s="79"/>
      <c r="O26" s="81"/>
      <c r="P26" s="80"/>
      <c r="Q26" s="80"/>
      <c r="R26" s="83">
        <f>SUM(O25:Q25)</f>
        <v>37690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6123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36726</v>
      </c>
      <c r="J27" s="65">
        <f>I27/H28*100</f>
        <v>73.91916914902181</v>
      </c>
      <c r="K27" s="64"/>
      <c r="L27" s="63">
        <v>28</v>
      </c>
      <c r="M27" s="63">
        <v>2</v>
      </c>
      <c r="N27" s="62"/>
      <c r="O27" s="64"/>
      <c r="P27" s="63"/>
      <c r="Q27" s="63"/>
      <c r="R27" s="66">
        <f>(O28+P28+Q28)/H28*100</f>
        <v>99.3237259479913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14301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60721</v>
      </c>
      <c r="G28" s="73"/>
      <c r="H28" s="62">
        <v>49684</v>
      </c>
      <c r="I28" s="74"/>
      <c r="J28" s="75"/>
      <c r="K28" s="64">
        <v>48160</v>
      </c>
      <c r="L28" s="76"/>
      <c r="M28" s="76"/>
      <c r="N28" s="62">
        <v>336</v>
      </c>
      <c r="O28" s="64">
        <v>662</v>
      </c>
      <c r="P28" s="63">
        <v>20151</v>
      </c>
      <c r="Q28" s="63">
        <v>28535</v>
      </c>
      <c r="R28" s="77"/>
      <c r="S28" s="78">
        <v>42</v>
      </c>
      <c r="T28" s="63">
        <v>108</v>
      </c>
      <c r="U28" s="63">
        <v>26317</v>
      </c>
      <c r="V28" s="63">
        <v>10259</v>
      </c>
      <c r="W28" s="63">
        <v>260</v>
      </c>
      <c r="X28" s="63">
        <v>5496</v>
      </c>
      <c r="Y28" s="63">
        <v>7202</v>
      </c>
      <c r="Z28" s="63"/>
      <c r="AA28" s="62"/>
      <c r="AB28" s="64"/>
      <c r="AC28" s="63"/>
      <c r="AD28" s="63"/>
      <c r="AE28" s="62"/>
      <c r="AF28" s="76"/>
      <c r="AG28" s="64"/>
      <c r="AH28" s="63"/>
      <c r="AI28" s="64">
        <v>640739</v>
      </c>
      <c r="AJ28" s="74">
        <v>394270</v>
      </c>
      <c r="AK28" s="76">
        <v>265459</v>
      </c>
      <c r="AL28" s="72">
        <v>8</v>
      </c>
    </row>
    <row r="29" spans="1:38" ht="13.5">
      <c r="A29" s="150"/>
      <c r="B29" s="59"/>
      <c r="C29" s="59"/>
      <c r="D29" s="59"/>
      <c r="E29" s="59"/>
      <c r="F29" s="79"/>
      <c r="G29" s="80">
        <v>11037</v>
      </c>
      <c r="H29" s="79"/>
      <c r="I29" s="81">
        <v>12958</v>
      </c>
      <c r="J29" s="82"/>
      <c r="K29" s="81"/>
      <c r="L29" s="80">
        <v>730</v>
      </c>
      <c r="M29" s="80">
        <v>794</v>
      </c>
      <c r="N29" s="79"/>
      <c r="O29" s="81"/>
      <c r="P29" s="80"/>
      <c r="Q29" s="80"/>
      <c r="R29" s="83">
        <f>SUM(O28:Q28)</f>
        <v>49348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14014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36726</v>
      </c>
      <c r="J30" s="65">
        <f>I30/H31*100</f>
        <v>73.91916914902181</v>
      </c>
      <c r="K30" s="64"/>
      <c r="L30" s="63">
        <v>28</v>
      </c>
      <c r="M30" s="63">
        <v>2</v>
      </c>
      <c r="N30" s="62"/>
      <c r="O30" s="64"/>
      <c r="P30" s="63"/>
      <c r="Q30" s="63"/>
      <c r="R30" s="66">
        <f>(O31+P31+Q31)/H31*100</f>
        <v>99.3237259479913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14301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60721</v>
      </c>
      <c r="G31" s="73"/>
      <c r="H31" s="62">
        <v>49684</v>
      </c>
      <c r="I31" s="74"/>
      <c r="J31" s="75"/>
      <c r="K31" s="64">
        <v>48160</v>
      </c>
      <c r="L31" s="76"/>
      <c r="M31" s="76"/>
      <c r="N31" s="62">
        <v>336</v>
      </c>
      <c r="O31" s="64">
        <v>662</v>
      </c>
      <c r="P31" s="63">
        <v>20151</v>
      </c>
      <c r="Q31" s="63">
        <v>28535</v>
      </c>
      <c r="R31" s="86"/>
      <c r="S31" s="78">
        <v>42</v>
      </c>
      <c r="T31" s="63">
        <v>108</v>
      </c>
      <c r="U31" s="63">
        <v>26317</v>
      </c>
      <c r="V31" s="63">
        <v>10259</v>
      </c>
      <c r="W31" s="63">
        <v>260</v>
      </c>
      <c r="X31" s="63">
        <v>5496</v>
      </c>
      <c r="Y31" s="63">
        <v>7202</v>
      </c>
      <c r="Z31" s="63"/>
      <c r="AA31" s="62"/>
      <c r="AB31" s="64"/>
      <c r="AC31" s="63"/>
      <c r="AD31" s="63"/>
      <c r="AE31" s="62"/>
      <c r="AF31" s="76"/>
      <c r="AG31" s="64"/>
      <c r="AH31" s="63"/>
      <c r="AI31" s="64">
        <v>640739</v>
      </c>
      <c r="AJ31" s="74">
        <v>394270</v>
      </c>
      <c r="AK31" s="76">
        <v>265459</v>
      </c>
      <c r="AL31" s="72">
        <v>8</v>
      </c>
    </row>
    <row r="32" spans="1:38" ht="13.5">
      <c r="A32" s="150"/>
      <c r="B32" s="59"/>
      <c r="C32" s="59"/>
      <c r="D32" s="59"/>
      <c r="E32" s="59"/>
      <c r="F32" s="79"/>
      <c r="G32" s="80">
        <v>11037</v>
      </c>
      <c r="H32" s="79"/>
      <c r="I32" s="81">
        <v>12958</v>
      </c>
      <c r="J32" s="82"/>
      <c r="K32" s="81"/>
      <c r="L32" s="80">
        <v>730</v>
      </c>
      <c r="M32" s="80">
        <v>794</v>
      </c>
      <c r="N32" s="79"/>
      <c r="O32" s="81"/>
      <c r="P32" s="80"/>
      <c r="Q32" s="80"/>
      <c r="R32" s="83">
        <f>SUM(O31:Q31)</f>
        <v>49348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14014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13380</v>
      </c>
      <c r="J33" s="65">
        <f>I33/H34*100</f>
        <v>96.8442385639838</v>
      </c>
      <c r="K33" s="64"/>
      <c r="L33" s="63">
        <v>10</v>
      </c>
      <c r="M33" s="63" t="s">
        <v>112</v>
      </c>
      <c r="N33" s="62"/>
      <c r="O33" s="64"/>
      <c r="P33" s="63"/>
      <c r="Q33" s="63"/>
      <c r="R33" s="66">
        <f>R35/H34*100</f>
        <v>97.61146496815286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3366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13816</v>
      </c>
      <c r="G34" s="73" t="s">
        <v>112</v>
      </c>
      <c r="H34" s="62">
        <v>13816</v>
      </c>
      <c r="I34" s="74"/>
      <c r="J34" s="75"/>
      <c r="K34" s="64">
        <v>13454</v>
      </c>
      <c r="L34" s="76"/>
      <c r="M34" s="76"/>
      <c r="N34" s="62">
        <v>330</v>
      </c>
      <c r="O34" s="64">
        <v>48</v>
      </c>
      <c r="P34" s="63" t="s">
        <v>112</v>
      </c>
      <c r="Q34" s="63">
        <v>13438</v>
      </c>
      <c r="R34" s="77"/>
      <c r="S34" s="78" t="s">
        <v>112</v>
      </c>
      <c r="T34" s="63">
        <v>45</v>
      </c>
      <c r="U34" s="63">
        <v>3110</v>
      </c>
      <c r="V34" s="63">
        <v>10225</v>
      </c>
      <c r="W34" s="63">
        <v>37</v>
      </c>
      <c r="X34" s="63">
        <v>6</v>
      </c>
      <c r="Y34" s="63">
        <v>393</v>
      </c>
      <c r="Z34" s="63" t="s">
        <v>112</v>
      </c>
      <c r="AA34" s="62" t="s">
        <v>112</v>
      </c>
      <c r="AB34" s="64">
        <v>1</v>
      </c>
      <c r="AC34" s="63">
        <v>4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122261</v>
      </c>
      <c r="AJ34" s="74">
        <v>94088</v>
      </c>
      <c r="AK34" s="76">
        <v>74798</v>
      </c>
      <c r="AL34" s="72">
        <v>9</v>
      </c>
    </row>
    <row r="35" spans="1:38" ht="13.5">
      <c r="A35" s="45"/>
      <c r="B35" s="59"/>
      <c r="C35" s="59"/>
      <c r="D35" s="59"/>
      <c r="E35" s="59"/>
      <c r="F35" s="79"/>
      <c r="G35" s="80" t="s">
        <v>112</v>
      </c>
      <c r="H35" s="79"/>
      <c r="I35" s="81">
        <v>436</v>
      </c>
      <c r="J35" s="82"/>
      <c r="K35" s="81"/>
      <c r="L35" s="80">
        <v>362</v>
      </c>
      <c r="M35" s="80" t="s">
        <v>112</v>
      </c>
      <c r="N35" s="79"/>
      <c r="O35" s="81"/>
      <c r="P35" s="80"/>
      <c r="Q35" s="80"/>
      <c r="R35" s="83">
        <f>SUM(O34:Q34)</f>
        <v>13486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3428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27676</v>
      </c>
      <c r="J36" s="65">
        <f>I36/H37*100</f>
        <v>79.42830903455402</v>
      </c>
      <c r="K36" s="64"/>
      <c r="L36" s="63">
        <v>23</v>
      </c>
      <c r="M36" s="63" t="s">
        <v>112</v>
      </c>
      <c r="N36" s="62"/>
      <c r="O36" s="64"/>
      <c r="P36" s="63"/>
      <c r="Q36" s="63"/>
      <c r="R36" s="66">
        <f>R38/H37*100</f>
        <v>90.87934795086672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3070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35218</v>
      </c>
      <c r="G37" s="73" t="s">
        <v>112</v>
      </c>
      <c r="H37" s="62">
        <v>34844</v>
      </c>
      <c r="I37" s="74"/>
      <c r="J37" s="75"/>
      <c r="K37" s="64">
        <v>34580</v>
      </c>
      <c r="L37" s="76"/>
      <c r="M37" s="76"/>
      <c r="N37" s="62">
        <v>3178</v>
      </c>
      <c r="O37" s="64">
        <v>91</v>
      </c>
      <c r="P37" s="63">
        <v>8</v>
      </c>
      <c r="Q37" s="63">
        <v>31567</v>
      </c>
      <c r="R37" s="77"/>
      <c r="S37" s="78">
        <v>5</v>
      </c>
      <c r="T37" s="63">
        <v>29</v>
      </c>
      <c r="U37" s="63">
        <v>7668</v>
      </c>
      <c r="V37" s="63">
        <v>19974</v>
      </c>
      <c r="W37" s="63">
        <v>32</v>
      </c>
      <c r="X37" s="63">
        <v>57</v>
      </c>
      <c r="Y37" s="63">
        <v>7079</v>
      </c>
      <c r="Z37" s="63" t="s">
        <v>112</v>
      </c>
      <c r="AA37" s="62">
        <v>27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265942</v>
      </c>
      <c r="AJ37" s="74">
        <v>207202</v>
      </c>
      <c r="AK37" s="76">
        <v>165525</v>
      </c>
      <c r="AL37" s="72">
        <v>19</v>
      </c>
    </row>
    <row r="38" spans="1:38" ht="13.5">
      <c r="A38" s="45"/>
      <c r="B38" s="59"/>
      <c r="C38" s="59"/>
      <c r="D38" s="59"/>
      <c r="E38" s="59"/>
      <c r="F38" s="79"/>
      <c r="G38" s="80">
        <v>374</v>
      </c>
      <c r="H38" s="79"/>
      <c r="I38" s="81">
        <v>7195</v>
      </c>
      <c r="J38" s="82"/>
      <c r="K38" s="81"/>
      <c r="L38" s="80">
        <v>264</v>
      </c>
      <c r="M38" s="80" t="s">
        <v>112</v>
      </c>
      <c r="N38" s="79"/>
      <c r="O38" s="81"/>
      <c r="P38" s="80"/>
      <c r="Q38" s="80"/>
      <c r="R38" s="83">
        <f>SUM(O37:Q37)</f>
        <v>31666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3108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41056</v>
      </c>
      <c r="J39" s="65">
        <f>I39/H40*100</f>
        <v>84.37320180846692</v>
      </c>
      <c r="K39" s="64"/>
      <c r="L39" s="63">
        <v>33</v>
      </c>
      <c r="M39" s="63" t="s">
        <v>112</v>
      </c>
      <c r="N39" s="62"/>
      <c r="O39" s="64"/>
      <c r="P39" s="63"/>
      <c r="Q39" s="63"/>
      <c r="R39" s="66">
        <f>R41/H40*100</f>
        <v>92.79079325935061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6436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49034</v>
      </c>
      <c r="G40" s="73" t="s">
        <v>112</v>
      </c>
      <c r="H40" s="62">
        <v>48660</v>
      </c>
      <c r="I40" s="74"/>
      <c r="J40" s="75"/>
      <c r="K40" s="64">
        <v>48034</v>
      </c>
      <c r="L40" s="76"/>
      <c r="M40" s="76"/>
      <c r="N40" s="62">
        <v>3508</v>
      </c>
      <c r="O40" s="64">
        <v>139</v>
      </c>
      <c r="P40" s="63">
        <v>8</v>
      </c>
      <c r="Q40" s="63">
        <v>45005</v>
      </c>
      <c r="R40" s="77">
        <v>0</v>
      </c>
      <c r="S40" s="78">
        <v>5</v>
      </c>
      <c r="T40" s="63">
        <v>74</v>
      </c>
      <c r="U40" s="63">
        <v>10778</v>
      </c>
      <c r="V40" s="63">
        <v>30199</v>
      </c>
      <c r="W40" s="63">
        <v>69</v>
      </c>
      <c r="X40" s="63">
        <v>63</v>
      </c>
      <c r="Y40" s="63">
        <v>7472</v>
      </c>
      <c r="Z40" s="63" t="s">
        <v>112</v>
      </c>
      <c r="AA40" s="62">
        <v>27</v>
      </c>
      <c r="AB40" s="64">
        <v>1</v>
      </c>
      <c r="AC40" s="63">
        <v>4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388203</v>
      </c>
      <c r="AJ40" s="74">
        <v>301290</v>
      </c>
      <c r="AK40" s="76">
        <v>240323</v>
      </c>
      <c r="AL40" s="72">
        <v>28</v>
      </c>
    </row>
    <row r="41" spans="1:38" ht="13.5">
      <c r="A41" s="150"/>
      <c r="B41" s="59"/>
      <c r="C41" s="59"/>
      <c r="D41" s="59"/>
      <c r="E41" s="59"/>
      <c r="F41" s="79"/>
      <c r="G41" s="80">
        <v>374</v>
      </c>
      <c r="H41" s="79"/>
      <c r="I41" s="81">
        <v>7631</v>
      </c>
      <c r="J41" s="82"/>
      <c r="K41" s="81"/>
      <c r="L41" s="80">
        <v>626</v>
      </c>
      <c r="M41" s="80" t="s">
        <v>112</v>
      </c>
      <c r="N41" s="79"/>
      <c r="O41" s="81"/>
      <c r="P41" s="80"/>
      <c r="Q41" s="80"/>
      <c r="R41" s="83">
        <f>SUM(O40:Q40)</f>
        <v>45152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6536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52816</v>
      </c>
      <c r="J42" s="65">
        <f>I42/H43*100</f>
        <v>52.384352931841626</v>
      </c>
      <c r="K42" s="64"/>
      <c r="L42" s="63">
        <v>84</v>
      </c>
      <c r="M42" s="63" t="s">
        <v>112</v>
      </c>
      <c r="N42" s="62"/>
      <c r="O42" s="64"/>
      <c r="P42" s="63"/>
      <c r="Q42" s="63"/>
      <c r="R42" s="66">
        <f>R44/H43*100</f>
        <v>78.96532571609934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2651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110916</v>
      </c>
      <c r="G43" s="73">
        <v>9956</v>
      </c>
      <c r="H43" s="62">
        <v>100824</v>
      </c>
      <c r="I43" s="74"/>
      <c r="J43" s="75"/>
      <c r="K43" s="64">
        <v>99745</v>
      </c>
      <c r="L43" s="76"/>
      <c r="M43" s="76"/>
      <c r="N43" s="62">
        <v>21208</v>
      </c>
      <c r="O43" s="64">
        <v>1886</v>
      </c>
      <c r="P43" s="63">
        <v>40</v>
      </c>
      <c r="Q43" s="63">
        <v>77690</v>
      </c>
      <c r="R43" s="77"/>
      <c r="S43" s="78" t="s">
        <v>112</v>
      </c>
      <c r="T43" s="63">
        <v>21</v>
      </c>
      <c r="U43" s="63">
        <v>5120</v>
      </c>
      <c r="V43" s="63">
        <v>47675</v>
      </c>
      <c r="W43" s="63">
        <v>1</v>
      </c>
      <c r="X43" s="63">
        <v>23</v>
      </c>
      <c r="Y43" s="63">
        <v>47984</v>
      </c>
      <c r="Z43" s="63" t="s">
        <v>112</v>
      </c>
      <c r="AA43" s="62">
        <v>530</v>
      </c>
      <c r="AB43" s="64" t="s">
        <v>112</v>
      </c>
      <c r="AC43" s="63">
        <v>4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608746</v>
      </c>
      <c r="AJ43" s="74">
        <v>439194</v>
      </c>
      <c r="AK43" s="76">
        <v>334222</v>
      </c>
      <c r="AL43" s="72">
        <v>338</v>
      </c>
    </row>
    <row r="44" spans="1:38" ht="13.5">
      <c r="A44" s="45"/>
      <c r="B44" s="59"/>
      <c r="C44" s="59"/>
      <c r="D44" s="59"/>
      <c r="E44" s="59"/>
      <c r="F44" s="79"/>
      <c r="G44" s="80">
        <v>136</v>
      </c>
      <c r="H44" s="79"/>
      <c r="I44" s="81">
        <v>48538</v>
      </c>
      <c r="J44" s="82"/>
      <c r="K44" s="81"/>
      <c r="L44" s="80">
        <v>1079</v>
      </c>
      <c r="M44" s="80" t="s">
        <v>112</v>
      </c>
      <c r="N44" s="79"/>
      <c r="O44" s="81"/>
      <c r="P44" s="80"/>
      <c r="Q44" s="80"/>
      <c r="R44" s="83">
        <f>SUM(O43:Q43)</f>
        <v>79616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2474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93872</v>
      </c>
      <c r="J45" s="65">
        <f>I45/H46*100</f>
        <v>62.79735623879479</v>
      </c>
      <c r="K45" s="64"/>
      <c r="L45" s="63">
        <v>117</v>
      </c>
      <c r="M45" s="63" t="s">
        <v>112</v>
      </c>
      <c r="N45" s="62"/>
      <c r="O45" s="64"/>
      <c r="P45" s="63"/>
      <c r="Q45" s="63"/>
      <c r="R45" s="66">
        <f>R47/H46*100</f>
        <v>83.46578898076048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9087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159950</v>
      </c>
      <c r="G46" s="73">
        <v>9956</v>
      </c>
      <c r="H46" s="62">
        <v>149484</v>
      </c>
      <c r="I46" s="74"/>
      <c r="J46" s="75"/>
      <c r="K46" s="64">
        <v>147779</v>
      </c>
      <c r="L46" s="76"/>
      <c r="M46" s="76"/>
      <c r="N46" s="62">
        <v>24716</v>
      </c>
      <c r="O46" s="64">
        <v>2025</v>
      </c>
      <c r="P46" s="63">
        <v>48</v>
      </c>
      <c r="Q46" s="63">
        <v>122695</v>
      </c>
      <c r="R46" s="86"/>
      <c r="S46" s="78">
        <v>5</v>
      </c>
      <c r="T46" s="63">
        <v>95</v>
      </c>
      <c r="U46" s="63">
        <v>15898</v>
      </c>
      <c r="V46" s="63">
        <v>77874</v>
      </c>
      <c r="W46" s="63">
        <v>70</v>
      </c>
      <c r="X46" s="63">
        <v>86</v>
      </c>
      <c r="Y46" s="63">
        <v>55456</v>
      </c>
      <c r="Z46" s="63" t="s">
        <v>112</v>
      </c>
      <c r="AA46" s="62">
        <v>557</v>
      </c>
      <c r="AB46" s="64">
        <v>1</v>
      </c>
      <c r="AC46" s="63">
        <v>8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996949</v>
      </c>
      <c r="AJ46" s="74">
        <v>740484</v>
      </c>
      <c r="AK46" s="76">
        <v>574545</v>
      </c>
      <c r="AL46" s="72">
        <v>366</v>
      </c>
    </row>
    <row r="47" spans="1:38" ht="13.5">
      <c r="A47" s="150"/>
      <c r="B47" s="59"/>
      <c r="C47" s="59"/>
      <c r="D47" s="59"/>
      <c r="E47" s="59"/>
      <c r="F47" s="79"/>
      <c r="G47" s="80">
        <v>510</v>
      </c>
      <c r="H47" s="79"/>
      <c r="I47" s="81">
        <v>56169</v>
      </c>
      <c r="J47" s="82"/>
      <c r="K47" s="81"/>
      <c r="L47" s="80">
        <v>1705</v>
      </c>
      <c r="M47" s="80" t="s">
        <v>112</v>
      </c>
      <c r="N47" s="79"/>
      <c r="O47" s="81"/>
      <c r="P47" s="80"/>
      <c r="Q47" s="80"/>
      <c r="R47" s="83">
        <f>SUM(O46:Q46)</f>
        <v>124768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9010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130598</v>
      </c>
      <c r="J54" s="65">
        <f>I54/H55*100</f>
        <v>65.57177859897172</v>
      </c>
      <c r="K54" s="64">
        <f aca="true" t="shared" si="1" ref="K54:Q56">SUM(K9,K12,K18,K21,K33,K36,K42)</f>
        <v>0</v>
      </c>
      <c r="L54" s="63">
        <f t="shared" si="1"/>
        <v>145</v>
      </c>
      <c r="M54" s="63">
        <f t="shared" si="1"/>
        <v>2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87.42167416452442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23388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220671</v>
      </c>
      <c r="G55" s="73">
        <f t="shared" si="0"/>
        <v>9956</v>
      </c>
      <c r="H55" s="62">
        <f t="shared" si="0"/>
        <v>199168</v>
      </c>
      <c r="I55" s="74">
        <f t="shared" si="0"/>
        <v>0</v>
      </c>
      <c r="J55" s="88"/>
      <c r="K55" s="64">
        <f t="shared" si="1"/>
        <v>195939</v>
      </c>
      <c r="L55" s="76">
        <f t="shared" si="1"/>
        <v>0</v>
      </c>
      <c r="M55" s="76">
        <f t="shared" si="1"/>
        <v>0</v>
      </c>
      <c r="N55" s="62">
        <f t="shared" si="1"/>
        <v>25052</v>
      </c>
      <c r="O55" s="64">
        <f t="shared" si="1"/>
        <v>2687</v>
      </c>
      <c r="P55" s="63">
        <f t="shared" si="1"/>
        <v>20199</v>
      </c>
      <c r="Q55" s="63">
        <f t="shared" si="1"/>
        <v>151230</v>
      </c>
      <c r="R55" s="77"/>
      <c r="S55" s="78">
        <f t="shared" si="2"/>
        <v>47</v>
      </c>
      <c r="T55" s="63">
        <f t="shared" si="2"/>
        <v>203</v>
      </c>
      <c r="U55" s="63">
        <f t="shared" si="2"/>
        <v>42215</v>
      </c>
      <c r="V55" s="63">
        <f t="shared" si="2"/>
        <v>88133</v>
      </c>
      <c r="W55" s="63">
        <f t="shared" si="2"/>
        <v>330</v>
      </c>
      <c r="X55" s="63">
        <f t="shared" si="2"/>
        <v>5582</v>
      </c>
      <c r="Y55" s="63">
        <f t="shared" si="2"/>
        <v>62658</v>
      </c>
      <c r="Z55" s="63">
        <f t="shared" si="2"/>
        <v>0</v>
      </c>
      <c r="AA55" s="62">
        <f t="shared" si="2"/>
        <v>557</v>
      </c>
      <c r="AB55" s="64">
        <f t="shared" si="2"/>
        <v>1</v>
      </c>
      <c r="AC55" s="64">
        <f t="shared" si="2"/>
        <v>8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0</v>
      </c>
      <c r="AH55" s="63">
        <f t="shared" si="2"/>
        <v>0</v>
      </c>
      <c r="AI55" s="64">
        <f t="shared" si="2"/>
        <v>1637688</v>
      </c>
      <c r="AJ55" s="74">
        <f t="shared" si="2"/>
        <v>1134754</v>
      </c>
      <c r="AK55" s="76">
        <f t="shared" si="2"/>
        <v>840004</v>
      </c>
      <c r="AL55" s="72">
        <f t="shared" si="2"/>
        <v>374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11547</v>
      </c>
      <c r="H56" s="91">
        <f>SUM(H11,H14,H20,H23,H35,H38,H44)</f>
        <v>0</v>
      </c>
      <c r="I56" s="93">
        <f>SUM(I11,I14,I20,I23,I35,I38,I44)</f>
        <v>69127</v>
      </c>
      <c r="J56" s="91"/>
      <c r="K56" s="93">
        <f t="shared" si="1"/>
        <v>0</v>
      </c>
      <c r="L56" s="92">
        <f t="shared" si="1"/>
        <v>2435</v>
      </c>
      <c r="M56" s="92">
        <f t="shared" si="1"/>
        <v>794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174116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23024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7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109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鬼北町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>
        <f>SUM(O10:Q10)</f>
        <v>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56271</v>
      </c>
      <c r="J12" s="65">
        <f>I12/H13*100</f>
        <v>95.607924425717</v>
      </c>
      <c r="K12" s="64"/>
      <c r="L12" s="63">
        <v>52</v>
      </c>
      <c r="M12" s="63">
        <v>9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52223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68486</v>
      </c>
      <c r="G13" s="73"/>
      <c r="H13" s="62">
        <v>58856</v>
      </c>
      <c r="I13" s="74"/>
      <c r="J13" s="75"/>
      <c r="K13" s="64">
        <v>53648</v>
      </c>
      <c r="L13" s="76"/>
      <c r="M13" s="76"/>
      <c r="N13" s="62"/>
      <c r="O13" s="64">
        <v>2883</v>
      </c>
      <c r="P13" s="63">
        <v>41240</v>
      </c>
      <c r="Q13" s="63">
        <v>14733</v>
      </c>
      <c r="R13" s="77"/>
      <c r="S13" s="78">
        <v>35</v>
      </c>
      <c r="T13" s="63">
        <v>807</v>
      </c>
      <c r="U13" s="63">
        <v>50271</v>
      </c>
      <c r="V13" s="63">
        <v>5158</v>
      </c>
      <c r="W13" s="63">
        <v>20</v>
      </c>
      <c r="X13" s="63">
        <v>1831</v>
      </c>
      <c r="Y13" s="63">
        <v>734</v>
      </c>
      <c r="Z13" s="63"/>
      <c r="AA13" s="62"/>
      <c r="AB13" s="64">
        <v>1</v>
      </c>
      <c r="AC13" s="63">
        <v>1</v>
      </c>
      <c r="AD13" s="63"/>
      <c r="AE13" s="62"/>
      <c r="AF13" s="76"/>
      <c r="AG13" s="64"/>
      <c r="AH13" s="63"/>
      <c r="AI13" s="64">
        <v>938081</v>
      </c>
      <c r="AJ13" s="74">
        <v>667283</v>
      </c>
      <c r="AK13" s="76">
        <v>407709</v>
      </c>
      <c r="AL13" s="72">
        <v>4</v>
      </c>
    </row>
    <row r="14" spans="1:38" ht="13.5">
      <c r="A14" s="150"/>
      <c r="B14" s="59"/>
      <c r="C14" s="59"/>
      <c r="D14" s="59"/>
      <c r="E14" s="59"/>
      <c r="F14" s="79"/>
      <c r="G14" s="80">
        <v>9630</v>
      </c>
      <c r="H14" s="79"/>
      <c r="I14" s="81">
        <v>2585</v>
      </c>
      <c r="J14" s="82"/>
      <c r="K14" s="81"/>
      <c r="L14" s="80">
        <v>2264</v>
      </c>
      <c r="M14" s="80">
        <v>2944</v>
      </c>
      <c r="N14" s="79"/>
      <c r="O14" s="81"/>
      <c r="P14" s="80"/>
      <c r="Q14" s="80"/>
      <c r="R14" s="83">
        <f>SUM(O13:Q13)</f>
        <v>58856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45671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56271</v>
      </c>
      <c r="J15" s="65">
        <f>I15/H16*100</f>
        <v>95.607924425717</v>
      </c>
      <c r="K15" s="64"/>
      <c r="L15" s="63">
        <v>52</v>
      </c>
      <c r="M15" s="63">
        <v>9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52223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68486</v>
      </c>
      <c r="G16" s="73"/>
      <c r="H16" s="62">
        <v>58856</v>
      </c>
      <c r="I16" s="74"/>
      <c r="J16" s="75"/>
      <c r="K16" s="64">
        <v>53648</v>
      </c>
      <c r="L16" s="76"/>
      <c r="M16" s="76"/>
      <c r="N16" s="62"/>
      <c r="O16" s="64">
        <v>2883</v>
      </c>
      <c r="P16" s="63">
        <v>41240</v>
      </c>
      <c r="Q16" s="63">
        <v>14733</v>
      </c>
      <c r="R16" s="77"/>
      <c r="S16" s="78">
        <v>35</v>
      </c>
      <c r="T16" s="63">
        <v>807</v>
      </c>
      <c r="U16" s="63">
        <v>50271</v>
      </c>
      <c r="V16" s="63">
        <v>5158</v>
      </c>
      <c r="W16" s="63">
        <v>20</v>
      </c>
      <c r="X16" s="63">
        <v>1831</v>
      </c>
      <c r="Y16" s="63">
        <v>734</v>
      </c>
      <c r="Z16" s="63"/>
      <c r="AA16" s="62"/>
      <c r="AB16" s="64">
        <v>1</v>
      </c>
      <c r="AC16" s="63">
        <v>1</v>
      </c>
      <c r="AD16" s="63"/>
      <c r="AE16" s="62"/>
      <c r="AF16" s="76"/>
      <c r="AG16" s="64"/>
      <c r="AH16" s="63"/>
      <c r="AI16" s="64">
        <v>938081</v>
      </c>
      <c r="AJ16" s="74">
        <v>667283</v>
      </c>
      <c r="AK16" s="76">
        <v>407709</v>
      </c>
      <c r="AL16" s="72">
        <v>4</v>
      </c>
    </row>
    <row r="17" spans="1:38" ht="13.5">
      <c r="A17" s="150"/>
      <c r="B17" s="59"/>
      <c r="C17" s="59"/>
      <c r="D17" s="59"/>
      <c r="E17" s="59"/>
      <c r="F17" s="79"/>
      <c r="G17" s="80">
        <v>9630</v>
      </c>
      <c r="H17" s="79"/>
      <c r="I17" s="81">
        <v>2585</v>
      </c>
      <c r="J17" s="82"/>
      <c r="K17" s="81"/>
      <c r="L17" s="80">
        <v>2264</v>
      </c>
      <c r="M17" s="80">
        <v>2944</v>
      </c>
      <c r="N17" s="79"/>
      <c r="O17" s="81"/>
      <c r="P17" s="80"/>
      <c r="Q17" s="80"/>
      <c r="R17" s="83">
        <f>SUM(O16:Q16)</f>
        <v>58856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45671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7002</v>
      </c>
      <c r="J18" s="65">
        <f>I18/H19*100</f>
        <v>100</v>
      </c>
      <c r="K18" s="64"/>
      <c r="L18" s="63">
        <v>4</v>
      </c>
      <c r="M18" s="63"/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7890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7002</v>
      </c>
      <c r="G19" s="73"/>
      <c r="H19" s="62">
        <v>7002</v>
      </c>
      <c r="I19" s="74"/>
      <c r="J19" s="75"/>
      <c r="K19" s="64">
        <v>6912</v>
      </c>
      <c r="L19" s="76"/>
      <c r="M19" s="76"/>
      <c r="N19" s="62"/>
      <c r="O19" s="64"/>
      <c r="P19" s="63">
        <v>6987</v>
      </c>
      <c r="Q19" s="63">
        <v>15</v>
      </c>
      <c r="R19" s="77"/>
      <c r="S19" s="78">
        <v>45</v>
      </c>
      <c r="T19" s="63">
        <v>39</v>
      </c>
      <c r="U19" s="63">
        <v>6398</v>
      </c>
      <c r="V19" s="63">
        <v>520</v>
      </c>
      <c r="W19" s="63"/>
      <c r="X19" s="63"/>
      <c r="Y19" s="63"/>
      <c r="Z19" s="63"/>
      <c r="AA19" s="62"/>
      <c r="AB19" s="64" t="s">
        <v>112</v>
      </c>
      <c r="AC19" s="63" t="s">
        <v>112</v>
      </c>
      <c r="AD19" s="63"/>
      <c r="AE19" s="62"/>
      <c r="AF19" s="76"/>
      <c r="AG19" s="64"/>
      <c r="AH19" s="63"/>
      <c r="AI19" s="64">
        <v>87562</v>
      </c>
      <c r="AJ19" s="74">
        <v>72980</v>
      </c>
      <c r="AK19" s="76">
        <v>44515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/>
      <c r="J20" s="82"/>
      <c r="K20" s="81"/>
      <c r="L20" s="80">
        <v>90</v>
      </c>
      <c r="M20" s="80"/>
      <c r="N20" s="79"/>
      <c r="O20" s="81"/>
      <c r="P20" s="80"/>
      <c r="Q20" s="80"/>
      <c r="R20" s="83">
        <f>SUM(O19:Q19)</f>
        <v>7002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6597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37754</v>
      </c>
      <c r="J21" s="65">
        <f>I21/H22*100</f>
        <v>77.67993086704251</v>
      </c>
      <c r="K21" s="64"/>
      <c r="L21" s="63">
        <v>40</v>
      </c>
      <c r="M21" s="63">
        <v>1</v>
      </c>
      <c r="N21" s="62"/>
      <c r="O21" s="64"/>
      <c r="P21" s="63"/>
      <c r="Q21" s="63"/>
      <c r="R21" s="66">
        <f>(O22+P22+Q22)/H22*100</f>
        <v>97.45072219250237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8086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52521</v>
      </c>
      <c r="G22" s="73">
        <v>1435</v>
      </c>
      <c r="H22" s="62">
        <v>48602</v>
      </c>
      <c r="I22" s="74"/>
      <c r="J22" s="75"/>
      <c r="K22" s="64">
        <v>47991</v>
      </c>
      <c r="L22" s="76"/>
      <c r="M22" s="76"/>
      <c r="N22" s="62">
        <v>1239</v>
      </c>
      <c r="O22" s="64">
        <v>261</v>
      </c>
      <c r="P22" s="63">
        <v>13033</v>
      </c>
      <c r="Q22" s="63">
        <v>34069</v>
      </c>
      <c r="R22" s="77"/>
      <c r="S22" s="78">
        <v>5</v>
      </c>
      <c r="T22" s="63">
        <v>97</v>
      </c>
      <c r="U22" s="63">
        <v>16553</v>
      </c>
      <c r="V22" s="63">
        <v>21099</v>
      </c>
      <c r="W22" s="63">
        <v>324</v>
      </c>
      <c r="X22" s="63">
        <v>3036</v>
      </c>
      <c r="Y22" s="63">
        <v>7488</v>
      </c>
      <c r="Z22" s="63"/>
      <c r="AA22" s="62">
        <v>681</v>
      </c>
      <c r="AB22" s="64" t="s">
        <v>112</v>
      </c>
      <c r="AC22" s="63">
        <v>1</v>
      </c>
      <c r="AD22" s="63"/>
      <c r="AE22" s="62"/>
      <c r="AF22" s="76"/>
      <c r="AG22" s="64"/>
      <c r="AH22" s="63"/>
      <c r="AI22" s="64">
        <v>525338</v>
      </c>
      <c r="AJ22" s="74">
        <v>344395</v>
      </c>
      <c r="AK22" s="76">
        <v>230013</v>
      </c>
      <c r="AL22" s="72">
        <v>8</v>
      </c>
    </row>
    <row r="23" spans="1:38" ht="13.5">
      <c r="A23" s="45"/>
      <c r="B23" s="59"/>
      <c r="C23" s="59"/>
      <c r="D23" s="59"/>
      <c r="E23" s="59"/>
      <c r="F23" s="79"/>
      <c r="G23" s="80">
        <v>2484</v>
      </c>
      <c r="H23" s="79"/>
      <c r="I23" s="81">
        <v>10848</v>
      </c>
      <c r="J23" s="82"/>
      <c r="K23" s="81"/>
      <c r="L23" s="80">
        <v>391</v>
      </c>
      <c r="M23" s="80">
        <v>220</v>
      </c>
      <c r="N23" s="79"/>
      <c r="O23" s="81"/>
      <c r="P23" s="80"/>
      <c r="Q23" s="80"/>
      <c r="R23" s="83">
        <f>SUM(O22:Q22)</f>
        <v>47363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7751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44756</v>
      </c>
      <c r="J24" s="65">
        <f>I24/H25*100</f>
        <v>80.49061218617366</v>
      </c>
      <c r="K24" s="64"/>
      <c r="L24" s="63">
        <v>44</v>
      </c>
      <c r="M24" s="63">
        <v>1</v>
      </c>
      <c r="N24" s="62"/>
      <c r="O24" s="64"/>
      <c r="P24" s="63"/>
      <c r="Q24" s="63"/>
      <c r="R24" s="66">
        <f>(O25+P25+Q25)/H25*100</f>
        <v>97.77174304006905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15976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59523</v>
      </c>
      <c r="G25" s="73">
        <v>1435</v>
      </c>
      <c r="H25" s="62">
        <v>55604</v>
      </c>
      <c r="I25" s="74"/>
      <c r="J25" s="75"/>
      <c r="K25" s="64">
        <v>54903</v>
      </c>
      <c r="L25" s="76"/>
      <c r="M25" s="76"/>
      <c r="N25" s="62">
        <v>1239</v>
      </c>
      <c r="O25" s="64">
        <v>261</v>
      </c>
      <c r="P25" s="63">
        <v>20020</v>
      </c>
      <c r="Q25" s="63">
        <v>34084</v>
      </c>
      <c r="R25" s="77"/>
      <c r="S25" s="78">
        <v>50</v>
      </c>
      <c r="T25" s="63">
        <v>136</v>
      </c>
      <c r="U25" s="63">
        <v>22951</v>
      </c>
      <c r="V25" s="63">
        <v>21619</v>
      </c>
      <c r="W25" s="63">
        <v>324</v>
      </c>
      <c r="X25" s="63">
        <v>3036</v>
      </c>
      <c r="Y25" s="63">
        <v>7488</v>
      </c>
      <c r="Z25" s="63"/>
      <c r="AA25" s="62">
        <v>681</v>
      </c>
      <c r="AB25" s="64" t="s">
        <v>112</v>
      </c>
      <c r="AC25" s="63">
        <v>1</v>
      </c>
      <c r="AD25" s="63"/>
      <c r="AE25" s="62"/>
      <c r="AF25" s="76"/>
      <c r="AG25" s="64"/>
      <c r="AH25" s="63"/>
      <c r="AI25" s="64">
        <v>612900</v>
      </c>
      <c r="AJ25" s="74">
        <v>417375</v>
      </c>
      <c r="AK25" s="76">
        <v>274528</v>
      </c>
      <c r="AL25" s="72">
        <v>9</v>
      </c>
    </row>
    <row r="26" spans="1:38" ht="13.5">
      <c r="A26" s="150"/>
      <c r="B26" s="59"/>
      <c r="C26" s="59"/>
      <c r="D26" s="59"/>
      <c r="E26" s="59"/>
      <c r="F26" s="79"/>
      <c r="G26" s="80">
        <v>2484</v>
      </c>
      <c r="H26" s="79"/>
      <c r="I26" s="81">
        <v>10848</v>
      </c>
      <c r="J26" s="82"/>
      <c r="K26" s="81"/>
      <c r="L26" s="80">
        <v>481</v>
      </c>
      <c r="M26" s="80">
        <v>220</v>
      </c>
      <c r="N26" s="79"/>
      <c r="O26" s="81"/>
      <c r="P26" s="80"/>
      <c r="Q26" s="80"/>
      <c r="R26" s="83">
        <f>SUM(O25:Q25)</f>
        <v>54365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14348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101027</v>
      </c>
      <c r="J27" s="65">
        <f>I27/H28*100</f>
        <v>88.26402236589202</v>
      </c>
      <c r="K27" s="64"/>
      <c r="L27" s="63">
        <v>96</v>
      </c>
      <c r="M27" s="63">
        <v>10</v>
      </c>
      <c r="N27" s="62"/>
      <c r="O27" s="64"/>
      <c r="P27" s="63"/>
      <c r="Q27" s="63"/>
      <c r="R27" s="66">
        <f>(O28+P28+Q28)/H28*100</f>
        <v>98.91752577319588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68199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128009</v>
      </c>
      <c r="G28" s="73">
        <v>1435</v>
      </c>
      <c r="H28" s="62">
        <v>114460</v>
      </c>
      <c r="I28" s="74"/>
      <c r="J28" s="75"/>
      <c r="K28" s="64">
        <v>108551</v>
      </c>
      <c r="L28" s="76"/>
      <c r="M28" s="76"/>
      <c r="N28" s="62">
        <v>1239</v>
      </c>
      <c r="O28" s="64">
        <v>3144</v>
      </c>
      <c r="P28" s="63">
        <v>61260</v>
      </c>
      <c r="Q28" s="63">
        <v>48817</v>
      </c>
      <c r="R28" s="77"/>
      <c r="S28" s="78">
        <v>85</v>
      </c>
      <c r="T28" s="63">
        <v>943</v>
      </c>
      <c r="U28" s="63">
        <v>73222</v>
      </c>
      <c r="V28" s="63">
        <v>26777</v>
      </c>
      <c r="W28" s="63">
        <v>344</v>
      </c>
      <c r="X28" s="63">
        <v>4867</v>
      </c>
      <c r="Y28" s="63">
        <v>8222</v>
      </c>
      <c r="Z28" s="63"/>
      <c r="AA28" s="62">
        <v>681</v>
      </c>
      <c r="AB28" s="64">
        <v>1</v>
      </c>
      <c r="AC28" s="63">
        <v>2</v>
      </c>
      <c r="AD28" s="63"/>
      <c r="AE28" s="62"/>
      <c r="AF28" s="76"/>
      <c r="AG28" s="64"/>
      <c r="AH28" s="63"/>
      <c r="AI28" s="64">
        <v>1550981</v>
      </c>
      <c r="AJ28" s="74">
        <v>1084658</v>
      </c>
      <c r="AK28" s="76">
        <v>682237</v>
      </c>
      <c r="AL28" s="72">
        <v>13</v>
      </c>
    </row>
    <row r="29" spans="1:38" ht="13.5">
      <c r="A29" s="150"/>
      <c r="B29" s="59"/>
      <c r="C29" s="59"/>
      <c r="D29" s="59"/>
      <c r="E29" s="59"/>
      <c r="F29" s="79"/>
      <c r="G29" s="80">
        <v>12114</v>
      </c>
      <c r="H29" s="79"/>
      <c r="I29" s="81">
        <v>13433</v>
      </c>
      <c r="J29" s="82"/>
      <c r="K29" s="81"/>
      <c r="L29" s="80">
        <v>2745</v>
      </c>
      <c r="M29" s="80">
        <v>3164</v>
      </c>
      <c r="N29" s="79"/>
      <c r="O29" s="81"/>
      <c r="P29" s="80"/>
      <c r="Q29" s="80"/>
      <c r="R29" s="83">
        <f>SUM(O28:Q28)</f>
        <v>113221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60019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101027</v>
      </c>
      <c r="J30" s="65">
        <f>I30/H31*100</f>
        <v>88.26402236589202</v>
      </c>
      <c r="K30" s="64"/>
      <c r="L30" s="63">
        <v>96</v>
      </c>
      <c r="M30" s="63">
        <v>10</v>
      </c>
      <c r="N30" s="62"/>
      <c r="O30" s="64"/>
      <c r="P30" s="63"/>
      <c r="Q30" s="63"/>
      <c r="R30" s="66">
        <f>(O31+P31+Q31)/H31*100</f>
        <v>98.91752577319588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68199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128009</v>
      </c>
      <c r="G31" s="73">
        <v>1435</v>
      </c>
      <c r="H31" s="62">
        <v>114460</v>
      </c>
      <c r="I31" s="74"/>
      <c r="J31" s="75"/>
      <c r="K31" s="64">
        <v>108551</v>
      </c>
      <c r="L31" s="76"/>
      <c r="M31" s="76"/>
      <c r="N31" s="62">
        <v>1239</v>
      </c>
      <c r="O31" s="64">
        <v>3144</v>
      </c>
      <c r="P31" s="63">
        <v>61260</v>
      </c>
      <c r="Q31" s="63">
        <v>48817</v>
      </c>
      <c r="R31" s="86"/>
      <c r="S31" s="78">
        <v>85</v>
      </c>
      <c r="T31" s="63">
        <v>943</v>
      </c>
      <c r="U31" s="63">
        <v>73222</v>
      </c>
      <c r="V31" s="63">
        <v>26777</v>
      </c>
      <c r="W31" s="63">
        <v>344</v>
      </c>
      <c r="X31" s="63">
        <v>4867</v>
      </c>
      <c r="Y31" s="63">
        <v>8222</v>
      </c>
      <c r="Z31" s="63"/>
      <c r="AA31" s="62">
        <v>681</v>
      </c>
      <c r="AB31" s="64">
        <v>1</v>
      </c>
      <c r="AC31" s="63">
        <v>2</v>
      </c>
      <c r="AD31" s="63"/>
      <c r="AE31" s="62"/>
      <c r="AF31" s="76"/>
      <c r="AG31" s="64"/>
      <c r="AH31" s="63"/>
      <c r="AI31" s="64">
        <v>1550981</v>
      </c>
      <c r="AJ31" s="74">
        <v>1084658</v>
      </c>
      <c r="AK31" s="76">
        <v>682237</v>
      </c>
      <c r="AL31" s="72">
        <v>13</v>
      </c>
    </row>
    <row r="32" spans="1:38" ht="13.5">
      <c r="A32" s="150"/>
      <c r="B32" s="59"/>
      <c r="C32" s="59"/>
      <c r="D32" s="59"/>
      <c r="E32" s="59"/>
      <c r="F32" s="79"/>
      <c r="G32" s="80">
        <v>12114</v>
      </c>
      <c r="H32" s="79"/>
      <c r="I32" s="81">
        <v>13433</v>
      </c>
      <c r="J32" s="82"/>
      <c r="K32" s="81"/>
      <c r="L32" s="80">
        <v>2745</v>
      </c>
      <c r="M32" s="80">
        <v>3164</v>
      </c>
      <c r="N32" s="79"/>
      <c r="O32" s="81"/>
      <c r="P32" s="80"/>
      <c r="Q32" s="80"/>
      <c r="R32" s="83">
        <f>SUM(O31:Q31)</f>
        <v>113221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60019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33432</v>
      </c>
      <c r="J33" s="65">
        <f>I33/H34*100</f>
        <v>69.75026600738562</v>
      </c>
      <c r="K33" s="64"/>
      <c r="L33" s="63">
        <v>41</v>
      </c>
      <c r="M33" s="63" t="s">
        <v>112</v>
      </c>
      <c r="N33" s="62"/>
      <c r="O33" s="64"/>
      <c r="P33" s="63"/>
      <c r="Q33" s="63"/>
      <c r="R33" s="66">
        <f>R35/H34*100</f>
        <v>99.02359641985355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1858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48862</v>
      </c>
      <c r="G34" s="73" t="s">
        <v>112</v>
      </c>
      <c r="H34" s="62">
        <v>47931</v>
      </c>
      <c r="I34" s="74"/>
      <c r="J34" s="75"/>
      <c r="K34" s="64">
        <v>46825</v>
      </c>
      <c r="L34" s="76"/>
      <c r="M34" s="76"/>
      <c r="N34" s="62">
        <v>468</v>
      </c>
      <c r="O34" s="64">
        <v>343</v>
      </c>
      <c r="P34" s="63">
        <v>491</v>
      </c>
      <c r="Q34" s="63">
        <v>46629</v>
      </c>
      <c r="R34" s="77"/>
      <c r="S34" s="78">
        <v>5</v>
      </c>
      <c r="T34" s="63">
        <v>5</v>
      </c>
      <c r="U34" s="63">
        <v>4513</v>
      </c>
      <c r="V34" s="63">
        <v>28910</v>
      </c>
      <c r="W34" s="63">
        <v>179</v>
      </c>
      <c r="X34" s="63">
        <v>1822</v>
      </c>
      <c r="Y34" s="63">
        <v>12498</v>
      </c>
      <c r="Z34" s="63" t="s">
        <v>112</v>
      </c>
      <c r="AA34" s="62" t="s">
        <v>112</v>
      </c>
      <c r="AB34" s="64" t="s">
        <v>112</v>
      </c>
      <c r="AC34" s="63">
        <v>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323846</v>
      </c>
      <c r="AJ34" s="74">
        <v>264687</v>
      </c>
      <c r="AK34" s="76">
        <v>185933</v>
      </c>
      <c r="AL34" s="72">
        <v>29</v>
      </c>
    </row>
    <row r="35" spans="1:38" ht="13.5">
      <c r="A35" s="45"/>
      <c r="B35" s="59"/>
      <c r="C35" s="59"/>
      <c r="D35" s="59"/>
      <c r="E35" s="59"/>
      <c r="F35" s="79"/>
      <c r="G35" s="80">
        <v>931</v>
      </c>
      <c r="H35" s="79"/>
      <c r="I35" s="81">
        <v>14499</v>
      </c>
      <c r="J35" s="82"/>
      <c r="K35" s="81"/>
      <c r="L35" s="80">
        <v>1106</v>
      </c>
      <c r="M35" s="80" t="s">
        <v>112</v>
      </c>
      <c r="N35" s="79"/>
      <c r="O35" s="81"/>
      <c r="P35" s="80"/>
      <c r="Q35" s="80"/>
      <c r="R35" s="83">
        <f>SUM(O34:Q34)</f>
        <v>47463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1858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26913</v>
      </c>
      <c r="J36" s="65">
        <f>I36/H37*100</f>
        <v>78.61023484051876</v>
      </c>
      <c r="K36" s="64"/>
      <c r="L36" s="63">
        <v>35</v>
      </c>
      <c r="M36" s="63" t="s">
        <v>112</v>
      </c>
      <c r="N36" s="62"/>
      <c r="O36" s="64"/>
      <c r="P36" s="63"/>
      <c r="Q36" s="63"/>
      <c r="R36" s="66">
        <f>R38/H37*100</f>
        <v>96.64680453323986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1197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34560</v>
      </c>
      <c r="G37" s="73" t="s">
        <v>112</v>
      </c>
      <c r="H37" s="62">
        <v>34236</v>
      </c>
      <c r="I37" s="74"/>
      <c r="J37" s="75"/>
      <c r="K37" s="64">
        <v>33542</v>
      </c>
      <c r="L37" s="76"/>
      <c r="M37" s="76"/>
      <c r="N37" s="62">
        <v>1148</v>
      </c>
      <c r="O37" s="64">
        <v>983</v>
      </c>
      <c r="P37" s="63">
        <v>6</v>
      </c>
      <c r="Q37" s="63">
        <v>32099</v>
      </c>
      <c r="R37" s="77"/>
      <c r="S37" s="78" t="s">
        <v>112</v>
      </c>
      <c r="T37" s="63">
        <v>8</v>
      </c>
      <c r="U37" s="63">
        <v>2584</v>
      </c>
      <c r="V37" s="63">
        <v>24321</v>
      </c>
      <c r="W37" s="63">
        <v>3</v>
      </c>
      <c r="X37" s="63">
        <v>277</v>
      </c>
      <c r="Y37" s="63">
        <v>7044</v>
      </c>
      <c r="Z37" s="63" t="s">
        <v>112</v>
      </c>
      <c r="AA37" s="62">
        <v>621</v>
      </c>
      <c r="AB37" s="64" t="s">
        <v>112</v>
      </c>
      <c r="AC37" s="63">
        <v>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218365</v>
      </c>
      <c r="AJ37" s="74">
        <v>176027</v>
      </c>
      <c r="AK37" s="76">
        <v>119670</v>
      </c>
      <c r="AL37" s="72">
        <v>30</v>
      </c>
    </row>
    <row r="38" spans="1:38" ht="13.5">
      <c r="A38" s="45"/>
      <c r="B38" s="59"/>
      <c r="C38" s="59"/>
      <c r="D38" s="59"/>
      <c r="E38" s="59"/>
      <c r="F38" s="79"/>
      <c r="G38" s="80">
        <v>324</v>
      </c>
      <c r="H38" s="79"/>
      <c r="I38" s="81">
        <v>7323</v>
      </c>
      <c r="J38" s="82"/>
      <c r="K38" s="81"/>
      <c r="L38" s="80">
        <v>694</v>
      </c>
      <c r="M38" s="80" t="s">
        <v>112</v>
      </c>
      <c r="N38" s="79"/>
      <c r="O38" s="81"/>
      <c r="P38" s="80"/>
      <c r="Q38" s="80"/>
      <c r="R38" s="83">
        <f>SUM(O37:Q37)</f>
        <v>33088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1197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60345</v>
      </c>
      <c r="J39" s="65">
        <f>I39/H40*100</f>
        <v>73.4418927306583</v>
      </c>
      <c r="K39" s="64"/>
      <c r="L39" s="63">
        <v>76</v>
      </c>
      <c r="M39" s="63" t="s">
        <v>112</v>
      </c>
      <c r="N39" s="62"/>
      <c r="O39" s="64"/>
      <c r="P39" s="63"/>
      <c r="Q39" s="63"/>
      <c r="R39" s="66">
        <f>R41/H40*100</f>
        <v>98.03327369868681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3055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83422</v>
      </c>
      <c r="G40" s="73" t="s">
        <v>112</v>
      </c>
      <c r="H40" s="62">
        <v>82167</v>
      </c>
      <c r="I40" s="74"/>
      <c r="J40" s="75"/>
      <c r="K40" s="64">
        <v>80367</v>
      </c>
      <c r="L40" s="76"/>
      <c r="M40" s="76"/>
      <c r="N40" s="62">
        <v>1616</v>
      </c>
      <c r="O40" s="64">
        <v>1326</v>
      </c>
      <c r="P40" s="63">
        <v>497</v>
      </c>
      <c r="Q40" s="63">
        <v>78728</v>
      </c>
      <c r="R40" s="77">
        <v>0</v>
      </c>
      <c r="S40" s="78">
        <v>5</v>
      </c>
      <c r="T40" s="63">
        <v>13</v>
      </c>
      <c r="U40" s="63">
        <v>7097</v>
      </c>
      <c r="V40" s="63">
        <v>53231</v>
      </c>
      <c r="W40" s="63">
        <v>182</v>
      </c>
      <c r="X40" s="63">
        <v>2099</v>
      </c>
      <c r="Y40" s="63">
        <v>19542</v>
      </c>
      <c r="Z40" s="63" t="s">
        <v>112</v>
      </c>
      <c r="AA40" s="62">
        <v>621</v>
      </c>
      <c r="AB40" s="64" t="s">
        <v>112</v>
      </c>
      <c r="AC40" s="63">
        <v>4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542211</v>
      </c>
      <c r="AJ40" s="74">
        <v>440714</v>
      </c>
      <c r="AK40" s="76">
        <v>305603</v>
      </c>
      <c r="AL40" s="72">
        <v>59</v>
      </c>
    </row>
    <row r="41" spans="1:38" ht="13.5">
      <c r="A41" s="150"/>
      <c r="B41" s="59"/>
      <c r="C41" s="59"/>
      <c r="D41" s="59"/>
      <c r="E41" s="59"/>
      <c r="F41" s="79"/>
      <c r="G41" s="80">
        <v>1255</v>
      </c>
      <c r="H41" s="79"/>
      <c r="I41" s="81">
        <v>21822</v>
      </c>
      <c r="J41" s="82"/>
      <c r="K41" s="81"/>
      <c r="L41" s="80">
        <v>1800</v>
      </c>
      <c r="M41" s="80" t="s">
        <v>112</v>
      </c>
      <c r="N41" s="79"/>
      <c r="O41" s="81"/>
      <c r="P41" s="80"/>
      <c r="Q41" s="80"/>
      <c r="R41" s="83">
        <f>SUM(O40:Q40)</f>
        <v>80551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3055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88475</v>
      </c>
      <c r="J42" s="65">
        <f>I42/H43*100</f>
        <v>49.588606530731205</v>
      </c>
      <c r="K42" s="64"/>
      <c r="L42" s="63">
        <v>144</v>
      </c>
      <c r="M42" s="63">
        <v>2</v>
      </c>
      <c r="N42" s="62"/>
      <c r="O42" s="64"/>
      <c r="P42" s="63"/>
      <c r="Q42" s="63"/>
      <c r="R42" s="66">
        <f>R44/H43*100</f>
        <v>85.9089329551951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1617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181540</v>
      </c>
      <c r="G43" s="73" t="s">
        <v>112</v>
      </c>
      <c r="H43" s="62">
        <v>178418</v>
      </c>
      <c r="I43" s="74"/>
      <c r="J43" s="75"/>
      <c r="K43" s="64">
        <v>175794</v>
      </c>
      <c r="L43" s="76"/>
      <c r="M43" s="76"/>
      <c r="N43" s="62">
        <v>25141</v>
      </c>
      <c r="O43" s="64">
        <v>4041</v>
      </c>
      <c r="P43" s="63">
        <v>435</v>
      </c>
      <c r="Q43" s="63">
        <v>148801</v>
      </c>
      <c r="R43" s="77"/>
      <c r="S43" s="78">
        <v>89</v>
      </c>
      <c r="T43" s="63">
        <v>110</v>
      </c>
      <c r="U43" s="63">
        <v>9337</v>
      </c>
      <c r="V43" s="63">
        <v>78939</v>
      </c>
      <c r="W43" s="63">
        <v>590</v>
      </c>
      <c r="X43" s="63">
        <v>7981</v>
      </c>
      <c r="Y43" s="63">
        <v>81372</v>
      </c>
      <c r="Z43" s="63" t="s">
        <v>112</v>
      </c>
      <c r="AA43" s="62">
        <v>9857</v>
      </c>
      <c r="AB43" s="64" t="s">
        <v>112</v>
      </c>
      <c r="AC43" s="63">
        <v>7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958204</v>
      </c>
      <c r="AJ43" s="74">
        <v>780497</v>
      </c>
      <c r="AK43" s="76">
        <v>513722</v>
      </c>
      <c r="AL43" s="72">
        <v>591</v>
      </c>
    </row>
    <row r="44" spans="1:38" ht="13.5">
      <c r="A44" s="45"/>
      <c r="B44" s="59"/>
      <c r="C44" s="59"/>
      <c r="D44" s="59"/>
      <c r="E44" s="59"/>
      <c r="F44" s="79"/>
      <c r="G44" s="80">
        <v>3122</v>
      </c>
      <c r="H44" s="79"/>
      <c r="I44" s="81">
        <v>89943</v>
      </c>
      <c r="J44" s="82"/>
      <c r="K44" s="81"/>
      <c r="L44" s="80">
        <v>2210</v>
      </c>
      <c r="M44" s="80">
        <v>414</v>
      </c>
      <c r="N44" s="79"/>
      <c r="O44" s="81"/>
      <c r="P44" s="80"/>
      <c r="Q44" s="80"/>
      <c r="R44" s="83">
        <f>SUM(O43:Q43)</f>
        <v>153277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1617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148820</v>
      </c>
      <c r="J45" s="65">
        <f>I45/H46*100</f>
        <v>57.10996411919336</v>
      </c>
      <c r="K45" s="64"/>
      <c r="L45" s="63">
        <v>220</v>
      </c>
      <c r="M45" s="63">
        <v>2</v>
      </c>
      <c r="N45" s="62"/>
      <c r="O45" s="64"/>
      <c r="P45" s="63"/>
      <c r="Q45" s="63"/>
      <c r="R45" s="66">
        <f>R47/H46*100</f>
        <v>89.73194926799317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4672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264962</v>
      </c>
      <c r="G46" s="73" t="s">
        <v>112</v>
      </c>
      <c r="H46" s="62">
        <v>260585</v>
      </c>
      <c r="I46" s="74"/>
      <c r="J46" s="75"/>
      <c r="K46" s="64">
        <v>256161</v>
      </c>
      <c r="L46" s="76"/>
      <c r="M46" s="76"/>
      <c r="N46" s="62">
        <v>26757</v>
      </c>
      <c r="O46" s="64">
        <v>5367</v>
      </c>
      <c r="P46" s="63">
        <v>932</v>
      </c>
      <c r="Q46" s="63">
        <v>227529</v>
      </c>
      <c r="R46" s="86"/>
      <c r="S46" s="78">
        <v>94</v>
      </c>
      <c r="T46" s="63">
        <v>123</v>
      </c>
      <c r="U46" s="63">
        <v>16434</v>
      </c>
      <c r="V46" s="63">
        <v>132137</v>
      </c>
      <c r="W46" s="63">
        <v>772</v>
      </c>
      <c r="X46" s="63">
        <v>10080</v>
      </c>
      <c r="Y46" s="63">
        <v>100914</v>
      </c>
      <c r="Z46" s="63" t="s">
        <v>112</v>
      </c>
      <c r="AA46" s="62">
        <v>10478</v>
      </c>
      <c r="AB46" s="64" t="s">
        <v>112</v>
      </c>
      <c r="AC46" s="63">
        <v>11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1500415</v>
      </c>
      <c r="AJ46" s="74">
        <v>1221211</v>
      </c>
      <c r="AK46" s="76">
        <v>819325</v>
      </c>
      <c r="AL46" s="72">
        <v>650</v>
      </c>
    </row>
    <row r="47" spans="1:38" ht="13.5">
      <c r="A47" s="150"/>
      <c r="B47" s="59"/>
      <c r="C47" s="59"/>
      <c r="D47" s="59"/>
      <c r="E47" s="59"/>
      <c r="F47" s="79"/>
      <c r="G47" s="80">
        <v>4377</v>
      </c>
      <c r="H47" s="79"/>
      <c r="I47" s="81">
        <v>111765</v>
      </c>
      <c r="J47" s="82"/>
      <c r="K47" s="81"/>
      <c r="L47" s="80">
        <v>4010</v>
      </c>
      <c r="M47" s="80">
        <v>414</v>
      </c>
      <c r="N47" s="79"/>
      <c r="O47" s="81"/>
      <c r="P47" s="80"/>
      <c r="Q47" s="80"/>
      <c r="R47" s="83">
        <f>SUM(O46:Q46)</f>
        <v>233828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4672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249847</v>
      </c>
      <c r="J54" s="65">
        <f>I54/H55*100</f>
        <v>66.61787252196403</v>
      </c>
      <c r="K54" s="64">
        <f aca="true" t="shared" si="1" ref="K54:Q56">SUM(K9,K12,K18,K21,K33,K36,K42)</f>
        <v>0</v>
      </c>
      <c r="L54" s="63">
        <f t="shared" si="1"/>
        <v>316</v>
      </c>
      <c r="M54" s="63">
        <f t="shared" si="1"/>
        <v>12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92.53529576450826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72871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392971</v>
      </c>
      <c r="G55" s="73">
        <f t="shared" si="0"/>
        <v>1435</v>
      </c>
      <c r="H55" s="62">
        <f t="shared" si="0"/>
        <v>375045</v>
      </c>
      <c r="I55" s="74">
        <f t="shared" si="0"/>
        <v>0</v>
      </c>
      <c r="J55" s="88"/>
      <c r="K55" s="64">
        <f t="shared" si="1"/>
        <v>364712</v>
      </c>
      <c r="L55" s="76">
        <f t="shared" si="1"/>
        <v>0</v>
      </c>
      <c r="M55" s="76">
        <f t="shared" si="1"/>
        <v>0</v>
      </c>
      <c r="N55" s="62">
        <f t="shared" si="1"/>
        <v>27996</v>
      </c>
      <c r="O55" s="64">
        <f t="shared" si="1"/>
        <v>8511</v>
      </c>
      <c r="P55" s="63">
        <f t="shared" si="1"/>
        <v>62192</v>
      </c>
      <c r="Q55" s="63">
        <f t="shared" si="1"/>
        <v>276346</v>
      </c>
      <c r="R55" s="77"/>
      <c r="S55" s="78">
        <f t="shared" si="2"/>
        <v>179</v>
      </c>
      <c r="T55" s="63">
        <f t="shared" si="2"/>
        <v>1066</v>
      </c>
      <c r="U55" s="63">
        <f t="shared" si="2"/>
        <v>89656</v>
      </c>
      <c r="V55" s="63">
        <f t="shared" si="2"/>
        <v>158947</v>
      </c>
      <c r="W55" s="63">
        <f t="shared" si="2"/>
        <v>1116</v>
      </c>
      <c r="X55" s="63">
        <f t="shared" si="2"/>
        <v>14947</v>
      </c>
      <c r="Y55" s="63">
        <f t="shared" si="2"/>
        <v>109136</v>
      </c>
      <c r="Z55" s="63">
        <f t="shared" si="2"/>
        <v>0</v>
      </c>
      <c r="AA55" s="62">
        <f t="shared" si="2"/>
        <v>11159</v>
      </c>
      <c r="AB55" s="64">
        <f t="shared" si="2"/>
        <v>1</v>
      </c>
      <c r="AC55" s="64">
        <f t="shared" si="2"/>
        <v>13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0</v>
      </c>
      <c r="AH55" s="63">
        <f t="shared" si="2"/>
        <v>0</v>
      </c>
      <c r="AI55" s="64">
        <f t="shared" si="2"/>
        <v>3051396</v>
      </c>
      <c r="AJ55" s="74">
        <f t="shared" si="2"/>
        <v>2305869</v>
      </c>
      <c r="AK55" s="76">
        <f t="shared" si="2"/>
        <v>1501562</v>
      </c>
      <c r="AL55" s="72">
        <f t="shared" si="2"/>
        <v>663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16491</v>
      </c>
      <c r="H56" s="91">
        <f>SUM(H11,H14,H20,H23,H35,H38,H44)</f>
        <v>0</v>
      </c>
      <c r="I56" s="93">
        <f>SUM(I11,I14,I20,I23,I35,I38,I44)</f>
        <v>125198</v>
      </c>
      <c r="J56" s="91"/>
      <c r="K56" s="93">
        <f t="shared" si="1"/>
        <v>0</v>
      </c>
      <c r="L56" s="92">
        <f t="shared" si="1"/>
        <v>6755</v>
      </c>
      <c r="M56" s="92">
        <f t="shared" si="1"/>
        <v>3578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347049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64691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9">
      <selection activeCell="Q45" sqref="Q45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88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今治市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63686</v>
      </c>
      <c r="J9" s="65">
        <f>I9/H10*100</f>
        <v>100</v>
      </c>
      <c r="K9" s="64"/>
      <c r="L9" s="63">
        <v>83</v>
      </c>
      <c r="M9" s="63">
        <v>4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60578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63686</v>
      </c>
      <c r="G10" s="73"/>
      <c r="H10" s="62">
        <v>63686</v>
      </c>
      <c r="I10" s="74"/>
      <c r="J10" s="75"/>
      <c r="K10" s="64">
        <v>45889</v>
      </c>
      <c r="L10" s="76"/>
      <c r="M10" s="76"/>
      <c r="N10" s="62"/>
      <c r="O10" s="64">
        <v>3115</v>
      </c>
      <c r="P10" s="63">
        <v>60571</v>
      </c>
      <c r="Q10" s="63"/>
      <c r="R10" s="77"/>
      <c r="S10" s="78">
        <v>236</v>
      </c>
      <c r="T10" s="63">
        <v>18117</v>
      </c>
      <c r="U10" s="63">
        <v>45333</v>
      </c>
      <c r="V10" s="63"/>
      <c r="W10" s="63"/>
      <c r="X10" s="63"/>
      <c r="Y10" s="63"/>
      <c r="Z10" s="63"/>
      <c r="AA10" s="62"/>
      <c r="AB10" s="64">
        <v>3</v>
      </c>
      <c r="AC10" s="63"/>
      <c r="AD10" s="63"/>
      <c r="AE10" s="62"/>
      <c r="AF10" s="76"/>
      <c r="AG10" s="64">
        <v>5</v>
      </c>
      <c r="AH10" s="63"/>
      <c r="AI10" s="64">
        <v>3039307</v>
      </c>
      <c r="AJ10" s="74">
        <v>1227489</v>
      </c>
      <c r="AK10" s="76">
        <v>630990</v>
      </c>
      <c r="AL10" s="72">
        <v>2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14818</v>
      </c>
      <c r="M11" s="80">
        <v>2979</v>
      </c>
      <c r="N11" s="79"/>
      <c r="O11" s="81"/>
      <c r="P11" s="80"/>
      <c r="Q11" s="80"/>
      <c r="R11" s="83">
        <f>SUM(O10:Q10)</f>
        <v>63686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36308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51025</v>
      </c>
      <c r="J12" s="65">
        <f>I12/H13*100</f>
        <v>98.51907630522089</v>
      </c>
      <c r="K12" s="64"/>
      <c r="L12" s="63">
        <v>40</v>
      </c>
      <c r="M12" s="63">
        <v>1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73140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66953</v>
      </c>
      <c r="G13" s="73">
        <v>15100</v>
      </c>
      <c r="H13" s="62">
        <v>51792</v>
      </c>
      <c r="I13" s="74"/>
      <c r="J13" s="75"/>
      <c r="K13" s="64">
        <v>48538</v>
      </c>
      <c r="L13" s="76"/>
      <c r="M13" s="76"/>
      <c r="N13" s="62"/>
      <c r="O13" s="64">
        <v>2922</v>
      </c>
      <c r="P13" s="63">
        <v>42425</v>
      </c>
      <c r="Q13" s="63">
        <v>6445</v>
      </c>
      <c r="R13" s="77"/>
      <c r="S13" s="78">
        <v>156</v>
      </c>
      <c r="T13" s="63">
        <v>3199</v>
      </c>
      <c r="U13" s="63">
        <v>44783</v>
      </c>
      <c r="V13" s="63">
        <v>2887</v>
      </c>
      <c r="W13" s="63">
        <v>63</v>
      </c>
      <c r="X13" s="63">
        <v>401</v>
      </c>
      <c r="Y13" s="63">
        <v>303</v>
      </c>
      <c r="Z13" s="63"/>
      <c r="AA13" s="62"/>
      <c r="AB13" s="64" t="s">
        <v>112</v>
      </c>
      <c r="AC13" s="63">
        <v>1</v>
      </c>
      <c r="AD13" s="63" t="s">
        <v>112</v>
      </c>
      <c r="AE13" s="62" t="s">
        <v>112</v>
      </c>
      <c r="AF13" s="76"/>
      <c r="AG13" s="64">
        <v>5</v>
      </c>
      <c r="AH13" s="63"/>
      <c r="AI13" s="64">
        <v>957141</v>
      </c>
      <c r="AJ13" s="74">
        <v>741474</v>
      </c>
      <c r="AK13" s="76">
        <v>362983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>
        <v>61</v>
      </c>
      <c r="H14" s="79"/>
      <c r="I14" s="81">
        <v>767</v>
      </c>
      <c r="J14" s="82"/>
      <c r="K14" s="81"/>
      <c r="L14" s="80">
        <v>450</v>
      </c>
      <c r="M14" s="80">
        <v>2804</v>
      </c>
      <c r="N14" s="79"/>
      <c r="O14" s="81"/>
      <c r="P14" s="80"/>
      <c r="Q14" s="80"/>
      <c r="R14" s="83">
        <f>SUM(O13:Q13)</f>
        <v>51792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44816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114711</v>
      </c>
      <c r="J15" s="65">
        <f>I15/H16*100</f>
        <v>99.3358042224493</v>
      </c>
      <c r="K15" s="64"/>
      <c r="L15" s="63">
        <v>123</v>
      </c>
      <c r="M15" s="63">
        <v>5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133718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130639</v>
      </c>
      <c r="G16" s="73">
        <v>15100</v>
      </c>
      <c r="H16" s="62">
        <v>115478</v>
      </c>
      <c r="I16" s="74"/>
      <c r="J16" s="75"/>
      <c r="K16" s="64">
        <v>94427</v>
      </c>
      <c r="L16" s="76"/>
      <c r="M16" s="76"/>
      <c r="N16" s="62"/>
      <c r="O16" s="64">
        <v>6037</v>
      </c>
      <c r="P16" s="63">
        <v>102996</v>
      </c>
      <c r="Q16" s="63">
        <v>6445</v>
      </c>
      <c r="R16" s="77"/>
      <c r="S16" s="78">
        <v>392</v>
      </c>
      <c r="T16" s="63">
        <v>21316</v>
      </c>
      <c r="U16" s="63">
        <v>90116</v>
      </c>
      <c r="V16" s="63">
        <v>2887</v>
      </c>
      <c r="W16" s="63">
        <v>63</v>
      </c>
      <c r="X16" s="63">
        <v>401</v>
      </c>
      <c r="Y16" s="63">
        <v>303</v>
      </c>
      <c r="Z16" s="63"/>
      <c r="AA16" s="62"/>
      <c r="AB16" s="64">
        <v>3</v>
      </c>
      <c r="AC16" s="63">
        <v>1</v>
      </c>
      <c r="AD16" s="63" t="s">
        <v>112</v>
      </c>
      <c r="AE16" s="62" t="s">
        <v>112</v>
      </c>
      <c r="AF16" s="76"/>
      <c r="AG16" s="64">
        <v>10</v>
      </c>
      <c r="AH16" s="63"/>
      <c r="AI16" s="64">
        <v>3996448</v>
      </c>
      <c r="AJ16" s="74">
        <v>1968963</v>
      </c>
      <c r="AK16" s="76">
        <v>993973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>
        <v>61</v>
      </c>
      <c r="H17" s="79"/>
      <c r="I17" s="81">
        <v>767</v>
      </c>
      <c r="J17" s="82"/>
      <c r="K17" s="81"/>
      <c r="L17" s="80">
        <v>15268</v>
      </c>
      <c r="M17" s="80">
        <v>5783</v>
      </c>
      <c r="N17" s="79"/>
      <c r="O17" s="81"/>
      <c r="P17" s="80"/>
      <c r="Q17" s="80"/>
      <c r="R17" s="83">
        <f>SUM(O16:Q16)</f>
        <v>115478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81124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105346</v>
      </c>
      <c r="J18" s="65">
        <f>I18/H19*100</f>
        <v>90.94801909678756</v>
      </c>
      <c r="K18" s="64"/>
      <c r="L18" s="63">
        <v>99</v>
      </c>
      <c r="M18" s="63">
        <v>2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60557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129401</v>
      </c>
      <c r="G19" s="73"/>
      <c r="H19" s="62">
        <v>115831</v>
      </c>
      <c r="I19" s="74"/>
      <c r="J19" s="75"/>
      <c r="K19" s="64">
        <v>114028</v>
      </c>
      <c r="L19" s="76"/>
      <c r="M19" s="76"/>
      <c r="N19" s="62"/>
      <c r="O19" s="64">
        <v>1041</v>
      </c>
      <c r="P19" s="63">
        <v>72497</v>
      </c>
      <c r="Q19" s="63">
        <v>42293</v>
      </c>
      <c r="R19" s="77"/>
      <c r="S19" s="78">
        <v>646</v>
      </c>
      <c r="T19" s="63">
        <v>1084</v>
      </c>
      <c r="U19" s="63">
        <v>92616</v>
      </c>
      <c r="V19" s="63">
        <v>11000</v>
      </c>
      <c r="W19" s="63">
        <v>475</v>
      </c>
      <c r="X19" s="63">
        <v>5490</v>
      </c>
      <c r="Y19" s="63">
        <v>4520</v>
      </c>
      <c r="Z19" s="63"/>
      <c r="AA19" s="62"/>
      <c r="AB19" s="64" t="s">
        <v>112</v>
      </c>
      <c r="AC19" s="63">
        <v>4</v>
      </c>
      <c r="AD19" s="63" t="s">
        <v>112</v>
      </c>
      <c r="AE19" s="62" t="s">
        <v>112</v>
      </c>
      <c r="AF19" s="76"/>
      <c r="AG19" s="64">
        <v>5</v>
      </c>
      <c r="AH19" s="63"/>
      <c r="AI19" s="64">
        <v>1590536</v>
      </c>
      <c r="AJ19" s="74">
        <v>1198592</v>
      </c>
      <c r="AK19" s="76">
        <v>733593</v>
      </c>
      <c r="AL19" s="72">
        <v>8</v>
      </c>
    </row>
    <row r="20" spans="1:38" ht="13.5">
      <c r="A20" s="45"/>
      <c r="B20" s="59"/>
      <c r="C20" s="59"/>
      <c r="D20" s="59"/>
      <c r="E20" s="59"/>
      <c r="F20" s="79"/>
      <c r="G20" s="80">
        <v>13570</v>
      </c>
      <c r="H20" s="79"/>
      <c r="I20" s="81">
        <v>10485</v>
      </c>
      <c r="J20" s="82"/>
      <c r="K20" s="81"/>
      <c r="L20" s="80">
        <v>949</v>
      </c>
      <c r="M20" s="80">
        <v>854</v>
      </c>
      <c r="N20" s="79"/>
      <c r="O20" s="81"/>
      <c r="P20" s="80"/>
      <c r="Q20" s="80"/>
      <c r="R20" s="83">
        <f>SUM(O19:Q19)</f>
        <v>115831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50062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84239</v>
      </c>
      <c r="J21" s="65">
        <f>I21/H22*100</f>
        <v>81.65621395267684</v>
      </c>
      <c r="K21" s="64"/>
      <c r="L21" s="63">
        <v>67</v>
      </c>
      <c r="M21" s="63">
        <v>1</v>
      </c>
      <c r="N21" s="62"/>
      <c r="O21" s="64"/>
      <c r="P21" s="63"/>
      <c r="Q21" s="63"/>
      <c r="R21" s="66">
        <f>(O22+P22+Q22)/H22*100</f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49036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116714</v>
      </c>
      <c r="G22" s="73">
        <v>1274</v>
      </c>
      <c r="H22" s="62">
        <v>103163</v>
      </c>
      <c r="I22" s="74"/>
      <c r="J22" s="75"/>
      <c r="K22" s="64">
        <v>101963</v>
      </c>
      <c r="L22" s="76"/>
      <c r="M22" s="76"/>
      <c r="N22" s="62"/>
      <c r="O22" s="64">
        <v>456</v>
      </c>
      <c r="P22" s="63">
        <v>57802</v>
      </c>
      <c r="Q22" s="63">
        <v>44905</v>
      </c>
      <c r="R22" s="77"/>
      <c r="S22" s="78">
        <v>403</v>
      </c>
      <c r="T22" s="63">
        <v>259</v>
      </c>
      <c r="U22" s="63">
        <v>69249</v>
      </c>
      <c r="V22" s="63">
        <v>14328</v>
      </c>
      <c r="W22" s="63">
        <v>420</v>
      </c>
      <c r="X22" s="63">
        <v>8367</v>
      </c>
      <c r="Y22" s="63">
        <v>10137</v>
      </c>
      <c r="Z22" s="63"/>
      <c r="AA22" s="62">
        <v>63</v>
      </c>
      <c r="AB22" s="64" t="s">
        <v>112</v>
      </c>
      <c r="AC22" s="63">
        <v>4</v>
      </c>
      <c r="AD22" s="63" t="s">
        <v>112</v>
      </c>
      <c r="AE22" s="62" t="s">
        <v>112</v>
      </c>
      <c r="AF22" s="76"/>
      <c r="AG22" s="64">
        <v>2</v>
      </c>
      <c r="AH22" s="63"/>
      <c r="AI22" s="64">
        <v>1324293</v>
      </c>
      <c r="AJ22" s="74">
        <v>965464</v>
      </c>
      <c r="AK22" s="76">
        <v>581282</v>
      </c>
      <c r="AL22" s="72">
        <v>18</v>
      </c>
    </row>
    <row r="23" spans="1:38" ht="13.5">
      <c r="A23" s="45"/>
      <c r="B23" s="59"/>
      <c r="C23" s="59"/>
      <c r="D23" s="59"/>
      <c r="E23" s="59"/>
      <c r="F23" s="79"/>
      <c r="G23" s="80">
        <v>12277</v>
      </c>
      <c r="H23" s="79"/>
      <c r="I23" s="81">
        <v>18924</v>
      </c>
      <c r="J23" s="82"/>
      <c r="K23" s="81"/>
      <c r="L23" s="80">
        <v>1064</v>
      </c>
      <c r="M23" s="80">
        <v>136</v>
      </c>
      <c r="N23" s="79"/>
      <c r="O23" s="81"/>
      <c r="P23" s="80"/>
      <c r="Q23" s="80"/>
      <c r="R23" s="83">
        <f>SUM(O22:Q22)</f>
        <v>103163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35226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189585</v>
      </c>
      <c r="J24" s="65">
        <f>I24/H25*100</f>
        <v>86.57086495520426</v>
      </c>
      <c r="K24" s="64"/>
      <c r="L24" s="63">
        <v>166</v>
      </c>
      <c r="M24" s="63">
        <v>3</v>
      </c>
      <c r="N24" s="62"/>
      <c r="O24" s="64"/>
      <c r="P24" s="63"/>
      <c r="Q24" s="63"/>
      <c r="R24" s="66">
        <f>(O25+P25+Q25)/H25*100</f>
        <v>100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109593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246115</v>
      </c>
      <c r="G25" s="73">
        <v>1274</v>
      </c>
      <c r="H25" s="62">
        <v>218994</v>
      </c>
      <c r="I25" s="74"/>
      <c r="J25" s="75"/>
      <c r="K25" s="64">
        <v>215991</v>
      </c>
      <c r="L25" s="76"/>
      <c r="M25" s="76"/>
      <c r="N25" s="62"/>
      <c r="O25" s="64">
        <v>1497</v>
      </c>
      <c r="P25" s="63">
        <v>130299</v>
      </c>
      <c r="Q25" s="63">
        <v>87198</v>
      </c>
      <c r="R25" s="77"/>
      <c r="S25" s="78">
        <v>1049</v>
      </c>
      <c r="T25" s="63">
        <v>1343</v>
      </c>
      <c r="U25" s="63">
        <v>161865</v>
      </c>
      <c r="V25" s="63">
        <v>25328</v>
      </c>
      <c r="W25" s="63">
        <v>895</v>
      </c>
      <c r="X25" s="63">
        <v>13857</v>
      </c>
      <c r="Y25" s="63">
        <v>14657</v>
      </c>
      <c r="Z25" s="63"/>
      <c r="AA25" s="62">
        <v>63</v>
      </c>
      <c r="AB25" s="64" t="s">
        <v>112</v>
      </c>
      <c r="AC25" s="63">
        <v>8</v>
      </c>
      <c r="AD25" s="63" t="s">
        <v>112</v>
      </c>
      <c r="AE25" s="62" t="s">
        <v>112</v>
      </c>
      <c r="AF25" s="76"/>
      <c r="AG25" s="64">
        <v>7</v>
      </c>
      <c r="AH25" s="63"/>
      <c r="AI25" s="64">
        <v>2914829</v>
      </c>
      <c r="AJ25" s="74">
        <v>2164056</v>
      </c>
      <c r="AK25" s="76">
        <v>1314875</v>
      </c>
      <c r="AL25" s="72">
        <v>26</v>
      </c>
    </row>
    <row r="26" spans="1:38" ht="13.5">
      <c r="A26" s="150"/>
      <c r="B26" s="59"/>
      <c r="C26" s="59"/>
      <c r="D26" s="59"/>
      <c r="E26" s="59"/>
      <c r="F26" s="79"/>
      <c r="G26" s="80">
        <v>25847</v>
      </c>
      <c r="H26" s="79"/>
      <c r="I26" s="81">
        <v>29409</v>
      </c>
      <c r="J26" s="82"/>
      <c r="K26" s="81"/>
      <c r="L26" s="80">
        <v>2013</v>
      </c>
      <c r="M26" s="80">
        <v>990</v>
      </c>
      <c r="N26" s="79"/>
      <c r="O26" s="81"/>
      <c r="P26" s="80"/>
      <c r="Q26" s="80"/>
      <c r="R26" s="83">
        <f>SUM(O25:Q25)</f>
        <v>218994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85288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304296</v>
      </c>
      <c r="J27" s="65">
        <f>I27/H28*100</f>
        <v>90.97801908679949</v>
      </c>
      <c r="K27" s="64"/>
      <c r="L27" s="63">
        <v>289</v>
      </c>
      <c r="M27" s="63">
        <v>8</v>
      </c>
      <c r="N27" s="62"/>
      <c r="O27" s="64"/>
      <c r="P27" s="63"/>
      <c r="Q27" s="63"/>
      <c r="R27" s="66">
        <f>(O28+P28+Q28)/H28*100</f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243311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376754</v>
      </c>
      <c r="G28" s="73">
        <v>16374</v>
      </c>
      <c r="H28" s="62">
        <v>334472</v>
      </c>
      <c r="I28" s="74"/>
      <c r="J28" s="75"/>
      <c r="K28" s="64">
        <v>310418</v>
      </c>
      <c r="L28" s="76"/>
      <c r="M28" s="76"/>
      <c r="N28" s="62"/>
      <c r="O28" s="64">
        <v>7534</v>
      </c>
      <c r="P28" s="63">
        <v>233295</v>
      </c>
      <c r="Q28" s="63">
        <v>93643</v>
      </c>
      <c r="R28" s="77"/>
      <c r="S28" s="78">
        <v>1441</v>
      </c>
      <c r="T28" s="63">
        <v>22659</v>
      </c>
      <c r="U28" s="63">
        <v>251981</v>
      </c>
      <c r="V28" s="63">
        <v>28215</v>
      </c>
      <c r="W28" s="63">
        <v>958</v>
      </c>
      <c r="X28" s="63">
        <v>14258</v>
      </c>
      <c r="Y28" s="63">
        <v>14960</v>
      </c>
      <c r="Z28" s="63"/>
      <c r="AA28" s="62">
        <v>63</v>
      </c>
      <c r="AB28" s="64">
        <v>3</v>
      </c>
      <c r="AC28" s="63">
        <v>9</v>
      </c>
      <c r="AD28" s="63" t="s">
        <v>112</v>
      </c>
      <c r="AE28" s="62" t="s">
        <v>112</v>
      </c>
      <c r="AF28" s="76"/>
      <c r="AG28" s="64">
        <v>17</v>
      </c>
      <c r="AH28" s="63"/>
      <c r="AI28" s="64">
        <v>6911277</v>
      </c>
      <c r="AJ28" s="74">
        <v>4133019</v>
      </c>
      <c r="AK28" s="76">
        <v>2308848</v>
      </c>
      <c r="AL28" s="72">
        <v>28</v>
      </c>
    </row>
    <row r="29" spans="1:38" ht="13.5">
      <c r="A29" s="150"/>
      <c r="B29" s="59"/>
      <c r="C29" s="59"/>
      <c r="D29" s="59"/>
      <c r="E29" s="59"/>
      <c r="F29" s="79"/>
      <c r="G29" s="80">
        <v>25908</v>
      </c>
      <c r="H29" s="79"/>
      <c r="I29" s="81">
        <v>30176</v>
      </c>
      <c r="J29" s="82"/>
      <c r="K29" s="81"/>
      <c r="L29" s="80">
        <v>17281</v>
      </c>
      <c r="M29" s="80">
        <v>6773</v>
      </c>
      <c r="N29" s="79"/>
      <c r="O29" s="81"/>
      <c r="P29" s="80"/>
      <c r="Q29" s="80"/>
      <c r="R29" s="83">
        <f>SUM(O28:Q28)</f>
        <v>334472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166412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240610</v>
      </c>
      <c r="J30" s="65">
        <f>I30/H31*100</f>
        <v>88.85614470467455</v>
      </c>
      <c r="K30" s="64"/>
      <c r="L30" s="63">
        <v>206</v>
      </c>
      <c r="M30" s="63">
        <v>4</v>
      </c>
      <c r="N30" s="62"/>
      <c r="O30" s="64"/>
      <c r="P30" s="63"/>
      <c r="Q30" s="63"/>
      <c r="R30" s="66">
        <f>(O31+P31+Q31)/H31*100</f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182733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313068</v>
      </c>
      <c r="G31" s="73">
        <v>16374</v>
      </c>
      <c r="H31" s="62">
        <v>270786</v>
      </c>
      <c r="I31" s="74"/>
      <c r="J31" s="75"/>
      <c r="K31" s="64">
        <v>264529</v>
      </c>
      <c r="L31" s="76"/>
      <c r="M31" s="76"/>
      <c r="N31" s="62"/>
      <c r="O31" s="64">
        <v>4419</v>
      </c>
      <c r="P31" s="63">
        <v>172724</v>
      </c>
      <c r="Q31" s="63">
        <v>93643</v>
      </c>
      <c r="R31" s="86"/>
      <c r="S31" s="78">
        <v>1205</v>
      </c>
      <c r="T31" s="63">
        <v>4542</v>
      </c>
      <c r="U31" s="63">
        <v>206648</v>
      </c>
      <c r="V31" s="63">
        <v>28215</v>
      </c>
      <c r="W31" s="63">
        <v>958</v>
      </c>
      <c r="X31" s="63">
        <v>14258</v>
      </c>
      <c r="Y31" s="63">
        <v>14960</v>
      </c>
      <c r="Z31" s="63"/>
      <c r="AA31" s="62">
        <v>63</v>
      </c>
      <c r="AB31" s="64" t="s">
        <v>112</v>
      </c>
      <c r="AC31" s="63">
        <v>9</v>
      </c>
      <c r="AD31" s="63" t="s">
        <v>112</v>
      </c>
      <c r="AE31" s="62" t="s">
        <v>112</v>
      </c>
      <c r="AF31" s="76"/>
      <c r="AG31" s="64">
        <v>12</v>
      </c>
      <c r="AH31" s="63"/>
      <c r="AI31" s="64">
        <v>3871970</v>
      </c>
      <c r="AJ31" s="74">
        <v>2905530</v>
      </c>
      <c r="AK31" s="76">
        <v>1677858</v>
      </c>
      <c r="AL31" s="72">
        <v>27</v>
      </c>
    </row>
    <row r="32" spans="1:38" ht="13.5">
      <c r="A32" s="150"/>
      <c r="B32" s="59"/>
      <c r="C32" s="59"/>
      <c r="D32" s="59"/>
      <c r="E32" s="59"/>
      <c r="F32" s="79"/>
      <c r="G32" s="80">
        <v>25908</v>
      </c>
      <c r="H32" s="79"/>
      <c r="I32" s="81">
        <v>30176</v>
      </c>
      <c r="J32" s="82"/>
      <c r="K32" s="81"/>
      <c r="L32" s="80">
        <v>2463</v>
      </c>
      <c r="M32" s="80">
        <v>3794</v>
      </c>
      <c r="N32" s="79"/>
      <c r="O32" s="81"/>
      <c r="P32" s="80"/>
      <c r="Q32" s="80"/>
      <c r="R32" s="83">
        <f>SUM(O31:Q31)</f>
        <v>270786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130104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/>
      <c r="H33" s="62"/>
      <c r="I33" s="64">
        <v>219693</v>
      </c>
      <c r="J33" s="65">
        <f>I33/H34*100</f>
        <v>85.51027557216254</v>
      </c>
      <c r="K33" s="64"/>
      <c r="L33" s="63">
        <v>239</v>
      </c>
      <c r="M33" s="63">
        <v>1</v>
      </c>
      <c r="N33" s="62"/>
      <c r="O33" s="64"/>
      <c r="P33" s="63"/>
      <c r="Q33" s="63"/>
      <c r="R33" s="66">
        <f>R35/H34*100</f>
        <v>98.65366651097618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86992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271968</v>
      </c>
      <c r="G34" s="73">
        <v>7687</v>
      </c>
      <c r="H34" s="62">
        <v>256920</v>
      </c>
      <c r="I34" s="74"/>
      <c r="J34" s="75"/>
      <c r="K34" s="64">
        <v>253431</v>
      </c>
      <c r="L34" s="76"/>
      <c r="M34" s="76"/>
      <c r="N34" s="62">
        <v>3459</v>
      </c>
      <c r="O34" s="64">
        <v>9996</v>
      </c>
      <c r="P34" s="63">
        <v>79489</v>
      </c>
      <c r="Q34" s="63">
        <v>163976</v>
      </c>
      <c r="R34" s="77"/>
      <c r="S34" s="78">
        <v>788</v>
      </c>
      <c r="T34" s="63">
        <v>9094</v>
      </c>
      <c r="U34" s="63">
        <v>97854</v>
      </c>
      <c r="V34" s="63">
        <v>111957</v>
      </c>
      <c r="W34" s="63">
        <v>610</v>
      </c>
      <c r="X34" s="63">
        <v>614</v>
      </c>
      <c r="Y34" s="63">
        <v>36003</v>
      </c>
      <c r="Z34" s="63"/>
      <c r="AA34" s="62">
        <v>2292</v>
      </c>
      <c r="AB34" s="64">
        <v>10</v>
      </c>
      <c r="AC34" s="63">
        <v>15</v>
      </c>
      <c r="AD34" s="63"/>
      <c r="AE34" s="62"/>
      <c r="AF34" s="76"/>
      <c r="AG34" s="64">
        <v>3</v>
      </c>
      <c r="AH34" s="63">
        <v>1</v>
      </c>
      <c r="AI34" s="64">
        <v>2277247</v>
      </c>
      <c r="AJ34" s="74">
        <v>2012046</v>
      </c>
      <c r="AK34" s="76">
        <v>1445146</v>
      </c>
      <c r="AL34" s="72">
        <v>168</v>
      </c>
    </row>
    <row r="35" spans="1:38" ht="13.5">
      <c r="A35" s="45"/>
      <c r="B35" s="59"/>
      <c r="C35" s="59"/>
      <c r="D35" s="59"/>
      <c r="E35" s="59"/>
      <c r="F35" s="79"/>
      <c r="G35" s="80">
        <v>7361</v>
      </c>
      <c r="H35" s="79"/>
      <c r="I35" s="81">
        <v>37227</v>
      </c>
      <c r="J35" s="82"/>
      <c r="K35" s="81"/>
      <c r="L35" s="80">
        <v>2499</v>
      </c>
      <c r="M35" s="80">
        <v>990</v>
      </c>
      <c r="N35" s="79"/>
      <c r="O35" s="81"/>
      <c r="P35" s="80"/>
      <c r="Q35" s="80"/>
      <c r="R35" s="83">
        <f>SUM(O34:Q34)</f>
        <v>253461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54558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/>
      <c r="H36" s="62"/>
      <c r="I36" s="64">
        <v>147357</v>
      </c>
      <c r="J36" s="65">
        <f>I36/H37*100</f>
        <v>75.94468953574668</v>
      </c>
      <c r="K36" s="64"/>
      <c r="L36" s="63">
        <v>196</v>
      </c>
      <c r="M36" s="63">
        <v>1</v>
      </c>
      <c r="N36" s="62"/>
      <c r="O36" s="64"/>
      <c r="P36" s="63"/>
      <c r="Q36" s="63"/>
      <c r="R36" s="66">
        <f>R38/H37*100</f>
        <v>98.3312031005195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22493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201745</v>
      </c>
      <c r="G37" s="73">
        <v>4682</v>
      </c>
      <c r="H37" s="62">
        <v>194032</v>
      </c>
      <c r="I37" s="74"/>
      <c r="J37" s="75"/>
      <c r="K37" s="64">
        <v>192434</v>
      </c>
      <c r="L37" s="76"/>
      <c r="M37" s="76"/>
      <c r="N37" s="62">
        <v>3238</v>
      </c>
      <c r="O37" s="64">
        <v>12137</v>
      </c>
      <c r="P37" s="63">
        <v>32113</v>
      </c>
      <c r="Q37" s="63">
        <v>146544</v>
      </c>
      <c r="R37" s="77"/>
      <c r="S37" s="78">
        <v>50</v>
      </c>
      <c r="T37" s="63">
        <v>461</v>
      </c>
      <c r="U37" s="63">
        <v>41063</v>
      </c>
      <c r="V37" s="63">
        <v>105783</v>
      </c>
      <c r="W37" s="63">
        <v>239</v>
      </c>
      <c r="X37" s="63">
        <v>456</v>
      </c>
      <c r="Y37" s="63">
        <v>45980</v>
      </c>
      <c r="Z37" s="63"/>
      <c r="AA37" s="62">
        <v>5479</v>
      </c>
      <c r="AB37" s="64">
        <v>1</v>
      </c>
      <c r="AC37" s="63">
        <v>13</v>
      </c>
      <c r="AD37" s="63"/>
      <c r="AE37" s="62"/>
      <c r="AF37" s="76"/>
      <c r="AG37" s="64"/>
      <c r="AH37" s="63"/>
      <c r="AI37" s="64">
        <v>1281022</v>
      </c>
      <c r="AJ37" s="74">
        <v>1093203</v>
      </c>
      <c r="AK37" s="76">
        <v>837595</v>
      </c>
      <c r="AL37" s="72">
        <v>221</v>
      </c>
    </row>
    <row r="38" spans="1:38" ht="13.5">
      <c r="A38" s="45"/>
      <c r="B38" s="59"/>
      <c r="C38" s="59"/>
      <c r="D38" s="59"/>
      <c r="E38" s="59"/>
      <c r="F38" s="79"/>
      <c r="G38" s="80">
        <v>3031</v>
      </c>
      <c r="H38" s="79"/>
      <c r="I38" s="81">
        <v>46675</v>
      </c>
      <c r="J38" s="82"/>
      <c r="K38" s="81"/>
      <c r="L38" s="80">
        <v>1531</v>
      </c>
      <c r="M38" s="80">
        <v>67</v>
      </c>
      <c r="N38" s="79"/>
      <c r="O38" s="81"/>
      <c r="P38" s="80"/>
      <c r="Q38" s="80"/>
      <c r="R38" s="83">
        <f>SUM(O37:Q37)</f>
        <v>190794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14273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/>
      <c r="H39" s="62"/>
      <c r="I39" s="64">
        <v>367050</v>
      </c>
      <c r="J39" s="65">
        <f>I39/H40*100</f>
        <v>81.39447213894162</v>
      </c>
      <c r="K39" s="64"/>
      <c r="L39" s="63">
        <v>435</v>
      </c>
      <c r="M39" s="63">
        <v>2</v>
      </c>
      <c r="N39" s="62"/>
      <c r="O39" s="64"/>
      <c r="P39" s="63"/>
      <c r="Q39" s="63"/>
      <c r="R39" s="66">
        <f>R41/H40*100</f>
        <v>98.5149195479785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109485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473713</v>
      </c>
      <c r="G40" s="73">
        <v>12369</v>
      </c>
      <c r="H40" s="62">
        <v>450952</v>
      </c>
      <c r="I40" s="74"/>
      <c r="J40" s="75"/>
      <c r="K40" s="64">
        <v>445865</v>
      </c>
      <c r="L40" s="76"/>
      <c r="M40" s="76"/>
      <c r="N40" s="62">
        <v>6697</v>
      </c>
      <c r="O40" s="64">
        <v>22133</v>
      </c>
      <c r="P40" s="63">
        <v>111602</v>
      </c>
      <c r="Q40" s="63">
        <v>310520</v>
      </c>
      <c r="R40" s="77">
        <v>0</v>
      </c>
      <c r="S40" s="78">
        <v>838</v>
      </c>
      <c r="T40" s="63">
        <v>9555</v>
      </c>
      <c r="U40" s="63">
        <v>138917</v>
      </c>
      <c r="V40" s="63">
        <v>217740</v>
      </c>
      <c r="W40" s="63">
        <v>849</v>
      </c>
      <c r="X40" s="63">
        <v>1070</v>
      </c>
      <c r="Y40" s="63">
        <v>81983</v>
      </c>
      <c r="Z40" s="63"/>
      <c r="AA40" s="62">
        <v>7771</v>
      </c>
      <c r="AB40" s="64">
        <v>11</v>
      </c>
      <c r="AC40" s="63">
        <v>28</v>
      </c>
      <c r="AD40" s="63"/>
      <c r="AE40" s="62"/>
      <c r="AF40" s="76"/>
      <c r="AG40" s="64">
        <v>3</v>
      </c>
      <c r="AH40" s="63">
        <v>1</v>
      </c>
      <c r="AI40" s="64">
        <v>3558269</v>
      </c>
      <c r="AJ40" s="74">
        <v>3105249</v>
      </c>
      <c r="AK40" s="76">
        <v>2282741</v>
      </c>
      <c r="AL40" s="72">
        <v>389</v>
      </c>
    </row>
    <row r="41" spans="1:38" ht="13.5">
      <c r="A41" s="150"/>
      <c r="B41" s="59"/>
      <c r="C41" s="59"/>
      <c r="D41" s="59"/>
      <c r="E41" s="59"/>
      <c r="F41" s="79"/>
      <c r="G41" s="80">
        <v>10392</v>
      </c>
      <c r="H41" s="79"/>
      <c r="I41" s="81">
        <v>83902</v>
      </c>
      <c r="J41" s="82"/>
      <c r="K41" s="81"/>
      <c r="L41" s="80">
        <v>4030</v>
      </c>
      <c r="M41" s="80">
        <v>1057</v>
      </c>
      <c r="N41" s="79"/>
      <c r="O41" s="81"/>
      <c r="P41" s="80"/>
      <c r="Q41" s="80"/>
      <c r="R41" s="83">
        <f>SUM(O40:Q40)</f>
        <v>444255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68831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/>
      <c r="H42" s="62"/>
      <c r="I42" s="64">
        <v>601008</v>
      </c>
      <c r="J42" s="65">
        <f>I42/H43*100</f>
        <v>54.74603551977526</v>
      </c>
      <c r="K42" s="64"/>
      <c r="L42" s="63">
        <v>1004</v>
      </c>
      <c r="M42" s="63">
        <v>3</v>
      </c>
      <c r="N42" s="62"/>
      <c r="O42" s="64"/>
      <c r="P42" s="63"/>
      <c r="Q42" s="63"/>
      <c r="R42" s="66">
        <f>R44/H43*100</f>
        <v>92.09317450818037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20850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1135141</v>
      </c>
      <c r="G43" s="73">
        <v>11413</v>
      </c>
      <c r="H43" s="62">
        <v>1097811</v>
      </c>
      <c r="I43" s="74"/>
      <c r="J43" s="75"/>
      <c r="K43" s="64">
        <v>1091684</v>
      </c>
      <c r="L43" s="76"/>
      <c r="M43" s="76"/>
      <c r="N43" s="62">
        <v>86802</v>
      </c>
      <c r="O43" s="64">
        <v>129824</v>
      </c>
      <c r="P43" s="63">
        <v>64391</v>
      </c>
      <c r="Q43" s="63">
        <v>816794</v>
      </c>
      <c r="R43" s="77"/>
      <c r="S43" s="78">
        <v>278</v>
      </c>
      <c r="T43" s="63">
        <v>752</v>
      </c>
      <c r="U43" s="63">
        <v>88901</v>
      </c>
      <c r="V43" s="63">
        <v>511077</v>
      </c>
      <c r="W43" s="63">
        <v>824</v>
      </c>
      <c r="X43" s="63">
        <v>4628</v>
      </c>
      <c r="Y43" s="63">
        <v>491351</v>
      </c>
      <c r="Z43" s="63"/>
      <c r="AA43" s="62">
        <v>144820</v>
      </c>
      <c r="AB43" s="64">
        <v>12</v>
      </c>
      <c r="AC43" s="63">
        <v>30</v>
      </c>
      <c r="AD43" s="63"/>
      <c r="AE43" s="62"/>
      <c r="AF43" s="76"/>
      <c r="AG43" s="64"/>
      <c r="AH43" s="63"/>
      <c r="AI43" s="64">
        <v>5378005</v>
      </c>
      <c r="AJ43" s="74">
        <v>4712639</v>
      </c>
      <c r="AK43" s="76">
        <v>3571332</v>
      </c>
      <c r="AL43" s="72">
        <v>3437</v>
      </c>
    </row>
    <row r="44" spans="1:38" ht="13.5">
      <c r="A44" s="45"/>
      <c r="B44" s="59"/>
      <c r="C44" s="59"/>
      <c r="D44" s="59"/>
      <c r="E44" s="59"/>
      <c r="F44" s="79"/>
      <c r="G44" s="80">
        <v>25917</v>
      </c>
      <c r="H44" s="79"/>
      <c r="I44" s="81">
        <v>496803</v>
      </c>
      <c r="J44" s="82"/>
      <c r="K44" s="81"/>
      <c r="L44" s="80">
        <v>5933</v>
      </c>
      <c r="M44" s="80">
        <v>194</v>
      </c>
      <c r="N44" s="79"/>
      <c r="O44" s="81"/>
      <c r="P44" s="80"/>
      <c r="Q44" s="80"/>
      <c r="R44" s="83">
        <f>SUM(O43:Q43)</f>
        <v>1011009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16078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/>
      <c r="H45" s="62"/>
      <c r="I45" s="64">
        <v>968058</v>
      </c>
      <c r="J45" s="65">
        <f>I45/H46*100</f>
        <v>62.505238051270595</v>
      </c>
      <c r="K45" s="64"/>
      <c r="L45" s="63">
        <v>1439</v>
      </c>
      <c r="M45" s="63">
        <v>5</v>
      </c>
      <c r="N45" s="62"/>
      <c r="O45" s="64"/>
      <c r="P45" s="63"/>
      <c r="Q45" s="63"/>
      <c r="R45" s="66">
        <f>R47/H46*100</f>
        <v>93.96298852697281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130335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1608854</v>
      </c>
      <c r="G46" s="73">
        <v>23782</v>
      </c>
      <c r="H46" s="62">
        <v>1548763</v>
      </c>
      <c r="I46" s="74"/>
      <c r="J46" s="75"/>
      <c r="K46" s="64">
        <v>1537549</v>
      </c>
      <c r="L46" s="76"/>
      <c r="M46" s="76"/>
      <c r="N46" s="62">
        <v>93499</v>
      </c>
      <c r="O46" s="64">
        <v>151957</v>
      </c>
      <c r="P46" s="63">
        <v>175993</v>
      </c>
      <c r="Q46" s="63">
        <v>1127314</v>
      </c>
      <c r="R46" s="86"/>
      <c r="S46" s="78">
        <v>1116</v>
      </c>
      <c r="T46" s="63">
        <v>10307</v>
      </c>
      <c r="U46" s="63">
        <v>227818</v>
      </c>
      <c r="V46" s="63">
        <v>728817</v>
      </c>
      <c r="W46" s="63">
        <v>1673</v>
      </c>
      <c r="X46" s="63">
        <v>5698</v>
      </c>
      <c r="Y46" s="63">
        <v>573334</v>
      </c>
      <c r="Z46" s="63"/>
      <c r="AA46" s="62">
        <v>152591</v>
      </c>
      <c r="AB46" s="64">
        <v>23</v>
      </c>
      <c r="AC46" s="63">
        <v>58</v>
      </c>
      <c r="AD46" s="63"/>
      <c r="AE46" s="62"/>
      <c r="AF46" s="76"/>
      <c r="AG46" s="64">
        <v>3</v>
      </c>
      <c r="AH46" s="63">
        <v>1</v>
      </c>
      <c r="AI46" s="64">
        <v>8936274</v>
      </c>
      <c r="AJ46" s="74">
        <v>7817888</v>
      </c>
      <c r="AK46" s="76">
        <v>5854073</v>
      </c>
      <c r="AL46" s="72">
        <v>3826</v>
      </c>
    </row>
    <row r="47" spans="1:38" ht="13.5">
      <c r="A47" s="150"/>
      <c r="B47" s="59"/>
      <c r="C47" s="59"/>
      <c r="D47" s="59"/>
      <c r="E47" s="59"/>
      <c r="F47" s="79"/>
      <c r="G47" s="80">
        <v>36309</v>
      </c>
      <c r="H47" s="79"/>
      <c r="I47" s="81">
        <v>580705</v>
      </c>
      <c r="J47" s="82"/>
      <c r="K47" s="81"/>
      <c r="L47" s="80">
        <v>9963</v>
      </c>
      <c r="M47" s="80">
        <v>1251</v>
      </c>
      <c r="N47" s="79"/>
      <c r="O47" s="81"/>
      <c r="P47" s="80"/>
      <c r="Q47" s="80"/>
      <c r="R47" s="83">
        <f>SUM(O46:Q46)</f>
        <v>1455264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84909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1272354</v>
      </c>
      <c r="J54" s="65">
        <f>I54/H55*100</f>
        <v>67.56214705015572</v>
      </c>
      <c r="K54" s="64">
        <f aca="true" t="shared" si="1" ref="K54:Q56">SUM(K9,K12,K18,K21,K33,K36,K42)</f>
        <v>0</v>
      </c>
      <c r="L54" s="63">
        <f t="shared" si="1"/>
        <v>1728</v>
      </c>
      <c r="M54" s="63">
        <f t="shared" si="1"/>
        <v>13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95.0351921029505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373646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1985608</v>
      </c>
      <c r="G55" s="73">
        <f t="shared" si="0"/>
        <v>40156</v>
      </c>
      <c r="H55" s="62">
        <f t="shared" si="0"/>
        <v>1883235</v>
      </c>
      <c r="I55" s="74">
        <f t="shared" si="0"/>
        <v>0</v>
      </c>
      <c r="J55" s="88"/>
      <c r="K55" s="64">
        <f t="shared" si="1"/>
        <v>1847967</v>
      </c>
      <c r="L55" s="76">
        <f t="shared" si="1"/>
        <v>0</v>
      </c>
      <c r="M55" s="76">
        <f t="shared" si="1"/>
        <v>0</v>
      </c>
      <c r="N55" s="62">
        <f t="shared" si="1"/>
        <v>93499</v>
      </c>
      <c r="O55" s="64">
        <f t="shared" si="1"/>
        <v>159491</v>
      </c>
      <c r="P55" s="63">
        <f t="shared" si="1"/>
        <v>409288</v>
      </c>
      <c r="Q55" s="63">
        <f t="shared" si="1"/>
        <v>1220957</v>
      </c>
      <c r="R55" s="77"/>
      <c r="S55" s="78">
        <f t="shared" si="2"/>
        <v>2557</v>
      </c>
      <c r="T55" s="63">
        <f t="shared" si="2"/>
        <v>32966</v>
      </c>
      <c r="U55" s="63">
        <f t="shared" si="2"/>
        <v>479799</v>
      </c>
      <c r="V55" s="63">
        <f t="shared" si="2"/>
        <v>757032</v>
      </c>
      <c r="W55" s="63">
        <f t="shared" si="2"/>
        <v>2631</v>
      </c>
      <c r="X55" s="63">
        <f t="shared" si="2"/>
        <v>19956</v>
      </c>
      <c r="Y55" s="63">
        <f t="shared" si="2"/>
        <v>588294</v>
      </c>
      <c r="Z55" s="63">
        <f t="shared" si="2"/>
        <v>0</v>
      </c>
      <c r="AA55" s="62">
        <f t="shared" si="2"/>
        <v>152654</v>
      </c>
      <c r="AB55" s="64">
        <f t="shared" si="2"/>
        <v>26</v>
      </c>
      <c r="AC55" s="64">
        <f t="shared" si="2"/>
        <v>67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20</v>
      </c>
      <c r="AH55" s="63">
        <f t="shared" si="2"/>
        <v>1</v>
      </c>
      <c r="AI55" s="64">
        <f t="shared" si="2"/>
        <v>15847551</v>
      </c>
      <c r="AJ55" s="74">
        <f t="shared" si="2"/>
        <v>11950907</v>
      </c>
      <c r="AK55" s="76">
        <f t="shared" si="2"/>
        <v>8162921</v>
      </c>
      <c r="AL55" s="72">
        <f t="shared" si="2"/>
        <v>3855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62217</v>
      </c>
      <c r="H56" s="91">
        <f>SUM(H11,H14,H20,H23,H35,H38,H44)</f>
        <v>0</v>
      </c>
      <c r="I56" s="93">
        <f>SUM(I11,I14,I20,I23,I35,I38,I44)</f>
        <v>610881</v>
      </c>
      <c r="J56" s="91"/>
      <c r="K56" s="93">
        <f t="shared" si="1"/>
        <v>0</v>
      </c>
      <c r="L56" s="92">
        <f t="shared" si="1"/>
        <v>27244</v>
      </c>
      <c r="M56" s="92">
        <f t="shared" si="1"/>
        <v>8024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1789736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251321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89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90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9">
      <selection activeCell="M37" sqref="M37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110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愛南町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29128</v>
      </c>
      <c r="J9" s="65">
        <f>I9/H10*100</f>
        <v>100</v>
      </c>
      <c r="K9" s="64"/>
      <c r="L9" s="63">
        <v>44</v>
      </c>
      <c r="M9" s="63">
        <v>5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39673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29128</v>
      </c>
      <c r="G10" s="73"/>
      <c r="H10" s="62">
        <v>29128</v>
      </c>
      <c r="I10" s="74"/>
      <c r="J10" s="75"/>
      <c r="K10" s="64">
        <v>25577</v>
      </c>
      <c r="L10" s="76"/>
      <c r="M10" s="76"/>
      <c r="N10" s="62"/>
      <c r="O10" s="64">
        <v>2084</v>
      </c>
      <c r="P10" s="63">
        <v>27044</v>
      </c>
      <c r="Q10" s="63"/>
      <c r="R10" s="77"/>
      <c r="S10" s="78"/>
      <c r="T10" s="63"/>
      <c r="U10" s="63">
        <v>29128</v>
      </c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>
        <v>3</v>
      </c>
      <c r="AH10" s="63"/>
      <c r="AI10" s="64">
        <v>808063</v>
      </c>
      <c r="AJ10" s="74">
        <v>297804</v>
      </c>
      <c r="AK10" s="76">
        <v>200121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935</v>
      </c>
      <c r="M11" s="80">
        <v>2616</v>
      </c>
      <c r="N11" s="79"/>
      <c r="O11" s="81"/>
      <c r="P11" s="80"/>
      <c r="Q11" s="80"/>
      <c r="R11" s="83">
        <f>SUM(O10:Q10)</f>
        <v>29128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28895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29670</v>
      </c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>
        <v>29670</v>
      </c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>
        <f>SUM(O13:Q13)</f>
        <v>0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29128</v>
      </c>
      <c r="J15" s="65">
        <f>I15/H16*100</f>
        <v>100</v>
      </c>
      <c r="K15" s="64"/>
      <c r="L15" s="63">
        <v>44</v>
      </c>
      <c r="M15" s="63">
        <v>5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39673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58798</v>
      </c>
      <c r="G16" s="73"/>
      <c r="H16" s="62">
        <v>29128</v>
      </c>
      <c r="I16" s="74"/>
      <c r="J16" s="75"/>
      <c r="K16" s="64">
        <v>25577</v>
      </c>
      <c r="L16" s="76"/>
      <c r="M16" s="76"/>
      <c r="N16" s="62"/>
      <c r="O16" s="64">
        <v>2084</v>
      </c>
      <c r="P16" s="63">
        <v>27044</v>
      </c>
      <c r="Q16" s="63"/>
      <c r="R16" s="77"/>
      <c r="S16" s="78"/>
      <c r="T16" s="63"/>
      <c r="U16" s="63">
        <v>29128</v>
      </c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>
        <v>3</v>
      </c>
      <c r="AH16" s="63"/>
      <c r="AI16" s="64">
        <v>808063</v>
      </c>
      <c r="AJ16" s="74">
        <v>297804</v>
      </c>
      <c r="AK16" s="76">
        <v>200121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>
        <v>29670</v>
      </c>
      <c r="H17" s="79"/>
      <c r="I17" s="81"/>
      <c r="J17" s="82"/>
      <c r="K17" s="81"/>
      <c r="L17" s="80">
        <v>935</v>
      </c>
      <c r="M17" s="80">
        <v>2616</v>
      </c>
      <c r="N17" s="79"/>
      <c r="O17" s="81"/>
      <c r="P17" s="80"/>
      <c r="Q17" s="80"/>
      <c r="R17" s="83">
        <f>SUM(O16:Q16)</f>
        <v>29128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28895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51101</v>
      </c>
      <c r="J18" s="65">
        <f>I18/H19*100</f>
        <v>85.18537040741482</v>
      </c>
      <c r="K18" s="64"/>
      <c r="L18" s="63">
        <v>35</v>
      </c>
      <c r="M18" s="63"/>
      <c r="N18" s="62"/>
      <c r="O18" s="64"/>
      <c r="P18" s="63"/>
      <c r="Q18" s="63"/>
      <c r="R18" s="66">
        <f>(O19+P19+Q19)/H19*100</f>
        <v>99.76495299059812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13148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59988</v>
      </c>
      <c r="G19" s="73"/>
      <c r="H19" s="62">
        <v>59988</v>
      </c>
      <c r="I19" s="74"/>
      <c r="J19" s="75"/>
      <c r="K19" s="64">
        <v>59426</v>
      </c>
      <c r="L19" s="76"/>
      <c r="M19" s="76"/>
      <c r="N19" s="62">
        <v>141</v>
      </c>
      <c r="O19" s="64"/>
      <c r="P19" s="63">
        <v>21178</v>
      </c>
      <c r="Q19" s="63">
        <v>38669</v>
      </c>
      <c r="R19" s="77"/>
      <c r="S19" s="78">
        <v>11</v>
      </c>
      <c r="T19" s="63">
        <v>180</v>
      </c>
      <c r="U19" s="63">
        <v>34247</v>
      </c>
      <c r="V19" s="63">
        <v>16663</v>
      </c>
      <c r="W19" s="63">
        <v>408</v>
      </c>
      <c r="X19" s="63">
        <v>5019</v>
      </c>
      <c r="Y19" s="63">
        <v>3460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943188</v>
      </c>
      <c r="AJ19" s="74">
        <v>505926</v>
      </c>
      <c r="AK19" s="76">
        <v>334255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8887</v>
      </c>
      <c r="J20" s="82"/>
      <c r="K20" s="81"/>
      <c r="L20" s="80">
        <v>562</v>
      </c>
      <c r="M20" s="80"/>
      <c r="N20" s="79"/>
      <c r="O20" s="81"/>
      <c r="P20" s="80"/>
      <c r="Q20" s="80"/>
      <c r="R20" s="83">
        <f>SUM(O19:Q19)</f>
        <v>59847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11174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78782</v>
      </c>
      <c r="J21" s="65">
        <f>I21/H22*100</f>
        <v>73.23448756681385</v>
      </c>
      <c r="K21" s="64"/>
      <c r="L21" s="63">
        <v>69</v>
      </c>
      <c r="M21" s="63">
        <v>3</v>
      </c>
      <c r="N21" s="62"/>
      <c r="O21" s="64"/>
      <c r="P21" s="63"/>
      <c r="Q21" s="63"/>
      <c r="R21" s="66">
        <f>(O22+P22+Q22)/H22*100</f>
        <v>99.45712293748548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17926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109105</v>
      </c>
      <c r="G22" s="73"/>
      <c r="H22" s="62">
        <v>107575</v>
      </c>
      <c r="I22" s="74"/>
      <c r="J22" s="75"/>
      <c r="K22" s="64">
        <v>105630</v>
      </c>
      <c r="L22" s="76"/>
      <c r="M22" s="76"/>
      <c r="N22" s="62">
        <v>584</v>
      </c>
      <c r="O22" s="64">
        <v>840</v>
      </c>
      <c r="P22" s="63">
        <v>45247</v>
      </c>
      <c r="Q22" s="63">
        <v>60904</v>
      </c>
      <c r="R22" s="77"/>
      <c r="S22" s="78"/>
      <c r="T22" s="63">
        <v>314</v>
      </c>
      <c r="U22" s="63">
        <v>60106</v>
      </c>
      <c r="V22" s="63">
        <v>18362</v>
      </c>
      <c r="W22" s="63">
        <v>828</v>
      </c>
      <c r="X22" s="63">
        <v>15348</v>
      </c>
      <c r="Y22" s="63">
        <v>12617</v>
      </c>
      <c r="Z22" s="63"/>
      <c r="AA22" s="62">
        <v>81</v>
      </c>
      <c r="AB22" s="64"/>
      <c r="AC22" s="63"/>
      <c r="AD22" s="63"/>
      <c r="AE22" s="62"/>
      <c r="AF22" s="76"/>
      <c r="AG22" s="64"/>
      <c r="AH22" s="63"/>
      <c r="AI22" s="64">
        <v>1683745</v>
      </c>
      <c r="AJ22" s="74">
        <v>881384</v>
      </c>
      <c r="AK22" s="76">
        <v>568660</v>
      </c>
      <c r="AL22" s="72">
        <v>11</v>
      </c>
    </row>
    <row r="23" spans="1:38" ht="13.5">
      <c r="A23" s="45"/>
      <c r="B23" s="59"/>
      <c r="C23" s="59"/>
      <c r="D23" s="59"/>
      <c r="E23" s="59"/>
      <c r="F23" s="79"/>
      <c r="G23" s="80">
        <v>1530</v>
      </c>
      <c r="H23" s="79"/>
      <c r="I23" s="81">
        <v>28793</v>
      </c>
      <c r="J23" s="82"/>
      <c r="K23" s="81"/>
      <c r="L23" s="80">
        <v>998</v>
      </c>
      <c r="M23" s="80">
        <v>947</v>
      </c>
      <c r="N23" s="79"/>
      <c r="O23" s="81"/>
      <c r="P23" s="80"/>
      <c r="Q23" s="80"/>
      <c r="R23" s="83">
        <f>SUM(O22:Q22)</f>
        <v>106991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15724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129883</v>
      </c>
      <c r="J24" s="65">
        <f>I24/H25*100</f>
        <v>77.51293543324003</v>
      </c>
      <c r="K24" s="64"/>
      <c r="L24" s="63">
        <v>104</v>
      </c>
      <c r="M24" s="63">
        <v>3</v>
      </c>
      <c r="N24" s="62"/>
      <c r="O24" s="64"/>
      <c r="P24" s="63"/>
      <c r="Q24" s="63"/>
      <c r="R24" s="66">
        <f>(O25+P25+Q25)/H25*100</f>
        <v>99.56732691584658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31074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169093</v>
      </c>
      <c r="G25" s="73"/>
      <c r="H25" s="62">
        <v>167563</v>
      </c>
      <c r="I25" s="74"/>
      <c r="J25" s="75"/>
      <c r="K25" s="64">
        <v>165056</v>
      </c>
      <c r="L25" s="76"/>
      <c r="M25" s="76"/>
      <c r="N25" s="62">
        <v>725</v>
      </c>
      <c r="O25" s="64">
        <v>840</v>
      </c>
      <c r="P25" s="63">
        <v>66425</v>
      </c>
      <c r="Q25" s="63">
        <v>99573</v>
      </c>
      <c r="R25" s="77"/>
      <c r="S25" s="78">
        <v>11</v>
      </c>
      <c r="T25" s="63">
        <v>494</v>
      </c>
      <c r="U25" s="63">
        <v>94353</v>
      </c>
      <c r="V25" s="63">
        <v>35025</v>
      </c>
      <c r="W25" s="63">
        <v>1236</v>
      </c>
      <c r="X25" s="63">
        <v>20367</v>
      </c>
      <c r="Y25" s="63">
        <v>16077</v>
      </c>
      <c r="Z25" s="63"/>
      <c r="AA25" s="62">
        <v>81</v>
      </c>
      <c r="AB25" s="64"/>
      <c r="AC25" s="63"/>
      <c r="AD25" s="63"/>
      <c r="AE25" s="62"/>
      <c r="AF25" s="76"/>
      <c r="AG25" s="64"/>
      <c r="AH25" s="63"/>
      <c r="AI25" s="64">
        <v>2626933</v>
      </c>
      <c r="AJ25" s="74">
        <v>1387310</v>
      </c>
      <c r="AK25" s="76">
        <v>902915</v>
      </c>
      <c r="AL25" s="72">
        <v>14</v>
      </c>
    </row>
    <row r="26" spans="1:38" ht="13.5">
      <c r="A26" s="150"/>
      <c r="B26" s="59"/>
      <c r="C26" s="59"/>
      <c r="D26" s="59"/>
      <c r="E26" s="59"/>
      <c r="F26" s="79"/>
      <c r="G26" s="80">
        <v>1530</v>
      </c>
      <c r="H26" s="79"/>
      <c r="I26" s="81">
        <v>37680</v>
      </c>
      <c r="J26" s="82"/>
      <c r="K26" s="81"/>
      <c r="L26" s="80">
        <v>1560</v>
      </c>
      <c r="M26" s="80">
        <v>947</v>
      </c>
      <c r="N26" s="79"/>
      <c r="O26" s="81"/>
      <c r="P26" s="80"/>
      <c r="Q26" s="80"/>
      <c r="R26" s="83">
        <f>SUM(O25:Q25)</f>
        <v>166838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26898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f>SUM(I15,I24)</f>
        <v>159011</v>
      </c>
      <c r="J27" s="65">
        <f>I27/H28*100</f>
        <v>80.84304823301524</v>
      </c>
      <c r="K27" s="64"/>
      <c r="L27" s="63">
        <v>148</v>
      </c>
      <c r="M27" s="63">
        <v>8</v>
      </c>
      <c r="N27" s="62"/>
      <c r="O27" s="64"/>
      <c r="P27" s="63"/>
      <c r="Q27" s="63"/>
      <c r="R27" s="66">
        <f>(O28+P28+Q28)/H28*100</f>
        <v>99.63140153845372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70747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227891</v>
      </c>
      <c r="G28" s="73"/>
      <c r="H28" s="62">
        <v>196691</v>
      </c>
      <c r="I28" s="74"/>
      <c r="J28" s="75"/>
      <c r="K28" s="64">
        <v>190633</v>
      </c>
      <c r="L28" s="76"/>
      <c r="M28" s="76"/>
      <c r="N28" s="62">
        <v>725</v>
      </c>
      <c r="O28" s="64">
        <v>2924</v>
      </c>
      <c r="P28" s="63">
        <v>93469</v>
      </c>
      <c r="Q28" s="63">
        <v>99573</v>
      </c>
      <c r="R28" s="77"/>
      <c r="S28" s="78">
        <v>11</v>
      </c>
      <c r="T28" s="63">
        <v>494</v>
      </c>
      <c r="U28" s="63">
        <v>123481</v>
      </c>
      <c r="V28" s="63">
        <v>35025</v>
      </c>
      <c r="W28" s="63">
        <v>1236</v>
      </c>
      <c r="X28" s="63">
        <v>20367</v>
      </c>
      <c r="Y28" s="63">
        <v>16077</v>
      </c>
      <c r="Z28" s="63"/>
      <c r="AA28" s="62">
        <v>81</v>
      </c>
      <c r="AB28" s="64"/>
      <c r="AC28" s="63"/>
      <c r="AD28" s="63"/>
      <c r="AE28" s="62"/>
      <c r="AF28" s="76"/>
      <c r="AG28" s="64">
        <v>3</v>
      </c>
      <c r="AH28" s="63"/>
      <c r="AI28" s="64">
        <v>3434996</v>
      </c>
      <c r="AJ28" s="74">
        <v>1685114</v>
      </c>
      <c r="AK28" s="76">
        <v>1103036</v>
      </c>
      <c r="AL28" s="72">
        <v>16</v>
      </c>
    </row>
    <row r="29" spans="1:38" ht="13.5">
      <c r="A29" s="150"/>
      <c r="B29" s="59"/>
      <c r="C29" s="59"/>
      <c r="D29" s="59"/>
      <c r="E29" s="59"/>
      <c r="F29" s="79"/>
      <c r="G29" s="80">
        <v>31200</v>
      </c>
      <c r="H29" s="79"/>
      <c r="I29" s="81">
        <v>37680</v>
      </c>
      <c r="J29" s="82"/>
      <c r="K29" s="81"/>
      <c r="L29" s="80">
        <v>2495</v>
      </c>
      <c r="M29" s="80">
        <v>3563</v>
      </c>
      <c r="N29" s="79"/>
      <c r="O29" s="81"/>
      <c r="P29" s="80"/>
      <c r="Q29" s="80"/>
      <c r="R29" s="83">
        <f>SUM(O28:Q28)</f>
        <v>195966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55793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129883</v>
      </c>
      <c r="J30" s="65">
        <f>I30/H31*100</f>
        <v>77.51293543324003</v>
      </c>
      <c r="K30" s="64"/>
      <c r="L30" s="63">
        <v>104</v>
      </c>
      <c r="M30" s="63">
        <v>3</v>
      </c>
      <c r="N30" s="62"/>
      <c r="O30" s="64"/>
      <c r="P30" s="63"/>
      <c r="Q30" s="63"/>
      <c r="R30" s="66">
        <f>(O31+P31+Q31)/H31*100</f>
        <v>99.56732691584658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31074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198763</v>
      </c>
      <c r="G31" s="73"/>
      <c r="H31" s="62">
        <v>167563</v>
      </c>
      <c r="I31" s="74"/>
      <c r="J31" s="75"/>
      <c r="K31" s="64">
        <v>165056</v>
      </c>
      <c r="L31" s="76"/>
      <c r="M31" s="76"/>
      <c r="N31" s="62">
        <v>725</v>
      </c>
      <c r="O31" s="64">
        <v>840</v>
      </c>
      <c r="P31" s="63">
        <v>66425</v>
      </c>
      <c r="Q31" s="63">
        <v>99573</v>
      </c>
      <c r="R31" s="86"/>
      <c r="S31" s="78">
        <v>11</v>
      </c>
      <c r="T31" s="63">
        <v>494</v>
      </c>
      <c r="U31" s="63">
        <v>94353</v>
      </c>
      <c r="V31" s="63">
        <v>35025</v>
      </c>
      <c r="W31" s="63">
        <v>1236</v>
      </c>
      <c r="X31" s="63">
        <v>20367</v>
      </c>
      <c r="Y31" s="63">
        <v>16077</v>
      </c>
      <c r="Z31" s="63"/>
      <c r="AA31" s="62">
        <v>81</v>
      </c>
      <c r="AB31" s="64"/>
      <c r="AC31" s="63"/>
      <c r="AD31" s="63"/>
      <c r="AE31" s="62"/>
      <c r="AF31" s="76"/>
      <c r="AG31" s="64"/>
      <c r="AH31" s="63"/>
      <c r="AI31" s="64">
        <v>2626933</v>
      </c>
      <c r="AJ31" s="74">
        <v>1387310</v>
      </c>
      <c r="AK31" s="76">
        <v>902915</v>
      </c>
      <c r="AL31" s="72">
        <v>15</v>
      </c>
    </row>
    <row r="32" spans="1:38" ht="13.5">
      <c r="A32" s="150"/>
      <c r="B32" s="59"/>
      <c r="C32" s="59"/>
      <c r="D32" s="59"/>
      <c r="E32" s="59"/>
      <c r="F32" s="79"/>
      <c r="G32" s="80">
        <v>31200</v>
      </c>
      <c r="H32" s="79"/>
      <c r="I32" s="81">
        <v>37680</v>
      </c>
      <c r="J32" s="82"/>
      <c r="K32" s="81"/>
      <c r="L32" s="80">
        <v>1560</v>
      </c>
      <c r="M32" s="80">
        <v>947</v>
      </c>
      <c r="N32" s="79"/>
      <c r="O32" s="81"/>
      <c r="P32" s="80"/>
      <c r="Q32" s="80"/>
      <c r="R32" s="83">
        <f>SUM(O31:Q31)</f>
        <v>166838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26898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37466</v>
      </c>
      <c r="J33" s="65">
        <f>I33/H34*100</f>
        <v>84.88762008337865</v>
      </c>
      <c r="K33" s="64"/>
      <c r="L33" s="63">
        <v>41</v>
      </c>
      <c r="M33" s="63">
        <v>4</v>
      </c>
      <c r="N33" s="62"/>
      <c r="O33" s="64"/>
      <c r="P33" s="63"/>
      <c r="Q33" s="63"/>
      <c r="R33" s="66">
        <f>R35/H34*100</f>
        <v>97.18370491208991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7480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46472</v>
      </c>
      <c r="G34" s="73" t="s">
        <v>112</v>
      </c>
      <c r="H34" s="62">
        <v>44136</v>
      </c>
      <c r="I34" s="74"/>
      <c r="J34" s="75"/>
      <c r="K34" s="64">
        <v>42361</v>
      </c>
      <c r="L34" s="76"/>
      <c r="M34" s="76"/>
      <c r="N34" s="62">
        <v>1243</v>
      </c>
      <c r="O34" s="64">
        <v>1444</v>
      </c>
      <c r="P34" s="63">
        <v>3071</v>
      </c>
      <c r="Q34" s="63">
        <v>38378</v>
      </c>
      <c r="R34" s="77"/>
      <c r="S34" s="78" t="s">
        <v>112</v>
      </c>
      <c r="T34" s="63">
        <v>63</v>
      </c>
      <c r="U34" s="63">
        <v>15529</v>
      </c>
      <c r="V34" s="63">
        <v>21874</v>
      </c>
      <c r="W34" s="63">
        <v>97</v>
      </c>
      <c r="X34" s="63">
        <v>406</v>
      </c>
      <c r="Y34" s="63">
        <v>6167</v>
      </c>
      <c r="Z34" s="63" t="s">
        <v>112</v>
      </c>
      <c r="AA34" s="62">
        <v>180</v>
      </c>
      <c r="AB34" s="64" t="s">
        <v>112</v>
      </c>
      <c r="AC34" s="63" t="s">
        <v>112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350765</v>
      </c>
      <c r="AJ34" s="74">
        <v>282183</v>
      </c>
      <c r="AK34" s="76">
        <v>220222</v>
      </c>
      <c r="AL34" s="72">
        <v>34</v>
      </c>
    </row>
    <row r="35" spans="1:38" ht="13.5">
      <c r="A35" s="45"/>
      <c r="B35" s="59"/>
      <c r="C35" s="59"/>
      <c r="D35" s="59"/>
      <c r="E35" s="59"/>
      <c r="F35" s="79"/>
      <c r="G35" s="80">
        <v>2336</v>
      </c>
      <c r="H35" s="79"/>
      <c r="I35" s="81">
        <v>6670</v>
      </c>
      <c r="J35" s="82"/>
      <c r="K35" s="81"/>
      <c r="L35" s="80">
        <v>559</v>
      </c>
      <c r="M35" s="80">
        <v>1216</v>
      </c>
      <c r="N35" s="79"/>
      <c r="O35" s="81"/>
      <c r="P35" s="80"/>
      <c r="Q35" s="80"/>
      <c r="R35" s="83">
        <f>SUM(O34:Q34)</f>
        <v>42893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6326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48984</v>
      </c>
      <c r="J36" s="65">
        <f>I36/H37*100</f>
        <v>82.67899942612159</v>
      </c>
      <c r="K36" s="64"/>
      <c r="L36" s="63">
        <v>49</v>
      </c>
      <c r="M36" s="63"/>
      <c r="N36" s="62"/>
      <c r="O36" s="64"/>
      <c r="P36" s="63"/>
      <c r="Q36" s="63"/>
      <c r="R36" s="66">
        <f>R38/H37*100</f>
        <v>96.53985079161463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1506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59882</v>
      </c>
      <c r="G37" s="73" t="s">
        <v>112</v>
      </c>
      <c r="H37" s="62">
        <v>59246</v>
      </c>
      <c r="I37" s="74"/>
      <c r="J37" s="75"/>
      <c r="K37" s="64">
        <v>58862</v>
      </c>
      <c r="L37" s="76"/>
      <c r="M37" s="76"/>
      <c r="N37" s="62">
        <v>2050</v>
      </c>
      <c r="O37" s="64">
        <v>1238</v>
      </c>
      <c r="P37" s="63" t="s">
        <v>112</v>
      </c>
      <c r="Q37" s="63">
        <v>55958</v>
      </c>
      <c r="R37" s="77"/>
      <c r="S37" s="78">
        <v>22</v>
      </c>
      <c r="T37" s="63">
        <v>84</v>
      </c>
      <c r="U37" s="63">
        <v>7766</v>
      </c>
      <c r="V37" s="63">
        <v>41112</v>
      </c>
      <c r="W37" s="63">
        <v>149</v>
      </c>
      <c r="X37" s="63">
        <v>1137</v>
      </c>
      <c r="Y37" s="63">
        <v>8976</v>
      </c>
      <c r="Z37" s="63" t="s">
        <v>112</v>
      </c>
      <c r="AA37" s="62">
        <v>182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407726</v>
      </c>
      <c r="AJ37" s="74">
        <v>311626</v>
      </c>
      <c r="AK37" s="76">
        <v>250443</v>
      </c>
      <c r="AL37" s="72">
        <v>50</v>
      </c>
    </row>
    <row r="38" spans="1:38" ht="13.5">
      <c r="A38" s="45"/>
      <c r="B38" s="59"/>
      <c r="C38" s="59"/>
      <c r="D38" s="59"/>
      <c r="E38" s="59"/>
      <c r="F38" s="79"/>
      <c r="G38" s="80">
        <v>636</v>
      </c>
      <c r="H38" s="79"/>
      <c r="I38" s="81">
        <v>10262</v>
      </c>
      <c r="J38" s="82"/>
      <c r="K38" s="81"/>
      <c r="L38" s="80">
        <v>384</v>
      </c>
      <c r="M38" s="80"/>
      <c r="N38" s="79"/>
      <c r="O38" s="81"/>
      <c r="P38" s="80"/>
      <c r="Q38" s="80"/>
      <c r="R38" s="83">
        <f>SUM(O37:Q37)</f>
        <v>57196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1595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/>
      <c r="H39" s="62"/>
      <c r="I39" s="64">
        <v>86850</v>
      </c>
      <c r="J39" s="65">
        <f>I39/H40*100</f>
        <v>84.00882165173822</v>
      </c>
      <c r="K39" s="64"/>
      <c r="L39" s="63">
        <v>90</v>
      </c>
      <c r="M39" s="63">
        <v>4</v>
      </c>
      <c r="N39" s="62"/>
      <c r="O39" s="64"/>
      <c r="P39" s="63"/>
      <c r="Q39" s="63"/>
      <c r="R39" s="66">
        <f>R41/H40*100</f>
        <v>96.81472596777002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8986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106354</v>
      </c>
      <c r="G40" s="73" t="s">
        <v>112</v>
      </c>
      <c r="H40" s="62">
        <v>103382</v>
      </c>
      <c r="I40" s="74"/>
      <c r="J40" s="75"/>
      <c r="K40" s="64">
        <v>101223</v>
      </c>
      <c r="L40" s="76"/>
      <c r="M40" s="76"/>
      <c r="N40" s="62">
        <v>3293</v>
      </c>
      <c r="O40" s="64">
        <v>2682</v>
      </c>
      <c r="P40" s="63">
        <v>3071</v>
      </c>
      <c r="Q40" s="63">
        <v>94336</v>
      </c>
      <c r="R40" s="77">
        <v>0</v>
      </c>
      <c r="S40" s="78">
        <v>22</v>
      </c>
      <c r="T40" s="63">
        <v>147</v>
      </c>
      <c r="U40" s="63">
        <v>23295</v>
      </c>
      <c r="V40" s="63">
        <v>62986</v>
      </c>
      <c r="W40" s="63">
        <v>246</v>
      </c>
      <c r="X40" s="63">
        <v>1543</v>
      </c>
      <c r="Y40" s="63">
        <v>15143</v>
      </c>
      <c r="Z40" s="63" t="s">
        <v>112</v>
      </c>
      <c r="AA40" s="62">
        <v>362</v>
      </c>
      <c r="AB40" s="64" t="s">
        <v>112</v>
      </c>
      <c r="AC40" s="63" t="s">
        <v>112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758491</v>
      </c>
      <c r="AJ40" s="74">
        <v>593809</v>
      </c>
      <c r="AK40" s="76">
        <v>470665</v>
      </c>
      <c r="AL40" s="72">
        <v>84</v>
      </c>
    </row>
    <row r="41" spans="1:38" ht="13.5">
      <c r="A41" s="150"/>
      <c r="B41" s="59"/>
      <c r="C41" s="59"/>
      <c r="D41" s="59"/>
      <c r="E41" s="59"/>
      <c r="F41" s="79"/>
      <c r="G41" s="80">
        <v>2972</v>
      </c>
      <c r="H41" s="79"/>
      <c r="I41" s="81">
        <v>16932</v>
      </c>
      <c r="J41" s="82"/>
      <c r="K41" s="81"/>
      <c r="L41" s="80">
        <v>943</v>
      </c>
      <c r="M41" s="80">
        <v>1216</v>
      </c>
      <c r="N41" s="79"/>
      <c r="O41" s="81"/>
      <c r="P41" s="80"/>
      <c r="Q41" s="80"/>
      <c r="R41" s="83">
        <f>SUM(O40:Q40)</f>
        <v>100089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7921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148414</v>
      </c>
      <c r="J42" s="65">
        <f>I42/H43*100</f>
        <v>37.62202556738245</v>
      </c>
      <c r="K42" s="64"/>
      <c r="L42" s="63">
        <v>247</v>
      </c>
      <c r="M42" s="63">
        <v>2</v>
      </c>
      <c r="N42" s="62"/>
      <c r="O42" s="64"/>
      <c r="P42" s="63"/>
      <c r="Q42" s="63"/>
      <c r="R42" s="66">
        <f>R44/H43*100</f>
        <v>80.22697832881693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4723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400438</v>
      </c>
      <c r="G43" s="73">
        <v>2078</v>
      </c>
      <c r="H43" s="62">
        <v>394487</v>
      </c>
      <c r="I43" s="74"/>
      <c r="J43" s="75"/>
      <c r="K43" s="64">
        <v>392200</v>
      </c>
      <c r="L43" s="76"/>
      <c r="M43" s="76"/>
      <c r="N43" s="62">
        <v>78002</v>
      </c>
      <c r="O43" s="64">
        <v>24797</v>
      </c>
      <c r="P43" s="63">
        <v>4607</v>
      </c>
      <c r="Q43" s="63">
        <v>287081</v>
      </c>
      <c r="R43" s="77"/>
      <c r="S43" s="78" t="s">
        <v>112</v>
      </c>
      <c r="T43" s="63">
        <v>326</v>
      </c>
      <c r="U43" s="63">
        <v>22707</v>
      </c>
      <c r="V43" s="63">
        <v>125381</v>
      </c>
      <c r="W43" s="63">
        <v>2924</v>
      </c>
      <c r="X43" s="63">
        <v>13124</v>
      </c>
      <c r="Y43" s="63">
        <v>230025</v>
      </c>
      <c r="Z43" s="63" t="s">
        <v>112</v>
      </c>
      <c r="AA43" s="62">
        <v>50473</v>
      </c>
      <c r="AB43" s="64" t="s">
        <v>112</v>
      </c>
      <c r="AC43" s="63" t="s">
        <v>112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2136755</v>
      </c>
      <c r="AJ43" s="74">
        <v>1596514</v>
      </c>
      <c r="AK43" s="76">
        <v>1194176</v>
      </c>
      <c r="AL43" s="72">
        <v>925</v>
      </c>
    </row>
    <row r="44" spans="1:38" ht="13.5">
      <c r="A44" s="45"/>
      <c r="B44" s="59"/>
      <c r="C44" s="59"/>
      <c r="D44" s="59"/>
      <c r="E44" s="59"/>
      <c r="F44" s="79"/>
      <c r="G44" s="80">
        <v>3873</v>
      </c>
      <c r="H44" s="79"/>
      <c r="I44" s="81">
        <v>246073</v>
      </c>
      <c r="J44" s="82"/>
      <c r="K44" s="81"/>
      <c r="L44" s="80">
        <v>2109</v>
      </c>
      <c r="M44" s="80">
        <v>178</v>
      </c>
      <c r="N44" s="79"/>
      <c r="O44" s="81"/>
      <c r="P44" s="80"/>
      <c r="Q44" s="80"/>
      <c r="R44" s="83">
        <f>SUM(O43:Q43)</f>
        <v>316485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3547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/>
      <c r="H45" s="62"/>
      <c r="I45" s="64">
        <v>234864</v>
      </c>
      <c r="J45" s="65">
        <f>I45/H46*100</f>
        <v>47.17385496988163</v>
      </c>
      <c r="K45" s="64"/>
      <c r="L45" s="63">
        <v>337</v>
      </c>
      <c r="M45" s="63">
        <v>6</v>
      </c>
      <c r="N45" s="62"/>
      <c r="O45" s="64"/>
      <c r="P45" s="63"/>
      <c r="Q45" s="63"/>
      <c r="R45" s="66">
        <f>R47/H46*100</f>
        <v>83.67140753893092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13708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506792</v>
      </c>
      <c r="G46" s="73">
        <v>2078</v>
      </c>
      <c r="H46" s="62">
        <v>497869</v>
      </c>
      <c r="I46" s="74"/>
      <c r="J46" s="75"/>
      <c r="K46" s="64">
        <v>493423</v>
      </c>
      <c r="L46" s="76"/>
      <c r="M46" s="76"/>
      <c r="N46" s="62">
        <v>81295</v>
      </c>
      <c r="O46" s="64">
        <v>27479</v>
      </c>
      <c r="P46" s="63">
        <v>7678</v>
      </c>
      <c r="Q46" s="63">
        <v>381417</v>
      </c>
      <c r="R46" s="86"/>
      <c r="S46" s="78">
        <v>22</v>
      </c>
      <c r="T46" s="63">
        <v>473</v>
      </c>
      <c r="U46" s="63">
        <v>46002</v>
      </c>
      <c r="V46" s="63">
        <v>188367</v>
      </c>
      <c r="W46" s="63">
        <v>3170</v>
      </c>
      <c r="X46" s="63">
        <v>14667</v>
      </c>
      <c r="Y46" s="63">
        <v>245168</v>
      </c>
      <c r="Z46" s="63" t="s">
        <v>112</v>
      </c>
      <c r="AA46" s="62">
        <v>50835</v>
      </c>
      <c r="AB46" s="64" t="s">
        <v>112</v>
      </c>
      <c r="AC46" s="63" t="s">
        <v>112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2895246</v>
      </c>
      <c r="AJ46" s="74">
        <v>2190323</v>
      </c>
      <c r="AK46" s="76">
        <v>1664841</v>
      </c>
      <c r="AL46" s="72">
        <v>1009</v>
      </c>
    </row>
    <row r="47" spans="1:38" ht="13.5">
      <c r="A47" s="150"/>
      <c r="B47" s="59"/>
      <c r="C47" s="59"/>
      <c r="D47" s="59"/>
      <c r="E47" s="59"/>
      <c r="F47" s="79"/>
      <c r="G47" s="80">
        <v>6845</v>
      </c>
      <c r="H47" s="79"/>
      <c r="I47" s="81">
        <v>263005</v>
      </c>
      <c r="J47" s="82"/>
      <c r="K47" s="81"/>
      <c r="L47" s="80">
        <v>3052</v>
      </c>
      <c r="M47" s="80">
        <v>1394</v>
      </c>
      <c r="N47" s="79"/>
      <c r="O47" s="81"/>
      <c r="P47" s="80"/>
      <c r="Q47" s="80"/>
      <c r="R47" s="83">
        <f>SUM(O46:Q46)</f>
        <v>416574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11499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>SUM(I9,I12,I18,I21,I33,I36,I42)</f>
        <v>393875</v>
      </c>
      <c r="J54" s="65">
        <f>I54/H55*100</f>
        <v>56.70856369500116</v>
      </c>
      <c r="K54" s="64">
        <f aca="true" t="shared" si="1" ref="K54:Q56">SUM(K9,K12,K18,K21,K33,K36,K42)</f>
        <v>0</v>
      </c>
      <c r="L54" s="63">
        <f t="shared" si="1"/>
        <v>485</v>
      </c>
      <c r="M54" s="63">
        <f t="shared" si="1"/>
        <v>14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88.19108500345543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84456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734683</v>
      </c>
      <c r="G55" s="73">
        <f t="shared" si="0"/>
        <v>2078</v>
      </c>
      <c r="H55" s="62">
        <f t="shared" si="0"/>
        <v>694560</v>
      </c>
      <c r="I55" s="74">
        <f t="shared" si="0"/>
        <v>0</v>
      </c>
      <c r="J55" s="88"/>
      <c r="K55" s="64">
        <f t="shared" si="1"/>
        <v>684056</v>
      </c>
      <c r="L55" s="76">
        <f t="shared" si="1"/>
        <v>0</v>
      </c>
      <c r="M55" s="76">
        <f t="shared" si="1"/>
        <v>0</v>
      </c>
      <c r="N55" s="62">
        <f t="shared" si="1"/>
        <v>82020</v>
      </c>
      <c r="O55" s="64">
        <f t="shared" si="1"/>
        <v>30403</v>
      </c>
      <c r="P55" s="63">
        <f t="shared" si="1"/>
        <v>101147</v>
      </c>
      <c r="Q55" s="63">
        <f t="shared" si="1"/>
        <v>480990</v>
      </c>
      <c r="R55" s="77"/>
      <c r="S55" s="78">
        <f t="shared" si="2"/>
        <v>33</v>
      </c>
      <c r="T55" s="63">
        <f t="shared" si="2"/>
        <v>967</v>
      </c>
      <c r="U55" s="63">
        <f t="shared" si="2"/>
        <v>169483</v>
      </c>
      <c r="V55" s="63">
        <f t="shared" si="2"/>
        <v>223392</v>
      </c>
      <c r="W55" s="63">
        <f t="shared" si="2"/>
        <v>4406</v>
      </c>
      <c r="X55" s="63">
        <f t="shared" si="2"/>
        <v>35034</v>
      </c>
      <c r="Y55" s="63">
        <f t="shared" si="2"/>
        <v>261245</v>
      </c>
      <c r="Z55" s="63">
        <f t="shared" si="2"/>
        <v>0</v>
      </c>
      <c r="AA55" s="62">
        <f t="shared" si="2"/>
        <v>50916</v>
      </c>
      <c r="AB55" s="64">
        <f t="shared" si="2"/>
        <v>0</v>
      </c>
      <c r="AC55" s="64">
        <f t="shared" si="2"/>
        <v>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3</v>
      </c>
      <c r="AH55" s="63">
        <f t="shared" si="2"/>
        <v>0</v>
      </c>
      <c r="AI55" s="64">
        <f t="shared" si="2"/>
        <v>6330242</v>
      </c>
      <c r="AJ55" s="74">
        <f t="shared" si="2"/>
        <v>3875437</v>
      </c>
      <c r="AK55" s="76">
        <f t="shared" si="2"/>
        <v>2767877</v>
      </c>
      <c r="AL55" s="72">
        <f t="shared" si="2"/>
        <v>1025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38045</v>
      </c>
      <c r="H56" s="91">
        <f>SUM(H11,H14,H20,H23,H35,H38,H44)</f>
        <v>0</v>
      </c>
      <c r="I56" s="93">
        <f>SUM(I11,I14,I20,I23,I35,I38,I44)</f>
        <v>300685</v>
      </c>
      <c r="J56" s="91"/>
      <c r="K56" s="93">
        <f t="shared" si="1"/>
        <v>0</v>
      </c>
      <c r="L56" s="92">
        <f t="shared" si="1"/>
        <v>5547</v>
      </c>
      <c r="M56" s="92">
        <f t="shared" si="1"/>
        <v>4957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612540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67261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6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91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宇和島市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57345</v>
      </c>
      <c r="J9" s="65">
        <f>I9/H10*100</f>
        <v>100</v>
      </c>
      <c r="K9" s="64"/>
      <c r="L9" s="63">
        <v>96</v>
      </c>
      <c r="M9" s="63">
        <v>23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58854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57345</v>
      </c>
      <c r="G10" s="73"/>
      <c r="H10" s="62">
        <v>57345</v>
      </c>
      <c r="I10" s="74"/>
      <c r="J10" s="75"/>
      <c r="K10" s="64">
        <v>42640</v>
      </c>
      <c r="L10" s="76"/>
      <c r="M10" s="76"/>
      <c r="N10" s="62"/>
      <c r="O10" s="64">
        <v>10591</v>
      </c>
      <c r="P10" s="63">
        <v>46754</v>
      </c>
      <c r="Q10" s="63"/>
      <c r="R10" s="77"/>
      <c r="S10" s="78"/>
      <c r="T10" s="63">
        <v>1606</v>
      </c>
      <c r="U10" s="63">
        <v>55739</v>
      </c>
      <c r="V10" s="63"/>
      <c r="W10" s="63"/>
      <c r="X10" s="63"/>
      <c r="Y10" s="63"/>
      <c r="Z10" s="63"/>
      <c r="AA10" s="62"/>
      <c r="AB10" s="64">
        <v>3</v>
      </c>
      <c r="AC10" s="63"/>
      <c r="AD10" s="63"/>
      <c r="AE10" s="62"/>
      <c r="AF10" s="76"/>
      <c r="AG10" s="64">
        <v>10</v>
      </c>
      <c r="AH10" s="63">
        <v>2</v>
      </c>
      <c r="AI10" s="64">
        <v>1518982</v>
      </c>
      <c r="AJ10" s="74">
        <v>648686</v>
      </c>
      <c r="AK10" s="76">
        <v>452840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3559</v>
      </c>
      <c r="M11" s="80">
        <v>11146</v>
      </c>
      <c r="N11" s="79"/>
      <c r="O11" s="81"/>
      <c r="P11" s="80"/>
      <c r="Q11" s="80"/>
      <c r="R11" s="83">
        <f>SUM(O10:Q10)</f>
        <v>57345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38619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14587</v>
      </c>
      <c r="J12" s="65">
        <f>I12/H13*100</f>
        <v>89.10812461820403</v>
      </c>
      <c r="K12" s="64"/>
      <c r="L12" s="63">
        <v>20</v>
      </c>
      <c r="M12" s="63">
        <v>5</v>
      </c>
      <c r="N12" s="62"/>
      <c r="O12" s="64"/>
      <c r="P12" s="63"/>
      <c r="Q12" s="63"/>
      <c r="R12" s="66">
        <f>(O13+P13+Q13)/H13*100</f>
        <v>99.59682345754429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13016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46187</v>
      </c>
      <c r="G13" s="73"/>
      <c r="H13" s="62">
        <v>16370</v>
      </c>
      <c r="I13" s="74"/>
      <c r="J13" s="75"/>
      <c r="K13" s="64">
        <v>13439</v>
      </c>
      <c r="L13" s="76"/>
      <c r="M13" s="76"/>
      <c r="N13" s="62">
        <v>66</v>
      </c>
      <c r="O13" s="64">
        <v>3065</v>
      </c>
      <c r="P13" s="63">
        <v>9054</v>
      </c>
      <c r="Q13" s="63">
        <v>4185</v>
      </c>
      <c r="R13" s="77"/>
      <c r="S13" s="78">
        <v>97</v>
      </c>
      <c r="T13" s="63">
        <v>1768</v>
      </c>
      <c r="U13" s="63">
        <v>11129</v>
      </c>
      <c r="V13" s="63">
        <v>1593</v>
      </c>
      <c r="W13" s="63">
        <v>73</v>
      </c>
      <c r="X13" s="63">
        <v>975</v>
      </c>
      <c r="Y13" s="63">
        <v>735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263389</v>
      </c>
      <c r="AJ13" s="74">
        <v>202881</v>
      </c>
      <c r="AK13" s="76">
        <v>123504</v>
      </c>
      <c r="AL13" s="72">
        <v>3</v>
      </c>
    </row>
    <row r="14" spans="1:38" ht="13.5">
      <c r="A14" s="150"/>
      <c r="B14" s="59"/>
      <c r="C14" s="59"/>
      <c r="D14" s="59"/>
      <c r="E14" s="59"/>
      <c r="F14" s="79"/>
      <c r="G14" s="80">
        <v>29817</v>
      </c>
      <c r="H14" s="79"/>
      <c r="I14" s="81">
        <v>1783</v>
      </c>
      <c r="J14" s="82"/>
      <c r="K14" s="81"/>
      <c r="L14" s="80">
        <v>633</v>
      </c>
      <c r="M14" s="80">
        <v>2298</v>
      </c>
      <c r="N14" s="79"/>
      <c r="O14" s="81"/>
      <c r="P14" s="80"/>
      <c r="Q14" s="80"/>
      <c r="R14" s="83">
        <f>SUM(O13:Q13)</f>
        <v>16304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8839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f>SUM(I9,I12)</f>
        <v>71932</v>
      </c>
      <c r="J15" s="65">
        <f>I15/H16*100</f>
        <v>97.58122498812996</v>
      </c>
      <c r="K15" s="64"/>
      <c r="L15" s="63">
        <v>116</v>
      </c>
      <c r="M15" s="63">
        <v>28</v>
      </c>
      <c r="N15" s="62"/>
      <c r="O15" s="64"/>
      <c r="P15" s="63"/>
      <c r="Q15" s="63"/>
      <c r="R15" s="66">
        <f>(O16+P16+Q16)/H16*100</f>
        <v>99.91046598385674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71870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103532</v>
      </c>
      <c r="G16" s="73"/>
      <c r="H16" s="62">
        <v>73715</v>
      </c>
      <c r="I16" s="74"/>
      <c r="J16" s="75"/>
      <c r="K16" s="64">
        <v>56079</v>
      </c>
      <c r="L16" s="76"/>
      <c r="M16" s="76"/>
      <c r="N16" s="62">
        <v>66</v>
      </c>
      <c r="O16" s="64">
        <v>13656</v>
      </c>
      <c r="P16" s="63">
        <v>55808</v>
      </c>
      <c r="Q16" s="63">
        <v>4185</v>
      </c>
      <c r="R16" s="77"/>
      <c r="S16" s="78">
        <v>97</v>
      </c>
      <c r="T16" s="63">
        <v>3374</v>
      </c>
      <c r="U16" s="63">
        <v>66868</v>
      </c>
      <c r="V16" s="63">
        <v>1593</v>
      </c>
      <c r="W16" s="63">
        <v>73</v>
      </c>
      <c r="X16" s="63">
        <v>975</v>
      </c>
      <c r="Y16" s="63">
        <v>735</v>
      </c>
      <c r="Z16" s="63"/>
      <c r="AA16" s="62"/>
      <c r="AB16" s="64">
        <v>3</v>
      </c>
      <c r="AC16" s="63" t="s">
        <v>112</v>
      </c>
      <c r="AD16" s="63" t="s">
        <v>112</v>
      </c>
      <c r="AE16" s="62" t="s">
        <v>112</v>
      </c>
      <c r="AF16" s="76"/>
      <c r="AG16" s="64">
        <v>10</v>
      </c>
      <c r="AH16" s="63">
        <v>2</v>
      </c>
      <c r="AI16" s="64">
        <v>1782371</v>
      </c>
      <c r="AJ16" s="74">
        <v>851567</v>
      </c>
      <c r="AK16" s="76">
        <v>576344</v>
      </c>
      <c r="AL16" s="72">
        <v>4</v>
      </c>
    </row>
    <row r="17" spans="1:38" ht="13.5">
      <c r="A17" s="150"/>
      <c r="B17" s="59"/>
      <c r="C17" s="59"/>
      <c r="D17" s="59"/>
      <c r="E17" s="59"/>
      <c r="F17" s="79"/>
      <c r="G17" s="80">
        <v>29817</v>
      </c>
      <c r="H17" s="79"/>
      <c r="I17" s="81">
        <v>1783</v>
      </c>
      <c r="J17" s="82"/>
      <c r="K17" s="81"/>
      <c r="L17" s="80">
        <v>4192</v>
      </c>
      <c r="M17" s="80">
        <v>13444</v>
      </c>
      <c r="N17" s="79"/>
      <c r="O17" s="81"/>
      <c r="P17" s="80"/>
      <c r="Q17" s="80"/>
      <c r="R17" s="83">
        <f>SUM(O16:Q16)</f>
        <v>73649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47458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73852</v>
      </c>
      <c r="J18" s="65">
        <f>I18/H19*100</f>
        <v>78.3201654382523</v>
      </c>
      <c r="K18" s="64"/>
      <c r="L18" s="63">
        <v>87</v>
      </c>
      <c r="M18" s="63">
        <v>10</v>
      </c>
      <c r="N18" s="62"/>
      <c r="O18" s="64"/>
      <c r="P18" s="63"/>
      <c r="Q18" s="63"/>
      <c r="R18" s="66">
        <f>(O19+P19+Q19)/H19*100</f>
        <v>98.67437297841879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48383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94606</v>
      </c>
      <c r="G19" s="73"/>
      <c r="H19" s="62">
        <v>94295</v>
      </c>
      <c r="I19" s="74"/>
      <c r="J19" s="75"/>
      <c r="K19" s="64">
        <v>90043</v>
      </c>
      <c r="L19" s="76"/>
      <c r="M19" s="76"/>
      <c r="N19" s="62">
        <v>1250</v>
      </c>
      <c r="O19" s="64">
        <v>3130</v>
      </c>
      <c r="P19" s="63">
        <v>47870</v>
      </c>
      <c r="Q19" s="63">
        <v>42045</v>
      </c>
      <c r="R19" s="77"/>
      <c r="S19" s="78">
        <v>130</v>
      </c>
      <c r="T19" s="63">
        <v>1444</v>
      </c>
      <c r="U19" s="63">
        <v>60232</v>
      </c>
      <c r="V19" s="63">
        <v>12046</v>
      </c>
      <c r="W19" s="63">
        <v>406</v>
      </c>
      <c r="X19" s="63">
        <v>9189</v>
      </c>
      <c r="Y19" s="63">
        <v>10848</v>
      </c>
      <c r="Z19" s="63"/>
      <c r="AA19" s="62"/>
      <c r="AB19" s="64">
        <v>2</v>
      </c>
      <c r="AC19" s="63" t="s">
        <v>112</v>
      </c>
      <c r="AD19" s="63" t="s">
        <v>112</v>
      </c>
      <c r="AE19" s="62" t="s">
        <v>112</v>
      </c>
      <c r="AF19" s="76"/>
      <c r="AG19" s="64"/>
      <c r="AH19" s="63"/>
      <c r="AI19" s="64">
        <v>1326962</v>
      </c>
      <c r="AJ19" s="74">
        <v>893125</v>
      </c>
      <c r="AK19" s="76">
        <v>537876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>
        <v>311</v>
      </c>
      <c r="H20" s="79"/>
      <c r="I20" s="81">
        <v>20443</v>
      </c>
      <c r="J20" s="82"/>
      <c r="K20" s="81"/>
      <c r="L20" s="80">
        <v>1119</v>
      </c>
      <c r="M20" s="80">
        <v>3133</v>
      </c>
      <c r="N20" s="79"/>
      <c r="O20" s="81"/>
      <c r="P20" s="80"/>
      <c r="Q20" s="80"/>
      <c r="R20" s="83">
        <f>SUM(O19:Q19)</f>
        <v>93045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40216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112076</v>
      </c>
      <c r="J21" s="65">
        <f>I21/H22*100</f>
        <v>64.44964547979552</v>
      </c>
      <c r="K21" s="64"/>
      <c r="L21" s="63">
        <v>131</v>
      </c>
      <c r="M21" s="63">
        <v>13</v>
      </c>
      <c r="N21" s="62"/>
      <c r="O21" s="64"/>
      <c r="P21" s="63"/>
      <c r="Q21" s="63"/>
      <c r="R21" s="66">
        <f>(O22+P22+Q22)/H22*100</f>
        <v>96.93324209158295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28028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180531</v>
      </c>
      <c r="G22" s="73">
        <v>720</v>
      </c>
      <c r="H22" s="62">
        <v>173897</v>
      </c>
      <c r="I22" s="74"/>
      <c r="J22" s="75"/>
      <c r="K22" s="64">
        <v>169907</v>
      </c>
      <c r="L22" s="76"/>
      <c r="M22" s="76"/>
      <c r="N22" s="62">
        <v>5333</v>
      </c>
      <c r="O22" s="64">
        <v>5185</v>
      </c>
      <c r="P22" s="63">
        <v>41982</v>
      </c>
      <c r="Q22" s="63">
        <v>121397</v>
      </c>
      <c r="R22" s="77"/>
      <c r="S22" s="78">
        <v>83</v>
      </c>
      <c r="T22" s="63">
        <v>610</v>
      </c>
      <c r="U22" s="63">
        <v>62140</v>
      </c>
      <c r="V22" s="63">
        <v>49243</v>
      </c>
      <c r="W22" s="63">
        <v>1126</v>
      </c>
      <c r="X22" s="63">
        <v>17796</v>
      </c>
      <c r="Y22" s="63">
        <v>42899</v>
      </c>
      <c r="Z22" s="63"/>
      <c r="AA22" s="62">
        <v>4724</v>
      </c>
      <c r="AB22" s="64" t="s">
        <v>112</v>
      </c>
      <c r="AC22" s="63">
        <v>2</v>
      </c>
      <c r="AD22" s="63" t="s">
        <v>112</v>
      </c>
      <c r="AE22" s="62" t="s">
        <v>112</v>
      </c>
      <c r="AF22" s="76"/>
      <c r="AG22" s="64">
        <v>1</v>
      </c>
      <c r="AH22" s="63"/>
      <c r="AI22" s="64">
        <v>1846806</v>
      </c>
      <c r="AJ22" s="74">
        <v>1166390</v>
      </c>
      <c r="AK22" s="76">
        <v>812364</v>
      </c>
      <c r="AL22" s="72">
        <v>25</v>
      </c>
    </row>
    <row r="23" spans="1:38" ht="13.5">
      <c r="A23" s="45"/>
      <c r="B23" s="59"/>
      <c r="C23" s="59"/>
      <c r="D23" s="59"/>
      <c r="E23" s="59"/>
      <c r="F23" s="79"/>
      <c r="G23" s="80">
        <v>5914</v>
      </c>
      <c r="H23" s="79"/>
      <c r="I23" s="81">
        <v>61821</v>
      </c>
      <c r="J23" s="82"/>
      <c r="K23" s="81"/>
      <c r="L23" s="80">
        <v>1482</v>
      </c>
      <c r="M23" s="80">
        <v>2508</v>
      </c>
      <c r="N23" s="79"/>
      <c r="O23" s="81"/>
      <c r="P23" s="80"/>
      <c r="Q23" s="80"/>
      <c r="R23" s="83">
        <f>SUM(O22:Q22)</f>
        <v>168564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24114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185928</v>
      </c>
      <c r="J24" s="65">
        <f>I24/H25*100</f>
        <v>69.32645269060971</v>
      </c>
      <c r="K24" s="64"/>
      <c r="L24" s="63">
        <v>218</v>
      </c>
      <c r="M24" s="63">
        <v>23</v>
      </c>
      <c r="N24" s="62"/>
      <c r="O24" s="64"/>
      <c r="P24" s="63"/>
      <c r="Q24" s="63"/>
      <c r="R24" s="66">
        <f>(O25+P25+Q25)/H25*100</f>
        <v>97.54541522491348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76411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275137</v>
      </c>
      <c r="G25" s="73">
        <v>720</v>
      </c>
      <c r="H25" s="62">
        <v>268192</v>
      </c>
      <c r="I25" s="74"/>
      <c r="J25" s="75"/>
      <c r="K25" s="64">
        <v>259950</v>
      </c>
      <c r="L25" s="76"/>
      <c r="M25" s="76"/>
      <c r="N25" s="62">
        <v>6583</v>
      </c>
      <c r="O25" s="64">
        <v>8315</v>
      </c>
      <c r="P25" s="63">
        <v>89852</v>
      </c>
      <c r="Q25" s="63">
        <v>163442</v>
      </c>
      <c r="R25" s="77"/>
      <c r="S25" s="78">
        <v>213</v>
      </c>
      <c r="T25" s="63">
        <v>2054</v>
      </c>
      <c r="U25" s="63">
        <v>122372</v>
      </c>
      <c r="V25" s="63">
        <v>61289</v>
      </c>
      <c r="W25" s="63">
        <v>1532</v>
      </c>
      <c r="X25" s="63">
        <v>26985</v>
      </c>
      <c r="Y25" s="63">
        <v>53747</v>
      </c>
      <c r="Z25" s="63"/>
      <c r="AA25" s="62">
        <v>4724</v>
      </c>
      <c r="AB25" s="64">
        <v>2</v>
      </c>
      <c r="AC25" s="63">
        <v>2</v>
      </c>
      <c r="AD25" s="63" t="s">
        <v>112</v>
      </c>
      <c r="AE25" s="62" t="s">
        <v>112</v>
      </c>
      <c r="AF25" s="76"/>
      <c r="AG25" s="64">
        <v>1</v>
      </c>
      <c r="AH25" s="63"/>
      <c r="AI25" s="64">
        <v>3173768</v>
      </c>
      <c r="AJ25" s="74">
        <v>2059515</v>
      </c>
      <c r="AK25" s="76">
        <v>1350240</v>
      </c>
      <c r="AL25" s="72">
        <v>31</v>
      </c>
    </row>
    <row r="26" spans="1:38" ht="13.5">
      <c r="A26" s="150"/>
      <c r="B26" s="59"/>
      <c r="C26" s="59"/>
      <c r="D26" s="59"/>
      <c r="E26" s="59"/>
      <c r="F26" s="79"/>
      <c r="G26" s="80">
        <v>6225</v>
      </c>
      <c r="H26" s="79"/>
      <c r="I26" s="81">
        <v>82264</v>
      </c>
      <c r="J26" s="82"/>
      <c r="K26" s="81"/>
      <c r="L26" s="80">
        <v>2601</v>
      </c>
      <c r="M26" s="80">
        <v>5641</v>
      </c>
      <c r="N26" s="79"/>
      <c r="O26" s="81"/>
      <c r="P26" s="80"/>
      <c r="Q26" s="80"/>
      <c r="R26" s="83">
        <f>SUM(O25:Q25)</f>
        <v>261609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64330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f>SUM(I15,I24)</f>
        <v>257860</v>
      </c>
      <c r="J27" s="65">
        <f>I27/H28*100</f>
        <v>75.41816926825132</v>
      </c>
      <c r="K27" s="64"/>
      <c r="L27" s="63">
        <v>334</v>
      </c>
      <c r="M27" s="63">
        <v>51</v>
      </c>
      <c r="N27" s="62"/>
      <c r="O27" s="64"/>
      <c r="P27" s="63"/>
      <c r="Q27" s="63"/>
      <c r="R27" s="66">
        <f>(O28+P28+Q28)/H28*100</f>
        <v>98.05531913649034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148281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378669</v>
      </c>
      <c r="G28" s="73">
        <v>720</v>
      </c>
      <c r="H28" s="62">
        <v>341907</v>
      </c>
      <c r="I28" s="74"/>
      <c r="J28" s="75"/>
      <c r="K28" s="64">
        <v>316029</v>
      </c>
      <c r="L28" s="76"/>
      <c r="M28" s="76"/>
      <c r="N28" s="62">
        <v>6649</v>
      </c>
      <c r="O28" s="64">
        <v>21971</v>
      </c>
      <c r="P28" s="63">
        <v>145660</v>
      </c>
      <c r="Q28" s="63">
        <v>167627</v>
      </c>
      <c r="R28" s="77"/>
      <c r="S28" s="78">
        <v>310</v>
      </c>
      <c r="T28" s="63">
        <v>5428</v>
      </c>
      <c r="U28" s="63">
        <v>189240</v>
      </c>
      <c r="V28" s="63">
        <v>62882</v>
      </c>
      <c r="W28" s="63">
        <v>1605</v>
      </c>
      <c r="X28" s="63">
        <v>27960</v>
      </c>
      <c r="Y28" s="63">
        <v>54482</v>
      </c>
      <c r="Z28" s="63"/>
      <c r="AA28" s="62">
        <v>4724</v>
      </c>
      <c r="AB28" s="64">
        <v>5</v>
      </c>
      <c r="AC28" s="63">
        <v>2</v>
      </c>
      <c r="AD28" s="63" t="s">
        <v>112</v>
      </c>
      <c r="AE28" s="62" t="s">
        <v>112</v>
      </c>
      <c r="AF28" s="76"/>
      <c r="AG28" s="64">
        <v>11</v>
      </c>
      <c r="AH28" s="63">
        <v>2</v>
      </c>
      <c r="AI28" s="64">
        <v>4956139</v>
      </c>
      <c r="AJ28" s="74">
        <v>2911082</v>
      </c>
      <c r="AK28" s="76">
        <v>1926584</v>
      </c>
      <c r="AL28" s="72">
        <v>35</v>
      </c>
    </row>
    <row r="29" spans="1:38" ht="13.5">
      <c r="A29" s="150"/>
      <c r="B29" s="59"/>
      <c r="C29" s="59"/>
      <c r="D29" s="59"/>
      <c r="E29" s="59"/>
      <c r="F29" s="79"/>
      <c r="G29" s="80">
        <v>36042</v>
      </c>
      <c r="H29" s="79"/>
      <c r="I29" s="81">
        <v>84047</v>
      </c>
      <c r="J29" s="82"/>
      <c r="K29" s="81"/>
      <c r="L29" s="80">
        <v>6793</v>
      </c>
      <c r="M29" s="80">
        <v>19085</v>
      </c>
      <c r="N29" s="79"/>
      <c r="O29" s="81"/>
      <c r="P29" s="80"/>
      <c r="Q29" s="80"/>
      <c r="R29" s="83">
        <f>SUM(O28:Q28)</f>
        <v>335258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111788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200515</v>
      </c>
      <c r="J30" s="65">
        <f>I30/H31*100</f>
        <v>70.46443305852503</v>
      </c>
      <c r="K30" s="64"/>
      <c r="L30" s="63">
        <v>238</v>
      </c>
      <c r="M30" s="63">
        <v>28</v>
      </c>
      <c r="N30" s="62"/>
      <c r="O30" s="64"/>
      <c r="P30" s="63"/>
      <c r="Q30" s="63"/>
      <c r="R30" s="66">
        <f>(O31+P31+Q31)/H31*100</f>
        <v>97.66342659947568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89427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321324</v>
      </c>
      <c r="G31" s="73">
        <v>720</v>
      </c>
      <c r="H31" s="62">
        <v>284562</v>
      </c>
      <c r="I31" s="74"/>
      <c r="J31" s="75"/>
      <c r="K31" s="64">
        <v>273389</v>
      </c>
      <c r="L31" s="76"/>
      <c r="M31" s="76"/>
      <c r="N31" s="62">
        <v>6649</v>
      </c>
      <c r="O31" s="64">
        <v>11380</v>
      </c>
      <c r="P31" s="63">
        <v>98906</v>
      </c>
      <c r="Q31" s="63">
        <v>167627</v>
      </c>
      <c r="R31" s="86"/>
      <c r="S31" s="78">
        <v>310</v>
      </c>
      <c r="T31" s="63">
        <v>3822</v>
      </c>
      <c r="U31" s="63">
        <v>133501</v>
      </c>
      <c r="V31" s="63">
        <v>62882</v>
      </c>
      <c r="W31" s="63">
        <v>1605</v>
      </c>
      <c r="X31" s="63">
        <v>27960</v>
      </c>
      <c r="Y31" s="63">
        <v>54482</v>
      </c>
      <c r="Z31" s="63"/>
      <c r="AA31" s="62">
        <v>4724</v>
      </c>
      <c r="AB31" s="64">
        <v>2</v>
      </c>
      <c r="AC31" s="63">
        <v>2</v>
      </c>
      <c r="AD31" s="63" t="s">
        <v>112</v>
      </c>
      <c r="AE31" s="62" t="s">
        <v>112</v>
      </c>
      <c r="AF31" s="76"/>
      <c r="AG31" s="64">
        <v>1</v>
      </c>
      <c r="AH31" s="63"/>
      <c r="AI31" s="64">
        <v>3437157</v>
      </c>
      <c r="AJ31" s="74">
        <v>2262396</v>
      </c>
      <c r="AK31" s="76">
        <v>1473744</v>
      </c>
      <c r="AL31" s="72">
        <v>34</v>
      </c>
    </row>
    <row r="32" spans="1:38" ht="13.5">
      <c r="A32" s="150"/>
      <c r="B32" s="59"/>
      <c r="C32" s="59"/>
      <c r="D32" s="59"/>
      <c r="E32" s="59"/>
      <c r="F32" s="79"/>
      <c r="G32" s="80">
        <v>36042</v>
      </c>
      <c r="H32" s="79"/>
      <c r="I32" s="81">
        <v>84047</v>
      </c>
      <c r="J32" s="82"/>
      <c r="K32" s="81"/>
      <c r="L32" s="80">
        <v>3234</v>
      </c>
      <c r="M32" s="80">
        <v>7939</v>
      </c>
      <c r="N32" s="79"/>
      <c r="O32" s="81"/>
      <c r="P32" s="80"/>
      <c r="Q32" s="80"/>
      <c r="R32" s="83">
        <f>SUM(O31:Q31)</f>
        <v>277913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73169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61598</v>
      </c>
      <c r="J33" s="65">
        <f>I33/H34*100</f>
        <v>69.98659304201604</v>
      </c>
      <c r="K33" s="64"/>
      <c r="L33" s="63">
        <v>95</v>
      </c>
      <c r="M33" s="63">
        <v>4</v>
      </c>
      <c r="N33" s="62"/>
      <c r="O33" s="64"/>
      <c r="P33" s="63"/>
      <c r="Q33" s="63"/>
      <c r="R33" s="66">
        <f>R35/H34*100</f>
        <v>99.13422864544276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15011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89633</v>
      </c>
      <c r="G34" s="73">
        <v>1521</v>
      </c>
      <c r="H34" s="62">
        <v>88014</v>
      </c>
      <c r="I34" s="74"/>
      <c r="J34" s="75"/>
      <c r="K34" s="64">
        <v>86401</v>
      </c>
      <c r="L34" s="76"/>
      <c r="M34" s="76"/>
      <c r="N34" s="62">
        <v>762</v>
      </c>
      <c r="O34" s="64">
        <v>8706</v>
      </c>
      <c r="P34" s="63">
        <v>3042</v>
      </c>
      <c r="Q34" s="63">
        <v>75504</v>
      </c>
      <c r="R34" s="77"/>
      <c r="S34" s="78">
        <v>127</v>
      </c>
      <c r="T34" s="63">
        <v>609</v>
      </c>
      <c r="U34" s="63">
        <v>24728</v>
      </c>
      <c r="V34" s="63">
        <v>36134</v>
      </c>
      <c r="W34" s="63">
        <v>2419</v>
      </c>
      <c r="X34" s="63">
        <v>7731</v>
      </c>
      <c r="Y34" s="63">
        <v>16266</v>
      </c>
      <c r="Z34" s="63" t="s">
        <v>112</v>
      </c>
      <c r="AA34" s="62">
        <v>923</v>
      </c>
      <c r="AB34" s="64">
        <v>1</v>
      </c>
      <c r="AC34" s="63">
        <v>6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685010</v>
      </c>
      <c r="AJ34" s="74">
        <v>564202</v>
      </c>
      <c r="AK34" s="76">
        <v>437951</v>
      </c>
      <c r="AL34" s="72">
        <v>71</v>
      </c>
    </row>
    <row r="35" spans="1:38" ht="13.5">
      <c r="A35" s="45"/>
      <c r="B35" s="59"/>
      <c r="C35" s="59"/>
      <c r="D35" s="59"/>
      <c r="E35" s="59"/>
      <c r="F35" s="79"/>
      <c r="G35" s="80">
        <v>98</v>
      </c>
      <c r="H35" s="79"/>
      <c r="I35" s="81">
        <v>26416</v>
      </c>
      <c r="J35" s="82"/>
      <c r="K35" s="81"/>
      <c r="L35" s="80">
        <v>1181</v>
      </c>
      <c r="M35" s="80">
        <v>432</v>
      </c>
      <c r="N35" s="79"/>
      <c r="O35" s="81"/>
      <c r="P35" s="80"/>
      <c r="Q35" s="80"/>
      <c r="R35" s="83">
        <f>SUM(O34:Q34)</f>
        <v>87252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11689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52345</v>
      </c>
      <c r="J36" s="65">
        <f>I36/H37*100</f>
        <v>53.95223714453572</v>
      </c>
      <c r="K36" s="64"/>
      <c r="L36" s="63">
        <v>97</v>
      </c>
      <c r="M36" s="63">
        <v>1</v>
      </c>
      <c r="N36" s="62"/>
      <c r="O36" s="64"/>
      <c r="P36" s="63"/>
      <c r="Q36" s="63"/>
      <c r="R36" s="66">
        <f>R38/H37*100</f>
        <v>94.39193576648354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9018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98059</v>
      </c>
      <c r="G37" s="73">
        <v>477</v>
      </c>
      <c r="H37" s="62">
        <v>97021</v>
      </c>
      <c r="I37" s="74"/>
      <c r="J37" s="75"/>
      <c r="K37" s="64">
        <v>95966</v>
      </c>
      <c r="L37" s="76"/>
      <c r="M37" s="76"/>
      <c r="N37" s="62">
        <v>5441</v>
      </c>
      <c r="O37" s="64">
        <v>2531</v>
      </c>
      <c r="P37" s="63">
        <v>152</v>
      </c>
      <c r="Q37" s="63">
        <v>88897</v>
      </c>
      <c r="R37" s="77"/>
      <c r="S37" s="78" t="s">
        <v>112</v>
      </c>
      <c r="T37" s="63">
        <v>241</v>
      </c>
      <c r="U37" s="63">
        <v>12380</v>
      </c>
      <c r="V37" s="63">
        <v>39724</v>
      </c>
      <c r="W37" s="63">
        <v>1132</v>
      </c>
      <c r="X37" s="63">
        <v>4720</v>
      </c>
      <c r="Y37" s="63">
        <v>38824</v>
      </c>
      <c r="Z37" s="63" t="s">
        <v>112</v>
      </c>
      <c r="AA37" s="62">
        <v>6539</v>
      </c>
      <c r="AB37" s="64">
        <v>1</v>
      </c>
      <c r="AC37" s="63">
        <v>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634634</v>
      </c>
      <c r="AJ37" s="74">
        <v>488903</v>
      </c>
      <c r="AK37" s="76">
        <v>365462</v>
      </c>
      <c r="AL37" s="72">
        <v>90</v>
      </c>
    </row>
    <row r="38" spans="1:38" ht="13.5">
      <c r="A38" s="45"/>
      <c r="B38" s="59"/>
      <c r="C38" s="59"/>
      <c r="D38" s="59"/>
      <c r="E38" s="59"/>
      <c r="F38" s="79"/>
      <c r="G38" s="80">
        <v>561</v>
      </c>
      <c r="H38" s="79"/>
      <c r="I38" s="81">
        <v>44676</v>
      </c>
      <c r="J38" s="82"/>
      <c r="K38" s="81"/>
      <c r="L38" s="80">
        <v>862</v>
      </c>
      <c r="M38" s="80">
        <v>193</v>
      </c>
      <c r="N38" s="79"/>
      <c r="O38" s="81"/>
      <c r="P38" s="80"/>
      <c r="Q38" s="80"/>
      <c r="R38" s="83">
        <f>SUM(O37:Q37)</f>
        <v>91580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6284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113943</v>
      </c>
      <c r="J39" s="65">
        <f>I39/H40*100</f>
        <v>61.579160699327154</v>
      </c>
      <c r="K39" s="64"/>
      <c r="L39" s="63">
        <v>192</v>
      </c>
      <c r="M39" s="63">
        <v>5</v>
      </c>
      <c r="N39" s="62"/>
      <c r="O39" s="64"/>
      <c r="P39" s="63"/>
      <c r="Q39" s="63"/>
      <c r="R39" s="66">
        <f>R41/H40*100</f>
        <v>96.64766125327641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24029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187692</v>
      </c>
      <c r="G40" s="73">
        <v>1998</v>
      </c>
      <c r="H40" s="62">
        <v>185035</v>
      </c>
      <c r="I40" s="74"/>
      <c r="J40" s="75"/>
      <c r="K40" s="64">
        <v>182367</v>
      </c>
      <c r="L40" s="76"/>
      <c r="M40" s="76"/>
      <c r="N40" s="62">
        <v>6203</v>
      </c>
      <c r="O40" s="64">
        <v>11237</v>
      </c>
      <c r="P40" s="63">
        <v>3194</v>
      </c>
      <c r="Q40" s="63">
        <v>164401</v>
      </c>
      <c r="R40" s="77">
        <v>0</v>
      </c>
      <c r="S40" s="78">
        <v>127</v>
      </c>
      <c r="T40" s="63">
        <v>850</v>
      </c>
      <c r="U40" s="63">
        <v>37108</v>
      </c>
      <c r="V40" s="63">
        <v>75858</v>
      </c>
      <c r="W40" s="63">
        <v>3551</v>
      </c>
      <c r="X40" s="63">
        <v>12451</v>
      </c>
      <c r="Y40" s="63">
        <v>55090</v>
      </c>
      <c r="Z40" s="63" t="s">
        <v>112</v>
      </c>
      <c r="AA40" s="62">
        <v>7462</v>
      </c>
      <c r="AB40" s="64">
        <v>2</v>
      </c>
      <c r="AC40" s="63">
        <v>8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1319644</v>
      </c>
      <c r="AJ40" s="74">
        <v>1053105</v>
      </c>
      <c r="AK40" s="76">
        <v>803413</v>
      </c>
      <c r="AL40" s="72">
        <v>161</v>
      </c>
    </row>
    <row r="41" spans="1:38" ht="13.5">
      <c r="A41" s="150"/>
      <c r="B41" s="59"/>
      <c r="C41" s="59"/>
      <c r="D41" s="59"/>
      <c r="E41" s="59"/>
      <c r="F41" s="79"/>
      <c r="G41" s="80">
        <v>659</v>
      </c>
      <c r="H41" s="79"/>
      <c r="I41" s="81">
        <v>71092</v>
      </c>
      <c r="J41" s="82"/>
      <c r="K41" s="81"/>
      <c r="L41" s="80">
        <v>2043</v>
      </c>
      <c r="M41" s="80">
        <v>625</v>
      </c>
      <c r="N41" s="79"/>
      <c r="O41" s="81"/>
      <c r="P41" s="80"/>
      <c r="Q41" s="80"/>
      <c r="R41" s="83">
        <f>SUM(O40:Q40)</f>
        <v>178832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17973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249023</v>
      </c>
      <c r="J42" s="65">
        <f>I42/H43*100</f>
        <v>23.208973307485834</v>
      </c>
      <c r="K42" s="64"/>
      <c r="L42" s="63">
        <v>762</v>
      </c>
      <c r="M42" s="63">
        <v>9</v>
      </c>
      <c r="N42" s="62"/>
      <c r="O42" s="64"/>
      <c r="P42" s="63"/>
      <c r="Q42" s="63"/>
      <c r="R42" s="66">
        <f>R44/H43*100</f>
        <v>81.94163808529676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13561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1078882</v>
      </c>
      <c r="G43" s="73">
        <v>1996</v>
      </c>
      <c r="H43" s="62">
        <v>1072960</v>
      </c>
      <c r="I43" s="74"/>
      <c r="J43" s="75"/>
      <c r="K43" s="64">
        <v>1064409</v>
      </c>
      <c r="L43" s="76"/>
      <c r="M43" s="76"/>
      <c r="N43" s="62">
        <v>193759</v>
      </c>
      <c r="O43" s="64">
        <v>250909</v>
      </c>
      <c r="P43" s="63">
        <v>2025</v>
      </c>
      <c r="Q43" s="63">
        <v>626267</v>
      </c>
      <c r="R43" s="77"/>
      <c r="S43" s="78">
        <v>49</v>
      </c>
      <c r="T43" s="63">
        <v>323</v>
      </c>
      <c r="U43" s="63">
        <v>42208</v>
      </c>
      <c r="V43" s="63">
        <v>206443</v>
      </c>
      <c r="W43" s="63">
        <v>9280</v>
      </c>
      <c r="X43" s="63">
        <v>53683</v>
      </c>
      <c r="Y43" s="63">
        <v>760974</v>
      </c>
      <c r="Z43" s="63" t="s">
        <v>112</v>
      </c>
      <c r="AA43" s="62">
        <v>75485</v>
      </c>
      <c r="AB43" s="64">
        <v>3</v>
      </c>
      <c r="AC43" s="63">
        <v>28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5653431</v>
      </c>
      <c r="AJ43" s="74">
        <v>3883813</v>
      </c>
      <c r="AK43" s="76">
        <v>2770282</v>
      </c>
      <c r="AL43" s="72">
        <v>3036</v>
      </c>
    </row>
    <row r="44" spans="1:38" ht="13.5">
      <c r="A44" s="45"/>
      <c r="B44" s="59"/>
      <c r="C44" s="59"/>
      <c r="D44" s="59"/>
      <c r="E44" s="59"/>
      <c r="F44" s="79"/>
      <c r="G44" s="80">
        <v>3926</v>
      </c>
      <c r="H44" s="79"/>
      <c r="I44" s="81">
        <v>823937</v>
      </c>
      <c r="J44" s="82"/>
      <c r="K44" s="81"/>
      <c r="L44" s="80">
        <v>6428</v>
      </c>
      <c r="M44" s="80">
        <v>2123</v>
      </c>
      <c r="N44" s="79"/>
      <c r="O44" s="81"/>
      <c r="P44" s="80"/>
      <c r="Q44" s="80"/>
      <c r="R44" s="83">
        <f>SUM(O43:Q43)</f>
        <v>879201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11049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362966</v>
      </c>
      <c r="J45" s="65">
        <f>I45/H46*100</f>
        <v>28.852737888465374</v>
      </c>
      <c r="K45" s="64"/>
      <c r="L45" s="63">
        <v>954</v>
      </c>
      <c r="M45" s="63">
        <v>14</v>
      </c>
      <c r="N45" s="62"/>
      <c r="O45" s="64"/>
      <c r="P45" s="63"/>
      <c r="Q45" s="63"/>
      <c r="R45" s="66">
        <f>R47/H46*100</f>
        <v>84.1047062985147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37590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1266574</v>
      </c>
      <c r="G46" s="73">
        <v>3994</v>
      </c>
      <c r="H46" s="62">
        <v>1257995</v>
      </c>
      <c r="I46" s="74"/>
      <c r="J46" s="75"/>
      <c r="K46" s="64">
        <v>1246776</v>
      </c>
      <c r="L46" s="76"/>
      <c r="M46" s="76"/>
      <c r="N46" s="62">
        <v>199962</v>
      </c>
      <c r="O46" s="64">
        <v>262146</v>
      </c>
      <c r="P46" s="63">
        <v>5219</v>
      </c>
      <c r="Q46" s="63">
        <v>790668</v>
      </c>
      <c r="R46" s="86"/>
      <c r="S46" s="78">
        <v>176</v>
      </c>
      <c r="T46" s="63">
        <v>1173</v>
      </c>
      <c r="U46" s="63">
        <v>79316</v>
      </c>
      <c r="V46" s="63">
        <v>282301</v>
      </c>
      <c r="W46" s="63">
        <v>12831</v>
      </c>
      <c r="X46" s="63">
        <v>66134</v>
      </c>
      <c r="Y46" s="63">
        <v>816064</v>
      </c>
      <c r="Z46" s="63" t="s">
        <v>112</v>
      </c>
      <c r="AA46" s="62">
        <v>82947</v>
      </c>
      <c r="AB46" s="64">
        <v>5</v>
      </c>
      <c r="AC46" s="63">
        <v>36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6973075</v>
      </c>
      <c r="AJ46" s="74">
        <v>4936918</v>
      </c>
      <c r="AK46" s="76">
        <v>3573695</v>
      </c>
      <c r="AL46" s="72">
        <v>3197</v>
      </c>
    </row>
    <row r="47" spans="1:38" ht="13.5">
      <c r="A47" s="150"/>
      <c r="B47" s="59"/>
      <c r="C47" s="59"/>
      <c r="D47" s="59"/>
      <c r="E47" s="59"/>
      <c r="F47" s="79"/>
      <c r="G47" s="80">
        <v>4585</v>
      </c>
      <c r="H47" s="79"/>
      <c r="I47" s="81">
        <v>895029</v>
      </c>
      <c r="J47" s="82"/>
      <c r="K47" s="81"/>
      <c r="L47" s="80">
        <v>8471</v>
      </c>
      <c r="M47" s="80">
        <v>2748</v>
      </c>
      <c r="N47" s="79"/>
      <c r="O47" s="81"/>
      <c r="P47" s="80"/>
      <c r="Q47" s="80"/>
      <c r="R47" s="83">
        <f>SUM(O46:Q46)</f>
        <v>1058033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29022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620826</v>
      </c>
      <c r="J54" s="65">
        <f>I54/H55*100</f>
        <v>38.80400174510689</v>
      </c>
      <c r="K54" s="64">
        <f aca="true" t="shared" si="1" ref="K54:Q56">SUM(K9,K12,K18,K21,K33,K36,K42)</f>
        <v>0</v>
      </c>
      <c r="L54" s="63">
        <f t="shared" si="1"/>
        <v>1288</v>
      </c>
      <c r="M54" s="63">
        <f t="shared" si="1"/>
        <v>65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87.08602151881803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185871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1645243</v>
      </c>
      <c r="G55" s="73">
        <f t="shared" si="0"/>
        <v>4714</v>
      </c>
      <c r="H55" s="62">
        <f t="shared" si="0"/>
        <v>1599902</v>
      </c>
      <c r="I55" s="74">
        <f t="shared" si="0"/>
        <v>0</v>
      </c>
      <c r="J55" s="88"/>
      <c r="K55" s="64">
        <f t="shared" si="1"/>
        <v>1562805</v>
      </c>
      <c r="L55" s="76">
        <f t="shared" si="1"/>
        <v>0</v>
      </c>
      <c r="M55" s="76">
        <f t="shared" si="1"/>
        <v>0</v>
      </c>
      <c r="N55" s="62">
        <f t="shared" si="1"/>
        <v>206611</v>
      </c>
      <c r="O55" s="64">
        <f t="shared" si="1"/>
        <v>284117</v>
      </c>
      <c r="P55" s="63">
        <f t="shared" si="1"/>
        <v>150879</v>
      </c>
      <c r="Q55" s="63">
        <f t="shared" si="1"/>
        <v>958295</v>
      </c>
      <c r="R55" s="77"/>
      <c r="S55" s="78">
        <f t="shared" si="2"/>
        <v>486</v>
      </c>
      <c r="T55" s="63">
        <f t="shared" si="2"/>
        <v>6601</v>
      </c>
      <c r="U55" s="63">
        <f t="shared" si="2"/>
        <v>268556</v>
      </c>
      <c r="V55" s="63">
        <f t="shared" si="2"/>
        <v>345183</v>
      </c>
      <c r="W55" s="63">
        <f t="shared" si="2"/>
        <v>14436</v>
      </c>
      <c r="X55" s="63">
        <f t="shared" si="2"/>
        <v>94094</v>
      </c>
      <c r="Y55" s="63">
        <f t="shared" si="2"/>
        <v>870546</v>
      </c>
      <c r="Z55" s="63">
        <f t="shared" si="2"/>
        <v>0</v>
      </c>
      <c r="AA55" s="62">
        <f t="shared" si="2"/>
        <v>87671</v>
      </c>
      <c r="AB55" s="64">
        <f t="shared" si="2"/>
        <v>10</v>
      </c>
      <c r="AC55" s="64">
        <f t="shared" si="2"/>
        <v>38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11</v>
      </c>
      <c r="AH55" s="63">
        <f t="shared" si="2"/>
        <v>2</v>
      </c>
      <c r="AI55" s="64">
        <f t="shared" si="2"/>
        <v>11929214</v>
      </c>
      <c r="AJ55" s="74">
        <f t="shared" si="2"/>
        <v>7848000</v>
      </c>
      <c r="AK55" s="76">
        <f t="shared" si="2"/>
        <v>5500279</v>
      </c>
      <c r="AL55" s="72">
        <f t="shared" si="2"/>
        <v>3232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40627</v>
      </c>
      <c r="H56" s="91">
        <f>SUM(H11,H14,H20,H23,H35,H38,H44)</f>
        <v>0</v>
      </c>
      <c r="I56" s="93">
        <f>SUM(I11,I14,I20,I23,I35,I38,I44)</f>
        <v>979076</v>
      </c>
      <c r="J56" s="91"/>
      <c r="K56" s="93">
        <f t="shared" si="1"/>
        <v>0</v>
      </c>
      <c r="L56" s="92">
        <f t="shared" si="1"/>
        <v>15264</v>
      </c>
      <c r="M56" s="92">
        <f t="shared" si="1"/>
        <v>21833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1393291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140810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Q22">
      <selection activeCell="U63" sqref="U63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93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八幡浜市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>
        <f>SUM(O10:Q10)</f>
        <v>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36410</v>
      </c>
      <c r="J12" s="65">
        <f>I12/H13*100</f>
        <v>93.54366312976903</v>
      </c>
      <c r="K12" s="64"/>
      <c r="L12" s="63">
        <v>35</v>
      </c>
      <c r="M12" s="63">
        <v>6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36947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51823</v>
      </c>
      <c r="G13" s="73"/>
      <c r="H13" s="62">
        <v>38923</v>
      </c>
      <c r="I13" s="74"/>
      <c r="J13" s="75"/>
      <c r="K13" s="64">
        <v>32900</v>
      </c>
      <c r="L13" s="76"/>
      <c r="M13" s="76"/>
      <c r="N13" s="62"/>
      <c r="O13" s="64">
        <v>2065</v>
      </c>
      <c r="P13" s="63">
        <v>29035</v>
      </c>
      <c r="Q13" s="63">
        <v>7823</v>
      </c>
      <c r="R13" s="77"/>
      <c r="S13" s="78">
        <v>34</v>
      </c>
      <c r="T13" s="63">
        <v>338</v>
      </c>
      <c r="U13" s="63">
        <v>33289</v>
      </c>
      <c r="V13" s="63">
        <v>2749</v>
      </c>
      <c r="W13" s="63">
        <v>50</v>
      </c>
      <c r="X13" s="63">
        <v>2210</v>
      </c>
      <c r="Y13" s="63">
        <v>253</v>
      </c>
      <c r="Z13" s="63"/>
      <c r="AA13" s="62"/>
      <c r="AB13" s="64">
        <v>1</v>
      </c>
      <c r="AC13" s="63" t="s">
        <v>112</v>
      </c>
      <c r="AD13" s="63" t="s">
        <v>112</v>
      </c>
      <c r="AE13" s="62" t="s">
        <v>112</v>
      </c>
      <c r="AF13" s="76"/>
      <c r="AG13" s="64">
        <v>2</v>
      </c>
      <c r="AH13" s="63"/>
      <c r="AI13" s="64">
        <v>663332</v>
      </c>
      <c r="AJ13" s="74">
        <v>429555</v>
      </c>
      <c r="AK13" s="76">
        <v>250789</v>
      </c>
      <c r="AL13" s="72">
        <v>3</v>
      </c>
    </row>
    <row r="14" spans="1:38" ht="13.5">
      <c r="A14" s="150"/>
      <c r="B14" s="59"/>
      <c r="C14" s="59"/>
      <c r="D14" s="59"/>
      <c r="E14" s="59"/>
      <c r="F14" s="79"/>
      <c r="G14" s="80">
        <v>12900</v>
      </c>
      <c r="H14" s="79"/>
      <c r="I14" s="81">
        <v>2513</v>
      </c>
      <c r="J14" s="82"/>
      <c r="K14" s="81"/>
      <c r="L14" s="80">
        <v>687</v>
      </c>
      <c r="M14" s="80">
        <v>5336</v>
      </c>
      <c r="N14" s="79"/>
      <c r="O14" s="81"/>
      <c r="P14" s="80"/>
      <c r="Q14" s="80"/>
      <c r="R14" s="83">
        <f>SUM(O13:Q13)</f>
        <v>38923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25581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36410</v>
      </c>
      <c r="J15" s="65">
        <f>I15/H16*100</f>
        <v>93.54366312976903</v>
      </c>
      <c r="K15" s="64"/>
      <c r="L15" s="63">
        <v>35</v>
      </c>
      <c r="M15" s="63">
        <v>6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36947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51823</v>
      </c>
      <c r="G16" s="73"/>
      <c r="H16" s="62">
        <v>38923</v>
      </c>
      <c r="I16" s="74"/>
      <c r="J16" s="75"/>
      <c r="K16" s="64">
        <v>32900</v>
      </c>
      <c r="L16" s="76"/>
      <c r="M16" s="76"/>
      <c r="N16" s="62"/>
      <c r="O16" s="64">
        <v>2065</v>
      </c>
      <c r="P16" s="63">
        <v>29035</v>
      </c>
      <c r="Q16" s="63">
        <v>7823</v>
      </c>
      <c r="R16" s="77"/>
      <c r="S16" s="78">
        <v>34</v>
      </c>
      <c r="T16" s="63">
        <v>338</v>
      </c>
      <c r="U16" s="63">
        <v>33289</v>
      </c>
      <c r="V16" s="63">
        <v>2749</v>
      </c>
      <c r="W16" s="63">
        <v>50</v>
      </c>
      <c r="X16" s="63">
        <v>2210</v>
      </c>
      <c r="Y16" s="63">
        <v>253</v>
      </c>
      <c r="Z16" s="63"/>
      <c r="AA16" s="62"/>
      <c r="AB16" s="64">
        <v>1</v>
      </c>
      <c r="AC16" s="63" t="s">
        <v>112</v>
      </c>
      <c r="AD16" s="63" t="s">
        <v>112</v>
      </c>
      <c r="AE16" s="62" t="s">
        <v>112</v>
      </c>
      <c r="AF16" s="76"/>
      <c r="AG16" s="64">
        <v>2</v>
      </c>
      <c r="AH16" s="63"/>
      <c r="AI16" s="64">
        <v>663332</v>
      </c>
      <c r="AJ16" s="74">
        <v>429555</v>
      </c>
      <c r="AK16" s="76">
        <v>250789</v>
      </c>
      <c r="AL16" s="72">
        <v>3</v>
      </c>
    </row>
    <row r="17" spans="1:38" ht="13.5">
      <c r="A17" s="150"/>
      <c r="B17" s="59"/>
      <c r="C17" s="59"/>
      <c r="D17" s="59"/>
      <c r="E17" s="59"/>
      <c r="F17" s="79"/>
      <c r="G17" s="80">
        <v>12900</v>
      </c>
      <c r="H17" s="79"/>
      <c r="I17" s="81">
        <v>2513</v>
      </c>
      <c r="J17" s="82"/>
      <c r="K17" s="81"/>
      <c r="L17" s="80">
        <v>687</v>
      </c>
      <c r="M17" s="80">
        <v>5336</v>
      </c>
      <c r="N17" s="79"/>
      <c r="O17" s="81"/>
      <c r="P17" s="80"/>
      <c r="Q17" s="80"/>
      <c r="R17" s="83">
        <f>SUM(O16:Q16)</f>
        <v>38923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25581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23343</v>
      </c>
      <c r="J18" s="65">
        <f>I18/H19*100</f>
        <v>89.81185795082914</v>
      </c>
      <c r="K18" s="64"/>
      <c r="L18" s="63">
        <v>15</v>
      </c>
      <c r="M18" s="63">
        <v>3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13297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25991</v>
      </c>
      <c r="G19" s="73"/>
      <c r="H19" s="62">
        <v>25991</v>
      </c>
      <c r="I19" s="74"/>
      <c r="J19" s="75"/>
      <c r="K19" s="64">
        <v>23404</v>
      </c>
      <c r="L19" s="76"/>
      <c r="M19" s="76"/>
      <c r="N19" s="62"/>
      <c r="O19" s="64">
        <v>2269</v>
      </c>
      <c r="P19" s="63">
        <v>12711</v>
      </c>
      <c r="Q19" s="63">
        <v>11011</v>
      </c>
      <c r="R19" s="77"/>
      <c r="S19" s="78"/>
      <c r="T19" s="63">
        <v>81</v>
      </c>
      <c r="U19" s="63">
        <v>17979</v>
      </c>
      <c r="V19" s="63">
        <v>5283</v>
      </c>
      <c r="W19" s="63">
        <v>117</v>
      </c>
      <c r="X19" s="63">
        <v>1720</v>
      </c>
      <c r="Y19" s="63">
        <v>811</v>
      </c>
      <c r="Z19" s="63"/>
      <c r="AA19" s="62"/>
      <c r="AB19" s="64">
        <v>1</v>
      </c>
      <c r="AC19" s="63" t="s">
        <v>112</v>
      </c>
      <c r="AD19" s="63" t="s">
        <v>112</v>
      </c>
      <c r="AE19" s="62" t="s">
        <v>112</v>
      </c>
      <c r="AF19" s="76"/>
      <c r="AG19" s="64"/>
      <c r="AH19" s="63"/>
      <c r="AI19" s="64">
        <v>351440</v>
      </c>
      <c r="AJ19" s="74">
        <v>233110</v>
      </c>
      <c r="AK19" s="76">
        <v>150275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2648</v>
      </c>
      <c r="J20" s="82"/>
      <c r="K20" s="81"/>
      <c r="L20" s="80">
        <v>369</v>
      </c>
      <c r="M20" s="80">
        <v>2218</v>
      </c>
      <c r="N20" s="79"/>
      <c r="O20" s="81"/>
      <c r="P20" s="80"/>
      <c r="Q20" s="80"/>
      <c r="R20" s="83">
        <f>SUM(O19:Q19)</f>
        <v>25991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8359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24160</v>
      </c>
      <c r="J21" s="65">
        <f>I21/H22*100</f>
        <v>60.3185699305937</v>
      </c>
      <c r="K21" s="64"/>
      <c r="L21" s="63">
        <v>12</v>
      </c>
      <c r="M21" s="63">
        <v>1</v>
      </c>
      <c r="N21" s="62"/>
      <c r="O21" s="64"/>
      <c r="P21" s="63"/>
      <c r="Q21" s="63"/>
      <c r="R21" s="66">
        <f>(O22+P22+Q22)/H22*100</f>
        <v>92.55505068157987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5228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45505</v>
      </c>
      <c r="G22" s="73"/>
      <c r="H22" s="62">
        <v>40054</v>
      </c>
      <c r="I22" s="74"/>
      <c r="J22" s="75"/>
      <c r="K22" s="64">
        <v>39293</v>
      </c>
      <c r="L22" s="76"/>
      <c r="M22" s="76"/>
      <c r="N22" s="62">
        <v>2982</v>
      </c>
      <c r="O22" s="64">
        <v>2129</v>
      </c>
      <c r="P22" s="63">
        <v>6631</v>
      </c>
      <c r="Q22" s="63">
        <v>28312</v>
      </c>
      <c r="R22" s="77"/>
      <c r="S22" s="78"/>
      <c r="T22" s="63">
        <v>107</v>
      </c>
      <c r="U22" s="63">
        <v>15369</v>
      </c>
      <c r="V22" s="63">
        <v>8684</v>
      </c>
      <c r="W22" s="63">
        <v>587</v>
      </c>
      <c r="X22" s="63">
        <v>7041</v>
      </c>
      <c r="Y22" s="63">
        <v>8266</v>
      </c>
      <c r="Z22" s="63"/>
      <c r="AA22" s="62">
        <v>2590</v>
      </c>
      <c r="AB22" s="64" t="s">
        <v>112</v>
      </c>
      <c r="AC22" s="63" t="s">
        <v>112</v>
      </c>
      <c r="AD22" s="63" t="s">
        <v>112</v>
      </c>
      <c r="AE22" s="62" t="s">
        <v>112</v>
      </c>
      <c r="AF22" s="76"/>
      <c r="AG22" s="64"/>
      <c r="AH22" s="63"/>
      <c r="AI22" s="64">
        <v>460597</v>
      </c>
      <c r="AJ22" s="74">
        <v>274303</v>
      </c>
      <c r="AK22" s="76">
        <v>184974</v>
      </c>
      <c r="AL22" s="72">
        <v>8</v>
      </c>
    </row>
    <row r="23" spans="1:38" ht="13.5">
      <c r="A23" s="45"/>
      <c r="B23" s="59"/>
      <c r="C23" s="59"/>
      <c r="D23" s="59"/>
      <c r="E23" s="59"/>
      <c r="F23" s="79"/>
      <c r="G23" s="80">
        <v>5451</v>
      </c>
      <c r="H23" s="79"/>
      <c r="I23" s="81">
        <v>15894</v>
      </c>
      <c r="J23" s="82"/>
      <c r="K23" s="81"/>
      <c r="L23" s="80">
        <v>138</v>
      </c>
      <c r="M23" s="80">
        <v>623</v>
      </c>
      <c r="N23" s="79"/>
      <c r="O23" s="81"/>
      <c r="P23" s="80"/>
      <c r="Q23" s="80"/>
      <c r="R23" s="83">
        <f>SUM(O22:Q22)</f>
        <v>37072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3899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47503</v>
      </c>
      <c r="J24" s="65">
        <f>I24/H25*100</f>
        <v>71.9252025134378</v>
      </c>
      <c r="K24" s="64"/>
      <c r="L24" s="63">
        <v>27</v>
      </c>
      <c r="M24" s="63">
        <v>4</v>
      </c>
      <c r="N24" s="62"/>
      <c r="O24" s="64"/>
      <c r="P24" s="63"/>
      <c r="Q24" s="63"/>
      <c r="R24" s="66">
        <f>(O25+P25+Q25)/H25*100</f>
        <v>95.48489666136724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18525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71496</v>
      </c>
      <c r="G25" s="73"/>
      <c r="H25" s="62">
        <v>66045</v>
      </c>
      <c r="I25" s="74"/>
      <c r="J25" s="75"/>
      <c r="K25" s="64">
        <v>62697</v>
      </c>
      <c r="L25" s="76"/>
      <c r="M25" s="76"/>
      <c r="N25" s="62">
        <v>2982</v>
      </c>
      <c r="O25" s="64">
        <v>4398</v>
      </c>
      <c r="P25" s="63">
        <v>19342</v>
      </c>
      <c r="Q25" s="63">
        <v>39323</v>
      </c>
      <c r="R25" s="77"/>
      <c r="S25" s="78"/>
      <c r="T25" s="63">
        <v>188</v>
      </c>
      <c r="U25" s="63">
        <v>33348</v>
      </c>
      <c r="V25" s="63">
        <v>13967</v>
      </c>
      <c r="W25" s="63">
        <v>704</v>
      </c>
      <c r="X25" s="63">
        <v>8761</v>
      </c>
      <c r="Y25" s="63">
        <v>9077</v>
      </c>
      <c r="Z25" s="63"/>
      <c r="AA25" s="62">
        <v>2590</v>
      </c>
      <c r="AB25" s="64">
        <v>1</v>
      </c>
      <c r="AC25" s="63" t="s">
        <v>112</v>
      </c>
      <c r="AD25" s="63" t="s">
        <v>112</v>
      </c>
      <c r="AE25" s="62" t="s">
        <v>112</v>
      </c>
      <c r="AF25" s="76"/>
      <c r="AG25" s="64"/>
      <c r="AH25" s="63"/>
      <c r="AI25" s="64">
        <v>812037</v>
      </c>
      <c r="AJ25" s="74">
        <v>507413</v>
      </c>
      <c r="AK25" s="76">
        <v>335249</v>
      </c>
      <c r="AL25" s="72">
        <v>12</v>
      </c>
    </row>
    <row r="26" spans="1:38" ht="13.5">
      <c r="A26" s="150"/>
      <c r="B26" s="59"/>
      <c r="C26" s="59"/>
      <c r="D26" s="59"/>
      <c r="E26" s="59"/>
      <c r="F26" s="79"/>
      <c r="G26" s="80">
        <v>5451</v>
      </c>
      <c r="H26" s="79"/>
      <c r="I26" s="81">
        <v>18542</v>
      </c>
      <c r="J26" s="82"/>
      <c r="K26" s="81"/>
      <c r="L26" s="80">
        <v>507</v>
      </c>
      <c r="M26" s="80">
        <v>2841</v>
      </c>
      <c r="N26" s="79"/>
      <c r="O26" s="81"/>
      <c r="P26" s="80"/>
      <c r="Q26" s="80"/>
      <c r="R26" s="83">
        <f>SUM(O25:Q25)</f>
        <v>63063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12258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83913</v>
      </c>
      <c r="J27" s="65">
        <f>I27/H28*100</f>
        <v>79.94150598277571</v>
      </c>
      <c r="K27" s="64"/>
      <c r="L27" s="63">
        <v>62</v>
      </c>
      <c r="M27" s="63">
        <v>10</v>
      </c>
      <c r="N27" s="62"/>
      <c r="O27" s="64"/>
      <c r="P27" s="63"/>
      <c r="Q27" s="63"/>
      <c r="R27" s="66">
        <f>(O28+P28+Q28)/H28*100</f>
        <v>97.15913421233138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55472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123319</v>
      </c>
      <c r="G28" s="73"/>
      <c r="H28" s="62">
        <v>104968</v>
      </c>
      <c r="I28" s="74"/>
      <c r="J28" s="75"/>
      <c r="K28" s="64">
        <v>95597</v>
      </c>
      <c r="L28" s="76"/>
      <c r="M28" s="76"/>
      <c r="N28" s="62">
        <v>2982</v>
      </c>
      <c r="O28" s="64">
        <v>6463</v>
      </c>
      <c r="P28" s="63">
        <v>48377</v>
      </c>
      <c r="Q28" s="63">
        <v>47146</v>
      </c>
      <c r="R28" s="77"/>
      <c r="S28" s="78">
        <v>34</v>
      </c>
      <c r="T28" s="63">
        <v>526</v>
      </c>
      <c r="U28" s="63">
        <v>66637</v>
      </c>
      <c r="V28" s="63">
        <v>16716</v>
      </c>
      <c r="W28" s="63">
        <v>754</v>
      </c>
      <c r="X28" s="63">
        <v>10971</v>
      </c>
      <c r="Y28" s="63">
        <v>9330</v>
      </c>
      <c r="Z28" s="63"/>
      <c r="AA28" s="62">
        <v>2590</v>
      </c>
      <c r="AB28" s="64">
        <v>2</v>
      </c>
      <c r="AC28" s="63" t="s">
        <v>112</v>
      </c>
      <c r="AD28" s="63" t="s">
        <v>112</v>
      </c>
      <c r="AE28" s="62" t="s">
        <v>112</v>
      </c>
      <c r="AF28" s="76"/>
      <c r="AG28" s="64">
        <v>2</v>
      </c>
      <c r="AH28" s="63"/>
      <c r="AI28" s="64">
        <v>1475369</v>
      </c>
      <c r="AJ28" s="74">
        <v>936968</v>
      </c>
      <c r="AK28" s="76">
        <v>586038</v>
      </c>
      <c r="AL28" s="72">
        <v>15</v>
      </c>
    </row>
    <row r="29" spans="1:38" ht="13.5">
      <c r="A29" s="150"/>
      <c r="B29" s="59"/>
      <c r="C29" s="59"/>
      <c r="D29" s="59"/>
      <c r="E29" s="59"/>
      <c r="F29" s="79"/>
      <c r="G29" s="80">
        <v>18351</v>
      </c>
      <c r="H29" s="79"/>
      <c r="I29" s="81">
        <v>21055</v>
      </c>
      <c r="J29" s="82"/>
      <c r="K29" s="81"/>
      <c r="L29" s="80">
        <v>1194</v>
      </c>
      <c r="M29" s="80">
        <v>8177</v>
      </c>
      <c r="N29" s="79"/>
      <c r="O29" s="81"/>
      <c r="P29" s="80"/>
      <c r="Q29" s="80"/>
      <c r="R29" s="83">
        <f>SUM(O28:Q28)</f>
        <v>101986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37839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83913</v>
      </c>
      <c r="J30" s="65">
        <f>I30/H31*100</f>
        <v>79.94150598277571</v>
      </c>
      <c r="K30" s="64"/>
      <c r="L30" s="63">
        <v>62</v>
      </c>
      <c r="M30" s="63">
        <v>10</v>
      </c>
      <c r="N30" s="62"/>
      <c r="O30" s="64"/>
      <c r="P30" s="63"/>
      <c r="Q30" s="63"/>
      <c r="R30" s="66">
        <f>(O31+P31+Q31)/H31*100</f>
        <v>97.15913421233138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55472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123319</v>
      </c>
      <c r="G31" s="73"/>
      <c r="H31" s="62">
        <v>104968</v>
      </c>
      <c r="I31" s="74"/>
      <c r="J31" s="75"/>
      <c r="K31" s="64">
        <v>95597</v>
      </c>
      <c r="L31" s="76"/>
      <c r="M31" s="76"/>
      <c r="N31" s="62">
        <v>2982</v>
      </c>
      <c r="O31" s="64">
        <v>6463</v>
      </c>
      <c r="P31" s="63">
        <v>48377</v>
      </c>
      <c r="Q31" s="63">
        <v>47146</v>
      </c>
      <c r="R31" s="86"/>
      <c r="S31" s="78">
        <v>34</v>
      </c>
      <c r="T31" s="63">
        <v>526</v>
      </c>
      <c r="U31" s="63">
        <v>66637</v>
      </c>
      <c r="V31" s="63">
        <v>16716</v>
      </c>
      <c r="W31" s="63">
        <v>754</v>
      </c>
      <c r="X31" s="63">
        <v>10971</v>
      </c>
      <c r="Y31" s="63">
        <v>9330</v>
      </c>
      <c r="Z31" s="63"/>
      <c r="AA31" s="62">
        <v>2590</v>
      </c>
      <c r="AB31" s="64">
        <v>2</v>
      </c>
      <c r="AC31" s="63" t="s">
        <v>112</v>
      </c>
      <c r="AD31" s="63" t="s">
        <v>112</v>
      </c>
      <c r="AE31" s="62" t="s">
        <v>112</v>
      </c>
      <c r="AF31" s="76"/>
      <c r="AG31" s="64">
        <v>2</v>
      </c>
      <c r="AH31" s="63"/>
      <c r="AI31" s="64">
        <v>1475369</v>
      </c>
      <c r="AJ31" s="74">
        <v>936968</v>
      </c>
      <c r="AK31" s="76">
        <v>586038</v>
      </c>
      <c r="AL31" s="72">
        <v>15</v>
      </c>
    </row>
    <row r="32" spans="1:38" ht="13.5">
      <c r="A32" s="150"/>
      <c r="B32" s="59"/>
      <c r="C32" s="59"/>
      <c r="D32" s="59"/>
      <c r="E32" s="59"/>
      <c r="F32" s="79"/>
      <c r="G32" s="80">
        <v>18351</v>
      </c>
      <c r="H32" s="79"/>
      <c r="I32" s="81">
        <v>21055</v>
      </c>
      <c r="J32" s="82"/>
      <c r="K32" s="81"/>
      <c r="L32" s="80">
        <v>1194</v>
      </c>
      <c r="M32" s="80">
        <v>8177</v>
      </c>
      <c r="N32" s="79"/>
      <c r="O32" s="81"/>
      <c r="P32" s="80"/>
      <c r="Q32" s="80"/>
      <c r="R32" s="83">
        <f>SUM(O31:Q31)</f>
        <v>101986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37839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43710</v>
      </c>
      <c r="J33" s="65">
        <f>I33/H34*100</f>
        <v>59.686207037810824</v>
      </c>
      <c r="K33" s="64"/>
      <c r="L33" s="63">
        <v>52</v>
      </c>
      <c r="M33" s="63">
        <v>1</v>
      </c>
      <c r="N33" s="62"/>
      <c r="O33" s="64"/>
      <c r="P33" s="63"/>
      <c r="Q33" s="63"/>
      <c r="R33" s="66">
        <f>R35/H34*100</f>
        <v>95.35455327516283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2390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73515</v>
      </c>
      <c r="G34" s="73">
        <v>200</v>
      </c>
      <c r="H34" s="62">
        <v>73233</v>
      </c>
      <c r="I34" s="74"/>
      <c r="J34" s="75"/>
      <c r="K34" s="64">
        <v>72824</v>
      </c>
      <c r="L34" s="76"/>
      <c r="M34" s="76"/>
      <c r="N34" s="62">
        <v>3402</v>
      </c>
      <c r="O34" s="64">
        <v>2156</v>
      </c>
      <c r="P34" s="63">
        <v>9423</v>
      </c>
      <c r="Q34" s="63">
        <v>58252</v>
      </c>
      <c r="R34" s="77"/>
      <c r="S34" s="78" t="s">
        <v>112</v>
      </c>
      <c r="T34" s="63">
        <v>21</v>
      </c>
      <c r="U34" s="63">
        <v>7387</v>
      </c>
      <c r="V34" s="63">
        <v>36302</v>
      </c>
      <c r="W34" s="63">
        <v>201</v>
      </c>
      <c r="X34" s="63">
        <v>2175</v>
      </c>
      <c r="Y34" s="63">
        <v>27147</v>
      </c>
      <c r="Z34" s="63" t="s">
        <v>112</v>
      </c>
      <c r="AA34" s="62">
        <v>180</v>
      </c>
      <c r="AB34" s="64">
        <v>2</v>
      </c>
      <c r="AC34" s="63">
        <v>2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473721</v>
      </c>
      <c r="AJ34" s="74">
        <v>359530</v>
      </c>
      <c r="AK34" s="76">
        <v>279696</v>
      </c>
      <c r="AL34" s="72">
        <v>32</v>
      </c>
    </row>
    <row r="35" spans="1:38" ht="13.5">
      <c r="A35" s="45"/>
      <c r="B35" s="59"/>
      <c r="C35" s="59"/>
      <c r="D35" s="59"/>
      <c r="E35" s="59"/>
      <c r="F35" s="79"/>
      <c r="G35" s="80">
        <v>82</v>
      </c>
      <c r="H35" s="79"/>
      <c r="I35" s="81">
        <v>29523</v>
      </c>
      <c r="J35" s="82"/>
      <c r="K35" s="81"/>
      <c r="L35" s="80">
        <v>392</v>
      </c>
      <c r="M35" s="80">
        <v>17</v>
      </c>
      <c r="N35" s="79"/>
      <c r="O35" s="81"/>
      <c r="P35" s="80"/>
      <c r="Q35" s="80"/>
      <c r="R35" s="83">
        <f>SUM(O34:Q34)</f>
        <v>69831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2390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22580</v>
      </c>
      <c r="J36" s="65">
        <f>I36/H37*100</f>
        <v>41.413715312803774</v>
      </c>
      <c r="K36" s="64"/>
      <c r="L36" s="63">
        <v>27</v>
      </c>
      <c r="M36" s="63" t="s">
        <v>112</v>
      </c>
      <c r="N36" s="62"/>
      <c r="O36" s="64"/>
      <c r="P36" s="63"/>
      <c r="Q36" s="63"/>
      <c r="R36" s="66">
        <f>R38/H37*100</f>
        <v>89.39163288887258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439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55284</v>
      </c>
      <c r="G37" s="73">
        <v>117</v>
      </c>
      <c r="H37" s="62">
        <v>54523</v>
      </c>
      <c r="I37" s="74"/>
      <c r="J37" s="75"/>
      <c r="K37" s="64">
        <v>54274</v>
      </c>
      <c r="L37" s="76"/>
      <c r="M37" s="76"/>
      <c r="N37" s="62">
        <v>5782</v>
      </c>
      <c r="O37" s="64">
        <v>2752</v>
      </c>
      <c r="P37" s="63">
        <v>727</v>
      </c>
      <c r="Q37" s="63">
        <v>45260</v>
      </c>
      <c r="R37" s="77"/>
      <c r="S37" s="78" t="s">
        <v>112</v>
      </c>
      <c r="T37" s="63">
        <v>64</v>
      </c>
      <c r="U37" s="63">
        <v>3303</v>
      </c>
      <c r="V37" s="63">
        <v>19213</v>
      </c>
      <c r="W37" s="63">
        <v>135</v>
      </c>
      <c r="X37" s="63">
        <v>1933</v>
      </c>
      <c r="Y37" s="63">
        <v>29874</v>
      </c>
      <c r="Z37" s="63" t="s">
        <v>112</v>
      </c>
      <c r="AA37" s="62">
        <v>4050</v>
      </c>
      <c r="AB37" s="64" t="s">
        <v>112</v>
      </c>
      <c r="AC37" s="63" t="s">
        <v>112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299918</v>
      </c>
      <c r="AJ37" s="74">
        <v>231857</v>
      </c>
      <c r="AK37" s="76">
        <v>176631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644</v>
      </c>
      <c r="H38" s="79"/>
      <c r="I38" s="81">
        <v>31942</v>
      </c>
      <c r="J38" s="82"/>
      <c r="K38" s="81"/>
      <c r="L38" s="80">
        <v>248</v>
      </c>
      <c r="M38" s="80" t="s">
        <v>112</v>
      </c>
      <c r="N38" s="79"/>
      <c r="O38" s="81"/>
      <c r="P38" s="80"/>
      <c r="Q38" s="80"/>
      <c r="R38" s="83">
        <f>SUM(O37:Q37)</f>
        <v>48739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439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66290</v>
      </c>
      <c r="J39" s="65">
        <f>I39/H40*100</f>
        <v>51.88797395034284</v>
      </c>
      <c r="K39" s="64"/>
      <c r="L39" s="63">
        <v>79</v>
      </c>
      <c r="M39" s="63">
        <v>1</v>
      </c>
      <c r="N39" s="62"/>
      <c r="O39" s="64"/>
      <c r="P39" s="63"/>
      <c r="Q39" s="63"/>
      <c r="R39" s="66">
        <f>R41/H40*100</f>
        <v>92.8097310498137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2829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128799</v>
      </c>
      <c r="G40" s="73">
        <v>317</v>
      </c>
      <c r="H40" s="62">
        <v>127756</v>
      </c>
      <c r="I40" s="74"/>
      <c r="J40" s="75"/>
      <c r="K40" s="64">
        <v>127098</v>
      </c>
      <c r="L40" s="76"/>
      <c r="M40" s="76"/>
      <c r="N40" s="62">
        <v>9184</v>
      </c>
      <c r="O40" s="64">
        <v>4908</v>
      </c>
      <c r="P40" s="63">
        <v>10150</v>
      </c>
      <c r="Q40" s="63">
        <v>103512</v>
      </c>
      <c r="R40" s="77">
        <v>0</v>
      </c>
      <c r="S40" s="78" t="s">
        <v>112</v>
      </c>
      <c r="T40" s="63">
        <v>85</v>
      </c>
      <c r="U40" s="63">
        <v>10690</v>
      </c>
      <c r="V40" s="63">
        <v>55515</v>
      </c>
      <c r="W40" s="63">
        <v>336</v>
      </c>
      <c r="X40" s="63">
        <v>4108</v>
      </c>
      <c r="Y40" s="63">
        <v>57021</v>
      </c>
      <c r="Z40" s="63" t="s">
        <v>112</v>
      </c>
      <c r="AA40" s="62">
        <v>4230</v>
      </c>
      <c r="AB40" s="64">
        <v>2</v>
      </c>
      <c r="AC40" s="63">
        <v>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773639</v>
      </c>
      <c r="AJ40" s="74">
        <v>591387</v>
      </c>
      <c r="AK40" s="76">
        <v>456327</v>
      </c>
      <c r="AL40" s="72">
        <v>64</v>
      </c>
    </row>
    <row r="41" spans="1:38" ht="13.5">
      <c r="A41" s="150"/>
      <c r="B41" s="59"/>
      <c r="C41" s="59"/>
      <c r="D41" s="59"/>
      <c r="E41" s="59"/>
      <c r="F41" s="79"/>
      <c r="G41" s="80">
        <v>726</v>
      </c>
      <c r="H41" s="79"/>
      <c r="I41" s="81">
        <v>61465</v>
      </c>
      <c r="J41" s="82"/>
      <c r="K41" s="81"/>
      <c r="L41" s="80">
        <v>640</v>
      </c>
      <c r="M41" s="80">
        <v>17</v>
      </c>
      <c r="N41" s="79"/>
      <c r="O41" s="81"/>
      <c r="P41" s="80"/>
      <c r="Q41" s="80"/>
      <c r="R41" s="83">
        <f>SUM(O40:Q40)</f>
        <v>118570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2829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110386</v>
      </c>
      <c r="J42" s="65">
        <f>I42/H43*100</f>
        <v>35.10223550736159</v>
      </c>
      <c r="K42" s="64"/>
      <c r="L42" s="63">
        <v>147</v>
      </c>
      <c r="M42" s="63">
        <v>1</v>
      </c>
      <c r="N42" s="62"/>
      <c r="O42" s="64"/>
      <c r="P42" s="63"/>
      <c r="Q42" s="63"/>
      <c r="R42" s="66">
        <f>R44/H43*100</f>
        <v>88.78780169809521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1637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325317</v>
      </c>
      <c r="G43" s="73">
        <v>1165</v>
      </c>
      <c r="H43" s="62">
        <v>314470</v>
      </c>
      <c r="I43" s="74"/>
      <c r="J43" s="75"/>
      <c r="K43" s="64">
        <v>313055</v>
      </c>
      <c r="L43" s="76"/>
      <c r="M43" s="76"/>
      <c r="N43" s="62">
        <v>35259</v>
      </c>
      <c r="O43" s="64">
        <v>39396</v>
      </c>
      <c r="P43" s="63">
        <v>6616</v>
      </c>
      <c r="Q43" s="63">
        <v>233199</v>
      </c>
      <c r="R43" s="77"/>
      <c r="S43" s="78" t="s">
        <v>112</v>
      </c>
      <c r="T43" s="63">
        <v>294</v>
      </c>
      <c r="U43" s="63">
        <v>15960</v>
      </c>
      <c r="V43" s="63">
        <v>94132</v>
      </c>
      <c r="W43" s="63">
        <v>823</v>
      </c>
      <c r="X43" s="63">
        <v>9423</v>
      </c>
      <c r="Y43" s="63">
        <v>193837</v>
      </c>
      <c r="Z43" s="63" t="s">
        <v>112</v>
      </c>
      <c r="AA43" s="62">
        <v>18995</v>
      </c>
      <c r="AB43" s="64">
        <v>3</v>
      </c>
      <c r="AC43" s="63">
        <v>8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1659243</v>
      </c>
      <c r="AJ43" s="74">
        <v>1287170</v>
      </c>
      <c r="AK43" s="76">
        <v>968249</v>
      </c>
      <c r="AL43" s="72">
        <v>541</v>
      </c>
    </row>
    <row r="44" spans="1:38" ht="13.5">
      <c r="A44" s="45"/>
      <c r="B44" s="59"/>
      <c r="C44" s="59"/>
      <c r="D44" s="59"/>
      <c r="E44" s="59"/>
      <c r="F44" s="79"/>
      <c r="G44" s="80">
        <v>9682</v>
      </c>
      <c r="H44" s="79"/>
      <c r="I44" s="81">
        <v>204083</v>
      </c>
      <c r="J44" s="82"/>
      <c r="K44" s="81"/>
      <c r="L44" s="80">
        <v>1304</v>
      </c>
      <c r="M44" s="80">
        <v>110</v>
      </c>
      <c r="N44" s="79"/>
      <c r="O44" s="81"/>
      <c r="P44" s="80"/>
      <c r="Q44" s="80"/>
      <c r="R44" s="83">
        <f>SUM(O43:Q43)</f>
        <v>279211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1576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176676</v>
      </c>
      <c r="J45" s="65">
        <f>I45/H46*100</f>
        <v>39.95151800210752</v>
      </c>
      <c r="K45" s="64"/>
      <c r="L45" s="63">
        <v>226</v>
      </c>
      <c r="M45" s="63">
        <v>2</v>
      </c>
      <c r="N45" s="62"/>
      <c r="O45" s="64"/>
      <c r="P45" s="63"/>
      <c r="Q45" s="63"/>
      <c r="R45" s="66">
        <f>R47/H46*100</f>
        <v>89.9497089723354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4466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454116</v>
      </c>
      <c r="G46" s="73">
        <v>1482</v>
      </c>
      <c r="H46" s="62">
        <v>442226</v>
      </c>
      <c r="I46" s="74"/>
      <c r="J46" s="75"/>
      <c r="K46" s="64">
        <v>440153</v>
      </c>
      <c r="L46" s="76"/>
      <c r="M46" s="76"/>
      <c r="N46" s="62">
        <v>44443</v>
      </c>
      <c r="O46" s="64">
        <v>44304</v>
      </c>
      <c r="P46" s="63">
        <v>16766</v>
      </c>
      <c r="Q46" s="63">
        <v>336711</v>
      </c>
      <c r="R46" s="86"/>
      <c r="S46" s="78" t="s">
        <v>112</v>
      </c>
      <c r="T46" s="63">
        <v>379</v>
      </c>
      <c r="U46" s="63">
        <v>26650</v>
      </c>
      <c r="V46" s="63">
        <v>149647</v>
      </c>
      <c r="W46" s="63">
        <v>1159</v>
      </c>
      <c r="X46" s="63">
        <v>13531</v>
      </c>
      <c r="Y46" s="63">
        <v>250858</v>
      </c>
      <c r="Z46" s="63" t="s">
        <v>112</v>
      </c>
      <c r="AA46" s="62">
        <v>23225</v>
      </c>
      <c r="AB46" s="64">
        <v>5</v>
      </c>
      <c r="AC46" s="63">
        <v>10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2432882</v>
      </c>
      <c r="AJ46" s="74">
        <v>1878557</v>
      </c>
      <c r="AK46" s="76">
        <v>1424576</v>
      </c>
      <c r="AL46" s="72">
        <v>605</v>
      </c>
    </row>
    <row r="47" spans="1:38" ht="13.5">
      <c r="A47" s="150"/>
      <c r="B47" s="59"/>
      <c r="C47" s="59"/>
      <c r="D47" s="59"/>
      <c r="E47" s="59"/>
      <c r="F47" s="79"/>
      <c r="G47" s="80">
        <v>10408</v>
      </c>
      <c r="H47" s="79"/>
      <c r="I47" s="81">
        <v>265548</v>
      </c>
      <c r="J47" s="82"/>
      <c r="K47" s="81"/>
      <c r="L47" s="80">
        <v>1954</v>
      </c>
      <c r="M47" s="80">
        <v>127</v>
      </c>
      <c r="N47" s="79"/>
      <c r="O47" s="81"/>
      <c r="P47" s="80"/>
      <c r="Q47" s="80"/>
      <c r="R47" s="83">
        <f>SUM(O46:Q46)</f>
        <v>397781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4405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260589</v>
      </c>
      <c r="J54" s="65">
        <f>I54/H55*100</f>
        <v>47.62278095154552</v>
      </c>
      <c r="K54" s="64">
        <f aca="true" t="shared" si="1" ref="K54:Q56">SUM(K9,K12,K18,K21,K33,K36,K42)</f>
        <v>0</v>
      </c>
      <c r="L54" s="63">
        <f t="shared" si="1"/>
        <v>288</v>
      </c>
      <c r="M54" s="63">
        <f t="shared" si="1"/>
        <v>12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91.332690051426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59938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577435</v>
      </c>
      <c r="G55" s="73">
        <f t="shared" si="0"/>
        <v>1482</v>
      </c>
      <c r="H55" s="62">
        <f t="shared" si="0"/>
        <v>547194</v>
      </c>
      <c r="I55" s="74">
        <f t="shared" si="0"/>
        <v>0</v>
      </c>
      <c r="J55" s="88"/>
      <c r="K55" s="64">
        <f t="shared" si="1"/>
        <v>535750</v>
      </c>
      <c r="L55" s="76">
        <f t="shared" si="1"/>
        <v>0</v>
      </c>
      <c r="M55" s="76">
        <f t="shared" si="1"/>
        <v>0</v>
      </c>
      <c r="N55" s="62">
        <f t="shared" si="1"/>
        <v>47425</v>
      </c>
      <c r="O55" s="64">
        <f t="shared" si="1"/>
        <v>50767</v>
      </c>
      <c r="P55" s="63">
        <f t="shared" si="1"/>
        <v>65143</v>
      </c>
      <c r="Q55" s="63">
        <f t="shared" si="1"/>
        <v>383857</v>
      </c>
      <c r="R55" s="77"/>
      <c r="S55" s="78">
        <f t="shared" si="2"/>
        <v>34</v>
      </c>
      <c r="T55" s="63">
        <f t="shared" si="2"/>
        <v>905</v>
      </c>
      <c r="U55" s="63">
        <f t="shared" si="2"/>
        <v>93287</v>
      </c>
      <c r="V55" s="63">
        <f t="shared" si="2"/>
        <v>166363</v>
      </c>
      <c r="W55" s="63">
        <f t="shared" si="2"/>
        <v>1913</v>
      </c>
      <c r="X55" s="63">
        <f t="shared" si="2"/>
        <v>24502</v>
      </c>
      <c r="Y55" s="63">
        <f t="shared" si="2"/>
        <v>260188</v>
      </c>
      <c r="Z55" s="63">
        <f t="shared" si="2"/>
        <v>0</v>
      </c>
      <c r="AA55" s="62">
        <f t="shared" si="2"/>
        <v>25815</v>
      </c>
      <c r="AB55" s="64">
        <f t="shared" si="2"/>
        <v>7</v>
      </c>
      <c r="AC55" s="64">
        <f t="shared" si="2"/>
        <v>10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2</v>
      </c>
      <c r="AH55" s="63">
        <f t="shared" si="2"/>
        <v>0</v>
      </c>
      <c r="AI55" s="64">
        <f t="shared" si="2"/>
        <v>3908251</v>
      </c>
      <c r="AJ55" s="74">
        <f t="shared" si="2"/>
        <v>2815525</v>
      </c>
      <c r="AK55" s="76">
        <f t="shared" si="2"/>
        <v>2010614</v>
      </c>
      <c r="AL55" s="72">
        <f t="shared" si="2"/>
        <v>620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28759</v>
      </c>
      <c r="H56" s="91">
        <f>SUM(H11,H14,H20,H23,H35,H38,H44)</f>
        <v>0</v>
      </c>
      <c r="I56" s="93">
        <f>SUM(I11,I14,I20,I23,I35,I38,I44)</f>
        <v>286603</v>
      </c>
      <c r="J56" s="91"/>
      <c r="K56" s="93">
        <f t="shared" si="1"/>
        <v>0</v>
      </c>
      <c r="L56" s="92">
        <f t="shared" si="1"/>
        <v>3138</v>
      </c>
      <c r="M56" s="92">
        <f t="shared" si="1"/>
        <v>8304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499767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42244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94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新居浜市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14249</v>
      </c>
      <c r="J9" s="65">
        <f>I9/H10*100</f>
        <v>100</v>
      </c>
      <c r="K9" s="64"/>
      <c r="L9" s="63">
        <v>31</v>
      </c>
      <c r="M9" s="63"/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17626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26017</v>
      </c>
      <c r="G10" s="73"/>
      <c r="H10" s="62">
        <v>14249</v>
      </c>
      <c r="I10" s="74"/>
      <c r="J10" s="75"/>
      <c r="K10" s="64">
        <v>13149</v>
      </c>
      <c r="L10" s="76"/>
      <c r="M10" s="76"/>
      <c r="N10" s="62"/>
      <c r="O10" s="64"/>
      <c r="P10" s="63">
        <v>14249</v>
      </c>
      <c r="Q10" s="63"/>
      <c r="R10" s="77"/>
      <c r="S10" s="78"/>
      <c r="T10" s="63">
        <v>2185</v>
      </c>
      <c r="U10" s="63">
        <v>12064</v>
      </c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>
        <v>5</v>
      </c>
      <c r="AH10" s="63"/>
      <c r="AI10" s="64">
        <v>317480</v>
      </c>
      <c r="AJ10" s="74">
        <v>250824</v>
      </c>
      <c r="AK10" s="76">
        <v>139154</v>
      </c>
      <c r="AL10" s="72">
        <v>2</v>
      </c>
    </row>
    <row r="11" spans="1:38" ht="13.5">
      <c r="A11" s="150"/>
      <c r="B11" s="59"/>
      <c r="C11" s="59"/>
      <c r="D11" s="59"/>
      <c r="E11" s="59"/>
      <c r="F11" s="79"/>
      <c r="G11" s="80">
        <v>11768</v>
      </c>
      <c r="H11" s="79"/>
      <c r="I11" s="81"/>
      <c r="J11" s="82"/>
      <c r="K11" s="81"/>
      <c r="L11" s="80">
        <v>1100</v>
      </c>
      <c r="M11" s="80"/>
      <c r="N11" s="79"/>
      <c r="O11" s="81"/>
      <c r="P11" s="80"/>
      <c r="Q11" s="80"/>
      <c r="R11" s="83">
        <f>SUM(O10:Q10)</f>
        <v>14249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12690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>
        <f>SUM(O13:Q13)</f>
        <v>0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14249</v>
      </c>
      <c r="J15" s="65">
        <f>I15/H16*100</f>
        <v>100</v>
      </c>
      <c r="K15" s="64"/>
      <c r="L15" s="63">
        <v>31</v>
      </c>
      <c r="M15" s="63"/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17626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26017</v>
      </c>
      <c r="G16" s="73"/>
      <c r="H16" s="62">
        <v>14249</v>
      </c>
      <c r="I16" s="74"/>
      <c r="J16" s="75"/>
      <c r="K16" s="64">
        <v>13149</v>
      </c>
      <c r="L16" s="76"/>
      <c r="M16" s="76"/>
      <c r="N16" s="62"/>
      <c r="O16" s="64"/>
      <c r="P16" s="63">
        <v>14249</v>
      </c>
      <c r="Q16" s="63"/>
      <c r="R16" s="77"/>
      <c r="S16" s="78"/>
      <c r="T16" s="63">
        <v>2185</v>
      </c>
      <c r="U16" s="63">
        <v>12064</v>
      </c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>
        <v>5</v>
      </c>
      <c r="AH16" s="63"/>
      <c r="AI16" s="64">
        <v>317480</v>
      </c>
      <c r="AJ16" s="74">
        <v>250824</v>
      </c>
      <c r="AK16" s="76">
        <v>139154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>
        <v>11768</v>
      </c>
      <c r="H17" s="79"/>
      <c r="I17" s="81"/>
      <c r="J17" s="82"/>
      <c r="K17" s="81"/>
      <c r="L17" s="80">
        <v>1100</v>
      </c>
      <c r="M17" s="80"/>
      <c r="N17" s="79"/>
      <c r="O17" s="81"/>
      <c r="P17" s="80"/>
      <c r="Q17" s="80"/>
      <c r="R17" s="83">
        <f>SUM(O16:Q16)</f>
        <v>14249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12690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54808</v>
      </c>
      <c r="J18" s="65">
        <f>I18/H19*100</f>
        <v>89.86833259547117</v>
      </c>
      <c r="K18" s="64"/>
      <c r="L18" s="63">
        <v>55</v>
      </c>
      <c r="M18" s="63">
        <v>10</v>
      </c>
      <c r="N18" s="62"/>
      <c r="O18" s="64"/>
      <c r="P18" s="63"/>
      <c r="Q18" s="63"/>
      <c r="R18" s="66">
        <f>(O19+P19+Q19)/H19*100</f>
        <v>97.51422434289275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39901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61036</v>
      </c>
      <c r="G19" s="73"/>
      <c r="H19" s="62">
        <v>60987</v>
      </c>
      <c r="I19" s="74"/>
      <c r="J19" s="75"/>
      <c r="K19" s="64">
        <v>56405</v>
      </c>
      <c r="L19" s="76"/>
      <c r="M19" s="76"/>
      <c r="N19" s="62">
        <v>1516</v>
      </c>
      <c r="O19" s="64">
        <v>1517</v>
      </c>
      <c r="P19" s="63">
        <v>40755</v>
      </c>
      <c r="Q19" s="63">
        <v>17199</v>
      </c>
      <c r="R19" s="77"/>
      <c r="S19" s="78">
        <v>1359</v>
      </c>
      <c r="T19" s="63">
        <v>8062</v>
      </c>
      <c r="U19" s="63">
        <v>39065</v>
      </c>
      <c r="V19" s="63">
        <v>6322</v>
      </c>
      <c r="W19" s="63">
        <v>91</v>
      </c>
      <c r="X19" s="63">
        <v>1743</v>
      </c>
      <c r="Y19" s="63">
        <v>4345</v>
      </c>
      <c r="Z19" s="63"/>
      <c r="AA19" s="62">
        <v>1424</v>
      </c>
      <c r="AB19" s="64">
        <v>1</v>
      </c>
      <c r="AC19" s="63" t="s">
        <v>112</v>
      </c>
      <c r="AD19" s="63" t="s">
        <v>112</v>
      </c>
      <c r="AE19" s="62" t="s">
        <v>112</v>
      </c>
      <c r="AF19" s="76"/>
      <c r="AG19" s="64">
        <v>5</v>
      </c>
      <c r="AH19" s="63">
        <v>4</v>
      </c>
      <c r="AI19" s="64">
        <v>1125458</v>
      </c>
      <c r="AJ19" s="74">
        <v>746765</v>
      </c>
      <c r="AK19" s="76">
        <v>458807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49</v>
      </c>
      <c r="H20" s="79"/>
      <c r="I20" s="81">
        <v>6179</v>
      </c>
      <c r="J20" s="82"/>
      <c r="K20" s="81"/>
      <c r="L20" s="80">
        <v>1991</v>
      </c>
      <c r="M20" s="80">
        <v>2591</v>
      </c>
      <c r="N20" s="79"/>
      <c r="O20" s="81"/>
      <c r="P20" s="80"/>
      <c r="Q20" s="80"/>
      <c r="R20" s="83">
        <f>SUM(O19:Q19)</f>
        <v>59471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23007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23615</v>
      </c>
      <c r="J21" s="65">
        <f>I21/H22*100</f>
        <v>76.06209939768738</v>
      </c>
      <c r="K21" s="64"/>
      <c r="L21" s="63">
        <v>25</v>
      </c>
      <c r="M21" s="63"/>
      <c r="N21" s="62"/>
      <c r="O21" s="64"/>
      <c r="P21" s="63"/>
      <c r="Q21" s="63"/>
      <c r="R21" s="66">
        <f>(O22+P22+Q22)/H22*100</f>
        <v>86.4753438335427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19796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34704</v>
      </c>
      <c r="G22" s="73"/>
      <c r="H22" s="62">
        <v>31047</v>
      </c>
      <c r="I22" s="74"/>
      <c r="J22" s="75"/>
      <c r="K22" s="64">
        <v>30677</v>
      </c>
      <c r="L22" s="76"/>
      <c r="M22" s="76"/>
      <c r="N22" s="62">
        <v>4199</v>
      </c>
      <c r="O22" s="64">
        <v>153</v>
      </c>
      <c r="P22" s="63">
        <v>14092</v>
      </c>
      <c r="Q22" s="63">
        <v>12603</v>
      </c>
      <c r="R22" s="77"/>
      <c r="S22" s="78">
        <v>43</v>
      </c>
      <c r="T22" s="63">
        <v>215</v>
      </c>
      <c r="U22" s="63">
        <v>20913</v>
      </c>
      <c r="V22" s="63">
        <v>2444</v>
      </c>
      <c r="W22" s="63">
        <v>21</v>
      </c>
      <c r="X22" s="63">
        <v>1863</v>
      </c>
      <c r="Y22" s="63">
        <v>5548</v>
      </c>
      <c r="Z22" s="63"/>
      <c r="AA22" s="62">
        <v>4199</v>
      </c>
      <c r="AB22" s="64" t="s">
        <v>112</v>
      </c>
      <c r="AC22" s="63">
        <v>3</v>
      </c>
      <c r="AD22" s="63" t="s">
        <v>112</v>
      </c>
      <c r="AE22" s="62" t="s">
        <v>112</v>
      </c>
      <c r="AF22" s="76"/>
      <c r="AG22" s="64">
        <v>2</v>
      </c>
      <c r="AH22" s="63"/>
      <c r="AI22" s="64">
        <v>341799</v>
      </c>
      <c r="AJ22" s="74">
        <v>307509</v>
      </c>
      <c r="AK22" s="76">
        <v>168624</v>
      </c>
      <c r="AL22" s="72">
        <v>9</v>
      </c>
    </row>
    <row r="23" spans="1:38" ht="13.5">
      <c r="A23" s="45"/>
      <c r="B23" s="59"/>
      <c r="C23" s="59"/>
      <c r="D23" s="59"/>
      <c r="E23" s="59"/>
      <c r="F23" s="79"/>
      <c r="G23" s="80">
        <v>3657</v>
      </c>
      <c r="H23" s="79"/>
      <c r="I23" s="81">
        <v>7432</v>
      </c>
      <c r="J23" s="82"/>
      <c r="K23" s="81"/>
      <c r="L23" s="80">
        <v>370</v>
      </c>
      <c r="M23" s="80"/>
      <c r="N23" s="79"/>
      <c r="O23" s="81"/>
      <c r="P23" s="80"/>
      <c r="Q23" s="80"/>
      <c r="R23" s="83">
        <f>SUM(O22:Q22)</f>
        <v>26848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11181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78423</v>
      </c>
      <c r="J24" s="65">
        <f>I24/H25*100</f>
        <v>85.21090031944716</v>
      </c>
      <c r="K24" s="64"/>
      <c r="L24" s="63">
        <v>80</v>
      </c>
      <c r="M24" s="63">
        <v>10</v>
      </c>
      <c r="N24" s="62"/>
      <c r="O24" s="64"/>
      <c r="P24" s="63"/>
      <c r="Q24" s="63"/>
      <c r="R24" s="66">
        <f>(O25+P25+Q25)/H25*100</f>
        <v>93.79033835321728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59697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95740</v>
      </c>
      <c r="G25" s="73"/>
      <c r="H25" s="62">
        <v>92034</v>
      </c>
      <c r="I25" s="74"/>
      <c r="J25" s="75"/>
      <c r="K25" s="64">
        <v>87082</v>
      </c>
      <c r="L25" s="76"/>
      <c r="M25" s="76"/>
      <c r="N25" s="62">
        <v>5715</v>
      </c>
      <c r="O25" s="64">
        <v>1670</v>
      </c>
      <c r="P25" s="63">
        <v>54847</v>
      </c>
      <c r="Q25" s="63">
        <v>29802</v>
      </c>
      <c r="R25" s="77"/>
      <c r="S25" s="78">
        <v>1402</v>
      </c>
      <c r="T25" s="63">
        <v>8277</v>
      </c>
      <c r="U25" s="63">
        <v>59978</v>
      </c>
      <c r="V25" s="63">
        <v>8766</v>
      </c>
      <c r="W25" s="63">
        <v>112</v>
      </c>
      <c r="X25" s="63">
        <v>3606</v>
      </c>
      <c r="Y25" s="63">
        <v>9893</v>
      </c>
      <c r="Z25" s="63"/>
      <c r="AA25" s="62">
        <v>5623</v>
      </c>
      <c r="AB25" s="64">
        <v>1</v>
      </c>
      <c r="AC25" s="63">
        <v>3</v>
      </c>
      <c r="AD25" s="63" t="s">
        <v>112</v>
      </c>
      <c r="AE25" s="62" t="s">
        <v>112</v>
      </c>
      <c r="AF25" s="76"/>
      <c r="AG25" s="64">
        <v>7</v>
      </c>
      <c r="AH25" s="63">
        <v>4</v>
      </c>
      <c r="AI25" s="64">
        <v>1467257</v>
      </c>
      <c r="AJ25" s="74">
        <v>1054274</v>
      </c>
      <c r="AK25" s="76">
        <v>627431</v>
      </c>
      <c r="AL25" s="72">
        <v>13</v>
      </c>
    </row>
    <row r="26" spans="1:38" ht="13.5">
      <c r="A26" s="150"/>
      <c r="B26" s="59"/>
      <c r="C26" s="59"/>
      <c r="D26" s="59"/>
      <c r="E26" s="59"/>
      <c r="F26" s="79"/>
      <c r="G26" s="80">
        <v>3706</v>
      </c>
      <c r="H26" s="79"/>
      <c r="I26" s="81">
        <v>13611</v>
      </c>
      <c r="J26" s="82"/>
      <c r="K26" s="81"/>
      <c r="L26" s="80">
        <v>2361</v>
      </c>
      <c r="M26" s="80">
        <v>2591</v>
      </c>
      <c r="N26" s="79"/>
      <c r="O26" s="81"/>
      <c r="P26" s="80"/>
      <c r="Q26" s="80"/>
      <c r="R26" s="83">
        <f>SUM(O25:Q25)</f>
        <v>86319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34188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92672</v>
      </c>
      <c r="J27" s="65">
        <f>I27/H28*100</f>
        <v>87.19362456836936</v>
      </c>
      <c r="K27" s="64"/>
      <c r="L27" s="63">
        <v>111</v>
      </c>
      <c r="M27" s="63">
        <v>10</v>
      </c>
      <c r="N27" s="62"/>
      <c r="O27" s="64"/>
      <c r="P27" s="63"/>
      <c r="Q27" s="63"/>
      <c r="R27" s="66">
        <f>(O28+P28+Q28)/H28*100</f>
        <v>94.62284655118881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77323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121757</v>
      </c>
      <c r="G28" s="73"/>
      <c r="H28" s="62">
        <v>106283</v>
      </c>
      <c r="I28" s="74"/>
      <c r="J28" s="75"/>
      <c r="K28" s="64">
        <v>100231</v>
      </c>
      <c r="L28" s="76"/>
      <c r="M28" s="76"/>
      <c r="N28" s="62">
        <v>5715</v>
      </c>
      <c r="O28" s="64">
        <v>1670</v>
      </c>
      <c r="P28" s="63">
        <v>69096</v>
      </c>
      <c r="Q28" s="63">
        <v>29802</v>
      </c>
      <c r="R28" s="77"/>
      <c r="S28" s="78">
        <v>1402</v>
      </c>
      <c r="T28" s="63">
        <v>10462</v>
      </c>
      <c r="U28" s="63">
        <v>72042</v>
      </c>
      <c r="V28" s="63">
        <v>8766</v>
      </c>
      <c r="W28" s="63">
        <v>112</v>
      </c>
      <c r="X28" s="63">
        <v>3606</v>
      </c>
      <c r="Y28" s="63">
        <v>9893</v>
      </c>
      <c r="Z28" s="63"/>
      <c r="AA28" s="62">
        <v>5623</v>
      </c>
      <c r="AB28" s="64">
        <v>1</v>
      </c>
      <c r="AC28" s="63">
        <v>3</v>
      </c>
      <c r="AD28" s="63" t="s">
        <v>112</v>
      </c>
      <c r="AE28" s="62" t="s">
        <v>112</v>
      </c>
      <c r="AF28" s="76"/>
      <c r="AG28" s="64">
        <v>12</v>
      </c>
      <c r="AH28" s="63">
        <v>4</v>
      </c>
      <c r="AI28" s="64">
        <v>1784737</v>
      </c>
      <c r="AJ28" s="74">
        <v>1305098</v>
      </c>
      <c r="AK28" s="76">
        <v>766585</v>
      </c>
      <c r="AL28" s="72">
        <v>15</v>
      </c>
    </row>
    <row r="29" spans="1:38" ht="13.5">
      <c r="A29" s="150"/>
      <c r="B29" s="59"/>
      <c r="C29" s="59"/>
      <c r="D29" s="59"/>
      <c r="E29" s="59"/>
      <c r="F29" s="79"/>
      <c r="G29" s="80">
        <v>15474</v>
      </c>
      <c r="H29" s="79"/>
      <c r="I29" s="81">
        <v>13611</v>
      </c>
      <c r="J29" s="82"/>
      <c r="K29" s="81"/>
      <c r="L29" s="80">
        <v>3461</v>
      </c>
      <c r="M29" s="80">
        <v>2591</v>
      </c>
      <c r="N29" s="79"/>
      <c r="O29" s="81"/>
      <c r="P29" s="80"/>
      <c r="Q29" s="80"/>
      <c r="R29" s="83">
        <f>SUM(O28:Q28)</f>
        <v>100568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46878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78423</v>
      </c>
      <c r="J30" s="65">
        <f>I30/H31*100</f>
        <v>85.21090031944716</v>
      </c>
      <c r="K30" s="64"/>
      <c r="L30" s="63">
        <v>80</v>
      </c>
      <c r="M30" s="63">
        <v>10</v>
      </c>
      <c r="N30" s="62"/>
      <c r="O30" s="64"/>
      <c r="P30" s="63"/>
      <c r="Q30" s="63"/>
      <c r="R30" s="66">
        <f>(O31+P31+Q31)/H31*100</f>
        <v>93.79033835321728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59697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95740</v>
      </c>
      <c r="G31" s="73"/>
      <c r="H31" s="62">
        <v>92034</v>
      </c>
      <c r="I31" s="74"/>
      <c r="J31" s="75"/>
      <c r="K31" s="64">
        <v>87082</v>
      </c>
      <c r="L31" s="76"/>
      <c r="M31" s="76"/>
      <c r="N31" s="62">
        <v>5715</v>
      </c>
      <c r="O31" s="64">
        <v>1670</v>
      </c>
      <c r="P31" s="63">
        <v>54847</v>
      </c>
      <c r="Q31" s="63">
        <v>29802</v>
      </c>
      <c r="R31" s="86"/>
      <c r="S31" s="78">
        <v>1402</v>
      </c>
      <c r="T31" s="63">
        <v>8277</v>
      </c>
      <c r="U31" s="63">
        <v>59978</v>
      </c>
      <c r="V31" s="63">
        <v>8766</v>
      </c>
      <c r="W31" s="63">
        <v>112</v>
      </c>
      <c r="X31" s="63">
        <v>3606</v>
      </c>
      <c r="Y31" s="63">
        <v>9893</v>
      </c>
      <c r="Z31" s="63"/>
      <c r="AA31" s="62">
        <v>5623</v>
      </c>
      <c r="AB31" s="64">
        <v>1</v>
      </c>
      <c r="AC31" s="63">
        <v>3</v>
      </c>
      <c r="AD31" s="63" t="s">
        <v>112</v>
      </c>
      <c r="AE31" s="62" t="s">
        <v>112</v>
      </c>
      <c r="AF31" s="76"/>
      <c r="AG31" s="64">
        <v>7</v>
      </c>
      <c r="AH31" s="63">
        <v>4</v>
      </c>
      <c r="AI31" s="64">
        <v>1467257</v>
      </c>
      <c r="AJ31" s="74">
        <v>1054274</v>
      </c>
      <c r="AK31" s="76">
        <v>627431</v>
      </c>
      <c r="AL31" s="72">
        <v>13</v>
      </c>
    </row>
    <row r="32" spans="1:38" ht="13.5">
      <c r="A32" s="150"/>
      <c r="B32" s="59"/>
      <c r="C32" s="59"/>
      <c r="D32" s="59"/>
      <c r="E32" s="59"/>
      <c r="F32" s="79"/>
      <c r="G32" s="80">
        <v>3706</v>
      </c>
      <c r="H32" s="79"/>
      <c r="I32" s="81">
        <v>13611</v>
      </c>
      <c r="J32" s="82"/>
      <c r="K32" s="81"/>
      <c r="L32" s="80">
        <v>2361</v>
      </c>
      <c r="M32" s="80">
        <v>2591</v>
      </c>
      <c r="N32" s="79"/>
      <c r="O32" s="81"/>
      <c r="P32" s="80"/>
      <c r="Q32" s="80"/>
      <c r="R32" s="83">
        <f>SUM(O31:Q31)</f>
        <v>86319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34188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52250</v>
      </c>
      <c r="J33" s="65">
        <f>I33/H34*100</f>
        <v>81.06430843223956</v>
      </c>
      <c r="K33" s="64"/>
      <c r="L33" s="63">
        <v>48</v>
      </c>
      <c r="M33" s="63" t="s">
        <v>112</v>
      </c>
      <c r="N33" s="62"/>
      <c r="O33" s="64"/>
      <c r="P33" s="63"/>
      <c r="Q33" s="63"/>
      <c r="R33" s="66">
        <f>R35/H34*100</f>
        <v>90.30176091847025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38976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72322</v>
      </c>
      <c r="G34" s="73">
        <v>1789</v>
      </c>
      <c r="H34" s="62">
        <v>64455</v>
      </c>
      <c r="I34" s="74"/>
      <c r="J34" s="75"/>
      <c r="K34" s="64">
        <v>63216</v>
      </c>
      <c r="L34" s="76"/>
      <c r="M34" s="76"/>
      <c r="N34" s="62">
        <v>6251</v>
      </c>
      <c r="O34" s="64">
        <v>531</v>
      </c>
      <c r="P34" s="63">
        <v>21422</v>
      </c>
      <c r="Q34" s="63">
        <v>36251</v>
      </c>
      <c r="R34" s="77"/>
      <c r="S34" s="78">
        <v>62</v>
      </c>
      <c r="T34" s="63">
        <v>1277</v>
      </c>
      <c r="U34" s="63">
        <v>33065</v>
      </c>
      <c r="V34" s="63">
        <v>17846</v>
      </c>
      <c r="W34" s="63">
        <v>387</v>
      </c>
      <c r="X34" s="63">
        <v>1889</v>
      </c>
      <c r="Y34" s="63">
        <v>9929</v>
      </c>
      <c r="Z34" s="63" t="s">
        <v>112</v>
      </c>
      <c r="AA34" s="62">
        <v>1794</v>
      </c>
      <c r="AB34" s="64">
        <v>0</v>
      </c>
      <c r="AC34" s="63">
        <v>2</v>
      </c>
      <c r="AD34" s="63" t="s">
        <v>112</v>
      </c>
      <c r="AE34" s="62" t="s">
        <v>112</v>
      </c>
      <c r="AF34" s="76"/>
      <c r="AG34" s="64">
        <v>1</v>
      </c>
      <c r="AH34" s="63" t="s">
        <v>112</v>
      </c>
      <c r="AI34" s="64">
        <v>611004</v>
      </c>
      <c r="AJ34" s="74">
        <v>580702</v>
      </c>
      <c r="AK34" s="76">
        <v>387430</v>
      </c>
      <c r="AL34" s="72">
        <v>56</v>
      </c>
    </row>
    <row r="35" spans="1:38" ht="13.5">
      <c r="A35" s="45"/>
      <c r="B35" s="59"/>
      <c r="C35" s="59"/>
      <c r="D35" s="59"/>
      <c r="E35" s="59"/>
      <c r="F35" s="79"/>
      <c r="G35" s="80">
        <v>6078</v>
      </c>
      <c r="H35" s="79"/>
      <c r="I35" s="81">
        <v>12205</v>
      </c>
      <c r="J35" s="82"/>
      <c r="K35" s="81"/>
      <c r="L35" s="80">
        <v>1239</v>
      </c>
      <c r="M35" s="80" t="s">
        <v>112</v>
      </c>
      <c r="N35" s="79"/>
      <c r="O35" s="81"/>
      <c r="P35" s="80"/>
      <c r="Q35" s="80"/>
      <c r="R35" s="83">
        <f>SUM(O34:Q34)</f>
        <v>58204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23445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23401</v>
      </c>
      <c r="J36" s="65">
        <f>I36/H37*100</f>
        <v>67.71318614543245</v>
      </c>
      <c r="K36" s="64"/>
      <c r="L36" s="63">
        <v>22</v>
      </c>
      <c r="M36" s="63" t="s">
        <v>112</v>
      </c>
      <c r="N36" s="62"/>
      <c r="O36" s="64"/>
      <c r="P36" s="63"/>
      <c r="Q36" s="63"/>
      <c r="R36" s="66">
        <f>R38/H37*100</f>
        <v>85.50305275036894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1815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34637</v>
      </c>
      <c r="G37" s="73">
        <v>0</v>
      </c>
      <c r="H37" s="62">
        <v>34559</v>
      </c>
      <c r="I37" s="74"/>
      <c r="J37" s="75"/>
      <c r="K37" s="64">
        <v>34312</v>
      </c>
      <c r="L37" s="76"/>
      <c r="M37" s="76"/>
      <c r="N37" s="62">
        <v>5010</v>
      </c>
      <c r="O37" s="64">
        <v>2982</v>
      </c>
      <c r="P37" s="63">
        <v>2521</v>
      </c>
      <c r="Q37" s="63">
        <v>24046</v>
      </c>
      <c r="R37" s="77"/>
      <c r="S37" s="78">
        <v>5</v>
      </c>
      <c r="T37" s="63">
        <v>21</v>
      </c>
      <c r="U37" s="63">
        <v>6171</v>
      </c>
      <c r="V37" s="63">
        <v>17204</v>
      </c>
      <c r="W37" s="63">
        <v>223</v>
      </c>
      <c r="X37" s="63">
        <v>2444</v>
      </c>
      <c r="Y37" s="63">
        <v>8491</v>
      </c>
      <c r="Z37" s="63" t="s">
        <v>112</v>
      </c>
      <c r="AA37" s="62">
        <v>122</v>
      </c>
      <c r="AB37" s="64">
        <v>1</v>
      </c>
      <c r="AC37" s="63">
        <v>1</v>
      </c>
      <c r="AD37" s="63" t="s">
        <v>112</v>
      </c>
      <c r="AE37" s="62" t="s">
        <v>112</v>
      </c>
      <c r="AF37" s="76"/>
      <c r="AG37" s="64">
        <v>0</v>
      </c>
      <c r="AH37" s="63" t="s">
        <v>112</v>
      </c>
      <c r="AI37" s="64">
        <v>211987</v>
      </c>
      <c r="AJ37" s="74">
        <v>186219</v>
      </c>
      <c r="AK37" s="76">
        <v>147270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78</v>
      </c>
      <c r="H38" s="79"/>
      <c r="I38" s="81">
        <v>11158</v>
      </c>
      <c r="J38" s="82"/>
      <c r="K38" s="81"/>
      <c r="L38" s="80">
        <v>247</v>
      </c>
      <c r="M38" s="80" t="s">
        <v>112</v>
      </c>
      <c r="N38" s="79"/>
      <c r="O38" s="81"/>
      <c r="P38" s="80"/>
      <c r="Q38" s="80"/>
      <c r="R38" s="83">
        <f>SUM(O37:Q37)</f>
        <v>29549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1798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75651</v>
      </c>
      <c r="J39" s="65">
        <f>I39/H40*100</f>
        <v>76.40434686004</v>
      </c>
      <c r="K39" s="64"/>
      <c r="L39" s="63">
        <v>70</v>
      </c>
      <c r="M39" s="63" t="s">
        <v>112</v>
      </c>
      <c r="N39" s="62"/>
      <c r="O39" s="64"/>
      <c r="P39" s="63"/>
      <c r="Q39" s="63"/>
      <c r="R39" s="66">
        <f>R41/H40*100</f>
        <v>88.6268608479609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40791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106959</v>
      </c>
      <c r="G40" s="73">
        <v>1789</v>
      </c>
      <c r="H40" s="62">
        <v>99014</v>
      </c>
      <c r="I40" s="74"/>
      <c r="J40" s="75"/>
      <c r="K40" s="64">
        <v>97528</v>
      </c>
      <c r="L40" s="76"/>
      <c r="M40" s="76"/>
      <c r="N40" s="62">
        <v>11261</v>
      </c>
      <c r="O40" s="64">
        <v>3513</v>
      </c>
      <c r="P40" s="63">
        <v>23943</v>
      </c>
      <c r="Q40" s="63">
        <v>60297</v>
      </c>
      <c r="R40" s="77">
        <v>0</v>
      </c>
      <c r="S40" s="78">
        <v>67</v>
      </c>
      <c r="T40" s="63">
        <v>1298</v>
      </c>
      <c r="U40" s="63">
        <v>39236</v>
      </c>
      <c r="V40" s="63">
        <v>35050</v>
      </c>
      <c r="W40" s="63">
        <v>610</v>
      </c>
      <c r="X40" s="63">
        <v>4333</v>
      </c>
      <c r="Y40" s="63">
        <v>18420</v>
      </c>
      <c r="Z40" s="63"/>
      <c r="AA40" s="62">
        <v>1916</v>
      </c>
      <c r="AB40" s="64">
        <v>1</v>
      </c>
      <c r="AC40" s="63">
        <v>3</v>
      </c>
      <c r="AD40" s="63"/>
      <c r="AE40" s="62"/>
      <c r="AF40" s="76">
        <v>0</v>
      </c>
      <c r="AG40" s="64">
        <v>1</v>
      </c>
      <c r="AH40" s="63"/>
      <c r="AI40" s="64">
        <v>822991</v>
      </c>
      <c r="AJ40" s="74">
        <v>766921</v>
      </c>
      <c r="AK40" s="76">
        <v>534700</v>
      </c>
      <c r="AL40" s="72">
        <v>88</v>
      </c>
    </row>
    <row r="41" spans="1:38" ht="13.5">
      <c r="A41" s="150"/>
      <c r="B41" s="59"/>
      <c r="C41" s="59"/>
      <c r="D41" s="59"/>
      <c r="E41" s="59"/>
      <c r="F41" s="79"/>
      <c r="G41" s="80">
        <v>6156</v>
      </c>
      <c r="H41" s="79"/>
      <c r="I41" s="81">
        <v>23363</v>
      </c>
      <c r="J41" s="82"/>
      <c r="K41" s="81"/>
      <c r="L41" s="80">
        <v>1486</v>
      </c>
      <c r="M41" s="80" t="s">
        <v>112</v>
      </c>
      <c r="N41" s="79"/>
      <c r="O41" s="81"/>
      <c r="P41" s="80"/>
      <c r="Q41" s="80"/>
      <c r="R41" s="83">
        <f>SUM(O40:Q40)</f>
        <v>87753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25243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206919</v>
      </c>
      <c r="J42" s="65">
        <f>I42/H43*100</f>
        <v>54.23301016677282</v>
      </c>
      <c r="K42" s="64"/>
      <c r="L42" s="63">
        <v>264</v>
      </c>
      <c r="M42" s="63" t="s">
        <v>112</v>
      </c>
      <c r="N42" s="62"/>
      <c r="O42" s="64"/>
      <c r="P42" s="63"/>
      <c r="Q42" s="63"/>
      <c r="R42" s="66">
        <f>R44/H43*100</f>
        <v>77.43364339500494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33489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396841</v>
      </c>
      <c r="G43" s="73">
        <v>778</v>
      </c>
      <c r="H43" s="62">
        <v>381537</v>
      </c>
      <c r="I43" s="74"/>
      <c r="J43" s="75"/>
      <c r="K43" s="64">
        <v>378935</v>
      </c>
      <c r="L43" s="76"/>
      <c r="M43" s="76"/>
      <c r="N43" s="62">
        <v>86099</v>
      </c>
      <c r="O43" s="64">
        <v>8248</v>
      </c>
      <c r="P43" s="63">
        <v>24681</v>
      </c>
      <c r="Q43" s="63">
        <v>262509</v>
      </c>
      <c r="R43" s="77"/>
      <c r="S43" s="78">
        <v>1029</v>
      </c>
      <c r="T43" s="63">
        <v>714</v>
      </c>
      <c r="U43" s="63">
        <v>46081</v>
      </c>
      <c r="V43" s="63">
        <v>159095</v>
      </c>
      <c r="W43" s="63">
        <v>2785</v>
      </c>
      <c r="X43" s="63">
        <v>14467</v>
      </c>
      <c r="Y43" s="63">
        <v>157366</v>
      </c>
      <c r="Z43" s="63" t="s">
        <v>112</v>
      </c>
      <c r="AA43" s="62">
        <v>24353</v>
      </c>
      <c r="AB43" s="64">
        <v>0</v>
      </c>
      <c r="AC43" s="63">
        <v>21</v>
      </c>
      <c r="AD43" s="63" t="s">
        <v>112</v>
      </c>
      <c r="AE43" s="62" t="s">
        <v>112</v>
      </c>
      <c r="AF43" s="76"/>
      <c r="AG43" s="64">
        <v>2</v>
      </c>
      <c r="AH43" s="63" t="s">
        <v>112</v>
      </c>
      <c r="AI43" s="64">
        <v>2042466</v>
      </c>
      <c r="AJ43" s="74">
        <v>1912596</v>
      </c>
      <c r="AK43" s="76">
        <v>1435140</v>
      </c>
      <c r="AL43" s="72">
        <v>922</v>
      </c>
    </row>
    <row r="44" spans="1:38" ht="13.5">
      <c r="A44" s="45"/>
      <c r="B44" s="59"/>
      <c r="C44" s="59"/>
      <c r="D44" s="59"/>
      <c r="E44" s="59"/>
      <c r="F44" s="79"/>
      <c r="G44" s="80">
        <v>14526</v>
      </c>
      <c r="H44" s="79"/>
      <c r="I44" s="81">
        <v>174618</v>
      </c>
      <c r="J44" s="82"/>
      <c r="K44" s="81"/>
      <c r="L44" s="80">
        <v>2602</v>
      </c>
      <c r="M44" s="80" t="s">
        <v>112</v>
      </c>
      <c r="N44" s="79"/>
      <c r="O44" s="81"/>
      <c r="P44" s="80"/>
      <c r="Q44" s="80"/>
      <c r="R44" s="83">
        <f>SUM(O43:Q43)</f>
        <v>295438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23439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282570</v>
      </c>
      <c r="J45" s="65">
        <f>I45/H46*100</f>
        <v>58.80125106388292</v>
      </c>
      <c r="K45" s="64"/>
      <c r="L45" s="63">
        <v>334</v>
      </c>
      <c r="M45" s="63" t="s">
        <v>112</v>
      </c>
      <c r="N45" s="62"/>
      <c r="O45" s="64"/>
      <c r="P45" s="63"/>
      <c r="Q45" s="63"/>
      <c r="R45" s="66">
        <f>R47/H46*100</f>
        <v>79.73992354609605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74280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503800</v>
      </c>
      <c r="G46" s="73">
        <v>2567</v>
      </c>
      <c r="H46" s="62">
        <v>480551</v>
      </c>
      <c r="I46" s="74"/>
      <c r="J46" s="75"/>
      <c r="K46" s="64">
        <v>476463</v>
      </c>
      <c r="L46" s="76"/>
      <c r="M46" s="76"/>
      <c r="N46" s="62">
        <v>97360</v>
      </c>
      <c r="O46" s="64">
        <v>11761</v>
      </c>
      <c r="P46" s="63">
        <v>48624</v>
      </c>
      <c r="Q46" s="63">
        <v>322806</v>
      </c>
      <c r="R46" s="86"/>
      <c r="S46" s="78">
        <v>1096</v>
      </c>
      <c r="T46" s="63">
        <v>2012</v>
      </c>
      <c r="U46" s="63">
        <v>85317</v>
      </c>
      <c r="V46" s="63">
        <v>194145</v>
      </c>
      <c r="W46" s="63">
        <v>3395</v>
      </c>
      <c r="X46" s="63">
        <v>18800</v>
      </c>
      <c r="Y46" s="63">
        <v>175786</v>
      </c>
      <c r="Z46" s="63"/>
      <c r="AA46" s="62">
        <v>26269</v>
      </c>
      <c r="AB46" s="64">
        <v>1</v>
      </c>
      <c r="AC46" s="63">
        <v>24</v>
      </c>
      <c r="AD46" s="63" t="s">
        <v>112</v>
      </c>
      <c r="AE46" s="62" t="s">
        <v>112</v>
      </c>
      <c r="AF46" s="76"/>
      <c r="AG46" s="64">
        <v>3</v>
      </c>
      <c r="AH46" s="63" t="s">
        <v>112</v>
      </c>
      <c r="AI46" s="64">
        <v>2865457</v>
      </c>
      <c r="AJ46" s="74">
        <v>2679517</v>
      </c>
      <c r="AK46" s="76">
        <v>1969840</v>
      </c>
      <c r="AL46" s="72">
        <v>1010</v>
      </c>
    </row>
    <row r="47" spans="1:38" ht="13.5">
      <c r="A47" s="150"/>
      <c r="B47" s="59"/>
      <c r="C47" s="59"/>
      <c r="D47" s="59"/>
      <c r="E47" s="59"/>
      <c r="F47" s="79"/>
      <c r="G47" s="80">
        <v>20682</v>
      </c>
      <c r="H47" s="79"/>
      <c r="I47" s="81">
        <v>197981</v>
      </c>
      <c r="J47" s="82"/>
      <c r="K47" s="81"/>
      <c r="L47" s="80">
        <v>4088</v>
      </c>
      <c r="M47" s="80" t="s">
        <v>112</v>
      </c>
      <c r="N47" s="79"/>
      <c r="O47" s="81"/>
      <c r="P47" s="80"/>
      <c r="Q47" s="80"/>
      <c r="R47" s="83">
        <f>SUM(O46:Q46)</f>
        <v>383191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48682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375242</v>
      </c>
      <c r="J54" s="65">
        <f>I54/H55*100</f>
        <v>63.94346612500298</v>
      </c>
      <c r="K54" s="64">
        <f aca="true" t="shared" si="1" ref="K54:Q56">SUM(K9,K12,K18,K21,K33,K36,K42)</f>
        <v>0</v>
      </c>
      <c r="L54" s="63">
        <f t="shared" si="1"/>
        <v>445</v>
      </c>
      <c r="M54" s="63">
        <f t="shared" si="1"/>
        <v>10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82.43540762805155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151603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625557</v>
      </c>
      <c r="G55" s="73">
        <f t="shared" si="0"/>
        <v>2567</v>
      </c>
      <c r="H55" s="62">
        <f t="shared" si="0"/>
        <v>586834</v>
      </c>
      <c r="I55" s="74">
        <f t="shared" si="0"/>
        <v>0</v>
      </c>
      <c r="J55" s="88"/>
      <c r="K55" s="64">
        <f t="shared" si="1"/>
        <v>576694</v>
      </c>
      <c r="L55" s="76">
        <f t="shared" si="1"/>
        <v>0</v>
      </c>
      <c r="M55" s="76">
        <f t="shared" si="1"/>
        <v>0</v>
      </c>
      <c r="N55" s="62">
        <f t="shared" si="1"/>
        <v>103075</v>
      </c>
      <c r="O55" s="64">
        <f t="shared" si="1"/>
        <v>13431</v>
      </c>
      <c r="P55" s="63">
        <f t="shared" si="1"/>
        <v>117720</v>
      </c>
      <c r="Q55" s="63">
        <f t="shared" si="1"/>
        <v>352608</v>
      </c>
      <c r="R55" s="77"/>
      <c r="S55" s="78">
        <f t="shared" si="2"/>
        <v>2498</v>
      </c>
      <c r="T55" s="63">
        <f t="shared" si="2"/>
        <v>12474</v>
      </c>
      <c r="U55" s="63">
        <f t="shared" si="2"/>
        <v>157359</v>
      </c>
      <c r="V55" s="63">
        <f t="shared" si="2"/>
        <v>202911</v>
      </c>
      <c r="W55" s="63">
        <f t="shared" si="2"/>
        <v>3507</v>
      </c>
      <c r="X55" s="63">
        <f t="shared" si="2"/>
        <v>22406</v>
      </c>
      <c r="Y55" s="63">
        <f t="shared" si="2"/>
        <v>185679</v>
      </c>
      <c r="Z55" s="63">
        <f t="shared" si="2"/>
        <v>0</v>
      </c>
      <c r="AA55" s="62">
        <f t="shared" si="2"/>
        <v>31892</v>
      </c>
      <c r="AB55" s="64">
        <f t="shared" si="2"/>
        <v>2</v>
      </c>
      <c r="AC55" s="64">
        <f t="shared" si="2"/>
        <v>27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15</v>
      </c>
      <c r="AH55" s="63">
        <f t="shared" si="2"/>
        <v>4</v>
      </c>
      <c r="AI55" s="64">
        <f t="shared" si="2"/>
        <v>4650194</v>
      </c>
      <c r="AJ55" s="74">
        <f t="shared" si="2"/>
        <v>3984615</v>
      </c>
      <c r="AK55" s="76">
        <f t="shared" si="2"/>
        <v>2736425</v>
      </c>
      <c r="AL55" s="72">
        <f t="shared" si="2"/>
        <v>1025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36156</v>
      </c>
      <c r="H56" s="91">
        <f>SUM(H11,H14,H20,H23,H35,H38,H44)</f>
        <v>0</v>
      </c>
      <c r="I56" s="93">
        <f>SUM(I11,I14,I20,I23,I35,I38,I44)</f>
        <v>211592</v>
      </c>
      <c r="J56" s="91"/>
      <c r="K56" s="93">
        <f t="shared" si="1"/>
        <v>0</v>
      </c>
      <c r="L56" s="92">
        <f t="shared" si="1"/>
        <v>7549</v>
      </c>
      <c r="M56" s="92">
        <f t="shared" si="1"/>
        <v>2591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483759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95560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22">
      <selection activeCell="K51" sqref="K51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95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西条市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58207</v>
      </c>
      <c r="J9" s="65">
        <f>I9/H10*100</f>
        <v>100</v>
      </c>
      <c r="K9" s="64"/>
      <c r="L9" s="63">
        <v>128</v>
      </c>
      <c r="M9" s="63"/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49554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63479</v>
      </c>
      <c r="G10" s="73"/>
      <c r="H10" s="62">
        <v>58207</v>
      </c>
      <c r="I10" s="74"/>
      <c r="J10" s="75"/>
      <c r="K10" s="64">
        <v>49677</v>
      </c>
      <c r="L10" s="76"/>
      <c r="M10" s="76"/>
      <c r="N10" s="62"/>
      <c r="O10" s="64"/>
      <c r="P10" s="63">
        <v>58207</v>
      </c>
      <c r="Q10" s="63"/>
      <c r="R10" s="77"/>
      <c r="S10" s="78"/>
      <c r="T10" s="63">
        <v>3471</v>
      </c>
      <c r="U10" s="63">
        <v>54736</v>
      </c>
      <c r="V10" s="63"/>
      <c r="W10" s="63"/>
      <c r="X10" s="63"/>
      <c r="Y10" s="63"/>
      <c r="Z10" s="63"/>
      <c r="AA10" s="62"/>
      <c r="AB10" s="64">
        <v>2</v>
      </c>
      <c r="AC10" s="63"/>
      <c r="AD10" s="63"/>
      <c r="AE10" s="62"/>
      <c r="AF10" s="76"/>
      <c r="AG10" s="64">
        <v>10</v>
      </c>
      <c r="AH10" s="63"/>
      <c r="AI10" s="64">
        <v>1361736</v>
      </c>
      <c r="AJ10" s="74">
        <v>786633</v>
      </c>
      <c r="AK10" s="76">
        <v>498370</v>
      </c>
      <c r="AL10" s="72">
        <v>2</v>
      </c>
    </row>
    <row r="11" spans="1:38" ht="13.5">
      <c r="A11" s="150"/>
      <c r="B11" s="59"/>
      <c r="C11" s="59"/>
      <c r="D11" s="59"/>
      <c r="E11" s="59"/>
      <c r="F11" s="79"/>
      <c r="G11" s="80">
        <v>5272</v>
      </c>
      <c r="H11" s="79"/>
      <c r="I11" s="81"/>
      <c r="J11" s="82"/>
      <c r="K11" s="81"/>
      <c r="L11" s="80">
        <v>8530</v>
      </c>
      <c r="M11" s="80"/>
      <c r="N11" s="79"/>
      <c r="O11" s="81"/>
      <c r="P11" s="80"/>
      <c r="Q11" s="80"/>
      <c r="R11" s="83">
        <f>SUM(O10:Q10)</f>
        <v>58207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37118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18198</v>
      </c>
      <c r="J12" s="65">
        <f>I12/H13*100</f>
        <v>100</v>
      </c>
      <c r="K12" s="64"/>
      <c r="L12" s="63">
        <v>12</v>
      </c>
      <c r="M12" s="63">
        <v>5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21649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18198</v>
      </c>
      <c r="G13" s="73"/>
      <c r="H13" s="62">
        <v>18198</v>
      </c>
      <c r="I13" s="74"/>
      <c r="J13" s="75"/>
      <c r="K13" s="64">
        <v>13232</v>
      </c>
      <c r="L13" s="76"/>
      <c r="M13" s="76"/>
      <c r="N13" s="62"/>
      <c r="O13" s="64">
        <v>3700</v>
      </c>
      <c r="P13" s="63">
        <v>12939</v>
      </c>
      <c r="Q13" s="63">
        <v>1559</v>
      </c>
      <c r="R13" s="77"/>
      <c r="S13" s="78">
        <v>33</v>
      </c>
      <c r="T13" s="63">
        <v>194</v>
      </c>
      <c r="U13" s="63">
        <v>17971</v>
      </c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461482</v>
      </c>
      <c r="AJ13" s="74">
        <v>230579</v>
      </c>
      <c r="AK13" s="76">
        <v>122827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>
        <v>820</v>
      </c>
      <c r="M14" s="80">
        <v>4146</v>
      </c>
      <c r="N14" s="79"/>
      <c r="O14" s="81"/>
      <c r="P14" s="80"/>
      <c r="Q14" s="80"/>
      <c r="R14" s="83">
        <f>SUM(O13:Q13)</f>
        <v>18198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17515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76405</v>
      </c>
      <c r="J15" s="65">
        <f>I15/H16*100</f>
        <v>100</v>
      </c>
      <c r="K15" s="64"/>
      <c r="L15" s="63">
        <v>140</v>
      </c>
      <c r="M15" s="63">
        <v>5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71203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81677</v>
      </c>
      <c r="G16" s="73"/>
      <c r="H16" s="62">
        <v>76405</v>
      </c>
      <c r="I16" s="74"/>
      <c r="J16" s="75"/>
      <c r="K16" s="64">
        <v>62909</v>
      </c>
      <c r="L16" s="76"/>
      <c r="M16" s="76"/>
      <c r="N16" s="62"/>
      <c r="O16" s="64">
        <v>3700</v>
      </c>
      <c r="P16" s="63">
        <v>71146</v>
      </c>
      <c r="Q16" s="63">
        <v>1559</v>
      </c>
      <c r="R16" s="77"/>
      <c r="S16" s="78">
        <v>33</v>
      </c>
      <c r="T16" s="63">
        <v>3665</v>
      </c>
      <c r="U16" s="63">
        <v>72707</v>
      </c>
      <c r="V16" s="63"/>
      <c r="W16" s="63"/>
      <c r="X16" s="63"/>
      <c r="Y16" s="63"/>
      <c r="Z16" s="63"/>
      <c r="AA16" s="62"/>
      <c r="AB16" s="64">
        <v>2</v>
      </c>
      <c r="AC16" s="63" t="s">
        <v>112</v>
      </c>
      <c r="AD16" s="63" t="s">
        <v>112</v>
      </c>
      <c r="AE16" s="62" t="s">
        <v>112</v>
      </c>
      <c r="AF16" s="76"/>
      <c r="AG16" s="64">
        <v>10</v>
      </c>
      <c r="AH16" s="63"/>
      <c r="AI16" s="64">
        <v>1823218</v>
      </c>
      <c r="AJ16" s="74">
        <v>1017212</v>
      </c>
      <c r="AK16" s="76">
        <v>621197</v>
      </c>
      <c r="AL16" s="72">
        <v>3</v>
      </c>
    </row>
    <row r="17" spans="1:38" ht="13.5">
      <c r="A17" s="150"/>
      <c r="B17" s="59"/>
      <c r="C17" s="59"/>
      <c r="D17" s="59"/>
      <c r="E17" s="59"/>
      <c r="F17" s="79"/>
      <c r="G17" s="80">
        <v>5272</v>
      </c>
      <c r="H17" s="79"/>
      <c r="I17" s="81"/>
      <c r="J17" s="82"/>
      <c r="K17" s="81"/>
      <c r="L17" s="80">
        <v>9350</v>
      </c>
      <c r="M17" s="80">
        <v>4146</v>
      </c>
      <c r="N17" s="79"/>
      <c r="O17" s="81"/>
      <c r="P17" s="80"/>
      <c r="Q17" s="80"/>
      <c r="R17" s="83">
        <f>SUM(O16:Q16)</f>
        <v>76405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54633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50777</v>
      </c>
      <c r="J18" s="65">
        <f>I18/H19*100</f>
        <v>67.7198223549966</v>
      </c>
      <c r="K18" s="64"/>
      <c r="L18" s="63">
        <v>48</v>
      </c>
      <c r="M18" s="63">
        <v>2</v>
      </c>
      <c r="N18" s="62"/>
      <c r="O18" s="64"/>
      <c r="P18" s="63"/>
      <c r="Q18" s="63"/>
      <c r="R18" s="66">
        <f>(O19+P19+Q19)/H19*100</f>
        <v>72.58105386697964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53356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78142</v>
      </c>
      <c r="G19" s="73"/>
      <c r="H19" s="62">
        <v>74981</v>
      </c>
      <c r="I19" s="74"/>
      <c r="J19" s="75"/>
      <c r="K19" s="64">
        <v>72140</v>
      </c>
      <c r="L19" s="76"/>
      <c r="M19" s="76"/>
      <c r="N19" s="62">
        <v>20559</v>
      </c>
      <c r="O19" s="64">
        <v>29</v>
      </c>
      <c r="P19" s="63">
        <v>43884</v>
      </c>
      <c r="Q19" s="63">
        <v>10509</v>
      </c>
      <c r="R19" s="77"/>
      <c r="S19" s="78">
        <v>1899</v>
      </c>
      <c r="T19" s="63">
        <v>6593</v>
      </c>
      <c r="U19" s="63">
        <v>40934</v>
      </c>
      <c r="V19" s="63">
        <v>1351</v>
      </c>
      <c r="W19" s="63"/>
      <c r="X19" s="63">
        <v>1705</v>
      </c>
      <c r="Y19" s="63">
        <v>22499</v>
      </c>
      <c r="Z19" s="63"/>
      <c r="AA19" s="62">
        <v>20258</v>
      </c>
      <c r="AB19" s="64">
        <v>1</v>
      </c>
      <c r="AC19" s="63" t="s">
        <v>112</v>
      </c>
      <c r="AD19" s="63" t="s">
        <v>112</v>
      </c>
      <c r="AE19" s="62" t="s">
        <v>112</v>
      </c>
      <c r="AF19" s="76"/>
      <c r="AG19" s="64">
        <v>2</v>
      </c>
      <c r="AH19" s="63"/>
      <c r="AI19" s="64">
        <v>1162311</v>
      </c>
      <c r="AJ19" s="74">
        <v>813935</v>
      </c>
      <c r="AK19" s="76">
        <v>436381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>
        <v>3161</v>
      </c>
      <c r="H20" s="79"/>
      <c r="I20" s="81">
        <v>24204</v>
      </c>
      <c r="J20" s="82"/>
      <c r="K20" s="81"/>
      <c r="L20" s="80">
        <v>2809</v>
      </c>
      <c r="M20" s="80">
        <v>32</v>
      </c>
      <c r="N20" s="79"/>
      <c r="O20" s="81"/>
      <c r="P20" s="80"/>
      <c r="Q20" s="80"/>
      <c r="R20" s="83">
        <f>SUM(O19:Q19)</f>
        <v>54422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29434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77887</v>
      </c>
      <c r="J21" s="65">
        <f>I21/H22*100</f>
        <v>66.59911585391923</v>
      </c>
      <c r="K21" s="64"/>
      <c r="L21" s="63">
        <v>81</v>
      </c>
      <c r="M21" s="63"/>
      <c r="N21" s="62"/>
      <c r="O21" s="64"/>
      <c r="P21" s="63"/>
      <c r="Q21" s="63"/>
      <c r="R21" s="66">
        <f>(O22+P22+Q22)/H22*100</f>
        <v>76.42647649830268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49918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137522</v>
      </c>
      <c r="G22" s="73">
        <v>761</v>
      </c>
      <c r="H22" s="62">
        <v>116949</v>
      </c>
      <c r="I22" s="74"/>
      <c r="J22" s="75"/>
      <c r="K22" s="64">
        <v>115284</v>
      </c>
      <c r="L22" s="76"/>
      <c r="M22" s="76"/>
      <c r="N22" s="62">
        <v>27569</v>
      </c>
      <c r="O22" s="64">
        <v>564</v>
      </c>
      <c r="P22" s="63">
        <v>54825</v>
      </c>
      <c r="Q22" s="63">
        <v>33991</v>
      </c>
      <c r="R22" s="77"/>
      <c r="S22" s="78">
        <v>7</v>
      </c>
      <c r="T22" s="63">
        <v>510</v>
      </c>
      <c r="U22" s="63">
        <v>59870</v>
      </c>
      <c r="V22" s="63">
        <v>17500</v>
      </c>
      <c r="W22" s="63">
        <v>346</v>
      </c>
      <c r="X22" s="63">
        <v>5436</v>
      </c>
      <c r="Y22" s="63">
        <v>33280</v>
      </c>
      <c r="Z22" s="63"/>
      <c r="AA22" s="62">
        <v>28248</v>
      </c>
      <c r="AB22" s="64">
        <v>1</v>
      </c>
      <c r="AC22" s="63">
        <v>3</v>
      </c>
      <c r="AD22" s="63" t="s">
        <v>112</v>
      </c>
      <c r="AE22" s="62" t="s">
        <v>112</v>
      </c>
      <c r="AF22" s="76"/>
      <c r="AG22" s="64">
        <v>1</v>
      </c>
      <c r="AH22" s="63">
        <v>1</v>
      </c>
      <c r="AI22" s="64">
        <v>1283567</v>
      </c>
      <c r="AJ22" s="74">
        <v>896262</v>
      </c>
      <c r="AK22" s="76">
        <v>510943</v>
      </c>
      <c r="AL22" s="72">
        <v>18</v>
      </c>
    </row>
    <row r="23" spans="1:38" ht="13.5">
      <c r="A23" s="45"/>
      <c r="B23" s="59"/>
      <c r="C23" s="59"/>
      <c r="D23" s="59"/>
      <c r="E23" s="59"/>
      <c r="F23" s="79"/>
      <c r="G23" s="80">
        <v>19812</v>
      </c>
      <c r="H23" s="79"/>
      <c r="I23" s="81">
        <v>39062</v>
      </c>
      <c r="J23" s="82"/>
      <c r="K23" s="81"/>
      <c r="L23" s="80">
        <v>1665</v>
      </c>
      <c r="M23" s="80"/>
      <c r="N23" s="79"/>
      <c r="O23" s="81"/>
      <c r="P23" s="80"/>
      <c r="Q23" s="80"/>
      <c r="R23" s="83">
        <f>SUM(O22:Q22)</f>
        <v>89380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35464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128664</v>
      </c>
      <c r="J24" s="65">
        <f>I24/H25*100</f>
        <v>67.03694055124264</v>
      </c>
      <c r="K24" s="64"/>
      <c r="L24" s="63">
        <v>129</v>
      </c>
      <c r="M24" s="63">
        <v>2</v>
      </c>
      <c r="N24" s="62"/>
      <c r="O24" s="64"/>
      <c r="P24" s="63"/>
      <c r="Q24" s="63"/>
      <c r="R24" s="66">
        <f>(O25+P25+Q25)/H25*100</f>
        <v>74.92419111134268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103274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215664</v>
      </c>
      <c r="G25" s="73">
        <v>761</v>
      </c>
      <c r="H25" s="62">
        <v>191930</v>
      </c>
      <c r="I25" s="74"/>
      <c r="J25" s="75"/>
      <c r="K25" s="64">
        <v>187424</v>
      </c>
      <c r="L25" s="76"/>
      <c r="M25" s="76"/>
      <c r="N25" s="62">
        <v>48128</v>
      </c>
      <c r="O25" s="64">
        <v>593</v>
      </c>
      <c r="P25" s="63">
        <v>98709</v>
      </c>
      <c r="Q25" s="63">
        <v>44500</v>
      </c>
      <c r="R25" s="77"/>
      <c r="S25" s="78">
        <v>1906</v>
      </c>
      <c r="T25" s="63">
        <v>7103</v>
      </c>
      <c r="U25" s="63">
        <v>100804</v>
      </c>
      <c r="V25" s="63">
        <v>18851</v>
      </c>
      <c r="W25" s="63">
        <v>346</v>
      </c>
      <c r="X25" s="63">
        <v>7141</v>
      </c>
      <c r="Y25" s="63">
        <v>55779</v>
      </c>
      <c r="Z25" s="63"/>
      <c r="AA25" s="62">
        <v>48506</v>
      </c>
      <c r="AB25" s="64">
        <v>2</v>
      </c>
      <c r="AC25" s="63">
        <v>3</v>
      </c>
      <c r="AD25" s="63" t="s">
        <v>112</v>
      </c>
      <c r="AE25" s="62" t="s">
        <v>112</v>
      </c>
      <c r="AF25" s="76"/>
      <c r="AG25" s="64">
        <v>3</v>
      </c>
      <c r="AH25" s="63">
        <v>1</v>
      </c>
      <c r="AI25" s="64">
        <v>2445878</v>
      </c>
      <c r="AJ25" s="74">
        <v>1710197</v>
      </c>
      <c r="AK25" s="76">
        <v>947324</v>
      </c>
      <c r="AL25" s="72">
        <v>21</v>
      </c>
    </row>
    <row r="26" spans="1:38" ht="13.5">
      <c r="A26" s="150"/>
      <c r="B26" s="59"/>
      <c r="C26" s="59"/>
      <c r="D26" s="59"/>
      <c r="E26" s="59"/>
      <c r="F26" s="79"/>
      <c r="G26" s="80">
        <v>22973</v>
      </c>
      <c r="H26" s="79"/>
      <c r="I26" s="81">
        <v>63266</v>
      </c>
      <c r="J26" s="82"/>
      <c r="K26" s="81"/>
      <c r="L26" s="80">
        <v>4474</v>
      </c>
      <c r="M26" s="80">
        <v>32</v>
      </c>
      <c r="N26" s="79"/>
      <c r="O26" s="81"/>
      <c r="P26" s="80"/>
      <c r="Q26" s="80"/>
      <c r="R26" s="83">
        <f>SUM(O25:Q25)</f>
        <v>143802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64898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205069</v>
      </c>
      <c r="J27" s="65">
        <f>I27/H28*100</f>
        <v>76.42275513816685</v>
      </c>
      <c r="K27" s="64"/>
      <c r="L27" s="63">
        <v>269</v>
      </c>
      <c r="M27" s="63">
        <v>7</v>
      </c>
      <c r="N27" s="62"/>
      <c r="O27" s="64"/>
      <c r="P27" s="63"/>
      <c r="Q27" s="63"/>
      <c r="R27" s="66">
        <f>(O28+P28+Q28)/H28*100</f>
        <v>82.0642107812995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174477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297341</v>
      </c>
      <c r="G28" s="73">
        <v>761</v>
      </c>
      <c r="H28" s="62">
        <v>268335</v>
      </c>
      <c r="I28" s="74"/>
      <c r="J28" s="75"/>
      <c r="K28" s="64">
        <v>250333</v>
      </c>
      <c r="L28" s="76"/>
      <c r="M28" s="76"/>
      <c r="N28" s="62">
        <v>48128</v>
      </c>
      <c r="O28" s="64">
        <v>4293</v>
      </c>
      <c r="P28" s="63">
        <v>169855</v>
      </c>
      <c r="Q28" s="63">
        <v>46059</v>
      </c>
      <c r="R28" s="77"/>
      <c r="S28" s="78">
        <v>1939</v>
      </c>
      <c r="T28" s="63">
        <v>10768</v>
      </c>
      <c r="U28" s="63">
        <v>173511</v>
      </c>
      <c r="V28" s="63">
        <v>18851</v>
      </c>
      <c r="W28" s="63">
        <v>346</v>
      </c>
      <c r="X28" s="63">
        <v>7141</v>
      </c>
      <c r="Y28" s="63">
        <v>55779</v>
      </c>
      <c r="Z28" s="63"/>
      <c r="AA28" s="62">
        <v>48506</v>
      </c>
      <c r="AB28" s="64">
        <v>4</v>
      </c>
      <c r="AC28" s="63">
        <v>3</v>
      </c>
      <c r="AD28" s="63" t="s">
        <v>112</v>
      </c>
      <c r="AE28" s="62" t="s">
        <v>112</v>
      </c>
      <c r="AF28" s="76"/>
      <c r="AG28" s="64">
        <v>13</v>
      </c>
      <c r="AH28" s="63">
        <v>1</v>
      </c>
      <c r="AI28" s="64">
        <v>4269096</v>
      </c>
      <c r="AJ28" s="74">
        <v>2727409</v>
      </c>
      <c r="AK28" s="76">
        <v>1568521</v>
      </c>
      <c r="AL28" s="72">
        <v>24</v>
      </c>
    </row>
    <row r="29" spans="1:38" ht="13.5">
      <c r="A29" s="150"/>
      <c r="B29" s="59"/>
      <c r="C29" s="59"/>
      <c r="D29" s="59"/>
      <c r="E29" s="59"/>
      <c r="F29" s="79"/>
      <c r="G29" s="80">
        <v>28245</v>
      </c>
      <c r="H29" s="79"/>
      <c r="I29" s="81">
        <v>63266</v>
      </c>
      <c r="J29" s="82"/>
      <c r="K29" s="81"/>
      <c r="L29" s="80">
        <v>13824</v>
      </c>
      <c r="M29" s="80">
        <v>4178</v>
      </c>
      <c r="N29" s="79"/>
      <c r="O29" s="81"/>
      <c r="P29" s="80"/>
      <c r="Q29" s="80"/>
      <c r="R29" s="83">
        <f>SUM(O28:Q28)</f>
        <v>220207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119531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146862</v>
      </c>
      <c r="J30" s="65">
        <f>I30/H31*100</f>
        <v>69.89168506814893</v>
      </c>
      <c r="K30" s="64"/>
      <c r="L30" s="63">
        <v>141</v>
      </c>
      <c r="M30" s="63">
        <v>7</v>
      </c>
      <c r="N30" s="62"/>
      <c r="O30" s="64"/>
      <c r="P30" s="63"/>
      <c r="Q30" s="63"/>
      <c r="R30" s="66">
        <f>(O31+P31+Q31)/H31*100</f>
        <v>77.09586537729383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124923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233862</v>
      </c>
      <c r="G31" s="73">
        <v>761</v>
      </c>
      <c r="H31" s="62">
        <v>210128</v>
      </c>
      <c r="I31" s="74"/>
      <c r="J31" s="75"/>
      <c r="K31" s="64">
        <v>200656</v>
      </c>
      <c r="L31" s="76"/>
      <c r="M31" s="76"/>
      <c r="N31" s="62">
        <v>48128</v>
      </c>
      <c r="O31" s="64">
        <v>4293</v>
      </c>
      <c r="P31" s="63">
        <v>111648</v>
      </c>
      <c r="Q31" s="63">
        <v>46059</v>
      </c>
      <c r="R31" s="86"/>
      <c r="S31" s="78">
        <v>1939</v>
      </c>
      <c r="T31" s="63">
        <v>7297</v>
      </c>
      <c r="U31" s="63">
        <v>118775</v>
      </c>
      <c r="V31" s="63">
        <v>18851</v>
      </c>
      <c r="W31" s="63">
        <v>346</v>
      </c>
      <c r="X31" s="63">
        <v>7141</v>
      </c>
      <c r="Y31" s="63">
        <v>55779</v>
      </c>
      <c r="Z31" s="63"/>
      <c r="AA31" s="62">
        <v>48506</v>
      </c>
      <c r="AB31" s="64">
        <v>2</v>
      </c>
      <c r="AC31" s="63">
        <v>3</v>
      </c>
      <c r="AD31" s="63" t="s">
        <v>112</v>
      </c>
      <c r="AE31" s="62" t="s">
        <v>112</v>
      </c>
      <c r="AF31" s="76"/>
      <c r="AG31" s="64">
        <v>3</v>
      </c>
      <c r="AH31" s="63">
        <v>1</v>
      </c>
      <c r="AI31" s="64">
        <v>2907360</v>
      </c>
      <c r="AJ31" s="74">
        <v>1940776</v>
      </c>
      <c r="AK31" s="76">
        <v>1070151</v>
      </c>
      <c r="AL31" s="72">
        <v>22</v>
      </c>
    </row>
    <row r="32" spans="1:38" ht="13.5">
      <c r="A32" s="150"/>
      <c r="B32" s="59"/>
      <c r="C32" s="59"/>
      <c r="D32" s="59"/>
      <c r="E32" s="59"/>
      <c r="F32" s="79"/>
      <c r="G32" s="80">
        <v>22973</v>
      </c>
      <c r="H32" s="79"/>
      <c r="I32" s="81">
        <v>63266</v>
      </c>
      <c r="J32" s="82"/>
      <c r="K32" s="81"/>
      <c r="L32" s="80">
        <v>5294</v>
      </c>
      <c r="M32" s="80">
        <v>4178</v>
      </c>
      <c r="N32" s="79"/>
      <c r="O32" s="81"/>
      <c r="P32" s="80"/>
      <c r="Q32" s="80"/>
      <c r="R32" s="83">
        <f>SUM(O31:Q31)</f>
        <v>162000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82413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115837</v>
      </c>
      <c r="J33" s="65">
        <f>I33/H34*100</f>
        <v>87.57616995539426</v>
      </c>
      <c r="K33" s="64"/>
      <c r="L33" s="63">
        <v>130</v>
      </c>
      <c r="M33" s="63" t="s">
        <v>112</v>
      </c>
      <c r="N33" s="62"/>
      <c r="O33" s="64"/>
      <c r="P33" s="63"/>
      <c r="Q33" s="63"/>
      <c r="R33" s="66">
        <f>R35/H34*100</f>
        <v>97.9572087396991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59598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137061</v>
      </c>
      <c r="G34" s="73">
        <v>2705</v>
      </c>
      <c r="H34" s="62">
        <v>132270</v>
      </c>
      <c r="I34" s="74"/>
      <c r="J34" s="75"/>
      <c r="K34" s="64">
        <v>129900</v>
      </c>
      <c r="L34" s="76"/>
      <c r="M34" s="76"/>
      <c r="N34" s="62">
        <v>2703</v>
      </c>
      <c r="O34" s="64">
        <v>598</v>
      </c>
      <c r="P34" s="63">
        <v>24610</v>
      </c>
      <c r="Q34" s="63">
        <v>104360</v>
      </c>
      <c r="R34" s="77"/>
      <c r="S34" s="78">
        <v>30</v>
      </c>
      <c r="T34" s="63">
        <v>1332</v>
      </c>
      <c r="U34" s="63">
        <v>57208</v>
      </c>
      <c r="V34" s="63">
        <v>57267</v>
      </c>
      <c r="W34" s="63">
        <v>696</v>
      </c>
      <c r="X34" s="63">
        <v>1286</v>
      </c>
      <c r="Y34" s="63">
        <v>14451</v>
      </c>
      <c r="Z34" s="63" t="s">
        <v>112</v>
      </c>
      <c r="AA34" s="62">
        <v>1528</v>
      </c>
      <c r="AB34" s="64">
        <v>7</v>
      </c>
      <c r="AC34" s="63">
        <v>10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1086816</v>
      </c>
      <c r="AJ34" s="74">
        <v>1023171</v>
      </c>
      <c r="AK34" s="76">
        <v>712602</v>
      </c>
      <c r="AL34" s="72">
        <v>93</v>
      </c>
    </row>
    <row r="35" spans="1:38" ht="13.5">
      <c r="A35" s="45"/>
      <c r="B35" s="59"/>
      <c r="C35" s="59"/>
      <c r="D35" s="59"/>
      <c r="E35" s="59"/>
      <c r="F35" s="79"/>
      <c r="G35" s="80">
        <v>2086</v>
      </c>
      <c r="H35" s="79"/>
      <c r="I35" s="81">
        <v>16433</v>
      </c>
      <c r="J35" s="82"/>
      <c r="K35" s="81"/>
      <c r="L35" s="80">
        <v>2369</v>
      </c>
      <c r="M35" s="80" t="s">
        <v>112</v>
      </c>
      <c r="N35" s="79"/>
      <c r="O35" s="81"/>
      <c r="P35" s="80"/>
      <c r="Q35" s="80"/>
      <c r="R35" s="83">
        <f>SUM(O34:Q34)</f>
        <v>129568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35063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85632</v>
      </c>
      <c r="J36" s="65">
        <f>I36/H37*100</f>
        <v>63.82303180269954</v>
      </c>
      <c r="K36" s="64"/>
      <c r="L36" s="63">
        <v>129</v>
      </c>
      <c r="M36" s="63">
        <v>2</v>
      </c>
      <c r="N36" s="62"/>
      <c r="O36" s="64"/>
      <c r="P36" s="63"/>
      <c r="Q36" s="63"/>
      <c r="R36" s="66">
        <f>R38/H37*100</f>
        <v>93.65734771299313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5502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135384</v>
      </c>
      <c r="G37" s="73">
        <v>325</v>
      </c>
      <c r="H37" s="62">
        <v>134171</v>
      </c>
      <c r="I37" s="74"/>
      <c r="J37" s="75"/>
      <c r="K37" s="64">
        <v>132435</v>
      </c>
      <c r="L37" s="76"/>
      <c r="M37" s="76"/>
      <c r="N37" s="62">
        <v>8510</v>
      </c>
      <c r="O37" s="64">
        <v>7785</v>
      </c>
      <c r="P37" s="63">
        <v>2622</v>
      </c>
      <c r="Q37" s="63">
        <v>115254</v>
      </c>
      <c r="R37" s="77"/>
      <c r="S37" s="78">
        <v>50</v>
      </c>
      <c r="T37" s="63">
        <v>146</v>
      </c>
      <c r="U37" s="63">
        <v>17112</v>
      </c>
      <c r="V37" s="63">
        <v>68323</v>
      </c>
      <c r="W37" s="63">
        <v>258</v>
      </c>
      <c r="X37" s="63">
        <v>1825</v>
      </c>
      <c r="Y37" s="63">
        <v>46456</v>
      </c>
      <c r="Z37" s="63" t="s">
        <v>112</v>
      </c>
      <c r="AA37" s="62">
        <v>9350</v>
      </c>
      <c r="AB37" s="64" t="s">
        <v>112</v>
      </c>
      <c r="AC37" s="63">
        <v>9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753817</v>
      </c>
      <c r="AJ37" s="74">
        <v>640292</v>
      </c>
      <c r="AK37" s="76">
        <v>491612</v>
      </c>
      <c r="AL37" s="72">
        <v>100</v>
      </c>
    </row>
    <row r="38" spans="1:38" ht="13.5">
      <c r="A38" s="45"/>
      <c r="B38" s="59"/>
      <c r="C38" s="59"/>
      <c r="D38" s="59"/>
      <c r="E38" s="59"/>
      <c r="F38" s="79"/>
      <c r="G38" s="80">
        <v>888</v>
      </c>
      <c r="H38" s="79"/>
      <c r="I38" s="81">
        <v>48539</v>
      </c>
      <c r="J38" s="82"/>
      <c r="K38" s="81"/>
      <c r="L38" s="80">
        <v>1356</v>
      </c>
      <c r="M38" s="80">
        <v>380</v>
      </c>
      <c r="N38" s="79"/>
      <c r="O38" s="81"/>
      <c r="P38" s="80"/>
      <c r="Q38" s="80"/>
      <c r="R38" s="83">
        <f>SUM(O37:Q37)</f>
        <v>125661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3921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201469</v>
      </c>
      <c r="J39" s="65">
        <f>I39/H40*100</f>
        <v>75.61486407872661</v>
      </c>
      <c r="K39" s="64"/>
      <c r="L39" s="63">
        <v>259</v>
      </c>
      <c r="M39" s="63">
        <v>2</v>
      </c>
      <c r="N39" s="62"/>
      <c r="O39" s="64"/>
      <c r="P39" s="63"/>
      <c r="Q39" s="63"/>
      <c r="R39" s="66">
        <f>R41/H40*100</f>
        <v>95.79193892831809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65100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272445</v>
      </c>
      <c r="G40" s="73">
        <v>3030</v>
      </c>
      <c r="H40" s="62">
        <v>266441</v>
      </c>
      <c r="I40" s="74"/>
      <c r="J40" s="75"/>
      <c r="K40" s="64">
        <v>262335</v>
      </c>
      <c r="L40" s="76"/>
      <c r="M40" s="76"/>
      <c r="N40" s="62">
        <v>11213</v>
      </c>
      <c r="O40" s="64">
        <v>8383</v>
      </c>
      <c r="P40" s="63">
        <v>27232</v>
      </c>
      <c r="Q40" s="63">
        <v>219614</v>
      </c>
      <c r="R40" s="77">
        <v>0</v>
      </c>
      <c r="S40" s="78">
        <v>80</v>
      </c>
      <c r="T40" s="63">
        <v>1478</v>
      </c>
      <c r="U40" s="63">
        <v>74320</v>
      </c>
      <c r="V40" s="63">
        <v>125590</v>
      </c>
      <c r="W40" s="63">
        <v>954</v>
      </c>
      <c r="X40" s="63">
        <v>3111</v>
      </c>
      <c r="Y40" s="63">
        <v>60907</v>
      </c>
      <c r="Z40" s="63" t="s">
        <v>112</v>
      </c>
      <c r="AA40" s="62">
        <v>10878</v>
      </c>
      <c r="AB40" s="64">
        <v>7</v>
      </c>
      <c r="AC40" s="63">
        <v>20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1840633</v>
      </c>
      <c r="AJ40" s="74">
        <v>1663463</v>
      </c>
      <c r="AK40" s="76">
        <v>1204214</v>
      </c>
      <c r="AL40" s="72">
        <v>193</v>
      </c>
    </row>
    <row r="41" spans="1:38" ht="13.5">
      <c r="A41" s="150"/>
      <c r="B41" s="59"/>
      <c r="C41" s="59"/>
      <c r="D41" s="59"/>
      <c r="E41" s="59"/>
      <c r="F41" s="79"/>
      <c r="G41" s="80">
        <v>2974</v>
      </c>
      <c r="H41" s="79"/>
      <c r="I41" s="81">
        <v>64972</v>
      </c>
      <c r="J41" s="82"/>
      <c r="K41" s="81"/>
      <c r="L41" s="80">
        <v>3725</v>
      </c>
      <c r="M41" s="80">
        <v>380</v>
      </c>
      <c r="N41" s="79"/>
      <c r="O41" s="81"/>
      <c r="P41" s="80"/>
      <c r="Q41" s="80"/>
      <c r="R41" s="83">
        <f>SUM(O40:Q40)</f>
        <v>255229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38984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452876</v>
      </c>
      <c r="J42" s="65">
        <f>I42/H43*100</f>
        <v>55.0382274053612</v>
      </c>
      <c r="K42" s="64"/>
      <c r="L42" s="63">
        <v>670</v>
      </c>
      <c r="M42" s="63">
        <v>2</v>
      </c>
      <c r="N42" s="62"/>
      <c r="O42" s="64"/>
      <c r="P42" s="63"/>
      <c r="Q42" s="63"/>
      <c r="R42" s="66">
        <f>R44/H43*100</f>
        <v>79.96375961761657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39881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844656</v>
      </c>
      <c r="G43" s="73">
        <v>9295</v>
      </c>
      <c r="H43" s="62">
        <v>822839</v>
      </c>
      <c r="I43" s="74"/>
      <c r="J43" s="75"/>
      <c r="K43" s="64">
        <v>816199</v>
      </c>
      <c r="L43" s="76"/>
      <c r="M43" s="76"/>
      <c r="N43" s="62">
        <v>164866</v>
      </c>
      <c r="O43" s="64">
        <v>20934</v>
      </c>
      <c r="P43" s="63">
        <v>34218</v>
      </c>
      <c r="Q43" s="63">
        <v>602821</v>
      </c>
      <c r="R43" s="77"/>
      <c r="S43" s="78">
        <v>189</v>
      </c>
      <c r="T43" s="63">
        <v>1452</v>
      </c>
      <c r="U43" s="63">
        <v>81056</v>
      </c>
      <c r="V43" s="63">
        <v>370179</v>
      </c>
      <c r="W43" s="63">
        <v>1087</v>
      </c>
      <c r="X43" s="63">
        <v>6852</v>
      </c>
      <c r="Y43" s="63">
        <v>362024</v>
      </c>
      <c r="Z43" s="63" t="s">
        <v>112</v>
      </c>
      <c r="AA43" s="62">
        <v>170249</v>
      </c>
      <c r="AB43" s="64">
        <v>2</v>
      </c>
      <c r="AC43" s="63">
        <v>27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4005810</v>
      </c>
      <c r="AJ43" s="74">
        <v>3492092</v>
      </c>
      <c r="AK43" s="76">
        <v>2560200</v>
      </c>
      <c r="AL43" s="72">
        <v>1614</v>
      </c>
    </row>
    <row r="44" spans="1:38" ht="13.5">
      <c r="A44" s="45"/>
      <c r="B44" s="59"/>
      <c r="C44" s="59"/>
      <c r="D44" s="59"/>
      <c r="E44" s="59"/>
      <c r="F44" s="79"/>
      <c r="G44" s="80">
        <v>12522</v>
      </c>
      <c r="H44" s="79"/>
      <c r="I44" s="81">
        <v>369963</v>
      </c>
      <c r="J44" s="82"/>
      <c r="K44" s="81"/>
      <c r="L44" s="80">
        <v>6163</v>
      </c>
      <c r="M44" s="80">
        <v>477</v>
      </c>
      <c r="N44" s="79"/>
      <c r="O44" s="81"/>
      <c r="P44" s="80"/>
      <c r="Q44" s="80"/>
      <c r="R44" s="83">
        <f>SUM(O43:Q43)</f>
        <v>657973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28068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654345</v>
      </c>
      <c r="J45" s="65">
        <f>I45/H46*100</f>
        <v>60.07133152173913</v>
      </c>
      <c r="K45" s="64"/>
      <c r="L45" s="63">
        <v>929</v>
      </c>
      <c r="M45" s="63">
        <v>4</v>
      </c>
      <c r="N45" s="62"/>
      <c r="O45" s="64"/>
      <c r="P45" s="63"/>
      <c r="Q45" s="63"/>
      <c r="R45" s="66">
        <f>R47/H46*100</f>
        <v>83.83537749706228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104981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1117101</v>
      </c>
      <c r="G46" s="73">
        <v>12325</v>
      </c>
      <c r="H46" s="62">
        <v>1089280</v>
      </c>
      <c r="I46" s="74"/>
      <c r="J46" s="75"/>
      <c r="K46" s="64">
        <v>1078534</v>
      </c>
      <c r="L46" s="76"/>
      <c r="M46" s="76"/>
      <c r="N46" s="62">
        <v>176079</v>
      </c>
      <c r="O46" s="64">
        <v>29317</v>
      </c>
      <c r="P46" s="63">
        <v>61450</v>
      </c>
      <c r="Q46" s="63">
        <v>822435</v>
      </c>
      <c r="R46" s="86"/>
      <c r="S46" s="78">
        <v>269</v>
      </c>
      <c r="T46" s="63">
        <v>2930</v>
      </c>
      <c r="U46" s="63">
        <v>155376</v>
      </c>
      <c r="V46" s="63">
        <v>495769</v>
      </c>
      <c r="W46" s="63">
        <v>2041</v>
      </c>
      <c r="X46" s="63">
        <v>9963</v>
      </c>
      <c r="Y46" s="63">
        <v>422931</v>
      </c>
      <c r="Z46" s="63" t="s">
        <v>112</v>
      </c>
      <c r="AA46" s="62">
        <v>181127</v>
      </c>
      <c r="AB46" s="64">
        <v>9</v>
      </c>
      <c r="AC46" s="63">
        <v>46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5846443</v>
      </c>
      <c r="AJ46" s="74">
        <v>5155555</v>
      </c>
      <c r="AK46" s="76">
        <v>3764414</v>
      </c>
      <c r="AL46" s="72">
        <v>1807</v>
      </c>
    </row>
    <row r="47" spans="1:38" ht="13.5">
      <c r="A47" s="150"/>
      <c r="B47" s="59"/>
      <c r="C47" s="59"/>
      <c r="D47" s="59"/>
      <c r="E47" s="59"/>
      <c r="F47" s="79"/>
      <c r="G47" s="80">
        <v>15496</v>
      </c>
      <c r="H47" s="79"/>
      <c r="I47" s="81">
        <v>434935</v>
      </c>
      <c r="J47" s="82"/>
      <c r="K47" s="81"/>
      <c r="L47" s="80">
        <v>9888</v>
      </c>
      <c r="M47" s="80">
        <v>857</v>
      </c>
      <c r="N47" s="79"/>
      <c r="O47" s="81"/>
      <c r="P47" s="80"/>
      <c r="Q47" s="80"/>
      <c r="R47" s="83">
        <f>SUM(O46:Q46)</f>
        <v>913202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67052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859414</v>
      </c>
      <c r="J54" s="65">
        <f>I54/H55*100</f>
        <v>63.30321924846145</v>
      </c>
      <c r="K54" s="64">
        <f aca="true" t="shared" si="1" ref="K54:Q56">SUM(K9,K12,K18,K21,K33,K36,K42)</f>
        <v>0</v>
      </c>
      <c r="L54" s="63">
        <f t="shared" si="1"/>
        <v>1198</v>
      </c>
      <c r="M54" s="63">
        <f t="shared" si="1"/>
        <v>11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83.48530327080948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279458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1414442</v>
      </c>
      <c r="G55" s="73">
        <f t="shared" si="0"/>
        <v>13086</v>
      </c>
      <c r="H55" s="62">
        <f t="shared" si="0"/>
        <v>1357615</v>
      </c>
      <c r="I55" s="74">
        <f t="shared" si="0"/>
        <v>0</v>
      </c>
      <c r="J55" s="88"/>
      <c r="K55" s="64">
        <f t="shared" si="1"/>
        <v>1328867</v>
      </c>
      <c r="L55" s="76">
        <f t="shared" si="1"/>
        <v>0</v>
      </c>
      <c r="M55" s="76">
        <f t="shared" si="1"/>
        <v>0</v>
      </c>
      <c r="N55" s="62">
        <f t="shared" si="1"/>
        <v>224207</v>
      </c>
      <c r="O55" s="64">
        <f t="shared" si="1"/>
        <v>33610</v>
      </c>
      <c r="P55" s="63">
        <f t="shared" si="1"/>
        <v>231305</v>
      </c>
      <c r="Q55" s="63">
        <f t="shared" si="1"/>
        <v>868494</v>
      </c>
      <c r="R55" s="77"/>
      <c r="S55" s="78">
        <f t="shared" si="2"/>
        <v>2208</v>
      </c>
      <c r="T55" s="63">
        <f t="shared" si="2"/>
        <v>13698</v>
      </c>
      <c r="U55" s="63">
        <f t="shared" si="2"/>
        <v>328887</v>
      </c>
      <c r="V55" s="63">
        <f t="shared" si="2"/>
        <v>514620</v>
      </c>
      <c r="W55" s="63">
        <f t="shared" si="2"/>
        <v>2387</v>
      </c>
      <c r="X55" s="63">
        <f t="shared" si="2"/>
        <v>17104</v>
      </c>
      <c r="Y55" s="63">
        <f t="shared" si="2"/>
        <v>478710</v>
      </c>
      <c r="Z55" s="63">
        <f t="shared" si="2"/>
        <v>0</v>
      </c>
      <c r="AA55" s="62">
        <f t="shared" si="2"/>
        <v>229633</v>
      </c>
      <c r="AB55" s="64">
        <f t="shared" si="2"/>
        <v>13</v>
      </c>
      <c r="AC55" s="64">
        <f t="shared" si="2"/>
        <v>49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13</v>
      </c>
      <c r="AH55" s="63">
        <f t="shared" si="2"/>
        <v>1</v>
      </c>
      <c r="AI55" s="64">
        <f t="shared" si="2"/>
        <v>10115539</v>
      </c>
      <c r="AJ55" s="74">
        <f t="shared" si="2"/>
        <v>7882964</v>
      </c>
      <c r="AK55" s="76">
        <f t="shared" si="2"/>
        <v>5332935</v>
      </c>
      <c r="AL55" s="72">
        <f t="shared" si="2"/>
        <v>1831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43741</v>
      </c>
      <c r="H56" s="91">
        <f>SUM(H11,H14,H20,H23,H35,H38,H44)</f>
        <v>0</v>
      </c>
      <c r="I56" s="93">
        <f>SUM(I11,I14,I20,I23,I35,I38,I44)</f>
        <v>498201</v>
      </c>
      <c r="J56" s="91"/>
      <c r="K56" s="93">
        <f t="shared" si="1"/>
        <v>0</v>
      </c>
      <c r="L56" s="92">
        <f t="shared" si="1"/>
        <v>23712</v>
      </c>
      <c r="M56" s="92">
        <f t="shared" si="1"/>
        <v>5035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1133409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186583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96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">
      <pane xSplit="1" topLeftCell="S1" activePane="topRight" state="frozen"/>
      <selection pane="topLeft" activeCell="S50" sqref="S50"/>
      <selection pane="topRight"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97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大洲市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24410</v>
      </c>
      <c r="J9" s="65">
        <f>I9/H10*100</f>
        <v>100</v>
      </c>
      <c r="K9" s="64"/>
      <c r="L9" s="63">
        <v>29</v>
      </c>
      <c r="M9" s="63">
        <v>3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23285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24410</v>
      </c>
      <c r="G10" s="73"/>
      <c r="H10" s="62">
        <v>24410</v>
      </c>
      <c r="I10" s="74"/>
      <c r="J10" s="75"/>
      <c r="K10" s="64">
        <v>20145</v>
      </c>
      <c r="L10" s="76"/>
      <c r="M10" s="76"/>
      <c r="N10" s="62"/>
      <c r="O10" s="64">
        <v>666</v>
      </c>
      <c r="P10" s="63">
        <v>23744</v>
      </c>
      <c r="Q10" s="63"/>
      <c r="R10" s="77"/>
      <c r="S10" s="78"/>
      <c r="T10" s="63">
        <v>5234</v>
      </c>
      <c r="U10" s="63">
        <v>19176</v>
      </c>
      <c r="V10" s="63"/>
      <c r="W10" s="63"/>
      <c r="X10" s="63"/>
      <c r="Y10" s="63"/>
      <c r="Z10" s="63"/>
      <c r="AA10" s="62"/>
      <c r="AB10" s="64">
        <v>1</v>
      </c>
      <c r="AC10" s="63"/>
      <c r="AD10" s="63"/>
      <c r="AE10" s="62"/>
      <c r="AF10" s="76"/>
      <c r="AG10" s="64">
        <v>1</v>
      </c>
      <c r="AH10" s="63">
        <v>1</v>
      </c>
      <c r="AI10" s="64">
        <v>654825</v>
      </c>
      <c r="AJ10" s="74">
        <v>327375</v>
      </c>
      <c r="AK10" s="76">
        <v>232023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2482</v>
      </c>
      <c r="M11" s="80">
        <v>1783</v>
      </c>
      <c r="N11" s="79"/>
      <c r="O11" s="81"/>
      <c r="P11" s="80"/>
      <c r="Q11" s="80"/>
      <c r="R11" s="83">
        <f>SUM(O10:Q10)</f>
        <v>24410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15865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52558</v>
      </c>
      <c r="J12" s="65">
        <f>I12/H13*100</f>
        <v>93.0575966288355</v>
      </c>
      <c r="K12" s="64"/>
      <c r="L12" s="63">
        <v>48</v>
      </c>
      <c r="M12" s="63">
        <v>4</v>
      </c>
      <c r="N12" s="62"/>
      <c r="O12" s="64"/>
      <c r="P12" s="63"/>
      <c r="Q12" s="63"/>
      <c r="R12" s="66">
        <f>(O13+P13+Q13)/H13*100</f>
        <v>99.01733387630802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45550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76639</v>
      </c>
      <c r="G13" s="73"/>
      <c r="H13" s="62">
        <v>56479</v>
      </c>
      <c r="I13" s="74"/>
      <c r="J13" s="75"/>
      <c r="K13" s="64">
        <v>49656</v>
      </c>
      <c r="L13" s="76"/>
      <c r="M13" s="76"/>
      <c r="N13" s="62">
        <v>555</v>
      </c>
      <c r="O13" s="64">
        <v>933</v>
      </c>
      <c r="P13" s="63">
        <v>48017</v>
      </c>
      <c r="Q13" s="63">
        <v>6974</v>
      </c>
      <c r="R13" s="77"/>
      <c r="S13" s="78">
        <v>45</v>
      </c>
      <c r="T13" s="63">
        <v>685</v>
      </c>
      <c r="U13" s="63">
        <v>50818</v>
      </c>
      <c r="V13" s="63">
        <v>1010</v>
      </c>
      <c r="W13" s="63">
        <v>171</v>
      </c>
      <c r="X13" s="63">
        <v>2119</v>
      </c>
      <c r="Y13" s="63">
        <v>1631</v>
      </c>
      <c r="Z13" s="63"/>
      <c r="AA13" s="62"/>
      <c r="AB13" s="64"/>
      <c r="AC13" s="63"/>
      <c r="AD13" s="63"/>
      <c r="AE13" s="62"/>
      <c r="AF13" s="76"/>
      <c r="AG13" s="64">
        <v>1</v>
      </c>
      <c r="AH13" s="63"/>
      <c r="AI13" s="64">
        <v>1027203</v>
      </c>
      <c r="AJ13" s="74">
        <v>638176</v>
      </c>
      <c r="AK13" s="76">
        <v>376716</v>
      </c>
      <c r="AL13" s="72">
        <v>4</v>
      </c>
    </row>
    <row r="14" spans="1:38" ht="13.5">
      <c r="A14" s="150"/>
      <c r="B14" s="59"/>
      <c r="C14" s="59"/>
      <c r="D14" s="59"/>
      <c r="E14" s="59"/>
      <c r="F14" s="79"/>
      <c r="G14" s="80">
        <v>20160</v>
      </c>
      <c r="H14" s="79"/>
      <c r="I14" s="81">
        <v>3921</v>
      </c>
      <c r="J14" s="82"/>
      <c r="K14" s="81"/>
      <c r="L14" s="80">
        <v>2040</v>
      </c>
      <c r="M14" s="80">
        <v>4783</v>
      </c>
      <c r="N14" s="79"/>
      <c r="O14" s="81"/>
      <c r="P14" s="80"/>
      <c r="Q14" s="80"/>
      <c r="R14" s="83">
        <f>SUM(O13:Q13)</f>
        <v>55924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38224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f>SUM(I9,I12)</f>
        <v>76968</v>
      </c>
      <c r="J15" s="65">
        <f>I15/H16*100</f>
        <v>95.15261654860365</v>
      </c>
      <c r="K15" s="64"/>
      <c r="L15" s="63">
        <v>77</v>
      </c>
      <c r="M15" s="63">
        <v>7</v>
      </c>
      <c r="N15" s="62"/>
      <c r="O15" s="64"/>
      <c r="P15" s="63"/>
      <c r="Q15" s="63"/>
      <c r="R15" s="66">
        <f>(O16+P16+Q16)/H16*100</f>
        <v>99.3138745688536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68835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101049</v>
      </c>
      <c r="G16" s="73"/>
      <c r="H16" s="62">
        <v>80889</v>
      </c>
      <c r="I16" s="74"/>
      <c r="J16" s="75"/>
      <c r="K16" s="64">
        <v>69801</v>
      </c>
      <c r="L16" s="76"/>
      <c r="M16" s="76"/>
      <c r="N16" s="62">
        <v>555</v>
      </c>
      <c r="O16" s="64">
        <v>1599</v>
      </c>
      <c r="P16" s="63">
        <v>71761</v>
      </c>
      <c r="Q16" s="63">
        <v>6974</v>
      </c>
      <c r="R16" s="77"/>
      <c r="S16" s="78">
        <v>45</v>
      </c>
      <c r="T16" s="63">
        <v>5919</v>
      </c>
      <c r="U16" s="63">
        <v>69994</v>
      </c>
      <c r="V16" s="63">
        <v>1010</v>
      </c>
      <c r="W16" s="63">
        <v>171</v>
      </c>
      <c r="X16" s="63">
        <v>2119</v>
      </c>
      <c r="Y16" s="63">
        <v>1631</v>
      </c>
      <c r="Z16" s="63"/>
      <c r="AA16" s="62"/>
      <c r="AB16" s="64">
        <v>1</v>
      </c>
      <c r="AC16" s="63" t="s">
        <v>112</v>
      </c>
      <c r="AD16" s="63" t="s">
        <v>112</v>
      </c>
      <c r="AE16" s="62" t="s">
        <v>112</v>
      </c>
      <c r="AF16" s="76"/>
      <c r="AG16" s="64">
        <v>2</v>
      </c>
      <c r="AH16" s="63">
        <v>1</v>
      </c>
      <c r="AI16" s="64">
        <v>1682028</v>
      </c>
      <c r="AJ16" s="74">
        <v>965551</v>
      </c>
      <c r="AK16" s="76">
        <v>608739</v>
      </c>
      <c r="AL16" s="72">
        <v>5</v>
      </c>
    </row>
    <row r="17" spans="1:38" ht="13.5">
      <c r="A17" s="150"/>
      <c r="B17" s="59"/>
      <c r="C17" s="59"/>
      <c r="D17" s="59"/>
      <c r="E17" s="59"/>
      <c r="F17" s="79"/>
      <c r="G17" s="80">
        <v>20160</v>
      </c>
      <c r="H17" s="79"/>
      <c r="I17" s="81">
        <v>3921</v>
      </c>
      <c r="J17" s="82"/>
      <c r="K17" s="81"/>
      <c r="L17" s="80">
        <v>4522</v>
      </c>
      <c r="M17" s="80">
        <v>6566</v>
      </c>
      <c r="N17" s="79"/>
      <c r="O17" s="81"/>
      <c r="P17" s="80"/>
      <c r="Q17" s="80"/>
      <c r="R17" s="83">
        <f>SUM(O16:Q16)</f>
        <v>80334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54089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94017</v>
      </c>
      <c r="J18" s="65">
        <f>I18/H19*100</f>
        <v>65.00338786177524</v>
      </c>
      <c r="K18" s="64"/>
      <c r="L18" s="63">
        <v>73</v>
      </c>
      <c r="M18" s="63">
        <v>1</v>
      </c>
      <c r="N18" s="62"/>
      <c r="O18" s="64"/>
      <c r="P18" s="63"/>
      <c r="Q18" s="63"/>
      <c r="R18" s="66">
        <f>(O19+P19+Q19)/H19*100</f>
        <v>97.89122889500395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24366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161331</v>
      </c>
      <c r="G19" s="73"/>
      <c r="H19" s="62">
        <v>144634</v>
      </c>
      <c r="I19" s="74"/>
      <c r="J19" s="75"/>
      <c r="K19" s="64">
        <v>141855</v>
      </c>
      <c r="L19" s="76"/>
      <c r="M19" s="76"/>
      <c r="N19" s="62">
        <v>3050</v>
      </c>
      <c r="O19" s="64">
        <v>417</v>
      </c>
      <c r="P19" s="63">
        <v>59462</v>
      </c>
      <c r="Q19" s="63">
        <v>81705</v>
      </c>
      <c r="R19" s="77"/>
      <c r="S19" s="78">
        <v>22</v>
      </c>
      <c r="T19" s="63">
        <v>235</v>
      </c>
      <c r="U19" s="63">
        <v>72494</v>
      </c>
      <c r="V19" s="63">
        <v>21266</v>
      </c>
      <c r="W19" s="63">
        <v>1199</v>
      </c>
      <c r="X19" s="63">
        <v>22668</v>
      </c>
      <c r="Y19" s="63">
        <v>26750</v>
      </c>
      <c r="Z19" s="63"/>
      <c r="AA19" s="62">
        <v>2276</v>
      </c>
      <c r="AB19" s="64" t="s">
        <v>112</v>
      </c>
      <c r="AC19" s="63" t="s">
        <v>112</v>
      </c>
      <c r="AD19" s="63" t="s">
        <v>112</v>
      </c>
      <c r="AE19" s="62" t="s">
        <v>112</v>
      </c>
      <c r="AF19" s="76"/>
      <c r="AG19" s="64"/>
      <c r="AH19" s="63"/>
      <c r="AI19" s="64">
        <v>1857790</v>
      </c>
      <c r="AJ19" s="74">
        <v>1074671</v>
      </c>
      <c r="AK19" s="76">
        <v>713394</v>
      </c>
      <c r="AL19" s="72">
        <v>9</v>
      </c>
    </row>
    <row r="20" spans="1:38" ht="13.5">
      <c r="A20" s="45"/>
      <c r="B20" s="59"/>
      <c r="C20" s="59"/>
      <c r="D20" s="59"/>
      <c r="E20" s="59"/>
      <c r="F20" s="79"/>
      <c r="G20" s="80">
        <v>16697</v>
      </c>
      <c r="H20" s="79"/>
      <c r="I20" s="81">
        <v>50617</v>
      </c>
      <c r="J20" s="82"/>
      <c r="K20" s="81"/>
      <c r="L20" s="80">
        <v>2543</v>
      </c>
      <c r="M20" s="80">
        <v>236</v>
      </c>
      <c r="N20" s="79"/>
      <c r="O20" s="81"/>
      <c r="P20" s="80"/>
      <c r="Q20" s="80"/>
      <c r="R20" s="83">
        <f>SUM(O19:Q19)</f>
        <v>141584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22904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59881</v>
      </c>
      <c r="J21" s="65">
        <f>I21/H22*100</f>
        <v>44.849306450163276</v>
      </c>
      <c r="K21" s="64"/>
      <c r="L21" s="63">
        <v>67</v>
      </c>
      <c r="M21" s="63"/>
      <c r="N21" s="62"/>
      <c r="O21" s="64"/>
      <c r="P21" s="63"/>
      <c r="Q21" s="63"/>
      <c r="R21" s="66">
        <f>(O22+P22+Q22)/H22*100</f>
        <v>88.13475538512239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11108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137072</v>
      </c>
      <c r="G22" s="73"/>
      <c r="H22" s="62">
        <v>133516</v>
      </c>
      <c r="I22" s="74"/>
      <c r="J22" s="75"/>
      <c r="K22" s="64">
        <v>131811</v>
      </c>
      <c r="L22" s="76"/>
      <c r="M22" s="76"/>
      <c r="N22" s="62">
        <v>15842</v>
      </c>
      <c r="O22" s="64">
        <v>5302</v>
      </c>
      <c r="P22" s="63">
        <v>30831</v>
      </c>
      <c r="Q22" s="63">
        <v>81541</v>
      </c>
      <c r="R22" s="77"/>
      <c r="S22" s="78">
        <v>59</v>
      </c>
      <c r="T22" s="63">
        <v>561</v>
      </c>
      <c r="U22" s="63">
        <v>40321</v>
      </c>
      <c r="V22" s="63">
        <v>18940</v>
      </c>
      <c r="W22" s="63">
        <v>869</v>
      </c>
      <c r="X22" s="63">
        <v>18123</v>
      </c>
      <c r="Y22" s="63">
        <v>54643</v>
      </c>
      <c r="Z22" s="63"/>
      <c r="AA22" s="62">
        <v>16366</v>
      </c>
      <c r="AB22" s="64" t="s">
        <v>112</v>
      </c>
      <c r="AC22" s="63">
        <v>3</v>
      </c>
      <c r="AD22" s="63" t="s">
        <v>112</v>
      </c>
      <c r="AE22" s="62" t="s">
        <v>112</v>
      </c>
      <c r="AF22" s="76"/>
      <c r="AG22" s="64">
        <v>1</v>
      </c>
      <c r="AH22" s="63"/>
      <c r="AI22" s="64">
        <v>1231152</v>
      </c>
      <c r="AJ22" s="74">
        <v>765819</v>
      </c>
      <c r="AK22" s="76">
        <v>529758</v>
      </c>
      <c r="AL22" s="72">
        <v>16</v>
      </c>
    </row>
    <row r="23" spans="1:38" ht="13.5">
      <c r="A23" s="45"/>
      <c r="B23" s="59"/>
      <c r="C23" s="59"/>
      <c r="D23" s="59"/>
      <c r="E23" s="59"/>
      <c r="F23" s="79"/>
      <c r="G23" s="80">
        <v>3556</v>
      </c>
      <c r="H23" s="79"/>
      <c r="I23" s="81">
        <v>73635</v>
      </c>
      <c r="J23" s="82"/>
      <c r="K23" s="81"/>
      <c r="L23" s="80">
        <v>1705</v>
      </c>
      <c r="M23" s="80"/>
      <c r="N23" s="79"/>
      <c r="O23" s="81"/>
      <c r="P23" s="80"/>
      <c r="Q23" s="80"/>
      <c r="R23" s="83">
        <f>SUM(O22:Q22)</f>
        <v>117674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9647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153898</v>
      </c>
      <c r="J24" s="65">
        <f>I24/H25*100</f>
        <v>55.3291389538019</v>
      </c>
      <c r="K24" s="64"/>
      <c r="L24" s="63">
        <v>140</v>
      </c>
      <c r="M24" s="63">
        <v>1</v>
      </c>
      <c r="N24" s="62"/>
      <c r="O24" s="64"/>
      <c r="P24" s="63"/>
      <c r="Q24" s="63"/>
      <c r="R24" s="66">
        <f>(O25+P25+Q25)/H25*100</f>
        <v>93.20798130505123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35474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298403</v>
      </c>
      <c r="G25" s="73"/>
      <c r="H25" s="62">
        <v>278150</v>
      </c>
      <c r="I25" s="74"/>
      <c r="J25" s="75"/>
      <c r="K25" s="64">
        <v>273666</v>
      </c>
      <c r="L25" s="76"/>
      <c r="M25" s="76"/>
      <c r="N25" s="62">
        <v>18892</v>
      </c>
      <c r="O25" s="64">
        <v>5719</v>
      </c>
      <c r="P25" s="63">
        <v>90293</v>
      </c>
      <c r="Q25" s="63">
        <v>163246</v>
      </c>
      <c r="R25" s="77"/>
      <c r="S25" s="78">
        <v>81</v>
      </c>
      <c r="T25" s="63">
        <v>796</v>
      </c>
      <c r="U25" s="63">
        <v>112815</v>
      </c>
      <c r="V25" s="63">
        <v>40206</v>
      </c>
      <c r="W25" s="63">
        <v>2068</v>
      </c>
      <c r="X25" s="63">
        <v>40791</v>
      </c>
      <c r="Y25" s="63">
        <v>81393</v>
      </c>
      <c r="Z25" s="63"/>
      <c r="AA25" s="62">
        <v>18642</v>
      </c>
      <c r="AB25" s="64" t="s">
        <v>112</v>
      </c>
      <c r="AC25" s="63">
        <v>3</v>
      </c>
      <c r="AD25" s="63" t="s">
        <v>112</v>
      </c>
      <c r="AE25" s="62" t="s">
        <v>112</v>
      </c>
      <c r="AF25" s="76"/>
      <c r="AG25" s="64">
        <v>1</v>
      </c>
      <c r="AH25" s="63"/>
      <c r="AI25" s="64">
        <v>3088942</v>
      </c>
      <c r="AJ25" s="74">
        <v>1840490</v>
      </c>
      <c r="AK25" s="76">
        <v>1243152</v>
      </c>
      <c r="AL25" s="72">
        <v>25</v>
      </c>
    </row>
    <row r="26" spans="1:38" ht="13.5">
      <c r="A26" s="150"/>
      <c r="B26" s="59"/>
      <c r="C26" s="59"/>
      <c r="D26" s="59"/>
      <c r="E26" s="59"/>
      <c r="F26" s="79"/>
      <c r="G26" s="80">
        <v>20253</v>
      </c>
      <c r="H26" s="79"/>
      <c r="I26" s="81">
        <v>124252</v>
      </c>
      <c r="J26" s="82"/>
      <c r="K26" s="81"/>
      <c r="L26" s="80">
        <v>4248</v>
      </c>
      <c r="M26" s="80">
        <v>236</v>
      </c>
      <c r="N26" s="79"/>
      <c r="O26" s="81"/>
      <c r="P26" s="80"/>
      <c r="Q26" s="80"/>
      <c r="R26" s="83">
        <f>SUM(O25:Q25)</f>
        <v>259258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32551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f>SUM(I15,I24)</f>
        <v>230866</v>
      </c>
      <c r="J27" s="65">
        <f>I27/H28*100</f>
        <v>64.30109263896124</v>
      </c>
      <c r="K27" s="64"/>
      <c r="L27" s="63">
        <v>217</v>
      </c>
      <c r="M27" s="63">
        <v>8</v>
      </c>
      <c r="N27" s="62"/>
      <c r="O27" s="64"/>
      <c r="P27" s="63"/>
      <c r="Q27" s="63"/>
      <c r="R27" s="66">
        <f>(O28+P28+Q28)/H28*100</f>
        <v>94.58359676803913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104309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399452</v>
      </c>
      <c r="G28" s="73"/>
      <c r="H28" s="62">
        <v>359039</v>
      </c>
      <c r="I28" s="74"/>
      <c r="J28" s="75"/>
      <c r="K28" s="64">
        <v>343467</v>
      </c>
      <c r="L28" s="76"/>
      <c r="M28" s="76"/>
      <c r="N28" s="62">
        <v>19447</v>
      </c>
      <c r="O28" s="64">
        <v>7318</v>
      </c>
      <c r="P28" s="63">
        <v>162054</v>
      </c>
      <c r="Q28" s="63">
        <v>170220</v>
      </c>
      <c r="R28" s="77"/>
      <c r="S28" s="78">
        <v>126</v>
      </c>
      <c r="T28" s="63">
        <v>6715</v>
      </c>
      <c r="U28" s="63">
        <v>182809</v>
      </c>
      <c r="V28" s="63">
        <v>41216</v>
      </c>
      <c r="W28" s="63">
        <v>2239</v>
      </c>
      <c r="X28" s="63">
        <v>42910</v>
      </c>
      <c r="Y28" s="63">
        <v>83024</v>
      </c>
      <c r="Z28" s="63"/>
      <c r="AA28" s="62">
        <v>18642</v>
      </c>
      <c r="AB28" s="64">
        <v>1</v>
      </c>
      <c r="AC28" s="63">
        <v>3</v>
      </c>
      <c r="AD28" s="63" t="s">
        <v>112</v>
      </c>
      <c r="AE28" s="62" t="s">
        <v>112</v>
      </c>
      <c r="AF28" s="76"/>
      <c r="AG28" s="64">
        <v>3</v>
      </c>
      <c r="AH28" s="63">
        <v>1</v>
      </c>
      <c r="AI28" s="64">
        <v>4770970</v>
      </c>
      <c r="AJ28" s="74">
        <v>2806041</v>
      </c>
      <c r="AK28" s="76">
        <v>1851891</v>
      </c>
      <c r="AL28" s="72">
        <v>30</v>
      </c>
    </row>
    <row r="29" spans="1:38" ht="13.5">
      <c r="A29" s="150"/>
      <c r="B29" s="59"/>
      <c r="C29" s="59"/>
      <c r="D29" s="59"/>
      <c r="E29" s="59"/>
      <c r="F29" s="79"/>
      <c r="G29" s="80">
        <v>40413</v>
      </c>
      <c r="H29" s="79"/>
      <c r="I29" s="81">
        <v>128173</v>
      </c>
      <c r="J29" s="82"/>
      <c r="K29" s="81"/>
      <c r="L29" s="80">
        <v>8770</v>
      </c>
      <c r="M29" s="80">
        <v>6802</v>
      </c>
      <c r="N29" s="79"/>
      <c r="O29" s="81"/>
      <c r="P29" s="80"/>
      <c r="Q29" s="80"/>
      <c r="R29" s="83">
        <f>SUM(O28:Q28)</f>
        <v>339592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86640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206456</v>
      </c>
      <c r="J30" s="65">
        <f>I30/H31*100</f>
        <v>61.69698382387659</v>
      </c>
      <c r="K30" s="64"/>
      <c r="L30" s="63">
        <v>188</v>
      </c>
      <c r="M30" s="63">
        <v>5</v>
      </c>
      <c r="N30" s="62"/>
      <c r="O30" s="64"/>
      <c r="P30" s="63"/>
      <c r="Q30" s="63"/>
      <c r="R30" s="66">
        <f>(O31+P31+Q31)/H31*100</f>
        <v>94.18848934192793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81024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375042</v>
      </c>
      <c r="G31" s="73"/>
      <c r="H31" s="62">
        <v>334629</v>
      </c>
      <c r="I31" s="74"/>
      <c r="J31" s="75"/>
      <c r="K31" s="64">
        <v>323322</v>
      </c>
      <c r="L31" s="76"/>
      <c r="M31" s="76"/>
      <c r="N31" s="62">
        <v>19447</v>
      </c>
      <c r="O31" s="64">
        <v>6652</v>
      </c>
      <c r="P31" s="63">
        <v>138310</v>
      </c>
      <c r="Q31" s="63">
        <v>170220</v>
      </c>
      <c r="R31" s="86"/>
      <c r="S31" s="78">
        <v>126</v>
      </c>
      <c r="T31" s="63">
        <v>1481</v>
      </c>
      <c r="U31" s="63">
        <v>163633</v>
      </c>
      <c r="V31" s="63">
        <v>41216</v>
      </c>
      <c r="W31" s="63">
        <v>2239</v>
      </c>
      <c r="X31" s="63">
        <v>42910</v>
      </c>
      <c r="Y31" s="63">
        <v>83024</v>
      </c>
      <c r="Z31" s="63"/>
      <c r="AA31" s="62">
        <v>18642</v>
      </c>
      <c r="AB31" s="64" t="s">
        <v>112</v>
      </c>
      <c r="AC31" s="63">
        <v>3</v>
      </c>
      <c r="AD31" s="63" t="s">
        <v>112</v>
      </c>
      <c r="AE31" s="62" t="s">
        <v>112</v>
      </c>
      <c r="AF31" s="76"/>
      <c r="AG31" s="64">
        <v>2</v>
      </c>
      <c r="AH31" s="63"/>
      <c r="AI31" s="64">
        <v>4116145</v>
      </c>
      <c r="AJ31" s="74">
        <v>2478666</v>
      </c>
      <c r="AK31" s="76">
        <v>1619868</v>
      </c>
      <c r="AL31" s="72">
        <v>29</v>
      </c>
    </row>
    <row r="32" spans="1:38" ht="13.5">
      <c r="A32" s="150"/>
      <c r="B32" s="59"/>
      <c r="C32" s="59"/>
      <c r="D32" s="59"/>
      <c r="E32" s="59"/>
      <c r="F32" s="79"/>
      <c r="G32" s="80">
        <v>40413</v>
      </c>
      <c r="H32" s="79"/>
      <c r="I32" s="81">
        <v>128173</v>
      </c>
      <c r="J32" s="82"/>
      <c r="K32" s="81"/>
      <c r="L32" s="80">
        <v>6288</v>
      </c>
      <c r="M32" s="80">
        <v>5019</v>
      </c>
      <c r="N32" s="79"/>
      <c r="O32" s="81"/>
      <c r="P32" s="80"/>
      <c r="Q32" s="80"/>
      <c r="R32" s="83">
        <f>SUM(O31:Q31)</f>
        <v>315182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70775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107312</v>
      </c>
      <c r="J33" s="65">
        <f>I33/H34*100</f>
        <v>74.1581264209748</v>
      </c>
      <c r="K33" s="64"/>
      <c r="L33" s="63">
        <v>56</v>
      </c>
      <c r="M33" s="63">
        <v>3</v>
      </c>
      <c r="N33" s="62"/>
      <c r="O33" s="64"/>
      <c r="P33" s="63"/>
      <c r="Q33" s="63"/>
      <c r="R33" s="66">
        <f>R35/H34*100</f>
        <v>94.72174808405951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24475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149649</v>
      </c>
      <c r="G34" s="73">
        <v>315</v>
      </c>
      <c r="H34" s="62">
        <v>144707</v>
      </c>
      <c r="I34" s="74"/>
      <c r="J34" s="75"/>
      <c r="K34" s="64">
        <v>142055</v>
      </c>
      <c r="L34" s="76"/>
      <c r="M34" s="76"/>
      <c r="N34" s="62">
        <v>7638</v>
      </c>
      <c r="O34" s="64">
        <v>5669</v>
      </c>
      <c r="P34" s="63">
        <v>3424</v>
      </c>
      <c r="Q34" s="63">
        <v>127976</v>
      </c>
      <c r="R34" s="77"/>
      <c r="S34" s="78">
        <v>261</v>
      </c>
      <c r="T34" s="63">
        <v>787</v>
      </c>
      <c r="U34" s="63">
        <v>57592</v>
      </c>
      <c r="V34" s="63">
        <v>48672</v>
      </c>
      <c r="W34" s="63">
        <v>943</v>
      </c>
      <c r="X34" s="63">
        <v>5943</v>
      </c>
      <c r="Y34" s="63">
        <v>30509</v>
      </c>
      <c r="Z34" s="63" t="s">
        <v>112</v>
      </c>
      <c r="AA34" s="62">
        <v>11261</v>
      </c>
      <c r="AB34" s="64">
        <v>3</v>
      </c>
      <c r="AC34" s="63">
        <v>7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1598232</v>
      </c>
      <c r="AJ34" s="74">
        <v>984991</v>
      </c>
      <c r="AK34" s="76">
        <v>759081</v>
      </c>
      <c r="AL34" s="72">
        <v>58</v>
      </c>
    </row>
    <row r="35" spans="1:38" ht="13.5">
      <c r="A35" s="45"/>
      <c r="B35" s="59"/>
      <c r="C35" s="59"/>
      <c r="D35" s="59"/>
      <c r="E35" s="59"/>
      <c r="F35" s="79"/>
      <c r="G35" s="80">
        <v>4627</v>
      </c>
      <c r="H35" s="79"/>
      <c r="I35" s="81">
        <v>37395</v>
      </c>
      <c r="J35" s="82"/>
      <c r="K35" s="81"/>
      <c r="L35" s="80">
        <v>1439</v>
      </c>
      <c r="M35" s="80">
        <v>1213</v>
      </c>
      <c r="N35" s="79"/>
      <c r="O35" s="81"/>
      <c r="P35" s="80"/>
      <c r="Q35" s="80"/>
      <c r="R35" s="83">
        <f>SUM(O34:Q34)</f>
        <v>137069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18537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62437</v>
      </c>
      <c r="J36" s="65">
        <f>I36/H37*100</f>
        <v>41.296770310402074</v>
      </c>
      <c r="K36" s="64"/>
      <c r="L36" s="63">
        <v>46</v>
      </c>
      <c r="M36" s="63">
        <v>0</v>
      </c>
      <c r="N36" s="62"/>
      <c r="O36" s="64"/>
      <c r="P36" s="63"/>
      <c r="Q36" s="63"/>
      <c r="R36" s="66">
        <f>R38/H37*100</f>
        <v>97.0348764146014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147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152026</v>
      </c>
      <c r="G37" s="73">
        <v>0</v>
      </c>
      <c r="H37" s="62">
        <v>151191</v>
      </c>
      <c r="I37" s="74"/>
      <c r="J37" s="75"/>
      <c r="K37" s="64">
        <v>150509</v>
      </c>
      <c r="L37" s="76"/>
      <c r="M37" s="76"/>
      <c r="N37" s="62">
        <v>4483</v>
      </c>
      <c r="O37" s="64">
        <v>21871</v>
      </c>
      <c r="P37" s="63">
        <v>76</v>
      </c>
      <c r="Q37" s="63">
        <v>124761</v>
      </c>
      <c r="R37" s="77"/>
      <c r="S37" s="78">
        <v>20</v>
      </c>
      <c r="T37" s="63">
        <v>111</v>
      </c>
      <c r="U37" s="63">
        <v>11648</v>
      </c>
      <c r="V37" s="63">
        <v>50658</v>
      </c>
      <c r="W37" s="63">
        <v>1879</v>
      </c>
      <c r="X37" s="63">
        <v>14292</v>
      </c>
      <c r="Y37" s="63">
        <v>72583</v>
      </c>
      <c r="Z37" s="63" t="s">
        <v>112</v>
      </c>
      <c r="AA37" s="62">
        <v>12817</v>
      </c>
      <c r="AB37" s="64">
        <v>0</v>
      </c>
      <c r="AC37" s="63">
        <v>3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1170096</v>
      </c>
      <c r="AJ37" s="74">
        <v>708015</v>
      </c>
      <c r="AK37" s="76">
        <v>550655</v>
      </c>
      <c r="AL37" s="72">
        <v>57</v>
      </c>
    </row>
    <row r="38" spans="1:38" ht="13.5">
      <c r="A38" s="45"/>
      <c r="B38" s="59"/>
      <c r="C38" s="59"/>
      <c r="D38" s="59"/>
      <c r="E38" s="59"/>
      <c r="F38" s="79"/>
      <c r="G38" s="80">
        <v>835</v>
      </c>
      <c r="H38" s="79"/>
      <c r="I38" s="81">
        <v>88754</v>
      </c>
      <c r="J38" s="82"/>
      <c r="K38" s="81"/>
      <c r="L38" s="80">
        <v>682</v>
      </c>
      <c r="M38" s="80">
        <v>0</v>
      </c>
      <c r="N38" s="79"/>
      <c r="O38" s="81"/>
      <c r="P38" s="80"/>
      <c r="Q38" s="80"/>
      <c r="R38" s="83">
        <f>SUM(O37:Q37)</f>
        <v>146708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121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169749</v>
      </c>
      <c r="J39" s="65">
        <f>I39/H40*100</f>
        <v>57.36740363233276</v>
      </c>
      <c r="K39" s="64"/>
      <c r="L39" s="63">
        <v>102</v>
      </c>
      <c r="M39" s="63">
        <v>3</v>
      </c>
      <c r="N39" s="62"/>
      <c r="O39" s="64"/>
      <c r="P39" s="63"/>
      <c r="Q39" s="63"/>
      <c r="R39" s="66">
        <f>R41/H40*100</f>
        <v>95.90365598956397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24622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301675</v>
      </c>
      <c r="G40" s="73">
        <v>315</v>
      </c>
      <c r="H40" s="62">
        <v>295898</v>
      </c>
      <c r="I40" s="74"/>
      <c r="J40" s="75"/>
      <c r="K40" s="64">
        <v>292564</v>
      </c>
      <c r="L40" s="76"/>
      <c r="M40" s="76"/>
      <c r="N40" s="62">
        <v>12121</v>
      </c>
      <c r="O40" s="64">
        <v>27540</v>
      </c>
      <c r="P40" s="63">
        <v>3500</v>
      </c>
      <c r="Q40" s="63">
        <v>252737</v>
      </c>
      <c r="R40" s="77">
        <v>0</v>
      </c>
      <c r="S40" s="78">
        <v>281</v>
      </c>
      <c r="T40" s="63">
        <v>898</v>
      </c>
      <c r="U40" s="63">
        <v>69240</v>
      </c>
      <c r="V40" s="63">
        <v>99330</v>
      </c>
      <c r="W40" s="63">
        <v>2822</v>
      </c>
      <c r="X40" s="63">
        <v>20235</v>
      </c>
      <c r="Y40" s="63">
        <v>103092</v>
      </c>
      <c r="Z40" s="63"/>
      <c r="AA40" s="62">
        <v>24078</v>
      </c>
      <c r="AB40" s="64">
        <v>3</v>
      </c>
      <c r="AC40" s="63">
        <v>10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2768328</v>
      </c>
      <c r="AJ40" s="74">
        <v>1693006</v>
      </c>
      <c r="AK40" s="76">
        <v>1309736</v>
      </c>
      <c r="AL40" s="72">
        <v>115</v>
      </c>
    </row>
    <row r="41" spans="1:38" ht="13.5">
      <c r="A41" s="150"/>
      <c r="B41" s="59"/>
      <c r="C41" s="59"/>
      <c r="D41" s="59"/>
      <c r="E41" s="59"/>
      <c r="F41" s="79"/>
      <c r="G41" s="80">
        <v>5462</v>
      </c>
      <c r="H41" s="79"/>
      <c r="I41" s="81">
        <v>126149</v>
      </c>
      <c r="J41" s="82"/>
      <c r="K41" s="81"/>
      <c r="L41" s="80">
        <v>2121</v>
      </c>
      <c r="M41" s="80">
        <v>1213</v>
      </c>
      <c r="N41" s="79"/>
      <c r="O41" s="81"/>
      <c r="P41" s="80"/>
      <c r="Q41" s="80"/>
      <c r="R41" s="83">
        <f>SUM(O40:Q40)</f>
        <v>283777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18658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380936</v>
      </c>
      <c r="J42" s="65">
        <f>I42/H43*100</f>
        <v>27.846646656598278</v>
      </c>
      <c r="K42" s="64"/>
      <c r="L42" s="63">
        <v>384</v>
      </c>
      <c r="M42" s="63" t="s">
        <v>112</v>
      </c>
      <c r="N42" s="62"/>
      <c r="O42" s="64"/>
      <c r="P42" s="63"/>
      <c r="Q42" s="63"/>
      <c r="R42" s="66">
        <f>R44/H43*100</f>
        <v>72.29421818187134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10016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1406313</v>
      </c>
      <c r="G43" s="73">
        <v>23223</v>
      </c>
      <c r="H43" s="62">
        <v>1367978</v>
      </c>
      <c r="I43" s="74"/>
      <c r="J43" s="75"/>
      <c r="K43" s="64">
        <v>1364311</v>
      </c>
      <c r="L43" s="76"/>
      <c r="M43" s="76"/>
      <c r="N43" s="62">
        <v>379009</v>
      </c>
      <c r="O43" s="64">
        <v>179283</v>
      </c>
      <c r="P43" s="63">
        <v>6765</v>
      </c>
      <c r="Q43" s="63">
        <v>802921</v>
      </c>
      <c r="R43" s="77"/>
      <c r="S43" s="78">
        <v>207</v>
      </c>
      <c r="T43" s="63">
        <v>1199</v>
      </c>
      <c r="U43" s="63">
        <v>70362</v>
      </c>
      <c r="V43" s="63">
        <v>309168</v>
      </c>
      <c r="W43" s="63">
        <v>19230</v>
      </c>
      <c r="X43" s="63">
        <v>128382</v>
      </c>
      <c r="Y43" s="63">
        <v>839430</v>
      </c>
      <c r="Z43" s="63" t="s">
        <v>112</v>
      </c>
      <c r="AA43" s="62">
        <v>220802</v>
      </c>
      <c r="AB43" s="64">
        <v>20</v>
      </c>
      <c r="AC43" s="63">
        <v>32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9454332</v>
      </c>
      <c r="AJ43" s="74">
        <v>5798045</v>
      </c>
      <c r="AK43" s="76">
        <v>4391253</v>
      </c>
      <c r="AL43" s="72">
        <v>1690</v>
      </c>
    </row>
    <row r="44" spans="1:38" ht="13.5">
      <c r="A44" s="45"/>
      <c r="B44" s="59"/>
      <c r="C44" s="59"/>
      <c r="D44" s="59"/>
      <c r="E44" s="59"/>
      <c r="F44" s="79"/>
      <c r="G44" s="80">
        <v>15112</v>
      </c>
      <c r="H44" s="79"/>
      <c r="I44" s="81">
        <v>987042</v>
      </c>
      <c r="J44" s="82"/>
      <c r="K44" s="81"/>
      <c r="L44" s="80">
        <v>3667</v>
      </c>
      <c r="M44" s="80">
        <v>0</v>
      </c>
      <c r="N44" s="79"/>
      <c r="O44" s="81"/>
      <c r="P44" s="80"/>
      <c r="Q44" s="80"/>
      <c r="R44" s="83">
        <f>SUM(O43:Q43)</f>
        <v>988969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7865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550685</v>
      </c>
      <c r="J45" s="65">
        <f>I45/H46*100</f>
        <v>33.09651680774289</v>
      </c>
      <c r="K45" s="64"/>
      <c r="L45" s="63">
        <v>486</v>
      </c>
      <c r="M45" s="63">
        <v>3</v>
      </c>
      <c r="N45" s="62"/>
      <c r="O45" s="64"/>
      <c r="P45" s="63"/>
      <c r="Q45" s="63"/>
      <c r="R45" s="66">
        <f>R47/H46*100</f>
        <v>76.49283961064405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34638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1707988</v>
      </c>
      <c r="G46" s="73">
        <v>23538</v>
      </c>
      <c r="H46" s="62">
        <v>1663876</v>
      </c>
      <c r="I46" s="74"/>
      <c r="J46" s="75"/>
      <c r="K46" s="64">
        <v>1656875</v>
      </c>
      <c r="L46" s="76"/>
      <c r="M46" s="76"/>
      <c r="N46" s="62">
        <v>391130</v>
      </c>
      <c r="O46" s="64">
        <v>206823</v>
      </c>
      <c r="P46" s="63">
        <v>10265</v>
      </c>
      <c r="Q46" s="63">
        <v>1055658</v>
      </c>
      <c r="R46" s="86"/>
      <c r="S46" s="78">
        <v>488</v>
      </c>
      <c r="T46" s="63">
        <v>2097</v>
      </c>
      <c r="U46" s="63">
        <v>139602</v>
      </c>
      <c r="V46" s="63">
        <v>408498</v>
      </c>
      <c r="W46" s="63">
        <v>22052</v>
      </c>
      <c r="X46" s="63">
        <v>148617</v>
      </c>
      <c r="Y46" s="63">
        <v>942522</v>
      </c>
      <c r="Z46" s="63"/>
      <c r="AA46" s="62">
        <v>244880</v>
      </c>
      <c r="AB46" s="64">
        <v>23</v>
      </c>
      <c r="AC46" s="63">
        <v>42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12222660</v>
      </c>
      <c r="AJ46" s="74">
        <v>7491051</v>
      </c>
      <c r="AK46" s="76">
        <v>5700989</v>
      </c>
      <c r="AL46" s="72">
        <v>1805</v>
      </c>
    </row>
    <row r="47" spans="1:38" ht="13.5">
      <c r="A47" s="150"/>
      <c r="B47" s="59"/>
      <c r="C47" s="59"/>
      <c r="D47" s="59"/>
      <c r="E47" s="59"/>
      <c r="F47" s="79"/>
      <c r="G47" s="80">
        <v>20574</v>
      </c>
      <c r="H47" s="79"/>
      <c r="I47" s="81">
        <v>1113191</v>
      </c>
      <c r="J47" s="82"/>
      <c r="K47" s="81"/>
      <c r="L47" s="80">
        <v>5788</v>
      </c>
      <c r="M47" s="80">
        <v>1213</v>
      </c>
      <c r="N47" s="79"/>
      <c r="O47" s="81"/>
      <c r="P47" s="80"/>
      <c r="Q47" s="80"/>
      <c r="R47" s="83">
        <f>SUM(O46:Q46)</f>
        <v>1272746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26523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781551</v>
      </c>
      <c r="J54" s="65">
        <f>I54/H55*100</f>
        <v>38.63489073935386</v>
      </c>
      <c r="K54" s="64">
        <f aca="true" t="shared" si="1" ref="K54:Q56">SUM(K9,K12,K18,K21,K33,K36,K42)</f>
        <v>0</v>
      </c>
      <c r="L54" s="63">
        <f t="shared" si="1"/>
        <v>703</v>
      </c>
      <c r="M54" s="63">
        <f t="shared" si="1"/>
        <v>11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79.7036949155056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138947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2107440</v>
      </c>
      <c r="G55" s="73">
        <f t="shared" si="0"/>
        <v>23538</v>
      </c>
      <c r="H55" s="62">
        <f t="shared" si="0"/>
        <v>2022915</v>
      </c>
      <c r="I55" s="74">
        <f t="shared" si="0"/>
        <v>0</v>
      </c>
      <c r="J55" s="88"/>
      <c r="K55" s="64">
        <f t="shared" si="1"/>
        <v>2000342</v>
      </c>
      <c r="L55" s="76">
        <f t="shared" si="1"/>
        <v>0</v>
      </c>
      <c r="M55" s="76">
        <f t="shared" si="1"/>
        <v>0</v>
      </c>
      <c r="N55" s="62">
        <f t="shared" si="1"/>
        <v>410577</v>
      </c>
      <c r="O55" s="64">
        <f t="shared" si="1"/>
        <v>214141</v>
      </c>
      <c r="P55" s="63">
        <f t="shared" si="1"/>
        <v>172319</v>
      </c>
      <c r="Q55" s="63">
        <f t="shared" si="1"/>
        <v>1225878</v>
      </c>
      <c r="R55" s="77"/>
      <c r="S55" s="78">
        <f t="shared" si="2"/>
        <v>614</v>
      </c>
      <c r="T55" s="63">
        <f t="shared" si="2"/>
        <v>8812</v>
      </c>
      <c r="U55" s="63">
        <f t="shared" si="2"/>
        <v>322411</v>
      </c>
      <c r="V55" s="63">
        <f t="shared" si="2"/>
        <v>449714</v>
      </c>
      <c r="W55" s="63">
        <f t="shared" si="2"/>
        <v>24291</v>
      </c>
      <c r="X55" s="63">
        <f t="shared" si="2"/>
        <v>191527</v>
      </c>
      <c r="Y55" s="63">
        <f t="shared" si="2"/>
        <v>1025546</v>
      </c>
      <c r="Z55" s="63">
        <f t="shared" si="2"/>
        <v>0</v>
      </c>
      <c r="AA55" s="62">
        <f t="shared" si="2"/>
        <v>263522</v>
      </c>
      <c r="AB55" s="64">
        <f t="shared" si="2"/>
        <v>24</v>
      </c>
      <c r="AC55" s="64">
        <f t="shared" si="2"/>
        <v>45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3</v>
      </c>
      <c r="AH55" s="63">
        <f t="shared" si="2"/>
        <v>1</v>
      </c>
      <c r="AI55" s="64">
        <f t="shared" si="2"/>
        <v>16993630</v>
      </c>
      <c r="AJ55" s="74">
        <f t="shared" si="2"/>
        <v>10297092</v>
      </c>
      <c r="AK55" s="76">
        <f t="shared" si="2"/>
        <v>7552880</v>
      </c>
      <c r="AL55" s="72">
        <f t="shared" si="2"/>
        <v>1835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60987</v>
      </c>
      <c r="H56" s="91">
        <f>SUM(H11,H14,H20,H23,H35,H38,H44)</f>
        <v>0</v>
      </c>
      <c r="I56" s="93">
        <f>SUM(I11,I14,I20,I23,I35,I38,I44)</f>
        <v>1241364</v>
      </c>
      <c r="J56" s="91"/>
      <c r="K56" s="93">
        <f t="shared" si="1"/>
        <v>0</v>
      </c>
      <c r="L56" s="92">
        <f t="shared" si="1"/>
        <v>14558</v>
      </c>
      <c r="M56" s="92">
        <f t="shared" si="1"/>
        <v>8015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1612338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113163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111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">
      <selection activeCell="AK34" sqref="AK34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98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伊予市　　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21375</v>
      </c>
      <c r="J9" s="65">
        <f>I9/H10*100</f>
        <v>100</v>
      </c>
      <c r="K9" s="64"/>
      <c r="L9" s="63">
        <v>17</v>
      </c>
      <c r="M9" s="63">
        <v>2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25966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21375</v>
      </c>
      <c r="G10" s="73"/>
      <c r="H10" s="62">
        <v>21375</v>
      </c>
      <c r="I10" s="74"/>
      <c r="J10" s="75"/>
      <c r="K10" s="64">
        <v>19924</v>
      </c>
      <c r="L10" s="76"/>
      <c r="M10" s="76"/>
      <c r="N10" s="62"/>
      <c r="O10" s="64">
        <v>855</v>
      </c>
      <c r="P10" s="63">
        <v>20520</v>
      </c>
      <c r="Q10" s="63"/>
      <c r="R10" s="77"/>
      <c r="S10" s="78">
        <v>512</v>
      </c>
      <c r="T10" s="63">
        <v>2576</v>
      </c>
      <c r="U10" s="63">
        <v>18287</v>
      </c>
      <c r="V10" s="63"/>
      <c r="W10" s="63"/>
      <c r="X10" s="63"/>
      <c r="Y10" s="63"/>
      <c r="Z10" s="63"/>
      <c r="AA10" s="62"/>
      <c r="AB10" s="64">
        <v>2</v>
      </c>
      <c r="AC10" s="63"/>
      <c r="AD10" s="63">
        <v>1</v>
      </c>
      <c r="AE10" s="62"/>
      <c r="AF10" s="76"/>
      <c r="AG10" s="64">
        <v>4</v>
      </c>
      <c r="AH10" s="63"/>
      <c r="AI10" s="64">
        <v>517138</v>
      </c>
      <c r="AJ10" s="74">
        <v>361258</v>
      </c>
      <c r="AK10" s="76">
        <v>220588</v>
      </c>
      <c r="AL10" s="72">
        <v>1</v>
      </c>
    </row>
    <row r="11" spans="1:38" ht="13.5">
      <c r="A11" s="150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596</v>
      </c>
      <c r="M11" s="80">
        <v>855</v>
      </c>
      <c r="N11" s="79"/>
      <c r="O11" s="81"/>
      <c r="P11" s="80"/>
      <c r="Q11" s="80"/>
      <c r="R11" s="83">
        <f>SUM(O10:Q10)</f>
        <v>21375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17291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24252</v>
      </c>
      <c r="J12" s="65">
        <f>I12/H13*100</f>
        <v>100</v>
      </c>
      <c r="K12" s="64"/>
      <c r="L12" s="63">
        <v>25</v>
      </c>
      <c r="M12" s="63"/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20638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24252</v>
      </c>
      <c r="G13" s="73"/>
      <c r="H13" s="62">
        <v>24252</v>
      </c>
      <c r="I13" s="74"/>
      <c r="J13" s="75"/>
      <c r="K13" s="64">
        <v>23721</v>
      </c>
      <c r="L13" s="76"/>
      <c r="M13" s="76"/>
      <c r="N13" s="62"/>
      <c r="O13" s="64">
        <v>72</v>
      </c>
      <c r="P13" s="63">
        <v>23256</v>
      </c>
      <c r="Q13" s="63">
        <v>924</v>
      </c>
      <c r="R13" s="77"/>
      <c r="S13" s="78"/>
      <c r="T13" s="63">
        <v>218</v>
      </c>
      <c r="U13" s="63">
        <v>23473</v>
      </c>
      <c r="V13" s="63">
        <v>561</v>
      </c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413076</v>
      </c>
      <c r="AJ13" s="74">
        <v>301130</v>
      </c>
      <c r="AK13" s="76">
        <v>169848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>
        <v>531</v>
      </c>
      <c r="M14" s="80"/>
      <c r="N14" s="79"/>
      <c r="O14" s="81"/>
      <c r="P14" s="80"/>
      <c r="Q14" s="80"/>
      <c r="R14" s="83">
        <f>SUM(O13:Q13)</f>
        <v>24252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19495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45627</v>
      </c>
      <c r="J15" s="65">
        <f>I15/H16*100</f>
        <v>100</v>
      </c>
      <c r="K15" s="64"/>
      <c r="L15" s="63">
        <v>42</v>
      </c>
      <c r="M15" s="63">
        <v>2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46604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45627</v>
      </c>
      <c r="G16" s="73"/>
      <c r="H16" s="62">
        <v>45627</v>
      </c>
      <c r="I16" s="74"/>
      <c r="J16" s="75"/>
      <c r="K16" s="64">
        <v>43645</v>
      </c>
      <c r="L16" s="76"/>
      <c r="M16" s="76"/>
      <c r="N16" s="62"/>
      <c r="O16" s="64">
        <v>927</v>
      </c>
      <c r="P16" s="63">
        <v>43776</v>
      </c>
      <c r="Q16" s="63">
        <v>924</v>
      </c>
      <c r="R16" s="77"/>
      <c r="S16" s="78">
        <v>512</v>
      </c>
      <c r="T16" s="63">
        <v>2794</v>
      </c>
      <c r="U16" s="63">
        <v>41760</v>
      </c>
      <c r="V16" s="63">
        <v>561</v>
      </c>
      <c r="W16" s="63"/>
      <c r="X16" s="63"/>
      <c r="Y16" s="63"/>
      <c r="Z16" s="63"/>
      <c r="AA16" s="62"/>
      <c r="AB16" s="64">
        <v>2</v>
      </c>
      <c r="AC16" s="63" t="s">
        <v>112</v>
      </c>
      <c r="AD16" s="63">
        <v>1</v>
      </c>
      <c r="AE16" s="62" t="s">
        <v>112</v>
      </c>
      <c r="AF16" s="76"/>
      <c r="AG16" s="64">
        <v>4</v>
      </c>
      <c r="AH16" s="63"/>
      <c r="AI16" s="64">
        <v>930214</v>
      </c>
      <c r="AJ16" s="74">
        <v>662388</v>
      </c>
      <c r="AK16" s="76">
        <v>390436</v>
      </c>
      <c r="AL16" s="72">
        <v>2</v>
      </c>
    </row>
    <row r="17" spans="1:38" ht="13.5">
      <c r="A17" s="150"/>
      <c r="B17" s="59"/>
      <c r="C17" s="59"/>
      <c r="D17" s="59"/>
      <c r="E17" s="59"/>
      <c r="F17" s="79"/>
      <c r="G17" s="80"/>
      <c r="H17" s="79"/>
      <c r="I17" s="81"/>
      <c r="J17" s="82"/>
      <c r="K17" s="81"/>
      <c r="L17" s="80">
        <v>1127</v>
      </c>
      <c r="M17" s="80">
        <v>855</v>
      </c>
      <c r="N17" s="79"/>
      <c r="O17" s="81"/>
      <c r="P17" s="80"/>
      <c r="Q17" s="80"/>
      <c r="R17" s="83">
        <f>SUM(O16:Q16)</f>
        <v>45627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36786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28442</v>
      </c>
      <c r="J18" s="65">
        <f>I18/H19*100</f>
        <v>79.83495200134733</v>
      </c>
      <c r="K18" s="64"/>
      <c r="L18" s="63">
        <v>24</v>
      </c>
      <c r="M18" s="63">
        <v>1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21227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35626</v>
      </c>
      <c r="G19" s="73"/>
      <c r="H19" s="62">
        <v>35626</v>
      </c>
      <c r="I19" s="74"/>
      <c r="J19" s="75"/>
      <c r="K19" s="64">
        <v>34702</v>
      </c>
      <c r="L19" s="76"/>
      <c r="M19" s="76"/>
      <c r="N19" s="62"/>
      <c r="O19" s="64">
        <v>624</v>
      </c>
      <c r="P19" s="63">
        <v>16148</v>
      </c>
      <c r="Q19" s="63">
        <v>18854</v>
      </c>
      <c r="R19" s="77"/>
      <c r="S19" s="78">
        <v>39</v>
      </c>
      <c r="T19" s="63">
        <v>126</v>
      </c>
      <c r="U19" s="63">
        <v>19385</v>
      </c>
      <c r="V19" s="63">
        <v>8892</v>
      </c>
      <c r="W19" s="63">
        <v>444</v>
      </c>
      <c r="X19" s="63">
        <v>4901</v>
      </c>
      <c r="Y19" s="63">
        <v>1839</v>
      </c>
      <c r="Z19" s="63"/>
      <c r="AA19" s="62"/>
      <c r="AB19" s="64">
        <v>1</v>
      </c>
      <c r="AC19" s="63" t="s">
        <v>112</v>
      </c>
      <c r="AD19" s="63" t="s">
        <v>112</v>
      </c>
      <c r="AE19" s="62">
        <v>1</v>
      </c>
      <c r="AF19" s="76"/>
      <c r="AG19" s="64"/>
      <c r="AH19" s="63"/>
      <c r="AI19" s="64">
        <v>435461</v>
      </c>
      <c r="AJ19" s="74">
        <v>318181</v>
      </c>
      <c r="AK19" s="76">
        <v>195416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7184</v>
      </c>
      <c r="J20" s="82"/>
      <c r="K20" s="81"/>
      <c r="L20" s="80">
        <v>309</v>
      </c>
      <c r="M20" s="80">
        <v>615</v>
      </c>
      <c r="N20" s="79"/>
      <c r="O20" s="81"/>
      <c r="P20" s="80"/>
      <c r="Q20" s="80"/>
      <c r="R20" s="83">
        <f>SUM(O19:Q19)</f>
        <v>35626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14683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50467</v>
      </c>
      <c r="J21" s="65">
        <f>I21/H22*100</f>
        <v>46.54425056258531</v>
      </c>
      <c r="K21" s="64"/>
      <c r="L21" s="63">
        <v>29</v>
      </c>
      <c r="M21" s="63"/>
      <c r="N21" s="62"/>
      <c r="O21" s="64"/>
      <c r="P21" s="63"/>
      <c r="Q21" s="63"/>
      <c r="R21" s="66">
        <f>(O22+P22+Q22)/H22*100</f>
        <v>96.49352565757923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11898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116430</v>
      </c>
      <c r="G22" s="73"/>
      <c r="H22" s="62">
        <v>108428</v>
      </c>
      <c r="I22" s="74"/>
      <c r="J22" s="75"/>
      <c r="K22" s="64">
        <v>107886</v>
      </c>
      <c r="L22" s="76"/>
      <c r="M22" s="76"/>
      <c r="N22" s="62">
        <v>3802</v>
      </c>
      <c r="O22" s="64">
        <v>54</v>
      </c>
      <c r="P22" s="63">
        <v>22414</v>
      </c>
      <c r="Q22" s="63">
        <v>82158</v>
      </c>
      <c r="R22" s="77"/>
      <c r="S22" s="78">
        <v>10</v>
      </c>
      <c r="T22" s="63">
        <v>252</v>
      </c>
      <c r="U22" s="63">
        <v>29428</v>
      </c>
      <c r="V22" s="63">
        <v>20777</v>
      </c>
      <c r="W22" s="63">
        <v>1719</v>
      </c>
      <c r="X22" s="63">
        <v>25003</v>
      </c>
      <c r="Y22" s="63">
        <v>31239</v>
      </c>
      <c r="Z22" s="63"/>
      <c r="AA22" s="62">
        <v>3657</v>
      </c>
      <c r="AB22" s="64" t="s">
        <v>112</v>
      </c>
      <c r="AC22" s="63">
        <v>1</v>
      </c>
      <c r="AD22" s="63" t="s">
        <v>112</v>
      </c>
      <c r="AE22" s="62" t="s">
        <v>112</v>
      </c>
      <c r="AF22" s="76"/>
      <c r="AG22" s="64"/>
      <c r="AH22" s="63"/>
      <c r="AI22" s="64">
        <v>1134603</v>
      </c>
      <c r="AJ22" s="74">
        <v>704877</v>
      </c>
      <c r="AK22" s="76">
        <v>465133</v>
      </c>
      <c r="AL22" s="72">
        <v>14</v>
      </c>
    </row>
    <row r="23" spans="1:38" ht="13.5">
      <c r="A23" s="45"/>
      <c r="B23" s="59"/>
      <c r="C23" s="59"/>
      <c r="D23" s="59"/>
      <c r="E23" s="59"/>
      <c r="F23" s="79"/>
      <c r="G23" s="80">
        <v>8002</v>
      </c>
      <c r="H23" s="79"/>
      <c r="I23" s="81">
        <v>57961</v>
      </c>
      <c r="J23" s="82"/>
      <c r="K23" s="81"/>
      <c r="L23" s="80">
        <v>542</v>
      </c>
      <c r="M23" s="80"/>
      <c r="N23" s="79"/>
      <c r="O23" s="81"/>
      <c r="P23" s="80"/>
      <c r="Q23" s="80"/>
      <c r="R23" s="83">
        <f>SUM(O22:Q22)</f>
        <v>104626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10427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78909</v>
      </c>
      <c r="J24" s="65">
        <f>I24/H25*100</f>
        <v>54.77737515098505</v>
      </c>
      <c r="K24" s="64"/>
      <c r="L24" s="63">
        <v>53</v>
      </c>
      <c r="M24" s="63">
        <v>1</v>
      </c>
      <c r="N24" s="62"/>
      <c r="O24" s="64"/>
      <c r="P24" s="63"/>
      <c r="Q24" s="63"/>
      <c r="R24" s="66">
        <f>(O25+P25+Q25)/H25*100</f>
        <v>97.36071195523901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33125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152056</v>
      </c>
      <c r="G25" s="73"/>
      <c r="H25" s="62">
        <v>144054</v>
      </c>
      <c r="I25" s="74"/>
      <c r="J25" s="75"/>
      <c r="K25" s="64">
        <v>142588</v>
      </c>
      <c r="L25" s="76"/>
      <c r="M25" s="76"/>
      <c r="N25" s="62">
        <v>3802</v>
      </c>
      <c r="O25" s="64">
        <v>678</v>
      </c>
      <c r="P25" s="63">
        <v>38562</v>
      </c>
      <c r="Q25" s="63">
        <v>101012</v>
      </c>
      <c r="R25" s="77"/>
      <c r="S25" s="78">
        <v>49</v>
      </c>
      <c r="T25" s="63">
        <v>378</v>
      </c>
      <c r="U25" s="63">
        <v>48813</v>
      </c>
      <c r="V25" s="63">
        <v>29669</v>
      </c>
      <c r="W25" s="63">
        <v>2163</v>
      </c>
      <c r="X25" s="63">
        <v>29904</v>
      </c>
      <c r="Y25" s="63">
        <v>33078</v>
      </c>
      <c r="Z25" s="63"/>
      <c r="AA25" s="62">
        <v>3657</v>
      </c>
      <c r="AB25" s="64">
        <v>1</v>
      </c>
      <c r="AC25" s="63">
        <v>1</v>
      </c>
      <c r="AD25" s="63" t="s">
        <v>112</v>
      </c>
      <c r="AE25" s="62">
        <v>1</v>
      </c>
      <c r="AF25" s="76"/>
      <c r="AG25" s="64"/>
      <c r="AH25" s="63"/>
      <c r="AI25" s="64">
        <v>1570064</v>
      </c>
      <c r="AJ25" s="74">
        <v>1023058</v>
      </c>
      <c r="AK25" s="76">
        <v>660549</v>
      </c>
      <c r="AL25" s="72">
        <v>20</v>
      </c>
    </row>
    <row r="26" spans="1:38" ht="13.5">
      <c r="A26" s="150"/>
      <c r="B26" s="59"/>
      <c r="C26" s="59"/>
      <c r="D26" s="59"/>
      <c r="E26" s="59"/>
      <c r="F26" s="79"/>
      <c r="G26" s="80">
        <v>8002</v>
      </c>
      <c r="H26" s="79"/>
      <c r="I26" s="81">
        <v>65145</v>
      </c>
      <c r="J26" s="82"/>
      <c r="K26" s="81"/>
      <c r="L26" s="80">
        <v>851</v>
      </c>
      <c r="M26" s="80">
        <v>615</v>
      </c>
      <c r="N26" s="79"/>
      <c r="O26" s="81"/>
      <c r="P26" s="80"/>
      <c r="Q26" s="80"/>
      <c r="R26" s="83">
        <f>SUM(O25:Q25)</f>
        <v>140252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25110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124536</v>
      </c>
      <c r="J27" s="65">
        <f>I27/H28*100</f>
        <v>65.65549527891565</v>
      </c>
      <c r="K27" s="64"/>
      <c r="L27" s="63">
        <v>95</v>
      </c>
      <c r="M27" s="63">
        <v>3</v>
      </c>
      <c r="N27" s="62"/>
      <c r="O27" s="64"/>
      <c r="P27" s="63"/>
      <c r="Q27" s="63"/>
      <c r="R27" s="66">
        <f>(O28+P28+Q28)/H28*100</f>
        <v>97.99558205618908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79729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197683</v>
      </c>
      <c r="G28" s="73"/>
      <c r="H28" s="62">
        <v>189681</v>
      </c>
      <c r="I28" s="74"/>
      <c r="J28" s="75"/>
      <c r="K28" s="64">
        <v>186233</v>
      </c>
      <c r="L28" s="76"/>
      <c r="M28" s="76"/>
      <c r="N28" s="62">
        <v>3802</v>
      </c>
      <c r="O28" s="64">
        <v>1605</v>
      </c>
      <c r="P28" s="63">
        <v>82338</v>
      </c>
      <c r="Q28" s="63">
        <v>101936</v>
      </c>
      <c r="R28" s="77"/>
      <c r="S28" s="78">
        <v>561</v>
      </c>
      <c r="T28" s="63">
        <v>3172</v>
      </c>
      <c r="U28" s="63">
        <v>90573</v>
      </c>
      <c r="V28" s="63">
        <v>30230</v>
      </c>
      <c r="W28" s="63">
        <v>2163</v>
      </c>
      <c r="X28" s="63">
        <v>29904</v>
      </c>
      <c r="Y28" s="63">
        <v>33078</v>
      </c>
      <c r="Z28" s="63"/>
      <c r="AA28" s="62">
        <v>3657</v>
      </c>
      <c r="AB28" s="64">
        <v>3</v>
      </c>
      <c r="AC28" s="63">
        <v>1</v>
      </c>
      <c r="AD28" s="63">
        <v>1</v>
      </c>
      <c r="AE28" s="62">
        <v>1</v>
      </c>
      <c r="AF28" s="76"/>
      <c r="AG28" s="64">
        <v>4</v>
      </c>
      <c r="AH28" s="63"/>
      <c r="AI28" s="64">
        <v>2500278</v>
      </c>
      <c r="AJ28" s="74">
        <v>1685446</v>
      </c>
      <c r="AK28" s="76">
        <v>1050985</v>
      </c>
      <c r="AL28" s="72">
        <v>22</v>
      </c>
    </row>
    <row r="29" spans="1:38" ht="13.5">
      <c r="A29" s="150"/>
      <c r="B29" s="59"/>
      <c r="C29" s="59"/>
      <c r="D29" s="59"/>
      <c r="E29" s="59"/>
      <c r="F29" s="79"/>
      <c r="G29" s="80">
        <v>8002</v>
      </c>
      <c r="H29" s="79"/>
      <c r="I29" s="81">
        <v>65145</v>
      </c>
      <c r="J29" s="82"/>
      <c r="K29" s="81"/>
      <c r="L29" s="80">
        <v>1978</v>
      </c>
      <c r="M29" s="80">
        <v>1470</v>
      </c>
      <c r="N29" s="79"/>
      <c r="O29" s="81"/>
      <c r="P29" s="80"/>
      <c r="Q29" s="80"/>
      <c r="R29" s="83">
        <f>SUM(O28:Q28)</f>
        <v>185879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61896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103161</v>
      </c>
      <c r="J30" s="65">
        <f>I30/H31*100</f>
        <v>61.2937150190724</v>
      </c>
      <c r="K30" s="64"/>
      <c r="L30" s="63">
        <v>78</v>
      </c>
      <c r="M30" s="63">
        <v>1</v>
      </c>
      <c r="N30" s="62"/>
      <c r="O30" s="64"/>
      <c r="P30" s="63"/>
      <c r="Q30" s="63"/>
      <c r="R30" s="66">
        <f>(O31+P31+Q31)/H31*100</f>
        <v>97.74101933383243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53763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176308</v>
      </c>
      <c r="G31" s="73"/>
      <c r="H31" s="62">
        <v>168306</v>
      </c>
      <c r="I31" s="74"/>
      <c r="J31" s="75"/>
      <c r="K31" s="64">
        <v>166309</v>
      </c>
      <c r="L31" s="76"/>
      <c r="M31" s="76"/>
      <c r="N31" s="62">
        <v>3802</v>
      </c>
      <c r="O31" s="64">
        <v>750</v>
      </c>
      <c r="P31" s="63">
        <v>61818</v>
      </c>
      <c r="Q31" s="63">
        <v>101936</v>
      </c>
      <c r="R31" s="86"/>
      <c r="S31" s="78">
        <v>49</v>
      </c>
      <c r="T31" s="63">
        <v>596</v>
      </c>
      <c r="U31" s="63">
        <v>72286</v>
      </c>
      <c r="V31" s="63">
        <v>30230</v>
      </c>
      <c r="W31" s="63">
        <v>2163</v>
      </c>
      <c r="X31" s="63">
        <v>29904</v>
      </c>
      <c r="Y31" s="63">
        <v>33078</v>
      </c>
      <c r="Z31" s="63"/>
      <c r="AA31" s="62">
        <v>3657</v>
      </c>
      <c r="AB31" s="64">
        <v>1</v>
      </c>
      <c r="AC31" s="63">
        <v>1</v>
      </c>
      <c r="AD31" s="63" t="s">
        <v>112</v>
      </c>
      <c r="AE31" s="62">
        <v>1</v>
      </c>
      <c r="AF31" s="76"/>
      <c r="AG31" s="64"/>
      <c r="AH31" s="63"/>
      <c r="AI31" s="64">
        <v>1983140</v>
      </c>
      <c r="AJ31" s="74">
        <v>1324188</v>
      </c>
      <c r="AK31" s="76">
        <v>830397</v>
      </c>
      <c r="AL31" s="72">
        <v>21</v>
      </c>
    </row>
    <row r="32" spans="1:38" ht="13.5">
      <c r="A32" s="150"/>
      <c r="B32" s="59"/>
      <c r="C32" s="59"/>
      <c r="D32" s="59"/>
      <c r="E32" s="59"/>
      <c r="F32" s="79"/>
      <c r="G32" s="80">
        <v>8002</v>
      </c>
      <c r="H32" s="79"/>
      <c r="I32" s="81">
        <v>65145</v>
      </c>
      <c r="J32" s="82"/>
      <c r="K32" s="81"/>
      <c r="L32" s="80">
        <v>1382</v>
      </c>
      <c r="M32" s="80">
        <v>615</v>
      </c>
      <c r="N32" s="79"/>
      <c r="O32" s="81"/>
      <c r="P32" s="80"/>
      <c r="Q32" s="80"/>
      <c r="R32" s="83">
        <f>SUM(O31:Q31)</f>
        <v>164504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44605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36668</v>
      </c>
      <c r="J33" s="65">
        <f>I33/H34*100</f>
        <v>68.14853362078578</v>
      </c>
      <c r="K33" s="64"/>
      <c r="L33" s="63">
        <v>22</v>
      </c>
      <c r="M33" s="63" t="s">
        <v>112</v>
      </c>
      <c r="N33" s="62"/>
      <c r="O33" s="64"/>
      <c r="P33" s="63"/>
      <c r="Q33" s="63"/>
      <c r="R33" s="66">
        <f>R35/H34*100</f>
        <v>99.02613091476788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13437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54295</v>
      </c>
      <c r="G34" s="73">
        <v>79</v>
      </c>
      <c r="H34" s="62">
        <v>53806</v>
      </c>
      <c r="I34" s="74"/>
      <c r="J34" s="75"/>
      <c r="K34" s="64">
        <v>53377</v>
      </c>
      <c r="L34" s="76"/>
      <c r="M34" s="76"/>
      <c r="N34" s="62">
        <v>524</v>
      </c>
      <c r="O34" s="64">
        <v>1065</v>
      </c>
      <c r="P34" s="63">
        <v>10367</v>
      </c>
      <c r="Q34" s="63">
        <v>41850</v>
      </c>
      <c r="R34" s="77"/>
      <c r="S34" s="78">
        <v>57</v>
      </c>
      <c r="T34" s="63">
        <v>207</v>
      </c>
      <c r="U34" s="63">
        <v>17117</v>
      </c>
      <c r="V34" s="63">
        <v>19287</v>
      </c>
      <c r="W34" s="63">
        <v>259</v>
      </c>
      <c r="X34" s="63">
        <v>2542</v>
      </c>
      <c r="Y34" s="63">
        <v>14337</v>
      </c>
      <c r="Z34" s="63" t="s">
        <v>112</v>
      </c>
      <c r="AA34" s="62">
        <v>1096</v>
      </c>
      <c r="AB34" s="64">
        <v>5</v>
      </c>
      <c r="AC34" s="63">
        <v>4</v>
      </c>
      <c r="AD34" s="63" t="s">
        <v>112</v>
      </c>
      <c r="AE34" s="62">
        <v>2</v>
      </c>
      <c r="AF34" s="76"/>
      <c r="AG34" s="64" t="s">
        <v>112</v>
      </c>
      <c r="AH34" s="63" t="s">
        <v>112</v>
      </c>
      <c r="AI34" s="64">
        <v>447760</v>
      </c>
      <c r="AJ34" s="74">
        <v>355602</v>
      </c>
      <c r="AK34" s="103">
        <v>252641</v>
      </c>
      <c r="AL34" s="72">
        <v>25</v>
      </c>
    </row>
    <row r="35" spans="1:38" ht="13.5">
      <c r="A35" s="45"/>
      <c r="B35" s="59"/>
      <c r="C35" s="59"/>
      <c r="D35" s="59"/>
      <c r="E35" s="59"/>
      <c r="F35" s="79"/>
      <c r="G35" s="80">
        <v>410</v>
      </c>
      <c r="H35" s="79"/>
      <c r="I35" s="81">
        <v>17138</v>
      </c>
      <c r="J35" s="82"/>
      <c r="K35" s="81"/>
      <c r="L35" s="80">
        <v>429</v>
      </c>
      <c r="M35" s="80" t="s">
        <v>112</v>
      </c>
      <c r="N35" s="79"/>
      <c r="O35" s="81"/>
      <c r="P35" s="80"/>
      <c r="Q35" s="80"/>
      <c r="R35" s="83">
        <f>SUM(O34:Q34)</f>
        <v>53282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9641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36470</v>
      </c>
      <c r="J36" s="65">
        <f>I36/H37*100</f>
        <v>57.61817492416582</v>
      </c>
      <c r="K36" s="64"/>
      <c r="L36" s="63">
        <v>38</v>
      </c>
      <c r="M36" s="63" t="s">
        <v>112</v>
      </c>
      <c r="N36" s="62"/>
      <c r="O36" s="64"/>
      <c r="P36" s="63"/>
      <c r="Q36" s="63"/>
      <c r="R36" s="66">
        <f>R38/H37*100</f>
        <v>98.73609706774519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2857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64150</v>
      </c>
      <c r="G37" s="73" t="s">
        <v>112</v>
      </c>
      <c r="H37" s="62">
        <v>63296</v>
      </c>
      <c r="I37" s="74"/>
      <c r="J37" s="75"/>
      <c r="K37" s="64">
        <v>62971</v>
      </c>
      <c r="L37" s="76"/>
      <c r="M37" s="76"/>
      <c r="N37" s="62">
        <v>800</v>
      </c>
      <c r="O37" s="64">
        <v>6095</v>
      </c>
      <c r="P37" s="63">
        <v>417</v>
      </c>
      <c r="Q37" s="63">
        <v>55984</v>
      </c>
      <c r="R37" s="77"/>
      <c r="S37" s="78" t="s">
        <v>112</v>
      </c>
      <c r="T37" s="63">
        <v>116</v>
      </c>
      <c r="U37" s="63">
        <v>6205</v>
      </c>
      <c r="V37" s="63">
        <v>30149</v>
      </c>
      <c r="W37" s="63">
        <v>97</v>
      </c>
      <c r="X37" s="63">
        <v>847</v>
      </c>
      <c r="Y37" s="63">
        <v>25882</v>
      </c>
      <c r="Z37" s="63" t="s">
        <v>112</v>
      </c>
      <c r="AA37" s="62">
        <v>1944</v>
      </c>
      <c r="AB37" s="64">
        <v>2</v>
      </c>
      <c r="AC37" s="63">
        <v>3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376756</v>
      </c>
      <c r="AJ37" s="74">
        <v>302047</v>
      </c>
      <c r="AK37" s="76">
        <v>226409</v>
      </c>
      <c r="AL37" s="72">
        <v>43</v>
      </c>
    </row>
    <row r="38" spans="1:38" ht="13.5">
      <c r="A38" s="45"/>
      <c r="B38" s="59"/>
      <c r="C38" s="59"/>
      <c r="D38" s="59"/>
      <c r="E38" s="59"/>
      <c r="F38" s="79"/>
      <c r="G38" s="80">
        <v>854</v>
      </c>
      <c r="H38" s="79"/>
      <c r="I38" s="81">
        <v>26826</v>
      </c>
      <c r="J38" s="82"/>
      <c r="K38" s="81"/>
      <c r="L38" s="80">
        <v>325</v>
      </c>
      <c r="M38" s="80" t="s">
        <v>112</v>
      </c>
      <c r="N38" s="79"/>
      <c r="O38" s="81"/>
      <c r="P38" s="80"/>
      <c r="Q38" s="80"/>
      <c r="R38" s="83">
        <f>SUM(O37:Q37)</f>
        <v>62496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2209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73138</v>
      </c>
      <c r="J39" s="65">
        <f>I39/H40*100</f>
        <v>62.45666171371966</v>
      </c>
      <c r="K39" s="64"/>
      <c r="L39" s="63">
        <v>60</v>
      </c>
      <c r="M39" s="63" t="s">
        <v>112</v>
      </c>
      <c r="N39" s="62"/>
      <c r="O39" s="64"/>
      <c r="P39" s="63"/>
      <c r="Q39" s="63"/>
      <c r="R39" s="66">
        <f>R41/H40*100</f>
        <v>98.86936175300166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16294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118445</v>
      </c>
      <c r="G40" s="73">
        <v>79</v>
      </c>
      <c r="H40" s="62">
        <v>117102</v>
      </c>
      <c r="I40" s="74"/>
      <c r="J40" s="75"/>
      <c r="K40" s="64">
        <v>116348</v>
      </c>
      <c r="L40" s="76"/>
      <c r="M40" s="76"/>
      <c r="N40" s="62">
        <v>1324</v>
      </c>
      <c r="O40" s="64">
        <v>7160</v>
      </c>
      <c r="P40" s="63">
        <v>10784</v>
      </c>
      <c r="Q40" s="63">
        <v>97834</v>
      </c>
      <c r="R40" s="77">
        <v>0</v>
      </c>
      <c r="S40" s="78">
        <v>57</v>
      </c>
      <c r="T40" s="63">
        <v>323</v>
      </c>
      <c r="U40" s="63">
        <v>23322</v>
      </c>
      <c r="V40" s="63">
        <v>49436</v>
      </c>
      <c r="W40" s="63">
        <v>356</v>
      </c>
      <c r="X40" s="63">
        <v>3389</v>
      </c>
      <c r="Y40" s="63">
        <v>40219</v>
      </c>
      <c r="Z40" s="63" t="s">
        <v>112</v>
      </c>
      <c r="AA40" s="62">
        <v>3040</v>
      </c>
      <c r="AB40" s="64">
        <v>7</v>
      </c>
      <c r="AC40" s="63">
        <v>7</v>
      </c>
      <c r="AD40" s="63" t="s">
        <v>112</v>
      </c>
      <c r="AE40" s="62">
        <v>2</v>
      </c>
      <c r="AF40" s="76"/>
      <c r="AG40" s="64" t="s">
        <v>112</v>
      </c>
      <c r="AH40" s="63" t="s">
        <v>112</v>
      </c>
      <c r="AI40" s="64">
        <v>824516</v>
      </c>
      <c r="AJ40" s="74">
        <v>657649</v>
      </c>
      <c r="AK40" s="76">
        <v>479050</v>
      </c>
      <c r="AL40" s="72">
        <v>68</v>
      </c>
    </row>
    <row r="41" spans="1:38" ht="13.5">
      <c r="A41" s="150"/>
      <c r="B41" s="59"/>
      <c r="C41" s="59"/>
      <c r="D41" s="59"/>
      <c r="E41" s="59"/>
      <c r="F41" s="79"/>
      <c r="G41" s="80">
        <v>1264</v>
      </c>
      <c r="H41" s="79"/>
      <c r="I41" s="81">
        <v>43964</v>
      </c>
      <c r="J41" s="82"/>
      <c r="K41" s="81"/>
      <c r="L41" s="80">
        <v>754</v>
      </c>
      <c r="M41" s="80" t="s">
        <v>112</v>
      </c>
      <c r="N41" s="79"/>
      <c r="O41" s="81"/>
      <c r="P41" s="80"/>
      <c r="Q41" s="80"/>
      <c r="R41" s="83">
        <f>SUM(O40:Q40)</f>
        <v>115778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11850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239944</v>
      </c>
      <c r="J42" s="65">
        <f>I42/H43*100</f>
        <v>53.159991315174956</v>
      </c>
      <c r="K42" s="64"/>
      <c r="L42" s="63">
        <v>236</v>
      </c>
      <c r="M42" s="63">
        <v>1</v>
      </c>
      <c r="N42" s="62"/>
      <c r="O42" s="64"/>
      <c r="P42" s="63"/>
      <c r="Q42" s="63"/>
      <c r="R42" s="66">
        <f>R44/H43*100</f>
        <v>84.7273363730221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13008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9">
        <v>479458</v>
      </c>
      <c r="G43" s="73">
        <v>4846</v>
      </c>
      <c r="H43" s="62">
        <v>451362</v>
      </c>
      <c r="I43" s="74"/>
      <c r="J43" s="75"/>
      <c r="K43" s="64">
        <v>449511</v>
      </c>
      <c r="L43" s="76"/>
      <c r="M43" s="76"/>
      <c r="N43" s="62">
        <v>68935</v>
      </c>
      <c r="O43" s="64">
        <v>64097</v>
      </c>
      <c r="P43" s="63">
        <v>7899</v>
      </c>
      <c r="Q43" s="63">
        <v>310431</v>
      </c>
      <c r="R43" s="77"/>
      <c r="S43" s="78" t="s">
        <v>112</v>
      </c>
      <c r="T43" s="63">
        <v>517</v>
      </c>
      <c r="U43" s="63">
        <v>30724</v>
      </c>
      <c r="V43" s="63">
        <v>208703</v>
      </c>
      <c r="W43" s="63">
        <v>665</v>
      </c>
      <c r="X43" s="63">
        <v>5006</v>
      </c>
      <c r="Y43" s="63">
        <v>205747</v>
      </c>
      <c r="Z43" s="63" t="s">
        <v>112</v>
      </c>
      <c r="AA43" s="62">
        <v>73164</v>
      </c>
      <c r="AB43" s="64">
        <v>27</v>
      </c>
      <c r="AC43" s="63">
        <v>23</v>
      </c>
      <c r="AD43" s="63" t="s">
        <v>112</v>
      </c>
      <c r="AE43" s="62">
        <v>7</v>
      </c>
      <c r="AF43" s="76"/>
      <c r="AG43" s="64" t="s">
        <v>112</v>
      </c>
      <c r="AH43" s="63" t="s">
        <v>112</v>
      </c>
      <c r="AI43" s="64">
        <v>2354637</v>
      </c>
      <c r="AJ43" s="74">
        <v>1874355</v>
      </c>
      <c r="AK43" s="76">
        <v>1326600</v>
      </c>
      <c r="AL43" s="72">
        <v>882</v>
      </c>
    </row>
    <row r="44" spans="1:38" ht="13.5">
      <c r="A44" s="45"/>
      <c r="B44" s="59"/>
      <c r="C44" s="59"/>
      <c r="D44" s="59"/>
      <c r="E44" s="59"/>
      <c r="F44" s="79"/>
      <c r="G44" s="80">
        <v>23251</v>
      </c>
      <c r="H44" s="79"/>
      <c r="I44" s="81">
        <v>211418</v>
      </c>
      <c r="J44" s="82"/>
      <c r="K44" s="81"/>
      <c r="L44" s="80">
        <v>1813</v>
      </c>
      <c r="M44" s="80">
        <v>38</v>
      </c>
      <c r="N44" s="79"/>
      <c r="O44" s="81"/>
      <c r="P44" s="80"/>
      <c r="Q44" s="80"/>
      <c r="R44" s="83">
        <f>SUM(O43:Q43)</f>
        <v>382427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9223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313082</v>
      </c>
      <c r="J45" s="65">
        <f>I45/H46*100</f>
        <v>55.075079512510904</v>
      </c>
      <c r="K45" s="64"/>
      <c r="L45" s="63">
        <v>296</v>
      </c>
      <c r="M45" s="63">
        <v>1</v>
      </c>
      <c r="N45" s="62"/>
      <c r="O45" s="64"/>
      <c r="P45" s="63"/>
      <c r="Q45" s="63"/>
      <c r="R45" s="66">
        <f>R47/H46*100</f>
        <v>87.64055419516451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29302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597903</v>
      </c>
      <c r="G46" s="73">
        <v>4925</v>
      </c>
      <c r="H46" s="62">
        <v>568464</v>
      </c>
      <c r="I46" s="74"/>
      <c r="J46" s="75"/>
      <c r="K46" s="64">
        <v>565859</v>
      </c>
      <c r="L46" s="76"/>
      <c r="M46" s="76"/>
      <c r="N46" s="62">
        <v>70259</v>
      </c>
      <c r="O46" s="64">
        <v>71257</v>
      </c>
      <c r="P46" s="63">
        <v>18683</v>
      </c>
      <c r="Q46" s="63">
        <v>408265</v>
      </c>
      <c r="R46" s="86"/>
      <c r="S46" s="78">
        <v>57</v>
      </c>
      <c r="T46" s="63">
        <v>840</v>
      </c>
      <c r="U46" s="63">
        <v>54046</v>
      </c>
      <c r="V46" s="63">
        <v>258139</v>
      </c>
      <c r="W46" s="63">
        <v>1021</v>
      </c>
      <c r="X46" s="63">
        <v>8395</v>
      </c>
      <c r="Y46" s="63">
        <v>245966</v>
      </c>
      <c r="Z46" s="63" t="s">
        <v>112</v>
      </c>
      <c r="AA46" s="62">
        <v>76204</v>
      </c>
      <c r="AB46" s="64">
        <v>34</v>
      </c>
      <c r="AC46" s="63">
        <v>30</v>
      </c>
      <c r="AD46" s="63" t="s">
        <v>112</v>
      </c>
      <c r="AE46" s="62">
        <v>9</v>
      </c>
      <c r="AF46" s="76"/>
      <c r="AG46" s="64" t="s">
        <v>112</v>
      </c>
      <c r="AH46" s="63" t="s">
        <v>112</v>
      </c>
      <c r="AI46" s="64">
        <v>3179153</v>
      </c>
      <c r="AJ46" s="74">
        <v>2532004</v>
      </c>
      <c r="AK46" s="76">
        <v>1805650</v>
      </c>
      <c r="AL46" s="72">
        <v>950</v>
      </c>
    </row>
    <row r="47" spans="1:38" ht="13.5">
      <c r="A47" s="150"/>
      <c r="B47" s="59"/>
      <c r="C47" s="59"/>
      <c r="D47" s="59"/>
      <c r="E47" s="59"/>
      <c r="F47" s="79"/>
      <c r="G47" s="80">
        <v>24515</v>
      </c>
      <c r="H47" s="79"/>
      <c r="I47" s="81">
        <v>255382</v>
      </c>
      <c r="J47" s="82"/>
      <c r="K47" s="81"/>
      <c r="L47" s="80">
        <v>2567</v>
      </c>
      <c r="M47" s="80">
        <v>38</v>
      </c>
      <c r="N47" s="79"/>
      <c r="O47" s="81"/>
      <c r="P47" s="80"/>
      <c r="Q47" s="80"/>
      <c r="R47" s="83">
        <f>SUM(O46:Q46)</f>
        <v>498205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21073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437618</v>
      </c>
      <c r="J54" s="65">
        <f>I54/H55*100</f>
        <v>57.72220353626285</v>
      </c>
      <c r="K54" s="64">
        <f aca="true" t="shared" si="1" ref="K54:Q56">SUM(K9,K12,K18,K21,K33,K36,K42)</f>
        <v>0</v>
      </c>
      <c r="L54" s="63">
        <f t="shared" si="1"/>
        <v>391</v>
      </c>
      <c r="M54" s="63">
        <f t="shared" si="1"/>
        <v>4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90.23128821003897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109031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795586</v>
      </c>
      <c r="G55" s="73">
        <f t="shared" si="0"/>
        <v>4925</v>
      </c>
      <c r="H55" s="62">
        <f t="shared" si="0"/>
        <v>758145</v>
      </c>
      <c r="I55" s="74">
        <f t="shared" si="0"/>
        <v>0</v>
      </c>
      <c r="J55" s="88"/>
      <c r="K55" s="64">
        <f t="shared" si="1"/>
        <v>752092</v>
      </c>
      <c r="L55" s="76">
        <f t="shared" si="1"/>
        <v>0</v>
      </c>
      <c r="M55" s="76">
        <f t="shared" si="1"/>
        <v>0</v>
      </c>
      <c r="N55" s="62">
        <f t="shared" si="1"/>
        <v>74061</v>
      </c>
      <c r="O55" s="64">
        <f t="shared" si="1"/>
        <v>72862</v>
      </c>
      <c r="P55" s="63">
        <f t="shared" si="1"/>
        <v>101021</v>
      </c>
      <c r="Q55" s="63">
        <f t="shared" si="1"/>
        <v>510201</v>
      </c>
      <c r="R55" s="77"/>
      <c r="S55" s="78">
        <f t="shared" si="2"/>
        <v>618</v>
      </c>
      <c r="T55" s="63">
        <f t="shared" si="2"/>
        <v>4012</v>
      </c>
      <c r="U55" s="63">
        <f t="shared" si="2"/>
        <v>144619</v>
      </c>
      <c r="V55" s="63">
        <f t="shared" si="2"/>
        <v>288369</v>
      </c>
      <c r="W55" s="63">
        <f t="shared" si="2"/>
        <v>3184</v>
      </c>
      <c r="X55" s="63">
        <f t="shared" si="2"/>
        <v>38299</v>
      </c>
      <c r="Y55" s="63">
        <f t="shared" si="2"/>
        <v>279044</v>
      </c>
      <c r="Z55" s="63">
        <f t="shared" si="2"/>
        <v>0</v>
      </c>
      <c r="AA55" s="62">
        <f t="shared" si="2"/>
        <v>79861</v>
      </c>
      <c r="AB55" s="64">
        <f t="shared" si="2"/>
        <v>37</v>
      </c>
      <c r="AC55" s="64">
        <f t="shared" si="2"/>
        <v>31</v>
      </c>
      <c r="AD55" s="64">
        <f t="shared" si="2"/>
        <v>1</v>
      </c>
      <c r="AE55" s="64">
        <f t="shared" si="2"/>
        <v>10</v>
      </c>
      <c r="AF55" s="76">
        <f t="shared" si="2"/>
        <v>0</v>
      </c>
      <c r="AG55" s="64">
        <f t="shared" si="2"/>
        <v>4</v>
      </c>
      <c r="AH55" s="63">
        <f t="shared" si="2"/>
        <v>0</v>
      </c>
      <c r="AI55" s="64">
        <f t="shared" si="2"/>
        <v>5679431</v>
      </c>
      <c r="AJ55" s="74">
        <f t="shared" si="2"/>
        <v>4217450</v>
      </c>
      <c r="AK55" s="76">
        <f t="shared" si="2"/>
        <v>2856635</v>
      </c>
      <c r="AL55" s="72">
        <f t="shared" si="2"/>
        <v>972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32517</v>
      </c>
      <c r="H56" s="91">
        <f>SUM(H11,H14,H20,H23,H35,H38,H44)</f>
        <v>0</v>
      </c>
      <c r="I56" s="93">
        <f>SUM(I11,I14,I20,I23,I35,I38,I44)</f>
        <v>320527</v>
      </c>
      <c r="J56" s="91"/>
      <c r="K56" s="93">
        <f t="shared" si="1"/>
        <v>0</v>
      </c>
      <c r="L56" s="92">
        <f t="shared" si="1"/>
        <v>4545</v>
      </c>
      <c r="M56" s="92">
        <f t="shared" si="1"/>
        <v>1508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684084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82969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P1">
      <selection activeCell="S50" sqref="S5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7" customWidth="1"/>
    <col min="20" max="20" width="9.125" style="97" bestFit="1" customWidth="1"/>
    <col min="21" max="21" width="11.00390625" style="97" bestFit="1" customWidth="1"/>
    <col min="22" max="22" width="10.00390625" style="97" bestFit="1" customWidth="1"/>
    <col min="23" max="23" width="9.75390625" style="97" bestFit="1" customWidth="1"/>
    <col min="24" max="25" width="11.375" style="97" customWidth="1"/>
    <col min="26" max="27" width="10.25390625" style="97" customWidth="1"/>
    <col min="28" max="28" width="5.50390625" style="97" bestFit="1" customWidth="1"/>
    <col min="29" max="30" width="5.00390625" style="97" customWidth="1"/>
    <col min="31" max="31" width="4.875" style="97" customWidth="1"/>
    <col min="32" max="32" width="14.625" style="97" bestFit="1" customWidth="1"/>
    <col min="33" max="33" width="4.75390625" style="97" customWidth="1"/>
    <col min="34" max="34" width="4.875" style="97" customWidth="1"/>
    <col min="35" max="36" width="13.00390625" style="97" bestFit="1" customWidth="1"/>
    <col min="37" max="37" width="11.75390625" style="97" bestFit="1" customWidth="1"/>
    <col min="38" max="38" width="7.625" style="97" bestFit="1" customWidth="1"/>
    <col min="39" max="16384" width="9.00390625" style="3" customWidth="1"/>
  </cols>
  <sheetData>
    <row r="1" spans="1:38" ht="21">
      <c r="A1" s="1" t="s">
        <v>99</v>
      </c>
      <c r="B1" s="2"/>
      <c r="C1" s="2"/>
      <c r="D1" s="2"/>
      <c r="E1" s="2"/>
      <c r="I1" s="110" t="s">
        <v>3</v>
      </c>
      <c r="J1" s="111"/>
      <c r="K1" s="111"/>
      <c r="L1" s="111"/>
      <c r="M1" s="111"/>
      <c r="N1" s="111"/>
      <c r="O1" s="111"/>
      <c r="P1" s="4"/>
      <c r="S1" s="1" t="str">
        <f>A1</f>
        <v>市町名　　　　　　　四国中央市　　　</v>
      </c>
      <c r="T1" s="5"/>
      <c r="U1" s="5"/>
      <c r="V1" s="6"/>
      <c r="W1" s="7"/>
      <c r="X1" s="3"/>
      <c r="Y1" s="112" t="s">
        <v>4</v>
      </c>
      <c r="Z1" s="112"/>
      <c r="AA1" s="112"/>
      <c r="AB1" s="112"/>
      <c r="AC1" s="112"/>
      <c r="AD1" s="112"/>
      <c r="AE1" s="112"/>
      <c r="AF1" s="112"/>
      <c r="AG1" s="112"/>
      <c r="AH1" s="112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37" t="s">
        <v>6</v>
      </c>
      <c r="C3" s="137"/>
      <c r="D3" s="137"/>
      <c r="E3" s="137"/>
      <c r="F3" s="120" t="s">
        <v>7</v>
      </c>
      <c r="G3" s="13"/>
      <c r="H3" s="120" t="s">
        <v>8</v>
      </c>
      <c r="I3" s="104" t="s">
        <v>9</v>
      </c>
      <c r="J3" s="105"/>
      <c r="K3" s="105"/>
      <c r="L3" s="105"/>
      <c r="M3" s="105"/>
      <c r="N3" s="105"/>
      <c r="O3" s="105"/>
      <c r="P3" s="105"/>
      <c r="Q3" s="105"/>
      <c r="R3" s="144"/>
      <c r="S3" s="113" t="s">
        <v>10</v>
      </c>
      <c r="T3" s="105"/>
      <c r="U3" s="105"/>
      <c r="V3" s="105"/>
      <c r="W3" s="105"/>
      <c r="X3" s="105"/>
      <c r="Y3" s="105"/>
      <c r="Z3" s="105"/>
      <c r="AA3" s="114"/>
      <c r="AB3" s="117" t="s">
        <v>11</v>
      </c>
      <c r="AC3" s="100"/>
      <c r="AD3" s="100"/>
      <c r="AE3" s="101"/>
      <c r="AF3" s="120" t="s">
        <v>12</v>
      </c>
      <c r="AG3" s="14"/>
      <c r="AH3" s="15"/>
      <c r="AI3" s="104" t="s">
        <v>13</v>
      </c>
      <c r="AJ3" s="105"/>
      <c r="AK3" s="105"/>
      <c r="AL3" s="16" t="s">
        <v>14</v>
      </c>
    </row>
    <row r="4" spans="1:38" ht="13.5">
      <c r="A4" s="17"/>
      <c r="B4" s="138"/>
      <c r="C4" s="138"/>
      <c r="D4" s="138"/>
      <c r="E4" s="138"/>
      <c r="F4" s="122"/>
      <c r="G4" s="19" t="s">
        <v>15</v>
      </c>
      <c r="H4" s="122"/>
      <c r="I4" s="106"/>
      <c r="J4" s="107"/>
      <c r="K4" s="107"/>
      <c r="L4" s="107"/>
      <c r="M4" s="107"/>
      <c r="N4" s="107"/>
      <c r="O4" s="107"/>
      <c r="P4" s="107"/>
      <c r="Q4" s="107"/>
      <c r="R4" s="145"/>
      <c r="S4" s="115"/>
      <c r="T4" s="107"/>
      <c r="U4" s="107"/>
      <c r="V4" s="107"/>
      <c r="W4" s="107"/>
      <c r="X4" s="107"/>
      <c r="Y4" s="107"/>
      <c r="Z4" s="107"/>
      <c r="AA4" s="116"/>
      <c r="AB4" s="102"/>
      <c r="AC4" s="118"/>
      <c r="AD4" s="118"/>
      <c r="AE4" s="119"/>
      <c r="AF4" s="121"/>
      <c r="AG4" s="108" t="s">
        <v>16</v>
      </c>
      <c r="AH4" s="109"/>
      <c r="AI4" s="106"/>
      <c r="AJ4" s="107"/>
      <c r="AK4" s="107"/>
      <c r="AL4" s="22"/>
    </row>
    <row r="5" spans="1:38" ht="13.5">
      <c r="A5" s="23" t="s">
        <v>17</v>
      </c>
      <c r="B5" s="139"/>
      <c r="C5" s="139"/>
      <c r="D5" s="139"/>
      <c r="E5" s="139"/>
      <c r="F5" s="122"/>
      <c r="G5" s="24" t="s">
        <v>18</v>
      </c>
      <c r="H5" s="122"/>
      <c r="I5" s="142" t="s">
        <v>19</v>
      </c>
      <c r="J5" s="143"/>
      <c r="K5" s="135" t="s">
        <v>20</v>
      </c>
      <c r="L5" s="123"/>
      <c r="M5" s="136"/>
      <c r="N5" s="123" t="s">
        <v>21</v>
      </c>
      <c r="O5" s="123"/>
      <c r="P5" s="123"/>
      <c r="Q5" s="123"/>
      <c r="R5" s="124"/>
      <c r="S5" s="127" t="s">
        <v>22</v>
      </c>
      <c r="T5" s="128"/>
      <c r="U5" s="128"/>
      <c r="V5" s="128"/>
      <c r="W5" s="128"/>
      <c r="X5" s="128"/>
      <c r="Y5" s="128"/>
      <c r="Z5" s="128"/>
      <c r="AA5" s="129"/>
      <c r="AB5" s="125" t="s">
        <v>113</v>
      </c>
      <c r="AC5" s="126"/>
      <c r="AD5" s="125" t="s">
        <v>23</v>
      </c>
      <c r="AE5" s="126"/>
      <c r="AF5" s="26"/>
      <c r="AG5" s="102" t="s">
        <v>24</v>
      </c>
      <c r="AH5" s="116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22"/>
      <c r="G6" s="24" t="s">
        <v>29</v>
      </c>
      <c r="H6" s="122"/>
      <c r="I6" s="140" t="s">
        <v>30</v>
      </c>
      <c r="J6" s="141"/>
      <c r="K6" s="31"/>
      <c r="L6" s="32" t="s">
        <v>31</v>
      </c>
      <c r="M6" s="32" t="s">
        <v>114</v>
      </c>
      <c r="N6" s="31"/>
      <c r="O6" s="130" t="s">
        <v>32</v>
      </c>
      <c r="P6" s="128"/>
      <c r="Q6" s="128"/>
      <c r="R6" s="131"/>
      <c r="S6" s="127" t="s">
        <v>33</v>
      </c>
      <c r="T6" s="128"/>
      <c r="U6" s="128"/>
      <c r="V6" s="129"/>
      <c r="W6" s="132" t="s">
        <v>34</v>
      </c>
      <c r="X6" s="133"/>
      <c r="Y6" s="133"/>
      <c r="Z6" s="133"/>
      <c r="AA6" s="134"/>
      <c r="AB6" s="106"/>
      <c r="AC6" s="107"/>
      <c r="AD6" s="106"/>
      <c r="AE6" s="107"/>
      <c r="AF6" s="33" t="s">
        <v>35</v>
      </c>
      <c r="AG6" s="21" t="s">
        <v>36</v>
      </c>
      <c r="AH6" s="34" t="s">
        <v>37</v>
      </c>
      <c r="AI6" s="122" t="s">
        <v>38</v>
      </c>
      <c r="AJ6" s="122" t="s">
        <v>39</v>
      </c>
      <c r="AK6" s="122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22"/>
      <c r="G7" s="36" t="s">
        <v>42</v>
      </c>
      <c r="H7" s="122"/>
      <c r="I7" s="140" t="s">
        <v>43</v>
      </c>
      <c r="J7" s="141"/>
      <c r="K7" s="18" t="s">
        <v>44</v>
      </c>
      <c r="L7" s="37" t="s">
        <v>45</v>
      </c>
      <c r="M7" s="37" t="s">
        <v>45</v>
      </c>
      <c r="N7" s="18" t="s">
        <v>46</v>
      </c>
      <c r="O7" s="146" t="s">
        <v>47</v>
      </c>
      <c r="P7" s="147" t="s">
        <v>48</v>
      </c>
      <c r="Q7" s="147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22"/>
      <c r="AJ7" s="122"/>
      <c r="AK7" s="122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21"/>
      <c r="G8" s="47"/>
      <c r="H8" s="121"/>
      <c r="I8" s="48"/>
      <c r="J8" s="49"/>
      <c r="K8" s="50"/>
      <c r="L8" s="51" t="s">
        <v>58</v>
      </c>
      <c r="M8" s="51" t="s">
        <v>58</v>
      </c>
      <c r="N8" s="52"/>
      <c r="O8" s="121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48" t="s">
        <v>74</v>
      </c>
      <c r="B9" s="61"/>
      <c r="C9" s="61"/>
      <c r="D9" s="61"/>
      <c r="E9" s="61"/>
      <c r="F9" s="62"/>
      <c r="G9" s="63"/>
      <c r="H9" s="62"/>
      <c r="I9" s="64">
        <v>45241</v>
      </c>
      <c r="J9" s="65">
        <f>I9/H10*100</f>
        <v>100</v>
      </c>
      <c r="K9" s="64"/>
      <c r="L9" s="63">
        <v>93</v>
      </c>
      <c r="M9" s="63">
        <v>1</v>
      </c>
      <c r="N9" s="62"/>
      <c r="O9" s="64"/>
      <c r="P9" s="63"/>
      <c r="Q9" s="63"/>
      <c r="R9" s="66">
        <f>(O10+P10+Q10)/H10*100</f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58838</v>
      </c>
      <c r="AG9" s="64"/>
      <c r="AH9" s="68"/>
      <c r="AI9" s="64"/>
      <c r="AJ9" s="64"/>
      <c r="AK9" s="68"/>
      <c r="AL9" s="72"/>
    </row>
    <row r="10" spans="1:38" ht="13.5">
      <c r="A10" s="149"/>
      <c r="B10" s="61"/>
      <c r="C10" s="61"/>
      <c r="D10" s="61"/>
      <c r="E10" s="61"/>
      <c r="F10" s="62">
        <v>65936</v>
      </c>
      <c r="G10" s="73"/>
      <c r="H10" s="62">
        <v>45241</v>
      </c>
      <c r="I10" s="74"/>
      <c r="J10" s="75"/>
      <c r="K10" s="64">
        <v>42831</v>
      </c>
      <c r="L10" s="76"/>
      <c r="M10" s="76"/>
      <c r="N10" s="62"/>
      <c r="O10" s="64">
        <v>467</v>
      </c>
      <c r="P10" s="63">
        <v>44774</v>
      </c>
      <c r="Q10" s="63"/>
      <c r="R10" s="77"/>
      <c r="S10" s="78"/>
      <c r="T10" s="63">
        <v>4760</v>
      </c>
      <c r="U10" s="63">
        <v>40481</v>
      </c>
      <c r="V10" s="63"/>
      <c r="W10" s="63"/>
      <c r="X10" s="63"/>
      <c r="Y10" s="63"/>
      <c r="Z10" s="63"/>
      <c r="AA10" s="62"/>
      <c r="AB10" s="64">
        <v>2</v>
      </c>
      <c r="AC10" s="63"/>
      <c r="AD10" s="63"/>
      <c r="AE10" s="62"/>
      <c r="AF10" s="76"/>
      <c r="AG10" s="64">
        <v>15</v>
      </c>
      <c r="AH10" s="63"/>
      <c r="AI10" s="64">
        <v>771195</v>
      </c>
      <c r="AJ10" s="74">
        <v>687134</v>
      </c>
      <c r="AK10" s="76">
        <v>381066</v>
      </c>
      <c r="AL10" s="72">
        <v>2</v>
      </c>
    </row>
    <row r="11" spans="1:38" ht="13.5">
      <c r="A11" s="150"/>
      <c r="B11" s="59"/>
      <c r="C11" s="59"/>
      <c r="D11" s="59"/>
      <c r="E11" s="59"/>
      <c r="F11" s="79"/>
      <c r="G11" s="80">
        <v>20695</v>
      </c>
      <c r="H11" s="79"/>
      <c r="I11" s="81"/>
      <c r="J11" s="82"/>
      <c r="K11" s="81"/>
      <c r="L11" s="80">
        <v>1943</v>
      </c>
      <c r="M11" s="80">
        <v>467</v>
      </c>
      <c r="N11" s="79"/>
      <c r="O11" s="81"/>
      <c r="P11" s="80"/>
      <c r="Q11" s="80"/>
      <c r="R11" s="83">
        <f>SUM(O10:Q10)</f>
        <v>45241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40858</v>
      </c>
      <c r="AG11" s="81"/>
      <c r="AH11" s="80"/>
      <c r="AI11" s="81"/>
      <c r="AJ11" s="81"/>
      <c r="AK11" s="80"/>
      <c r="AL11" s="85"/>
    </row>
    <row r="12" spans="1:38" ht="13.5" customHeight="1">
      <c r="A12" s="148" t="s">
        <v>75</v>
      </c>
      <c r="B12" s="61"/>
      <c r="C12" s="61"/>
      <c r="D12" s="61"/>
      <c r="E12" s="61"/>
      <c r="F12" s="62"/>
      <c r="G12" s="63"/>
      <c r="H12" s="62"/>
      <c r="I12" s="64">
        <v>23855</v>
      </c>
      <c r="J12" s="65">
        <f>I12/H13*100</f>
        <v>57.76868310166125</v>
      </c>
      <c r="K12" s="64"/>
      <c r="L12" s="63">
        <v>20</v>
      </c>
      <c r="M12" s="63">
        <v>2</v>
      </c>
      <c r="N12" s="62"/>
      <c r="O12" s="64"/>
      <c r="P12" s="63"/>
      <c r="Q12" s="63"/>
      <c r="R12" s="66">
        <f>(O13+P13+Q13)/H13*100</f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6241</v>
      </c>
      <c r="AG12" s="64"/>
      <c r="AH12" s="63"/>
      <c r="AI12" s="64"/>
      <c r="AJ12" s="64"/>
      <c r="AK12" s="63"/>
      <c r="AL12" s="72"/>
    </row>
    <row r="13" spans="1:38" ht="13.5">
      <c r="A13" s="149"/>
      <c r="B13" s="61"/>
      <c r="C13" s="61"/>
      <c r="D13" s="61"/>
      <c r="E13" s="61"/>
      <c r="F13" s="62">
        <v>41294</v>
      </c>
      <c r="G13" s="73"/>
      <c r="H13" s="62">
        <v>41294</v>
      </c>
      <c r="I13" s="74"/>
      <c r="J13" s="75"/>
      <c r="K13" s="64">
        <v>37977</v>
      </c>
      <c r="L13" s="76"/>
      <c r="M13" s="76"/>
      <c r="N13" s="62"/>
      <c r="O13" s="64">
        <v>1876</v>
      </c>
      <c r="P13" s="63">
        <v>11962</v>
      </c>
      <c r="Q13" s="63">
        <v>27456</v>
      </c>
      <c r="R13" s="77"/>
      <c r="S13" s="78">
        <v>12</v>
      </c>
      <c r="T13" s="63">
        <v>219</v>
      </c>
      <c r="U13" s="63">
        <v>16892</v>
      </c>
      <c r="V13" s="63">
        <v>6732</v>
      </c>
      <c r="W13" s="63">
        <v>154</v>
      </c>
      <c r="X13" s="63">
        <v>6571</v>
      </c>
      <c r="Y13" s="63">
        <v>10714</v>
      </c>
      <c r="Z13" s="63"/>
      <c r="AA13" s="62"/>
      <c r="AB13" s="64" t="s">
        <v>112</v>
      </c>
      <c r="AC13" s="63">
        <v>1</v>
      </c>
      <c r="AD13" s="63" t="s">
        <v>112</v>
      </c>
      <c r="AE13" s="62" t="s">
        <v>112</v>
      </c>
      <c r="AF13" s="76"/>
      <c r="AG13" s="64"/>
      <c r="AH13" s="63"/>
      <c r="AI13" s="64">
        <v>546503</v>
      </c>
      <c r="AJ13" s="74">
        <v>308769</v>
      </c>
      <c r="AK13" s="76">
        <v>201557</v>
      </c>
      <c r="AL13" s="72">
        <v>1</v>
      </c>
    </row>
    <row r="14" spans="1:38" ht="13.5">
      <c r="A14" s="150"/>
      <c r="B14" s="59"/>
      <c r="C14" s="59"/>
      <c r="D14" s="59"/>
      <c r="E14" s="59"/>
      <c r="F14" s="79"/>
      <c r="G14" s="80"/>
      <c r="H14" s="79"/>
      <c r="I14" s="81">
        <v>17439</v>
      </c>
      <c r="J14" s="82"/>
      <c r="K14" s="81"/>
      <c r="L14" s="80">
        <v>1325</v>
      </c>
      <c r="M14" s="80">
        <v>1992</v>
      </c>
      <c r="N14" s="79"/>
      <c r="O14" s="81"/>
      <c r="P14" s="80"/>
      <c r="Q14" s="80"/>
      <c r="R14" s="83">
        <f>SUM(O13:Q13)</f>
        <v>41294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4316</v>
      </c>
      <c r="AG14" s="81"/>
      <c r="AH14" s="80"/>
      <c r="AI14" s="81"/>
      <c r="AJ14" s="81"/>
      <c r="AK14" s="80"/>
      <c r="AL14" s="85"/>
    </row>
    <row r="15" spans="1:38" ht="13.5" customHeight="1">
      <c r="A15" s="148" t="s">
        <v>76</v>
      </c>
      <c r="B15" s="61"/>
      <c r="C15" s="61"/>
      <c r="D15" s="61"/>
      <c r="E15" s="61"/>
      <c r="F15" s="62"/>
      <c r="G15" s="63"/>
      <c r="H15" s="62"/>
      <c r="I15" s="64">
        <v>69096</v>
      </c>
      <c r="J15" s="65">
        <f>I15/H16*100</f>
        <v>79.84746056508926</v>
      </c>
      <c r="K15" s="64"/>
      <c r="L15" s="63">
        <v>113</v>
      </c>
      <c r="M15" s="63">
        <v>3</v>
      </c>
      <c r="N15" s="62"/>
      <c r="O15" s="64"/>
      <c r="P15" s="63"/>
      <c r="Q15" s="63"/>
      <c r="R15" s="66">
        <f>(O16+P16+Q16)/H16*100</f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65079</v>
      </c>
      <c r="AG15" s="64"/>
      <c r="AH15" s="63"/>
      <c r="AI15" s="64"/>
      <c r="AJ15" s="64"/>
      <c r="AK15" s="63"/>
      <c r="AL15" s="72"/>
    </row>
    <row r="16" spans="1:38" ht="13.5">
      <c r="A16" s="149"/>
      <c r="B16" s="61"/>
      <c r="C16" s="61"/>
      <c r="D16" s="61"/>
      <c r="E16" s="61"/>
      <c r="F16" s="62">
        <v>107230</v>
      </c>
      <c r="G16" s="73"/>
      <c r="H16" s="62">
        <v>86535</v>
      </c>
      <c r="I16" s="74"/>
      <c r="J16" s="75"/>
      <c r="K16" s="64">
        <v>80808</v>
      </c>
      <c r="L16" s="76"/>
      <c r="M16" s="76"/>
      <c r="N16" s="62"/>
      <c r="O16" s="64">
        <v>2343</v>
      </c>
      <c r="P16" s="63">
        <v>56736</v>
      </c>
      <c r="Q16" s="63">
        <v>27456</v>
      </c>
      <c r="R16" s="77"/>
      <c r="S16" s="78">
        <v>12</v>
      </c>
      <c r="T16" s="63">
        <v>4979</v>
      </c>
      <c r="U16" s="63">
        <v>57373</v>
      </c>
      <c r="V16" s="63">
        <v>6732</v>
      </c>
      <c r="W16" s="63">
        <v>154</v>
      </c>
      <c r="X16" s="63">
        <v>6571</v>
      </c>
      <c r="Y16" s="63">
        <v>10714</v>
      </c>
      <c r="Z16" s="63"/>
      <c r="AA16" s="62"/>
      <c r="AB16" s="64">
        <v>2</v>
      </c>
      <c r="AC16" s="63">
        <v>1</v>
      </c>
      <c r="AD16" s="63" t="s">
        <v>112</v>
      </c>
      <c r="AE16" s="62" t="s">
        <v>112</v>
      </c>
      <c r="AF16" s="76"/>
      <c r="AG16" s="64">
        <v>15</v>
      </c>
      <c r="AH16" s="63"/>
      <c r="AI16" s="64">
        <v>1317698</v>
      </c>
      <c r="AJ16" s="74">
        <v>995903</v>
      </c>
      <c r="AK16" s="76">
        <v>582623</v>
      </c>
      <c r="AL16" s="72">
        <v>3</v>
      </c>
    </row>
    <row r="17" spans="1:38" ht="13.5">
      <c r="A17" s="150"/>
      <c r="B17" s="59"/>
      <c r="C17" s="59"/>
      <c r="D17" s="59"/>
      <c r="E17" s="59"/>
      <c r="F17" s="79"/>
      <c r="G17" s="80">
        <v>20695</v>
      </c>
      <c r="H17" s="79"/>
      <c r="I17" s="81">
        <v>17439</v>
      </c>
      <c r="J17" s="82"/>
      <c r="K17" s="81"/>
      <c r="L17" s="80">
        <v>3268</v>
      </c>
      <c r="M17" s="80">
        <v>2459</v>
      </c>
      <c r="N17" s="79"/>
      <c r="O17" s="81"/>
      <c r="P17" s="80"/>
      <c r="Q17" s="80"/>
      <c r="R17" s="83">
        <f>SUM(O16:Q16)</f>
        <v>86535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45174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50480</v>
      </c>
      <c r="J18" s="65">
        <f>I18/H19*100</f>
        <v>86.44575734223821</v>
      </c>
      <c r="K18" s="64"/>
      <c r="L18" s="63">
        <v>43</v>
      </c>
      <c r="M18" s="63">
        <v>7</v>
      </c>
      <c r="N18" s="62"/>
      <c r="O18" s="64"/>
      <c r="P18" s="63"/>
      <c r="Q18" s="63"/>
      <c r="R18" s="66">
        <f>(O19+P19+Q19)/H19*100</f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21954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63764</v>
      </c>
      <c r="G19" s="73"/>
      <c r="H19" s="62">
        <v>58395</v>
      </c>
      <c r="I19" s="74"/>
      <c r="J19" s="75"/>
      <c r="K19" s="64">
        <v>53749</v>
      </c>
      <c r="L19" s="76"/>
      <c r="M19" s="76"/>
      <c r="N19" s="62"/>
      <c r="O19" s="64">
        <v>1540</v>
      </c>
      <c r="P19" s="63">
        <v>36244</v>
      </c>
      <c r="Q19" s="63">
        <v>20611</v>
      </c>
      <c r="R19" s="77"/>
      <c r="S19" s="78"/>
      <c r="T19" s="63">
        <v>140</v>
      </c>
      <c r="U19" s="63">
        <v>42954</v>
      </c>
      <c r="V19" s="63">
        <v>7386</v>
      </c>
      <c r="W19" s="63">
        <v>283</v>
      </c>
      <c r="X19" s="63">
        <v>5700</v>
      </c>
      <c r="Y19" s="63">
        <v>1932</v>
      </c>
      <c r="Z19" s="63"/>
      <c r="AA19" s="62"/>
      <c r="AB19" s="64" t="s">
        <v>112</v>
      </c>
      <c r="AC19" s="63">
        <v>1</v>
      </c>
      <c r="AD19" s="63" t="s">
        <v>112</v>
      </c>
      <c r="AE19" s="62" t="s">
        <v>112</v>
      </c>
      <c r="AF19" s="76"/>
      <c r="AG19" s="64">
        <v>1</v>
      </c>
      <c r="AH19" s="63"/>
      <c r="AI19" s="64">
        <v>923622</v>
      </c>
      <c r="AJ19" s="74">
        <v>515824</v>
      </c>
      <c r="AK19" s="76">
        <v>335671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5369</v>
      </c>
      <c r="H20" s="79"/>
      <c r="I20" s="81">
        <v>7915</v>
      </c>
      <c r="J20" s="82"/>
      <c r="K20" s="81"/>
      <c r="L20" s="80">
        <v>2115</v>
      </c>
      <c r="M20" s="80">
        <v>2531</v>
      </c>
      <c r="N20" s="79"/>
      <c r="O20" s="81"/>
      <c r="P20" s="80"/>
      <c r="Q20" s="80"/>
      <c r="R20" s="83">
        <f>SUM(O19:Q19)</f>
        <v>58395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14498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26663</v>
      </c>
      <c r="J21" s="65">
        <f>I21/H22*100</f>
        <v>44.03468208092485</v>
      </c>
      <c r="K21" s="64"/>
      <c r="L21" s="63">
        <v>29</v>
      </c>
      <c r="M21" s="63">
        <v>1</v>
      </c>
      <c r="N21" s="62"/>
      <c r="O21" s="64"/>
      <c r="P21" s="63"/>
      <c r="Q21" s="63"/>
      <c r="R21" s="66">
        <f>(O22+P22+Q22)/H22*100</f>
        <v>71.19900908340215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12037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61525</v>
      </c>
      <c r="G22" s="73"/>
      <c r="H22" s="62">
        <v>60550</v>
      </c>
      <c r="I22" s="74"/>
      <c r="J22" s="75"/>
      <c r="K22" s="64">
        <v>59558</v>
      </c>
      <c r="L22" s="76"/>
      <c r="M22" s="76"/>
      <c r="N22" s="62">
        <v>17439</v>
      </c>
      <c r="O22" s="64">
        <v>475</v>
      </c>
      <c r="P22" s="63">
        <v>8034</v>
      </c>
      <c r="Q22" s="63">
        <v>34602</v>
      </c>
      <c r="R22" s="77"/>
      <c r="S22" s="78"/>
      <c r="T22" s="63">
        <v>2112</v>
      </c>
      <c r="U22" s="63">
        <v>16099</v>
      </c>
      <c r="V22" s="63">
        <v>8452</v>
      </c>
      <c r="W22" s="63">
        <v>173</v>
      </c>
      <c r="X22" s="63">
        <v>7011</v>
      </c>
      <c r="Y22" s="63">
        <v>26703</v>
      </c>
      <c r="Z22" s="63"/>
      <c r="AA22" s="62">
        <v>14222</v>
      </c>
      <c r="AB22" s="64">
        <v>1</v>
      </c>
      <c r="AC22" s="63">
        <v>2</v>
      </c>
      <c r="AD22" s="63" t="s">
        <v>112</v>
      </c>
      <c r="AE22" s="62" t="s">
        <v>112</v>
      </c>
      <c r="AF22" s="76"/>
      <c r="AG22" s="64"/>
      <c r="AH22" s="63"/>
      <c r="AI22" s="64">
        <v>466662</v>
      </c>
      <c r="AJ22" s="74">
        <v>377186</v>
      </c>
      <c r="AK22" s="76">
        <v>230831</v>
      </c>
      <c r="AL22" s="72">
        <v>12</v>
      </c>
    </row>
    <row r="23" spans="1:38" ht="13.5">
      <c r="A23" s="45"/>
      <c r="B23" s="59"/>
      <c r="C23" s="59"/>
      <c r="D23" s="59"/>
      <c r="E23" s="59"/>
      <c r="F23" s="79"/>
      <c r="G23" s="80">
        <v>975</v>
      </c>
      <c r="H23" s="79"/>
      <c r="I23" s="81">
        <v>33887</v>
      </c>
      <c r="J23" s="82"/>
      <c r="K23" s="81"/>
      <c r="L23" s="80">
        <v>647</v>
      </c>
      <c r="M23" s="80">
        <v>345</v>
      </c>
      <c r="N23" s="79"/>
      <c r="O23" s="81"/>
      <c r="P23" s="80"/>
      <c r="Q23" s="80"/>
      <c r="R23" s="83">
        <f>SUM(O22:Q22)</f>
        <v>43111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8148</v>
      </c>
      <c r="AG23" s="81"/>
      <c r="AH23" s="80"/>
      <c r="AI23" s="81"/>
      <c r="AJ23" s="81"/>
      <c r="AK23" s="80"/>
      <c r="AL23" s="85"/>
    </row>
    <row r="24" spans="1:38" ht="13.5" customHeight="1">
      <c r="A24" s="148" t="s">
        <v>79</v>
      </c>
      <c r="B24" s="61"/>
      <c r="C24" s="61"/>
      <c r="D24" s="61"/>
      <c r="E24" s="61"/>
      <c r="F24" s="62"/>
      <c r="G24" s="63"/>
      <c r="H24" s="62"/>
      <c r="I24" s="64">
        <v>77143</v>
      </c>
      <c r="J24" s="65">
        <f>I24/H25*100</f>
        <v>64.85602589432091</v>
      </c>
      <c r="K24" s="64"/>
      <c r="L24" s="63">
        <v>72</v>
      </c>
      <c r="M24" s="63">
        <v>8</v>
      </c>
      <c r="N24" s="62"/>
      <c r="O24" s="64"/>
      <c r="P24" s="63"/>
      <c r="Q24" s="63"/>
      <c r="R24" s="66">
        <f>(O25+P25+Q25)/H25*100</f>
        <v>85.33860187481609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33991</v>
      </c>
      <c r="AG24" s="64"/>
      <c r="AH24" s="63"/>
      <c r="AI24" s="64"/>
      <c r="AJ24" s="64"/>
      <c r="AK24" s="63"/>
      <c r="AL24" s="72"/>
    </row>
    <row r="25" spans="1:38" ht="13.5">
      <c r="A25" s="149"/>
      <c r="B25" s="61"/>
      <c r="C25" s="61"/>
      <c r="D25" s="61"/>
      <c r="E25" s="61"/>
      <c r="F25" s="62">
        <v>125289</v>
      </c>
      <c r="G25" s="73"/>
      <c r="H25" s="62">
        <v>118945</v>
      </c>
      <c r="I25" s="74"/>
      <c r="J25" s="75"/>
      <c r="K25" s="64">
        <v>113307</v>
      </c>
      <c r="L25" s="76"/>
      <c r="M25" s="76"/>
      <c r="N25" s="62">
        <v>17439</v>
      </c>
      <c r="O25" s="64">
        <v>2015</v>
      </c>
      <c r="P25" s="63">
        <v>44278</v>
      </c>
      <c r="Q25" s="63">
        <v>55213</v>
      </c>
      <c r="R25" s="77"/>
      <c r="S25" s="78"/>
      <c r="T25" s="63">
        <v>2252</v>
      </c>
      <c r="U25" s="63">
        <v>59053</v>
      </c>
      <c r="V25" s="63">
        <v>15838</v>
      </c>
      <c r="W25" s="63">
        <v>456</v>
      </c>
      <c r="X25" s="63">
        <v>12711</v>
      </c>
      <c r="Y25" s="63">
        <v>28635</v>
      </c>
      <c r="Z25" s="63"/>
      <c r="AA25" s="62">
        <v>14222</v>
      </c>
      <c r="AB25" s="64">
        <v>1</v>
      </c>
      <c r="AC25" s="63">
        <v>3</v>
      </c>
      <c r="AD25" s="63" t="s">
        <v>112</v>
      </c>
      <c r="AE25" s="62" t="s">
        <v>112</v>
      </c>
      <c r="AF25" s="76"/>
      <c r="AG25" s="64">
        <v>1</v>
      </c>
      <c r="AH25" s="63"/>
      <c r="AI25" s="64">
        <v>1390284</v>
      </c>
      <c r="AJ25" s="74">
        <v>893010</v>
      </c>
      <c r="AK25" s="76">
        <v>566502</v>
      </c>
      <c r="AL25" s="72">
        <v>16</v>
      </c>
    </row>
    <row r="26" spans="1:38" ht="13.5">
      <c r="A26" s="150"/>
      <c r="B26" s="59"/>
      <c r="C26" s="59"/>
      <c r="D26" s="59"/>
      <c r="E26" s="59"/>
      <c r="F26" s="79"/>
      <c r="G26" s="80">
        <v>6344</v>
      </c>
      <c r="H26" s="79"/>
      <c r="I26" s="81">
        <v>41802</v>
      </c>
      <c r="J26" s="82"/>
      <c r="K26" s="81"/>
      <c r="L26" s="80">
        <v>2762</v>
      </c>
      <c r="M26" s="80">
        <v>2876</v>
      </c>
      <c r="N26" s="79"/>
      <c r="O26" s="81"/>
      <c r="P26" s="80"/>
      <c r="Q26" s="80"/>
      <c r="R26" s="83">
        <f>SUM(O25:Q25)</f>
        <v>101506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22646</v>
      </c>
      <c r="AG26" s="81"/>
      <c r="AH26" s="80"/>
      <c r="AI26" s="81"/>
      <c r="AJ26" s="81"/>
      <c r="AK26" s="80"/>
      <c r="AL26" s="85"/>
    </row>
    <row r="27" spans="1:38" ht="13.5" customHeight="1">
      <c r="A27" s="148" t="s">
        <v>80</v>
      </c>
      <c r="B27" s="61"/>
      <c r="C27" s="61"/>
      <c r="D27" s="61"/>
      <c r="E27" s="61"/>
      <c r="F27" s="62"/>
      <c r="G27" s="63"/>
      <c r="H27" s="62"/>
      <c r="I27" s="64">
        <v>146239</v>
      </c>
      <c r="J27" s="65">
        <f>I27/H28*100</f>
        <v>71.16945688144831</v>
      </c>
      <c r="K27" s="64"/>
      <c r="L27" s="63">
        <v>185</v>
      </c>
      <c r="M27" s="63">
        <v>11</v>
      </c>
      <c r="N27" s="62"/>
      <c r="O27" s="64"/>
      <c r="P27" s="63"/>
      <c r="Q27" s="63"/>
      <c r="R27" s="66">
        <f>(O28+P28+Q28)/H28*100</f>
        <v>91.51304263188631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99070</v>
      </c>
      <c r="AG27" s="64"/>
      <c r="AH27" s="63"/>
      <c r="AI27" s="64"/>
      <c r="AJ27" s="64"/>
      <c r="AK27" s="63"/>
      <c r="AL27" s="72"/>
    </row>
    <row r="28" spans="1:38" ht="13.5">
      <c r="A28" s="149"/>
      <c r="B28" s="61"/>
      <c r="C28" s="61"/>
      <c r="D28" s="61"/>
      <c r="E28" s="61"/>
      <c r="F28" s="62">
        <v>232519</v>
      </c>
      <c r="G28" s="73"/>
      <c r="H28" s="62">
        <v>205480</v>
      </c>
      <c r="I28" s="74"/>
      <c r="J28" s="75"/>
      <c r="K28" s="64">
        <v>194115</v>
      </c>
      <c r="L28" s="76"/>
      <c r="M28" s="76"/>
      <c r="N28" s="62">
        <v>17439</v>
      </c>
      <c r="O28" s="64">
        <v>4358</v>
      </c>
      <c r="P28" s="63">
        <v>101014</v>
      </c>
      <c r="Q28" s="63">
        <v>82669</v>
      </c>
      <c r="R28" s="77"/>
      <c r="S28" s="78">
        <v>12</v>
      </c>
      <c r="T28" s="63">
        <v>7231</v>
      </c>
      <c r="U28" s="63">
        <v>116426</v>
      </c>
      <c r="V28" s="63">
        <v>22570</v>
      </c>
      <c r="W28" s="63">
        <v>610</v>
      </c>
      <c r="X28" s="63">
        <v>19282</v>
      </c>
      <c r="Y28" s="63">
        <v>39349</v>
      </c>
      <c r="Z28" s="63"/>
      <c r="AA28" s="62">
        <v>14222</v>
      </c>
      <c r="AB28" s="64">
        <v>3</v>
      </c>
      <c r="AC28" s="63">
        <v>4</v>
      </c>
      <c r="AD28" s="63" t="s">
        <v>112</v>
      </c>
      <c r="AE28" s="62" t="s">
        <v>112</v>
      </c>
      <c r="AF28" s="76"/>
      <c r="AG28" s="64">
        <v>16</v>
      </c>
      <c r="AH28" s="63"/>
      <c r="AI28" s="64">
        <v>2707982</v>
      </c>
      <c r="AJ28" s="74">
        <v>1888913</v>
      </c>
      <c r="AK28" s="76">
        <v>1149125</v>
      </c>
      <c r="AL28" s="72">
        <v>19</v>
      </c>
    </row>
    <row r="29" spans="1:38" ht="13.5">
      <c r="A29" s="150"/>
      <c r="B29" s="59"/>
      <c r="C29" s="59"/>
      <c r="D29" s="59"/>
      <c r="E29" s="59"/>
      <c r="F29" s="79"/>
      <c r="G29" s="80">
        <v>27039</v>
      </c>
      <c r="H29" s="79"/>
      <c r="I29" s="81">
        <v>59241</v>
      </c>
      <c r="J29" s="82"/>
      <c r="K29" s="81"/>
      <c r="L29" s="80">
        <v>6030</v>
      </c>
      <c r="M29" s="80">
        <v>5335</v>
      </c>
      <c r="N29" s="79"/>
      <c r="O29" s="81"/>
      <c r="P29" s="80"/>
      <c r="Q29" s="80"/>
      <c r="R29" s="83">
        <f>SUM(O28:Q28)</f>
        <v>188041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67820</v>
      </c>
      <c r="AG29" s="81"/>
      <c r="AH29" s="80"/>
      <c r="AI29" s="81"/>
      <c r="AJ29" s="81"/>
      <c r="AK29" s="80"/>
      <c r="AL29" s="85"/>
    </row>
    <row r="30" spans="1:38" ht="13.5" customHeight="1">
      <c r="A30" s="148" t="s">
        <v>81</v>
      </c>
      <c r="B30" s="61"/>
      <c r="C30" s="61"/>
      <c r="D30" s="61"/>
      <c r="E30" s="61"/>
      <c r="F30" s="62"/>
      <c r="G30" s="63"/>
      <c r="H30" s="62"/>
      <c r="I30" s="64">
        <v>100998</v>
      </c>
      <c r="J30" s="65">
        <f>I30/H31*100</f>
        <v>63.029599535693556</v>
      </c>
      <c r="K30" s="64"/>
      <c r="L30" s="63">
        <v>92</v>
      </c>
      <c r="M30" s="63">
        <v>10</v>
      </c>
      <c r="N30" s="62"/>
      <c r="O30" s="64"/>
      <c r="P30" s="63"/>
      <c r="Q30" s="63"/>
      <c r="R30" s="66">
        <f>(O31+P31+Q31)/H31*100</f>
        <v>89.11688165802333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40232</v>
      </c>
      <c r="AG30" s="64"/>
      <c r="AH30" s="63"/>
      <c r="AI30" s="64"/>
      <c r="AJ30" s="64"/>
      <c r="AK30" s="63"/>
      <c r="AL30" s="72"/>
    </row>
    <row r="31" spans="1:38" ht="13.5">
      <c r="A31" s="149"/>
      <c r="B31" s="61"/>
      <c r="C31" s="61"/>
      <c r="D31" s="61"/>
      <c r="E31" s="61"/>
      <c r="F31" s="62">
        <v>166583</v>
      </c>
      <c r="G31" s="73"/>
      <c r="H31" s="62">
        <v>160239</v>
      </c>
      <c r="I31" s="74"/>
      <c r="J31" s="75"/>
      <c r="K31" s="64">
        <v>151284</v>
      </c>
      <c r="L31" s="76"/>
      <c r="M31" s="76"/>
      <c r="N31" s="62">
        <v>17439</v>
      </c>
      <c r="O31" s="64">
        <v>3891</v>
      </c>
      <c r="P31" s="63">
        <v>56240</v>
      </c>
      <c r="Q31" s="63">
        <v>82669</v>
      </c>
      <c r="R31" s="86"/>
      <c r="S31" s="78">
        <v>12</v>
      </c>
      <c r="T31" s="63">
        <v>2471</v>
      </c>
      <c r="U31" s="63">
        <v>75945</v>
      </c>
      <c r="V31" s="63">
        <v>22570</v>
      </c>
      <c r="W31" s="63">
        <v>610</v>
      </c>
      <c r="X31" s="63">
        <v>19282</v>
      </c>
      <c r="Y31" s="63">
        <v>39349</v>
      </c>
      <c r="Z31" s="63"/>
      <c r="AA31" s="62">
        <v>14222</v>
      </c>
      <c r="AB31" s="64">
        <v>1</v>
      </c>
      <c r="AC31" s="63">
        <v>4</v>
      </c>
      <c r="AD31" s="63" t="s">
        <v>112</v>
      </c>
      <c r="AE31" s="62" t="s">
        <v>112</v>
      </c>
      <c r="AF31" s="76"/>
      <c r="AG31" s="64">
        <v>1</v>
      </c>
      <c r="AH31" s="63"/>
      <c r="AI31" s="64">
        <v>1936787</v>
      </c>
      <c r="AJ31" s="74">
        <v>1201779</v>
      </c>
      <c r="AK31" s="76">
        <v>768059</v>
      </c>
      <c r="AL31" s="72">
        <v>17</v>
      </c>
    </row>
    <row r="32" spans="1:38" ht="13.5">
      <c r="A32" s="150"/>
      <c r="B32" s="59"/>
      <c r="C32" s="59"/>
      <c r="D32" s="59"/>
      <c r="E32" s="59"/>
      <c r="F32" s="79"/>
      <c r="G32" s="80">
        <v>6344</v>
      </c>
      <c r="H32" s="79"/>
      <c r="I32" s="81">
        <v>59241</v>
      </c>
      <c r="J32" s="82"/>
      <c r="K32" s="81"/>
      <c r="L32" s="80">
        <v>4087</v>
      </c>
      <c r="M32" s="80">
        <v>4868</v>
      </c>
      <c r="N32" s="79"/>
      <c r="O32" s="81"/>
      <c r="P32" s="80"/>
      <c r="Q32" s="80"/>
      <c r="R32" s="83">
        <f>SUM(O31:Q31)</f>
        <v>142800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26962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 t="s">
        <v>112</v>
      </c>
      <c r="H33" s="62"/>
      <c r="I33" s="64">
        <v>62404</v>
      </c>
      <c r="J33" s="65">
        <f>I33/H34*100</f>
        <v>71.30174472412335</v>
      </c>
      <c r="K33" s="64"/>
      <c r="L33" s="63">
        <v>61</v>
      </c>
      <c r="M33" s="63" t="s">
        <v>112</v>
      </c>
      <c r="N33" s="62"/>
      <c r="O33" s="64"/>
      <c r="P33" s="63"/>
      <c r="Q33" s="63"/>
      <c r="R33" s="66">
        <f>R35/H34*100</f>
        <v>98.65403731675826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39445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96447</v>
      </c>
      <c r="G34" s="73">
        <v>8469</v>
      </c>
      <c r="H34" s="62">
        <v>87521</v>
      </c>
      <c r="I34" s="74"/>
      <c r="J34" s="75"/>
      <c r="K34" s="64">
        <v>86508</v>
      </c>
      <c r="L34" s="76"/>
      <c r="M34" s="76"/>
      <c r="N34" s="62">
        <v>1178</v>
      </c>
      <c r="O34" s="64">
        <v>382</v>
      </c>
      <c r="P34" s="63">
        <v>17718</v>
      </c>
      <c r="Q34" s="63">
        <v>68243</v>
      </c>
      <c r="R34" s="77"/>
      <c r="S34" s="78">
        <v>18</v>
      </c>
      <c r="T34" s="63">
        <v>502</v>
      </c>
      <c r="U34" s="63">
        <v>34005</v>
      </c>
      <c r="V34" s="63">
        <v>27879</v>
      </c>
      <c r="W34" s="63">
        <v>2512</v>
      </c>
      <c r="X34" s="63">
        <v>9738</v>
      </c>
      <c r="Y34" s="63">
        <v>12867</v>
      </c>
      <c r="Z34" s="63" t="s">
        <v>112</v>
      </c>
      <c r="AA34" s="62">
        <v>370</v>
      </c>
      <c r="AB34" s="64">
        <v>6</v>
      </c>
      <c r="AC34" s="63">
        <v>7</v>
      </c>
      <c r="AD34" s="63" t="s">
        <v>112</v>
      </c>
      <c r="AE34" s="62" t="s">
        <v>112</v>
      </c>
      <c r="AF34" s="76"/>
      <c r="AG34" s="64" t="s">
        <v>112</v>
      </c>
      <c r="AH34" s="63" t="s">
        <v>112</v>
      </c>
      <c r="AI34" s="64">
        <v>691146</v>
      </c>
      <c r="AJ34" s="74">
        <v>646993</v>
      </c>
      <c r="AK34" s="76">
        <v>450154</v>
      </c>
      <c r="AL34" s="72">
        <v>56</v>
      </c>
    </row>
    <row r="35" spans="1:38" ht="13.5">
      <c r="A35" s="45"/>
      <c r="B35" s="59"/>
      <c r="C35" s="59"/>
      <c r="D35" s="59"/>
      <c r="E35" s="59"/>
      <c r="F35" s="79"/>
      <c r="G35" s="80">
        <v>457</v>
      </c>
      <c r="H35" s="79"/>
      <c r="I35" s="81">
        <v>25117</v>
      </c>
      <c r="J35" s="82"/>
      <c r="K35" s="81"/>
      <c r="L35" s="80">
        <v>1013</v>
      </c>
      <c r="M35" s="80" t="s">
        <v>112</v>
      </c>
      <c r="N35" s="79"/>
      <c r="O35" s="81"/>
      <c r="P35" s="80"/>
      <c r="Q35" s="80"/>
      <c r="R35" s="83">
        <f>SUM(O34:Q34)</f>
        <v>86343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22525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 t="s">
        <v>112</v>
      </c>
      <c r="H36" s="62"/>
      <c r="I36" s="64">
        <v>63326</v>
      </c>
      <c r="J36" s="65">
        <f>I36/H37*100</f>
        <v>55.20241291537362</v>
      </c>
      <c r="K36" s="64"/>
      <c r="L36" s="63">
        <v>115</v>
      </c>
      <c r="M36" s="63" t="s">
        <v>112</v>
      </c>
      <c r="N36" s="62"/>
      <c r="O36" s="64"/>
      <c r="P36" s="63"/>
      <c r="Q36" s="63"/>
      <c r="R36" s="66">
        <f>R38/H37*100</f>
        <v>93.62338296314377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2784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119624</v>
      </c>
      <c r="G37" s="73">
        <v>4286</v>
      </c>
      <c r="H37" s="62">
        <v>114716</v>
      </c>
      <c r="I37" s="74"/>
      <c r="J37" s="75"/>
      <c r="K37" s="64">
        <v>113399</v>
      </c>
      <c r="L37" s="76"/>
      <c r="M37" s="76"/>
      <c r="N37" s="62">
        <v>7315</v>
      </c>
      <c r="O37" s="64">
        <v>2799</v>
      </c>
      <c r="P37" s="63">
        <v>923</v>
      </c>
      <c r="Q37" s="63">
        <v>103679</v>
      </c>
      <c r="R37" s="77"/>
      <c r="S37" s="78">
        <v>16</v>
      </c>
      <c r="T37" s="63">
        <v>130</v>
      </c>
      <c r="U37" s="63">
        <v>15195</v>
      </c>
      <c r="V37" s="63">
        <v>47985</v>
      </c>
      <c r="W37" s="63">
        <v>1839</v>
      </c>
      <c r="X37" s="63">
        <v>10903</v>
      </c>
      <c r="Y37" s="63">
        <v>38648</v>
      </c>
      <c r="Z37" s="63" t="s">
        <v>112</v>
      </c>
      <c r="AA37" s="62">
        <v>4535</v>
      </c>
      <c r="AB37" s="64">
        <v>2</v>
      </c>
      <c r="AC37" s="63">
        <v>5</v>
      </c>
      <c r="AD37" s="63" t="s">
        <v>112</v>
      </c>
      <c r="AE37" s="62" t="s">
        <v>112</v>
      </c>
      <c r="AF37" s="76"/>
      <c r="AG37" s="64" t="s">
        <v>112</v>
      </c>
      <c r="AH37" s="63" t="s">
        <v>112</v>
      </c>
      <c r="AI37" s="64">
        <v>655322</v>
      </c>
      <c r="AJ37" s="74">
        <v>558471</v>
      </c>
      <c r="AK37" s="76">
        <v>438823</v>
      </c>
      <c r="AL37" s="72">
        <v>80</v>
      </c>
    </row>
    <row r="38" spans="1:38" ht="13.5">
      <c r="A38" s="45"/>
      <c r="B38" s="59"/>
      <c r="C38" s="59"/>
      <c r="D38" s="59"/>
      <c r="E38" s="59"/>
      <c r="F38" s="79"/>
      <c r="G38" s="80">
        <v>622</v>
      </c>
      <c r="H38" s="79"/>
      <c r="I38" s="81">
        <v>51390</v>
      </c>
      <c r="J38" s="82"/>
      <c r="K38" s="81"/>
      <c r="L38" s="80">
        <v>1317</v>
      </c>
      <c r="M38" s="80" t="s">
        <v>112</v>
      </c>
      <c r="N38" s="79"/>
      <c r="O38" s="81"/>
      <c r="P38" s="80"/>
      <c r="Q38" s="80"/>
      <c r="R38" s="83">
        <f>SUM(O37:Q37)</f>
        <v>107401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2211</v>
      </c>
      <c r="AG38" s="81"/>
      <c r="AH38" s="80"/>
      <c r="AI38" s="81"/>
      <c r="AJ38" s="81"/>
      <c r="AK38" s="80"/>
      <c r="AL38" s="85"/>
    </row>
    <row r="39" spans="1:38" ht="13.5" customHeight="1">
      <c r="A39" s="148" t="s">
        <v>84</v>
      </c>
      <c r="B39" s="61"/>
      <c r="C39" s="61"/>
      <c r="D39" s="61"/>
      <c r="E39" s="61"/>
      <c r="F39" s="62"/>
      <c r="G39" s="63" t="s">
        <v>112</v>
      </c>
      <c r="H39" s="62"/>
      <c r="I39" s="64">
        <v>125730</v>
      </c>
      <c r="J39" s="65">
        <f>I39/H40*100</f>
        <v>62.1696326587123</v>
      </c>
      <c r="K39" s="64"/>
      <c r="L39" s="63">
        <v>176</v>
      </c>
      <c r="M39" s="63" t="s">
        <v>112</v>
      </c>
      <c r="N39" s="62"/>
      <c r="O39" s="64"/>
      <c r="P39" s="63"/>
      <c r="Q39" s="63"/>
      <c r="R39" s="66">
        <f>R41/H40*100</f>
        <v>95.80047172376963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42229</v>
      </c>
      <c r="AG39" s="64"/>
      <c r="AH39" s="63"/>
      <c r="AI39" s="64"/>
      <c r="AJ39" s="64"/>
      <c r="AK39" s="63"/>
      <c r="AL39" s="72"/>
    </row>
    <row r="40" spans="1:38" ht="13.5">
      <c r="A40" s="149"/>
      <c r="B40" s="61"/>
      <c r="C40" s="61"/>
      <c r="D40" s="61"/>
      <c r="E40" s="61"/>
      <c r="F40" s="62">
        <v>216071</v>
      </c>
      <c r="G40" s="73">
        <v>12755</v>
      </c>
      <c r="H40" s="62">
        <v>202237</v>
      </c>
      <c r="I40" s="74"/>
      <c r="J40" s="75"/>
      <c r="K40" s="64">
        <v>199907</v>
      </c>
      <c r="L40" s="76"/>
      <c r="M40" s="76"/>
      <c r="N40" s="62">
        <v>8493</v>
      </c>
      <c r="O40" s="64">
        <v>3181</v>
      </c>
      <c r="P40" s="63">
        <v>18641</v>
      </c>
      <c r="Q40" s="63">
        <v>171922</v>
      </c>
      <c r="R40" s="77">
        <v>0</v>
      </c>
      <c r="S40" s="78">
        <v>34</v>
      </c>
      <c r="T40" s="63">
        <v>632</v>
      </c>
      <c r="U40" s="63">
        <v>49200</v>
      </c>
      <c r="V40" s="63">
        <v>75864</v>
      </c>
      <c r="W40" s="63">
        <v>4351</v>
      </c>
      <c r="X40" s="63">
        <v>20641</v>
      </c>
      <c r="Y40" s="63">
        <v>51515</v>
      </c>
      <c r="Z40" s="63" t="s">
        <v>112</v>
      </c>
      <c r="AA40" s="62">
        <v>4905</v>
      </c>
      <c r="AB40" s="64">
        <v>8</v>
      </c>
      <c r="AC40" s="63">
        <v>12</v>
      </c>
      <c r="AD40" s="63" t="s">
        <v>112</v>
      </c>
      <c r="AE40" s="62" t="s">
        <v>112</v>
      </c>
      <c r="AF40" s="76"/>
      <c r="AG40" s="64" t="s">
        <v>112</v>
      </c>
      <c r="AH40" s="63" t="s">
        <v>112</v>
      </c>
      <c r="AI40" s="64">
        <v>1346468</v>
      </c>
      <c r="AJ40" s="74">
        <v>1205464</v>
      </c>
      <c r="AK40" s="76">
        <v>888977</v>
      </c>
      <c r="AL40" s="72">
        <v>136</v>
      </c>
    </row>
    <row r="41" spans="1:38" ht="13.5">
      <c r="A41" s="150"/>
      <c r="B41" s="59"/>
      <c r="C41" s="59"/>
      <c r="D41" s="59"/>
      <c r="E41" s="59"/>
      <c r="F41" s="79"/>
      <c r="G41" s="80">
        <v>1079</v>
      </c>
      <c r="H41" s="79"/>
      <c r="I41" s="81">
        <v>76507</v>
      </c>
      <c r="J41" s="82"/>
      <c r="K41" s="81"/>
      <c r="L41" s="80">
        <v>2330</v>
      </c>
      <c r="M41" s="80" t="s">
        <v>112</v>
      </c>
      <c r="N41" s="79"/>
      <c r="O41" s="81"/>
      <c r="P41" s="80"/>
      <c r="Q41" s="80"/>
      <c r="R41" s="83">
        <f>SUM(O40:Q40)</f>
        <v>193744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24736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 t="s">
        <v>112</v>
      </c>
      <c r="H42" s="62"/>
      <c r="I42" s="64">
        <v>312432</v>
      </c>
      <c r="J42" s="65">
        <f>I42/H43*100</f>
        <v>39.47809341854876</v>
      </c>
      <c r="K42" s="64"/>
      <c r="L42" s="63">
        <v>435</v>
      </c>
      <c r="M42" s="63">
        <v>5</v>
      </c>
      <c r="N42" s="62"/>
      <c r="O42" s="64"/>
      <c r="P42" s="63"/>
      <c r="Q42" s="63"/>
      <c r="R42" s="66">
        <f>R44/H43*100</f>
        <v>71.3282436574906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13263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825834</v>
      </c>
      <c r="G43" s="73">
        <v>18835</v>
      </c>
      <c r="H43" s="62">
        <v>791406</v>
      </c>
      <c r="I43" s="74"/>
      <c r="J43" s="75"/>
      <c r="K43" s="64">
        <v>784587</v>
      </c>
      <c r="L43" s="76"/>
      <c r="M43" s="76"/>
      <c r="N43" s="62">
        <v>226910</v>
      </c>
      <c r="O43" s="64">
        <v>26277</v>
      </c>
      <c r="P43" s="63">
        <v>20697</v>
      </c>
      <c r="Q43" s="63">
        <v>517522</v>
      </c>
      <c r="R43" s="77"/>
      <c r="S43" s="78">
        <v>156</v>
      </c>
      <c r="T43" s="63">
        <v>1918</v>
      </c>
      <c r="U43" s="63">
        <v>60865</v>
      </c>
      <c r="V43" s="63">
        <v>249493</v>
      </c>
      <c r="W43" s="63">
        <v>6759</v>
      </c>
      <c r="X43" s="63">
        <v>43443</v>
      </c>
      <c r="Y43" s="63">
        <v>428772</v>
      </c>
      <c r="Z43" s="63" t="s">
        <v>112</v>
      </c>
      <c r="AA43" s="62">
        <v>209958</v>
      </c>
      <c r="AB43" s="64">
        <v>6</v>
      </c>
      <c r="AC43" s="63">
        <v>36</v>
      </c>
      <c r="AD43" s="63" t="s">
        <v>112</v>
      </c>
      <c r="AE43" s="62" t="s">
        <v>112</v>
      </c>
      <c r="AF43" s="76"/>
      <c r="AG43" s="64" t="s">
        <v>112</v>
      </c>
      <c r="AH43" s="63" t="s">
        <v>112</v>
      </c>
      <c r="AI43" s="64">
        <v>3817693</v>
      </c>
      <c r="AJ43" s="74">
        <v>3108616</v>
      </c>
      <c r="AK43" s="76">
        <v>2284590</v>
      </c>
      <c r="AL43" s="72">
        <v>1341</v>
      </c>
    </row>
    <row r="44" spans="1:38" ht="13.5">
      <c r="A44" s="45"/>
      <c r="B44" s="59"/>
      <c r="C44" s="59"/>
      <c r="D44" s="59"/>
      <c r="E44" s="59"/>
      <c r="F44" s="79"/>
      <c r="G44" s="80">
        <v>15593</v>
      </c>
      <c r="H44" s="79"/>
      <c r="I44" s="81">
        <v>478974</v>
      </c>
      <c r="J44" s="82"/>
      <c r="K44" s="81"/>
      <c r="L44" s="80">
        <v>5824</v>
      </c>
      <c r="M44" s="80">
        <v>995</v>
      </c>
      <c r="N44" s="79"/>
      <c r="O44" s="81"/>
      <c r="P44" s="80"/>
      <c r="Q44" s="80"/>
      <c r="R44" s="83">
        <f>SUM(O43:Q43)</f>
        <v>564496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10459</v>
      </c>
      <c r="AG44" s="81"/>
      <c r="AH44" s="80"/>
      <c r="AI44" s="81"/>
      <c r="AJ44" s="81"/>
      <c r="AK44" s="80"/>
      <c r="AL44" s="85"/>
    </row>
    <row r="45" spans="1:38" ht="13.5" customHeight="1">
      <c r="A45" s="148" t="s">
        <v>86</v>
      </c>
      <c r="B45" s="61"/>
      <c r="C45" s="61"/>
      <c r="D45" s="61"/>
      <c r="E45" s="61"/>
      <c r="F45" s="62"/>
      <c r="G45" s="63" t="s">
        <v>112</v>
      </c>
      <c r="H45" s="62"/>
      <c r="I45" s="64">
        <v>438162</v>
      </c>
      <c r="J45" s="65">
        <f>I45/H46*100</f>
        <v>44.09652158773322</v>
      </c>
      <c r="K45" s="64"/>
      <c r="L45" s="63">
        <v>611</v>
      </c>
      <c r="M45" s="63">
        <v>5</v>
      </c>
      <c r="N45" s="62"/>
      <c r="O45" s="64"/>
      <c r="P45" s="63"/>
      <c r="Q45" s="63"/>
      <c r="R45" s="66">
        <f>R47/H46*100</f>
        <v>76.30909692917879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55492</v>
      </c>
      <c r="AG45" s="64"/>
      <c r="AH45" s="63"/>
      <c r="AI45" s="64"/>
      <c r="AJ45" s="64"/>
      <c r="AK45" s="63"/>
      <c r="AL45" s="72"/>
    </row>
    <row r="46" spans="1:38" ht="13.5">
      <c r="A46" s="149"/>
      <c r="B46" s="61"/>
      <c r="C46" s="61"/>
      <c r="D46" s="61"/>
      <c r="E46" s="61"/>
      <c r="F46" s="62">
        <v>1041905</v>
      </c>
      <c r="G46" s="73">
        <v>31590</v>
      </c>
      <c r="H46" s="62">
        <v>993643</v>
      </c>
      <c r="I46" s="74"/>
      <c r="J46" s="75"/>
      <c r="K46" s="64">
        <v>984494</v>
      </c>
      <c r="L46" s="76"/>
      <c r="M46" s="76"/>
      <c r="N46" s="62">
        <v>235403</v>
      </c>
      <c r="O46" s="64">
        <v>29458</v>
      </c>
      <c r="P46" s="63">
        <v>39338</v>
      </c>
      <c r="Q46" s="63">
        <v>689444</v>
      </c>
      <c r="R46" s="86"/>
      <c r="S46" s="78">
        <v>190</v>
      </c>
      <c r="T46" s="63">
        <v>2550</v>
      </c>
      <c r="U46" s="63">
        <v>110065</v>
      </c>
      <c r="V46" s="63">
        <v>325357</v>
      </c>
      <c r="W46" s="63">
        <v>11110</v>
      </c>
      <c r="X46" s="63">
        <v>64084</v>
      </c>
      <c r="Y46" s="63">
        <v>480287</v>
      </c>
      <c r="Z46" s="63" t="s">
        <v>112</v>
      </c>
      <c r="AA46" s="62">
        <v>214863</v>
      </c>
      <c r="AB46" s="64">
        <v>14</v>
      </c>
      <c r="AC46" s="63">
        <v>48</v>
      </c>
      <c r="AD46" s="63" t="s">
        <v>112</v>
      </c>
      <c r="AE46" s="62" t="s">
        <v>112</v>
      </c>
      <c r="AF46" s="76"/>
      <c r="AG46" s="64" t="s">
        <v>112</v>
      </c>
      <c r="AH46" s="63" t="s">
        <v>112</v>
      </c>
      <c r="AI46" s="64">
        <v>5164161</v>
      </c>
      <c r="AJ46" s="74">
        <v>4314080</v>
      </c>
      <c r="AK46" s="76">
        <v>3173567</v>
      </c>
      <c r="AL46" s="72">
        <v>1477</v>
      </c>
    </row>
    <row r="47" spans="1:38" ht="13.5">
      <c r="A47" s="150"/>
      <c r="B47" s="59"/>
      <c r="C47" s="59"/>
      <c r="D47" s="59"/>
      <c r="E47" s="59"/>
      <c r="F47" s="79"/>
      <c r="G47" s="80">
        <v>16672</v>
      </c>
      <c r="H47" s="79"/>
      <c r="I47" s="81">
        <v>555481</v>
      </c>
      <c r="J47" s="82"/>
      <c r="K47" s="81"/>
      <c r="L47" s="80">
        <v>8154</v>
      </c>
      <c r="M47" s="80">
        <v>995</v>
      </c>
      <c r="N47" s="79"/>
      <c r="O47" s="81"/>
      <c r="P47" s="80"/>
      <c r="Q47" s="80"/>
      <c r="R47" s="83">
        <f>SUM(O46:Q46)</f>
        <v>758240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35195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5">SUM(F9,F12,F18,F21,F33,F36,F42)</f>
        <v>0</v>
      </c>
      <c r="G54" s="63">
        <f t="shared" si="0"/>
        <v>0</v>
      </c>
      <c r="H54" s="62">
        <f t="shared" si="0"/>
        <v>0</v>
      </c>
      <c r="I54" s="64">
        <f t="shared" si="0"/>
        <v>584401</v>
      </c>
      <c r="J54" s="65">
        <f>I54/H55*100</f>
        <v>48.73570100815346</v>
      </c>
      <c r="K54" s="64">
        <f aca="true" t="shared" si="1" ref="K54:Q56">SUM(K9,K12,K18,K21,K33,K36,K42)</f>
        <v>0</v>
      </c>
      <c r="L54" s="63">
        <f t="shared" si="1"/>
        <v>796</v>
      </c>
      <c r="M54" s="63">
        <f t="shared" si="1"/>
        <v>16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R56/H55*100</f>
        <v>78.91442329102185</v>
      </c>
      <c r="S54" s="78">
        <f aca="true" t="shared" si="2" ref="S54:AL56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154562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1274424</v>
      </c>
      <c r="G55" s="73">
        <f t="shared" si="0"/>
        <v>31590</v>
      </c>
      <c r="H55" s="62">
        <f t="shared" si="0"/>
        <v>1199123</v>
      </c>
      <c r="I55" s="74">
        <f t="shared" si="0"/>
        <v>0</v>
      </c>
      <c r="J55" s="88"/>
      <c r="K55" s="64">
        <f t="shared" si="1"/>
        <v>1178609</v>
      </c>
      <c r="L55" s="76">
        <f t="shared" si="1"/>
        <v>0</v>
      </c>
      <c r="M55" s="76">
        <f t="shared" si="1"/>
        <v>0</v>
      </c>
      <c r="N55" s="62">
        <f t="shared" si="1"/>
        <v>252842</v>
      </c>
      <c r="O55" s="64">
        <f t="shared" si="1"/>
        <v>33816</v>
      </c>
      <c r="P55" s="63">
        <f t="shared" si="1"/>
        <v>140352</v>
      </c>
      <c r="Q55" s="63">
        <f t="shared" si="1"/>
        <v>772113</v>
      </c>
      <c r="R55" s="77"/>
      <c r="S55" s="78">
        <f t="shared" si="2"/>
        <v>202</v>
      </c>
      <c r="T55" s="63">
        <f t="shared" si="2"/>
        <v>9781</v>
      </c>
      <c r="U55" s="63">
        <f t="shared" si="2"/>
        <v>226491</v>
      </c>
      <c r="V55" s="63">
        <f t="shared" si="2"/>
        <v>347927</v>
      </c>
      <c r="W55" s="63">
        <f t="shared" si="2"/>
        <v>11720</v>
      </c>
      <c r="X55" s="63">
        <f t="shared" si="2"/>
        <v>83366</v>
      </c>
      <c r="Y55" s="63">
        <f t="shared" si="2"/>
        <v>519636</v>
      </c>
      <c r="Z55" s="63">
        <f t="shared" si="2"/>
        <v>0</v>
      </c>
      <c r="AA55" s="62">
        <f t="shared" si="2"/>
        <v>229085</v>
      </c>
      <c r="AB55" s="64">
        <f t="shared" si="2"/>
        <v>17</v>
      </c>
      <c r="AC55" s="64">
        <f t="shared" si="2"/>
        <v>52</v>
      </c>
      <c r="AD55" s="64">
        <f t="shared" si="2"/>
        <v>0</v>
      </c>
      <c r="AE55" s="64">
        <f t="shared" si="2"/>
        <v>0</v>
      </c>
      <c r="AF55" s="76">
        <f t="shared" si="2"/>
        <v>0</v>
      </c>
      <c r="AG55" s="64">
        <f t="shared" si="2"/>
        <v>16</v>
      </c>
      <c r="AH55" s="63">
        <f t="shared" si="2"/>
        <v>0</v>
      </c>
      <c r="AI55" s="64">
        <f t="shared" si="2"/>
        <v>7872143</v>
      </c>
      <c r="AJ55" s="74">
        <f t="shared" si="2"/>
        <v>6202993</v>
      </c>
      <c r="AK55" s="76">
        <f t="shared" si="2"/>
        <v>4322692</v>
      </c>
      <c r="AL55" s="72">
        <f t="shared" si="2"/>
        <v>1496</v>
      </c>
    </row>
    <row r="56" spans="1:38" ht="14.25" thickBot="1">
      <c r="A56" s="89"/>
      <c r="B56" s="90"/>
      <c r="C56" s="90"/>
      <c r="D56" s="90"/>
      <c r="E56" s="90"/>
      <c r="F56" s="91">
        <f>SUM(F11,F14,F20,F23,F35,F38,F44)</f>
        <v>0</v>
      </c>
      <c r="G56" s="92">
        <f>SUM(G11,G14,G20,G23,G35,G38,G44)</f>
        <v>43711</v>
      </c>
      <c r="H56" s="91">
        <f>SUM(H11,H14,H20,H23,H35,H38,H44)</f>
        <v>0</v>
      </c>
      <c r="I56" s="93">
        <f>SUM(I11,I14,I20,I23,I35,I38,I44)</f>
        <v>614722</v>
      </c>
      <c r="J56" s="91"/>
      <c r="K56" s="93">
        <f t="shared" si="1"/>
        <v>0</v>
      </c>
      <c r="L56" s="92">
        <f t="shared" si="1"/>
        <v>14184</v>
      </c>
      <c r="M56" s="92">
        <f t="shared" si="1"/>
        <v>6330</v>
      </c>
      <c r="N56" s="91">
        <f t="shared" si="1"/>
        <v>0</v>
      </c>
      <c r="O56" s="93">
        <f t="shared" si="1"/>
        <v>0</v>
      </c>
      <c r="P56" s="92">
        <f t="shared" si="1"/>
        <v>0</v>
      </c>
      <c r="Q56" s="92">
        <f t="shared" si="1"/>
        <v>0</v>
      </c>
      <c r="R56" s="98">
        <f>R29+R47</f>
        <v>946281</v>
      </c>
      <c r="S56" s="94">
        <f t="shared" si="2"/>
        <v>0</v>
      </c>
      <c r="T56" s="92">
        <f t="shared" si="2"/>
        <v>0</v>
      </c>
      <c r="U56" s="92">
        <f t="shared" si="2"/>
        <v>0</v>
      </c>
      <c r="V56" s="92">
        <f t="shared" si="2"/>
        <v>0</v>
      </c>
      <c r="W56" s="92">
        <f t="shared" si="2"/>
        <v>0</v>
      </c>
      <c r="X56" s="92">
        <f t="shared" si="2"/>
        <v>0</v>
      </c>
      <c r="Y56" s="92">
        <f t="shared" si="2"/>
        <v>0</v>
      </c>
      <c r="Z56" s="92">
        <f t="shared" si="2"/>
        <v>0</v>
      </c>
      <c r="AA56" s="91">
        <f t="shared" si="2"/>
        <v>0</v>
      </c>
      <c r="AB56" s="93">
        <f t="shared" si="2"/>
        <v>0</v>
      </c>
      <c r="AC56" s="92">
        <f t="shared" si="2"/>
        <v>0</v>
      </c>
      <c r="AD56" s="92">
        <f t="shared" si="2"/>
        <v>0</v>
      </c>
      <c r="AE56" s="91">
        <f t="shared" si="2"/>
        <v>0</v>
      </c>
      <c r="AF56" s="93">
        <f t="shared" si="2"/>
        <v>103015</v>
      </c>
      <c r="AG56" s="93">
        <f t="shared" si="2"/>
        <v>0</v>
      </c>
      <c r="AH56" s="92">
        <f t="shared" si="2"/>
        <v>0</v>
      </c>
      <c r="AI56" s="93">
        <f t="shared" si="2"/>
        <v>0</v>
      </c>
      <c r="AJ56" s="93">
        <f t="shared" si="2"/>
        <v>0</v>
      </c>
      <c r="AK56" s="92">
        <f t="shared" si="2"/>
        <v>0</v>
      </c>
      <c r="AL56" s="95">
        <f t="shared" si="2"/>
        <v>0</v>
      </c>
    </row>
    <row r="57" spans="1:38" ht="13.5">
      <c r="A57" s="96" t="s">
        <v>92</v>
      </c>
      <c r="B57" s="96"/>
      <c r="C57" s="96"/>
      <c r="D57" s="96"/>
      <c r="E57" s="96"/>
      <c r="F57" s="96"/>
      <c r="G57" s="96"/>
      <c r="H57" s="96"/>
      <c r="I57" s="96"/>
      <c r="J57" s="9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6" t="s">
        <v>2</v>
      </c>
      <c r="B58" s="96"/>
      <c r="C58" s="96"/>
      <c r="D58" s="96"/>
      <c r="E58" s="96"/>
      <c r="F58" s="96"/>
      <c r="G58" s="96"/>
      <c r="H58" s="96"/>
      <c r="I58" s="96"/>
      <c r="J58" s="9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shiraishi-tomoaki</cp:lastModifiedBy>
  <cp:lastPrinted>2012-03-21T03:39:52Z</cp:lastPrinted>
  <dcterms:created xsi:type="dcterms:W3CDTF">2011-04-25T09:22:33Z</dcterms:created>
  <dcterms:modified xsi:type="dcterms:W3CDTF">2012-08-17T09:20:45Z</dcterms:modified>
  <cp:category/>
  <cp:version/>
  <cp:contentType/>
  <cp:contentStatus/>
</cp:coreProperties>
</file>