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12675" activeTab="0"/>
  </bookViews>
  <sheets>
    <sheet name="別表１" sheetId="1" r:id="rId1"/>
    <sheet name="別表２" sheetId="2" r:id="rId2"/>
    <sheet name="別表３" sheetId="3" r:id="rId3"/>
    <sheet name="別表４" sheetId="4" r:id="rId4"/>
    <sheet name="別添様式ー１" sheetId="5" r:id="rId5"/>
    <sheet name="別添様式ー２" sheetId="6" r:id="rId6"/>
  </sheets>
  <definedNames/>
  <calcPr fullCalcOnLoad="1"/>
</workbook>
</file>

<file path=xl/sharedStrings.xml><?xml version="1.0" encoding="utf-8"?>
<sst xmlns="http://schemas.openxmlformats.org/spreadsheetml/2006/main" count="515" uniqueCount="216">
  <si>
    <t>品　　　目</t>
  </si>
  <si>
    <t>規　格</t>
  </si>
  <si>
    <t>備　　　　考</t>
  </si>
  <si>
    <t>(注)</t>
  </si>
  <si>
    <t>請負代金額の変更の対象材料計算総括表</t>
  </si>
  <si>
    <t>単位</t>
  </si>
  <si>
    <t>数量</t>
  </si>
  <si>
    <t>購入単価</t>
  </si>
  <si>
    <t>購入金額</t>
  </si>
  <si>
    <t>購入先</t>
  </si>
  <si>
    <t>購入年月</t>
  </si>
  <si>
    <t>使用した
建設機械名</t>
  </si>
  <si>
    <t>使用目的</t>
  </si>
  <si>
    <t>証明の
有無</t>
  </si>
  <si>
    <t>記載例</t>
  </si>
  <si>
    <t>軽油</t>
  </si>
  <si>
    <t>１．２号</t>
  </si>
  <si>
    <t>L</t>
  </si>
  <si>
    <t>有</t>
  </si>
  <si>
    <t>別添○○</t>
  </si>
  <si>
    <t>購入数量（証明済み）合計</t>
  </si>
  <si>
    <t>ダンプ</t>
  </si>
  <si>
    <t>現場～○○地先（流用先）運搬</t>
  </si>
  <si>
    <t>無</t>
  </si>
  <si>
    <t>ダンプ</t>
  </si>
  <si>
    <t>購入数量（未証明）合計</t>
  </si>
  <si>
    <t>　</t>
  </si>
  <si>
    <t>　1．購入先、購入単価、購入数量等を証明出来る場合は、その資料（納品書等）を添付の上、併せて監督職員に提出すること。
　　　証明できない場合は、概算数量を記載の上、その算出根拠を記した書類を提出すること。</t>
  </si>
  <si>
    <t>（別表２）</t>
  </si>
  <si>
    <t>工事番号：</t>
  </si>
  <si>
    <t>○○第○号</t>
  </si>
  <si>
    <t>工事名：</t>
  </si>
  <si>
    <t>○○線　○○工事</t>
  </si>
  <si>
    <t>対象請負代金額：</t>
  </si>
  <si>
    <t>（別表４）</t>
  </si>
  <si>
    <t>（別表３）</t>
  </si>
  <si>
    <t>現場内     重機</t>
  </si>
  <si>
    <t>　各種資機材の材料証明書</t>
  </si>
  <si>
    <t>品目</t>
  </si>
  <si>
    <t>規格</t>
  </si>
  <si>
    <t>単位</t>
  </si>
  <si>
    <t>数量</t>
  </si>
  <si>
    <t>購入単価</t>
  </si>
  <si>
    <t>購入金額</t>
  </si>
  <si>
    <t>出荷元</t>
  </si>
  <si>
    <t>搬入年月</t>
  </si>
  <si>
    <t>運搬費の内燃料代</t>
  </si>
  <si>
    <t>購入先</t>
  </si>
  <si>
    <t>再生骨材</t>
  </si>
  <si>
    <t>重建設機械</t>
  </si>
  <si>
    <t>ブルドーザ２１ｔ級</t>
  </si>
  <si>
    <t>40mm</t>
  </si>
  <si>
    <t>m3</t>
  </si>
  <si>
    <t>m3</t>
  </si>
  <si>
    <t>回</t>
  </si>
  <si>
    <t>-</t>
  </si>
  <si>
    <t>○○砂利</t>
  </si>
  <si>
    <t>○○ﾘｰｽ</t>
  </si>
  <si>
    <t>軽油</t>
  </si>
  <si>
    <t>1.2号</t>
  </si>
  <si>
    <t>L</t>
  </si>
  <si>
    <t>計</t>
  </si>
  <si>
    <t>○○石油</t>
  </si>
  <si>
    <t>建設機械の貨物自動車等による運搬にかかる運搬金額計算総括表（提出資料）</t>
  </si>
  <si>
    <t>（単位：円）</t>
  </si>
  <si>
    <t>（記載例）</t>
  </si>
  <si>
    <t>記載例</t>
  </si>
  <si>
    <t>建設機械名・規格</t>
  </si>
  <si>
    <t>路面切削機</t>
  </si>
  <si>
    <t>機械名</t>
  </si>
  <si>
    <t>セミトレーラ</t>
  </si>
  <si>
    <t>(t積）</t>
  </si>
  <si>
    <t>（ｋｍ）</t>
  </si>
  <si>
    <t>運搬距離</t>
  </si>
  <si>
    <t>積載重量</t>
  </si>
  <si>
    <t>（ｔ）</t>
  </si>
  <si>
    <t>基本運賃</t>
  </si>
  <si>
    <t>特大品</t>
  </si>
  <si>
    <t>＋</t>
  </si>
  <si>
    <t>悪路</t>
  </si>
  <si>
    <t>深夜早朝</t>
  </si>
  <si>
    <t>冬期割増</t>
  </si>
  <si>
    <t>）＋</t>
  </si>
  <si>
    <t>地区割増・その他</t>
  </si>
  <si>
    <t>合計</t>
  </si>
  <si>
    <t>＝</t>
  </si>
  <si>
    <t>＋</t>
  </si>
  <si>
    <t>）＋</t>
  </si>
  <si>
    <t>＝</t>
  </si>
  <si>
    <t>機械搬入所在地</t>
  </si>
  <si>
    <t>○○市○○</t>
  </si>
  <si>
    <t>現場所在地</t>
  </si>
  <si>
    <t>機械搬出場所</t>
  </si>
  <si>
    <t>運　搬　車　両</t>
  </si>
  <si>
    <t>運　　　　　　　　賃</t>
  </si>
  <si>
    <t>トラック</t>
  </si>
  <si>
    <t>種別・規格</t>
  </si>
  <si>
    <t>数量(t)</t>
  </si>
  <si>
    <t>×</t>
  </si>
  <si>
    <t>基本運賃(t)</t>
  </si>
  <si>
    <t>その他</t>
  </si>
  <si>
    <t>×(1+</t>
  </si>
  <si>
    <t>×(1+</t>
  </si>
  <si>
    <t>×（1＋</t>
  </si>
  <si>
    <t>合計往復</t>
  </si>
  <si>
    <t>重建設機械の分解、組立及び輸送にかかる運搬金額計算総括表（提出資料）</t>
  </si>
  <si>
    <t>仮設材（鋼矢板、H形鋼、覆工板等）の運搬にかかる運搬金額計算総括表（提出資料）</t>
  </si>
  <si>
    <t>仮設材</t>
  </si>
  <si>
    <t>台数</t>
  </si>
  <si>
    <t>（台）</t>
  </si>
  <si>
    <t>○○石油</t>
  </si>
  <si>
    <t>○○年○月○○日</t>
  </si>
  <si>
    <t>(受注者）</t>
  </si>
  <si>
    <t>R4年４月</t>
  </si>
  <si>
    <t>R4年5月</t>
  </si>
  <si>
    <t>R4年６月</t>
  </si>
  <si>
    <t>R4年７月</t>
  </si>
  <si>
    <t>R4年８月</t>
  </si>
  <si>
    <t>R4年９月</t>
  </si>
  <si>
    <t>R4年１０月</t>
  </si>
  <si>
    <t>R4年１１月</t>
  </si>
  <si>
    <t>R4年１２月</t>
  </si>
  <si>
    <t xml:space="preserve">　２．対象材料は、品目毎および購入年月毎にとりまとめるものとする。なお、とりまとめ数量欄が足りない場合は、別紙にとりまとめる
　　　ものとする。但し同一の品目で同一年月でも複数の単価がある場合は、区分するものとする。
　　　また、当該品目が同一月で複数の工種や機械で使用されている場合、監督職員より工種や機械毎等の内訳を提出するよう
　　　要求があった場合など、追加資料が必要な場合がある。
</t>
  </si>
  <si>
    <t>　　年　　月　　日</t>
  </si>
  <si>
    <t>（受注者）　　　　　　　　　　　　　　</t>
  </si>
  <si>
    <t>R4年4月</t>
  </si>
  <si>
    <t>R4年7月</t>
  </si>
  <si>
    <t>R4年8月</t>
  </si>
  <si>
    <t>ブルドーザ〇ｔ級</t>
  </si>
  <si>
    <t>H鋼（〇m以内）</t>
  </si>
  <si>
    <t>（受注者）　　　　　　　　　　　　　　</t>
  </si>
  <si>
    <t>添付資料（例）</t>
  </si>
  <si>
    <t>（別表１）</t>
  </si>
  <si>
    <t>　　　　　　（受注者）　　　　　　　　　</t>
  </si>
  <si>
    <t>対象材料集計表</t>
  </si>
  <si>
    <t>請負業者名：</t>
  </si>
  <si>
    <t>○○建設(株)</t>
  </si>
  <si>
    <t>円（※1＝</t>
  </si>
  <si>
    <t>円　　ー</t>
  </si>
  <si>
    <t>円）</t>
  </si>
  <si>
    <t>　　※１　最終請負代金額　ー　部分払検査済み額（単品スライド適用対象外）</t>
  </si>
  <si>
    <t>　　（注）変更見込額は算出する必要は無し。</t>
  </si>
  <si>
    <t>（参考）　請負代金額の変更見込額の算出方法：</t>
  </si>
  <si>
    <t>変更見込額（※２）=</t>
  </si>
  <si>
    <t xml:space="preserve">          {                            }</t>
  </si>
  <si>
    <t>円　　＋{</t>
  </si>
  <si>
    <t>円｝　ー</t>
  </si>
  <si>
    <t>円</t>
  </si>
  <si>
    <t>※２</t>
  </si>
  <si>
    <t>{（Ａ）-(a)}＋{（Ｂ）-(b)}ー対象請負代金額／１００</t>
  </si>
  <si>
    <t>　　　　　　ただし、(（Ａ）-(a))ー対象請負代金額／１００≦０の場合、（Ａ）-(a)＝０円とする。</t>
  </si>
  <si>
    <t>　　　　　　　　　　　(（Ｂ）-(b))ー対象請負代金額／１００≦０の場合、（Ｂ）-(b)＝０円とする。</t>
  </si>
  <si>
    <t>(A)：鋼材類にかかる価格変動後の金額</t>
  </si>
  <si>
    <t>(B)：燃料油にかかる価格変動後の金額</t>
  </si>
  <si>
    <t>(a)：鋼材類にかかる価格変動前の金額</t>
  </si>
  <si>
    <t>(b)：燃料油にかかる価格変動前の金額</t>
  </si>
  <si>
    <t>対象材料：鋼材類</t>
  </si>
  <si>
    <t>単価：円（消費税込み）</t>
  </si>
  <si>
    <t>種別</t>
  </si>
  <si>
    <t>購入月</t>
  </si>
  <si>
    <t>R4.4</t>
  </si>
  <si>
    <t>R4.5</t>
  </si>
  <si>
    <t>R4.6</t>
  </si>
  <si>
    <t>単価</t>
  </si>
  <si>
    <t>金額</t>
  </si>
  <si>
    <t>異形鋼棒</t>
  </si>
  <si>
    <t>SD295A D13</t>
  </si>
  <si>
    <t>t</t>
  </si>
  <si>
    <t>○○製鋼(有)</t>
  </si>
  <si>
    <t>SD345 D13</t>
  </si>
  <si>
    <t>SD345 D16～25</t>
  </si>
  <si>
    <t>（A）</t>
  </si>
  <si>
    <t>注1）請負代金額の変更請求（様式第３０号）を提出する場合は、概算数量（請求日以降の予定も含める）を記入し提出すること。</t>
  </si>
  <si>
    <t>　　　（請求時点で、内容が確認できる証明書類がある場合は、その写しを添付すること。）</t>
  </si>
  <si>
    <t>注2）協議開始の日には、最終精査した数量を記入し提出すること。</t>
  </si>
  <si>
    <t>　　　（上記内容が確認できる証明書類の写しを添付すること。なお、証明書類で確認できない場合には単品スライド条項の対象とはしないものとする。）</t>
  </si>
  <si>
    <t>対象材料：燃料油</t>
  </si>
  <si>
    <t>Ｌ</t>
  </si>
  <si>
    <t>○○石油(有)</t>
  </si>
  <si>
    <t>（B）</t>
  </si>
  <si>
    <t>注3）請負代金額の変更請求（様式第３０号）を提出する場合は、概算数量（請求日以降の予定も含める）を記入し提出すること。</t>
  </si>
  <si>
    <t>注4）協議開始の日には、最終精査した数量を記入し提出すること。</t>
  </si>
  <si>
    <t xml:space="preserve">      (上記内容が確認できる証明書類の写しを添付すること。なお、証明書類で確認できない場合には単品スライド条項の対象とはしないものとする。</t>
  </si>
  <si>
    <t xml:space="preserve">    　　ただし、上記内容が確認できるすべての証明書類を提出しがたい事情があると認められる場合は、主たる用途に用いた数量が確認できる証明書類をもって、</t>
  </si>
  <si>
    <t xml:space="preserve">    　　やむを得ないと認める範囲で、単品スライド条項の対象とする。)</t>
  </si>
  <si>
    <t>※事務所内の決裁時は別紙「単品スライド計算」を添付する。</t>
  </si>
  <si>
    <t>地方消費税の額</t>
  </si>
  <si>
    <t>うち取引に係る消費税及び</t>
  </si>
  <si>
    <t>※</t>
  </si>
  <si>
    <t>単品スライド額</t>
  </si>
  <si>
    <t>　　　至）　　　　　　年　　　月　　　日</t>
  </si>
  <si>
    <t>工期</t>
  </si>
  <si>
    <t>　　　自）　　　　　　年　　　月　　　日</t>
  </si>
  <si>
    <t>（①ー②）</t>
  </si>
  <si>
    <t>③単品スライド対象請負代金額</t>
  </si>
  <si>
    <t>（消費税相当額含む）</t>
  </si>
  <si>
    <t>②既済部分出来高金額</t>
  </si>
  <si>
    <t>①請負代金額</t>
  </si>
  <si>
    <t>○○工事</t>
  </si>
  <si>
    <t>工事名</t>
  </si>
  <si>
    <t>○○第○○号</t>
  </si>
  <si>
    <t>工事番号</t>
  </si>
  <si>
    <t>　　　　　　　　　　　　単品スライド調書</t>
  </si>
  <si>
    <t>別添様式ー１</t>
  </si>
  <si>
    <t>備考には、「設計数量」または「購入数量」を記載する。</t>
  </si>
  <si>
    <t>数量における数位は、設計表示数位とする。</t>
  </si>
  <si>
    <t>設計数量</t>
  </si>
  <si>
    <t>ガソリン</t>
  </si>
  <si>
    <t>（燃料油）</t>
  </si>
  <si>
    <t xml:space="preserve">SD345 D29～32 </t>
  </si>
  <si>
    <t>鉄筋</t>
  </si>
  <si>
    <t xml:space="preserve">SD345 D16～25 </t>
  </si>
  <si>
    <t>（鋼材類）</t>
  </si>
  <si>
    <t>備考</t>
  </si>
  <si>
    <t>　　　　　　工事請負契約書第26条第５項の対象材料内訳表</t>
  </si>
  <si>
    <t>別添様式ー２</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</si>
</sst>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
    <numFmt numFmtId="179" formatCode="#,##0_);[Red]\(#,##0\)"/>
    <numFmt numFmtId="180" formatCode="#,##0.0;[Red]\-#,##0.0"/>
  </numFmts>
  <fonts count="50">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1"/>
      <color indexed="8"/>
      <name val="明朝"/>
      <family val="1"/>
    </font>
    <font>
      <sz val="6"/>
      <name val="明朝"/>
      <family val="3"/>
    </font>
    <font>
      <sz val="16"/>
      <color indexed="8"/>
      <name val="明朝"/>
      <family val="1"/>
    </font>
    <font>
      <sz val="11"/>
      <name val="ＭＳ 明朝"/>
      <family val="1"/>
    </font>
    <font>
      <sz val="6"/>
      <color indexed="8"/>
      <name val="明朝"/>
      <family val="1"/>
    </font>
    <font>
      <sz val="9"/>
      <color indexed="8"/>
      <name val="明朝"/>
      <family val="1"/>
    </font>
    <font>
      <sz val="10"/>
      <color indexed="8"/>
      <name val="明朝"/>
      <family val="1"/>
    </font>
    <font>
      <sz val="14"/>
      <color indexed="8"/>
      <name val="ＭＳ 明朝"/>
      <family val="1"/>
    </font>
    <font>
      <sz val="14"/>
      <name val="ＭＳ 明朝"/>
      <family val="1"/>
    </font>
    <font>
      <b/>
      <sz val="11"/>
      <color indexed="8"/>
      <name val="ＭＳ Ｐゴシック"/>
      <family val="3"/>
    </font>
    <font>
      <sz val="11"/>
      <color indexed="8"/>
      <name val="ＭＳ Ｐゴシック"/>
      <family val="3"/>
    </font>
    <font>
      <sz val="14"/>
      <name val="ＭＳ Ｐゴシック"/>
      <family val="3"/>
    </font>
    <font>
      <sz val="14"/>
      <color indexed="8"/>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color indexed="63"/>
      </top>
      <bottom style="dotted"/>
    </border>
    <border>
      <left style="thin"/>
      <right>
        <color indexed="63"/>
      </right>
      <top style="thin"/>
      <bottom style="thin"/>
    </border>
    <border>
      <left style="thin"/>
      <right style="thin"/>
      <top style="thin"/>
      <bottom style="double"/>
    </border>
    <border>
      <left style="thin"/>
      <right>
        <color indexed="63"/>
      </right>
      <top>
        <color indexed="63"/>
      </top>
      <bottom style="thin"/>
    </border>
    <border>
      <left style="double"/>
      <right style="thin"/>
      <top style="thin"/>
      <bottom style="double"/>
    </border>
    <border>
      <left style="double"/>
      <right style="thin"/>
      <top>
        <color indexed="63"/>
      </top>
      <bottom style="thin"/>
    </border>
    <border>
      <left style="double"/>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style="double"/>
      <right>
        <color indexed="63"/>
      </right>
      <top style="thin"/>
      <bottom style="thin"/>
    </border>
    <border>
      <left>
        <color indexed="63"/>
      </left>
      <right style="thin"/>
      <top style="thin"/>
      <bottom style="thin"/>
    </border>
    <border>
      <left style="thin"/>
      <right style="thin"/>
      <top style="double"/>
      <bottom style="thin"/>
    </border>
    <border>
      <left style="thin"/>
      <right>
        <color indexed="63"/>
      </right>
      <top style="double"/>
      <bottom style="thin"/>
    </border>
    <border>
      <left style="double"/>
      <right style="thin"/>
      <top style="double"/>
      <bottom style="thin"/>
    </border>
    <border>
      <left>
        <color indexed="63"/>
      </left>
      <right style="thin"/>
      <top style="thin"/>
      <bottom>
        <color indexed="63"/>
      </bottom>
    </border>
    <border>
      <left style="thin"/>
      <right style="thin"/>
      <top>
        <color indexed="63"/>
      </top>
      <bottom style="double"/>
    </border>
    <border>
      <left style="thin"/>
      <right>
        <color indexed="63"/>
      </right>
      <top>
        <color indexed="63"/>
      </top>
      <bottom style="double"/>
    </border>
    <border>
      <left style="double"/>
      <right>
        <color indexed="63"/>
      </right>
      <top style="thin"/>
      <bottom>
        <color indexed="63"/>
      </bottom>
    </border>
    <border>
      <left>
        <color indexed="63"/>
      </left>
      <right>
        <color indexed="63"/>
      </right>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lignment/>
      <protection/>
    </xf>
    <xf numFmtId="0" fontId="2" fillId="0" borderId="0">
      <alignment/>
      <protection/>
    </xf>
    <xf numFmtId="0" fontId="3" fillId="0" borderId="0" applyNumberFormat="0" applyFill="0" applyBorder="0" applyAlignment="0" applyProtection="0"/>
    <xf numFmtId="0" fontId="49" fillId="32" borderId="0" applyNumberFormat="0" applyBorder="0" applyAlignment="0" applyProtection="0"/>
  </cellStyleXfs>
  <cellXfs count="158">
    <xf numFmtId="0" fontId="0" fillId="0" borderId="0" xfId="0" applyAlignment="1">
      <alignment/>
    </xf>
    <xf numFmtId="0" fontId="5" fillId="0" borderId="0" xfId="64" applyFont="1" applyAlignment="1">
      <alignment vertical="center"/>
      <protection/>
    </xf>
    <xf numFmtId="0" fontId="5" fillId="0" borderId="0" xfId="63" applyFont="1" applyAlignment="1">
      <alignment vertical="center"/>
      <protection/>
    </xf>
    <xf numFmtId="0" fontId="5" fillId="0" borderId="0" xfId="64" applyFont="1" applyAlignment="1">
      <alignment horizontal="centerContinuous" vertical="center"/>
      <protection/>
    </xf>
    <xf numFmtId="0" fontId="5" fillId="33" borderId="10" xfId="64" applyFont="1" applyFill="1" applyBorder="1" applyAlignment="1">
      <alignment vertical="center" wrapText="1"/>
      <protection/>
    </xf>
    <xf numFmtId="0" fontId="5" fillId="33" borderId="11" xfId="64" applyFont="1" applyFill="1" applyBorder="1" applyAlignment="1">
      <alignment horizontal="center" vertical="center" wrapText="1"/>
      <protection/>
    </xf>
    <xf numFmtId="0" fontId="9" fillId="33" borderId="11" xfId="64" applyFont="1" applyFill="1" applyBorder="1" applyAlignment="1">
      <alignment horizontal="center" vertical="center" wrapText="1"/>
      <protection/>
    </xf>
    <xf numFmtId="0" fontId="5" fillId="33" borderId="10" xfId="64" applyFont="1" applyFill="1" applyBorder="1" applyAlignment="1">
      <alignment horizontal="left" vertical="center" wrapText="1"/>
      <protection/>
    </xf>
    <xf numFmtId="0" fontId="5" fillId="34" borderId="11" xfId="64" applyFont="1" applyFill="1" applyBorder="1" applyAlignment="1">
      <alignment horizontal="center" vertical="center" wrapText="1"/>
      <protection/>
    </xf>
    <xf numFmtId="3" fontId="10" fillId="34" borderId="11" xfId="64" applyNumberFormat="1" applyFont="1" applyFill="1" applyBorder="1" applyAlignment="1">
      <alignment horizontal="center" vertical="center" wrapText="1"/>
      <protection/>
    </xf>
    <xf numFmtId="0" fontId="11" fillId="34" borderId="10" xfId="64" applyFont="1" applyFill="1" applyBorder="1" applyAlignment="1">
      <alignment horizontal="center" vertical="center" wrapText="1"/>
      <protection/>
    </xf>
    <xf numFmtId="0" fontId="11" fillId="34" borderId="10" xfId="64" applyFont="1" applyFill="1" applyBorder="1" applyAlignment="1">
      <alignment horizontal="left" vertical="center" wrapText="1"/>
      <protection/>
    </xf>
    <xf numFmtId="0" fontId="5" fillId="34" borderId="11" xfId="64" applyFont="1" applyFill="1" applyBorder="1" applyAlignment="1">
      <alignment horizontal="left" vertical="center"/>
      <protection/>
    </xf>
    <xf numFmtId="0" fontId="5" fillId="0" borderId="11" xfId="64" applyFont="1" applyFill="1" applyBorder="1" applyAlignment="1">
      <alignment horizontal="center" vertical="center" wrapText="1"/>
      <protection/>
    </xf>
    <xf numFmtId="3" fontId="10" fillId="0" borderId="11" xfId="64" applyNumberFormat="1" applyFont="1" applyFill="1" applyBorder="1" applyAlignment="1">
      <alignment horizontal="center" vertical="center" wrapText="1"/>
      <protection/>
    </xf>
    <xf numFmtId="0" fontId="11" fillId="0" borderId="10" xfId="64" applyFont="1" applyFill="1" applyBorder="1" applyAlignment="1">
      <alignment horizontal="center" vertical="center" wrapText="1"/>
      <protection/>
    </xf>
    <xf numFmtId="0" fontId="11" fillId="0" borderId="10" xfId="64" applyFont="1" applyFill="1" applyBorder="1" applyAlignment="1">
      <alignment horizontal="left" vertical="center" wrapText="1"/>
      <protection/>
    </xf>
    <xf numFmtId="0" fontId="5" fillId="35" borderId="11" xfId="64" applyFont="1" applyFill="1" applyBorder="1" applyAlignment="1">
      <alignment horizontal="center" vertical="center" wrapText="1"/>
      <protection/>
    </xf>
    <xf numFmtId="3" fontId="10" fillId="35" borderId="11" xfId="64" applyNumberFormat="1" applyFont="1" applyFill="1" applyBorder="1" applyAlignment="1">
      <alignment horizontal="center" vertical="center" wrapText="1"/>
      <protection/>
    </xf>
    <xf numFmtId="0" fontId="5" fillId="35" borderId="11" xfId="64" applyFont="1" applyFill="1" applyBorder="1" applyAlignment="1">
      <alignment horizontal="center" vertical="center" shrinkToFit="1"/>
      <protection/>
    </xf>
    <xf numFmtId="0" fontId="11" fillId="35" borderId="10" xfId="64" applyFont="1" applyFill="1" applyBorder="1" applyAlignment="1">
      <alignment horizontal="center" vertical="center" wrapText="1"/>
      <protection/>
    </xf>
    <xf numFmtId="0" fontId="11" fillId="35" borderId="10" xfId="64" applyFont="1" applyFill="1" applyBorder="1" applyAlignment="1">
      <alignment horizontal="left" vertical="center" wrapText="1"/>
      <protection/>
    </xf>
    <xf numFmtId="0" fontId="5" fillId="35" borderId="11" xfId="64" applyFont="1" applyFill="1" applyBorder="1" applyAlignment="1">
      <alignment horizontal="left" vertical="center"/>
      <protection/>
    </xf>
    <xf numFmtId="3" fontId="10" fillId="33" borderId="11" xfId="64" applyNumberFormat="1" applyFont="1" applyFill="1" applyBorder="1" applyAlignment="1">
      <alignment horizontal="center" vertical="center" wrapText="1"/>
      <protection/>
    </xf>
    <xf numFmtId="0" fontId="11" fillId="33" borderId="10" xfId="64" applyFont="1" applyFill="1" applyBorder="1" applyAlignment="1">
      <alignment horizontal="center" vertical="center" wrapText="1"/>
      <protection/>
    </xf>
    <xf numFmtId="0" fontId="9" fillId="33" borderId="10" xfId="64" applyFont="1" applyFill="1" applyBorder="1" applyAlignment="1">
      <alignment vertical="center" wrapText="1"/>
      <protection/>
    </xf>
    <xf numFmtId="0" fontId="11" fillId="33" borderId="10" xfId="64" applyFont="1" applyFill="1" applyBorder="1" applyAlignment="1">
      <alignment vertical="center" wrapText="1"/>
      <protection/>
    </xf>
    <xf numFmtId="0" fontId="5" fillId="0" borderId="12" xfId="64" applyFont="1" applyBorder="1" applyAlignment="1">
      <alignment vertical="center"/>
      <protection/>
    </xf>
    <xf numFmtId="0" fontId="0" fillId="0" borderId="0" xfId="0" applyBorder="1" applyAlignment="1">
      <alignment/>
    </xf>
    <xf numFmtId="0" fontId="0" fillId="0" borderId="0" xfId="0" applyFont="1" applyAlignment="1">
      <alignment/>
    </xf>
    <xf numFmtId="0" fontId="5" fillId="36" borderId="0" xfId="64" applyFont="1" applyFill="1" applyAlignment="1">
      <alignment vertical="center"/>
      <protection/>
    </xf>
    <xf numFmtId="0" fontId="5" fillId="36" borderId="0" xfId="64" applyFont="1" applyFill="1" applyAlignment="1">
      <alignment horizontal="right" vertical="center"/>
      <protection/>
    </xf>
    <xf numFmtId="0" fontId="0" fillId="36" borderId="0" xfId="0" applyFill="1" applyAlignment="1">
      <alignment/>
    </xf>
    <xf numFmtId="0" fontId="5" fillId="36" borderId="0" xfId="64" applyFont="1" applyFill="1" applyAlignment="1">
      <alignment vertical="center" wrapText="1"/>
      <protection/>
    </xf>
    <xf numFmtId="0" fontId="5" fillId="36" borderId="0" xfId="64" applyFont="1" applyFill="1" applyAlignment="1">
      <alignment horizontal="left" vertical="center" wrapText="1"/>
      <protection/>
    </xf>
    <xf numFmtId="0" fontId="5" fillId="36" borderId="0" xfId="63" applyFont="1" applyFill="1" applyAlignment="1">
      <alignment vertical="center"/>
      <protection/>
    </xf>
    <xf numFmtId="0" fontId="5" fillId="36" borderId="0" xfId="64" applyFont="1" applyFill="1" applyAlignment="1">
      <alignment horizontal="right" vertical="center" wrapText="1"/>
      <protection/>
    </xf>
    <xf numFmtId="0" fontId="8" fillId="36" borderId="0" xfId="0" applyFont="1" applyFill="1" applyAlignment="1">
      <alignment/>
    </xf>
    <xf numFmtId="176" fontId="8" fillId="36" borderId="0" xfId="0" applyNumberFormat="1" applyFont="1" applyFill="1" applyAlignment="1">
      <alignment horizontal="center" vertical="center" shrinkToFit="1"/>
    </xf>
    <xf numFmtId="0" fontId="12" fillId="36" borderId="0" xfId="64" applyFont="1" applyFill="1" applyAlignment="1">
      <alignment horizontal="right" vertical="center"/>
      <protection/>
    </xf>
    <xf numFmtId="0" fontId="12" fillId="36" borderId="0" xfId="64" applyFont="1" applyFill="1" applyAlignment="1">
      <alignment horizontal="left" vertical="center"/>
      <protection/>
    </xf>
    <xf numFmtId="0" fontId="13" fillId="36" borderId="0" xfId="0" applyFont="1" applyFill="1" applyAlignment="1">
      <alignment/>
    </xf>
    <xf numFmtId="0" fontId="13" fillId="0" borderId="0" xfId="0" applyFont="1" applyAlignment="1">
      <alignment/>
    </xf>
    <xf numFmtId="0" fontId="12" fillId="36" borderId="0" xfId="64" applyFont="1" applyFill="1" applyAlignment="1">
      <alignment vertical="center"/>
      <protection/>
    </xf>
    <xf numFmtId="0" fontId="0" fillId="0" borderId="10" xfId="0" applyBorder="1" applyAlignment="1">
      <alignment/>
    </xf>
    <xf numFmtId="0" fontId="0" fillId="0" borderId="10" xfId="0" applyBorder="1" applyAlignment="1">
      <alignment shrinkToFit="1"/>
    </xf>
    <xf numFmtId="0" fontId="0" fillId="0" borderId="13" xfId="0" applyBorder="1" applyAlignment="1">
      <alignment horizontal="center" vertical="center"/>
    </xf>
    <xf numFmtId="0" fontId="0" fillId="0" borderId="10" xfId="0" applyBorder="1" applyAlignment="1">
      <alignment horizontal="center" vertical="center"/>
    </xf>
    <xf numFmtId="178" fontId="0" fillId="0" borderId="10" xfId="0" applyNumberFormat="1" applyBorder="1" applyAlignment="1">
      <alignment/>
    </xf>
    <xf numFmtId="178" fontId="0" fillId="0" borderId="10" xfId="0" applyNumberFormat="1" applyBorder="1" applyAlignment="1">
      <alignment horizontal="center"/>
    </xf>
    <xf numFmtId="0" fontId="0" fillId="0" borderId="11" xfId="0" applyBorder="1" applyAlignment="1">
      <alignment shrinkToFit="1"/>
    </xf>
    <xf numFmtId="0" fontId="0" fillId="0" borderId="11" xfId="0" applyBorder="1" applyAlignment="1">
      <alignment/>
    </xf>
    <xf numFmtId="178" fontId="0" fillId="0" borderId="11" xfId="0" applyNumberFormat="1" applyBorder="1" applyAlignment="1">
      <alignment/>
    </xf>
    <xf numFmtId="0" fontId="0" fillId="0" borderId="14" xfId="0" applyBorder="1" applyAlignment="1">
      <alignment horizontal="center" vertical="center"/>
    </xf>
    <xf numFmtId="0" fontId="0" fillId="0" borderId="15" xfId="0" applyBorder="1" applyAlignment="1">
      <alignment/>
    </xf>
    <xf numFmtId="0" fontId="0" fillId="0" borderId="13" xfId="0" applyBorder="1" applyAlignment="1">
      <alignment/>
    </xf>
    <xf numFmtId="0" fontId="0" fillId="0" borderId="16" xfId="0" applyBorder="1" applyAlignment="1">
      <alignment horizontal="center" vertic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178" fontId="0" fillId="0" borderId="20" xfId="0" applyNumberFormat="1" applyBorder="1" applyAlignment="1">
      <alignment/>
    </xf>
    <xf numFmtId="179" fontId="0" fillId="0" borderId="22" xfId="0" applyNumberFormat="1" applyBorder="1" applyAlignment="1">
      <alignment/>
    </xf>
    <xf numFmtId="179" fontId="0" fillId="0" borderId="20" xfId="0" applyNumberFormat="1" applyBorder="1" applyAlignment="1">
      <alignment/>
    </xf>
    <xf numFmtId="179" fontId="0" fillId="0" borderId="23" xfId="0" applyNumberFormat="1" applyBorder="1" applyAlignment="1">
      <alignment/>
    </xf>
    <xf numFmtId="0" fontId="0" fillId="0" borderId="24" xfId="0"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178" fontId="0" fillId="0" borderId="13" xfId="0" applyNumberFormat="1" applyBorder="1" applyAlignment="1">
      <alignment/>
    </xf>
    <xf numFmtId="0" fontId="16" fillId="0" borderId="0" xfId="62" applyFont="1">
      <alignment vertical="center"/>
      <protection/>
    </xf>
    <xf numFmtId="0" fontId="0" fillId="0" borderId="0" xfId="62">
      <alignment vertical="center"/>
      <protection/>
    </xf>
    <xf numFmtId="0" fontId="0" fillId="0" borderId="0" xfId="62" applyFont="1" applyBorder="1">
      <alignment vertical="center"/>
      <protection/>
    </xf>
    <xf numFmtId="0" fontId="0" fillId="0" borderId="0" xfId="62" applyBorder="1">
      <alignment vertical="center"/>
      <protection/>
    </xf>
    <xf numFmtId="0" fontId="0" fillId="0" borderId="0" xfId="62" applyFont="1">
      <alignment vertical="center"/>
      <protection/>
    </xf>
    <xf numFmtId="0" fontId="16" fillId="0" borderId="0" xfId="62" applyFont="1" applyAlignment="1">
      <alignment horizontal="center" vertical="center"/>
      <protection/>
    </xf>
    <xf numFmtId="0" fontId="0" fillId="0" borderId="0" xfId="62" applyAlignment="1">
      <alignment horizontal="center" vertical="center"/>
      <protection/>
    </xf>
    <xf numFmtId="178" fontId="0" fillId="0" borderId="0" xfId="62" applyNumberFormat="1" applyAlignment="1">
      <alignment vertical="center"/>
      <protection/>
    </xf>
    <xf numFmtId="0" fontId="0" fillId="0" borderId="0" xfId="62" applyAlignment="1">
      <alignment horizontal="left" vertical="center"/>
      <protection/>
    </xf>
    <xf numFmtId="0" fontId="15" fillId="0" borderId="0" xfId="62" applyFont="1">
      <alignment vertical="center"/>
      <protection/>
    </xf>
    <xf numFmtId="0" fontId="17" fillId="0" borderId="0" xfId="62" applyFont="1" applyAlignment="1">
      <alignment horizontal="center" vertical="center"/>
      <protection/>
    </xf>
    <xf numFmtId="0" fontId="15" fillId="0" borderId="0" xfId="62" applyFont="1" applyAlignment="1">
      <alignment horizontal="center" vertical="center"/>
      <protection/>
    </xf>
    <xf numFmtId="0" fontId="14" fillId="0" borderId="0" xfId="62" applyFont="1">
      <alignment vertical="center"/>
      <protection/>
    </xf>
    <xf numFmtId="178" fontId="15" fillId="0" borderId="0" xfId="62" applyNumberFormat="1" applyFont="1" applyAlignment="1">
      <alignment vertical="center"/>
      <protection/>
    </xf>
    <xf numFmtId="0" fontId="15" fillId="0" borderId="0" xfId="62" applyFont="1" applyAlignment="1">
      <alignment horizontal="left" vertical="center"/>
      <protection/>
    </xf>
    <xf numFmtId="178" fontId="15" fillId="0" borderId="0" xfId="62" applyNumberFormat="1" applyFont="1">
      <alignment vertical="center"/>
      <protection/>
    </xf>
    <xf numFmtId="0" fontId="15" fillId="0" borderId="0" xfId="62" applyFont="1" applyAlignment="1">
      <alignment horizontal="right" vertical="center"/>
      <protection/>
    </xf>
    <xf numFmtId="0" fontId="15" fillId="0" borderId="10" xfId="62" applyFont="1" applyBorder="1" applyAlignment="1">
      <alignment horizontal="center" vertical="center"/>
      <protection/>
    </xf>
    <xf numFmtId="0" fontId="15" fillId="0" borderId="13" xfId="62" applyFont="1" applyBorder="1">
      <alignment vertical="center"/>
      <protection/>
    </xf>
    <xf numFmtId="0" fontId="15" fillId="0" borderId="20" xfId="62" applyFont="1" applyBorder="1">
      <alignment vertical="center"/>
      <protection/>
    </xf>
    <xf numFmtId="0" fontId="15" fillId="0" borderId="23" xfId="62" applyFont="1" applyBorder="1">
      <alignment vertical="center"/>
      <protection/>
    </xf>
    <xf numFmtId="0" fontId="15" fillId="0" borderId="10" xfId="62" applyFont="1" applyBorder="1">
      <alignment vertical="center"/>
      <protection/>
    </xf>
    <xf numFmtId="40" fontId="15" fillId="0" borderId="10" xfId="51" applyNumberFormat="1" applyFont="1" applyBorder="1" applyAlignment="1">
      <alignment vertical="center"/>
    </xf>
    <xf numFmtId="38" fontId="15" fillId="0" borderId="10" xfId="51" applyFont="1" applyBorder="1" applyAlignment="1">
      <alignment vertical="center"/>
    </xf>
    <xf numFmtId="38" fontId="15" fillId="0" borderId="10" xfId="51" applyFont="1" applyBorder="1" applyAlignment="1">
      <alignment horizontal="right" vertical="center"/>
    </xf>
    <xf numFmtId="180" fontId="15" fillId="0" borderId="10" xfId="51" applyNumberFormat="1" applyFont="1" applyBorder="1" applyAlignment="1">
      <alignment vertical="center"/>
    </xf>
    <xf numFmtId="0" fontId="15" fillId="0" borderId="10" xfId="62" applyFont="1" applyBorder="1" quotePrefix="1">
      <alignment vertical="center"/>
      <protection/>
    </xf>
    <xf numFmtId="38" fontId="15" fillId="0" borderId="10" xfId="62" applyNumberFormat="1" applyFont="1" applyBorder="1">
      <alignment vertical="center"/>
      <protection/>
    </xf>
    <xf numFmtId="0" fontId="0" fillId="0" borderId="0" xfId="62" applyBorder="1" applyAlignment="1">
      <alignment vertical="top"/>
      <protection/>
    </xf>
    <xf numFmtId="0" fontId="0" fillId="0" borderId="0" xfId="62" applyAlignment="1">
      <alignment vertical="top"/>
      <protection/>
    </xf>
    <xf numFmtId="0" fontId="15" fillId="0" borderId="10" xfId="62" applyFont="1" applyFill="1" applyBorder="1" applyAlignment="1">
      <alignment horizontal="center" vertical="center"/>
      <protection/>
    </xf>
    <xf numFmtId="0" fontId="15" fillId="0" borderId="10" xfId="62" applyFont="1" applyBorder="1" applyAlignment="1">
      <alignment horizontal="center" vertical="center"/>
      <protection/>
    </xf>
    <xf numFmtId="0" fontId="15" fillId="0" borderId="21" xfId="62" applyFont="1" applyBorder="1" applyAlignment="1">
      <alignment horizontal="center" vertical="center"/>
      <protection/>
    </xf>
    <xf numFmtId="0" fontId="15" fillId="0" borderId="27" xfId="62" applyFont="1" applyBorder="1" applyAlignment="1">
      <alignment horizontal="center" vertical="center"/>
      <protection/>
    </xf>
    <xf numFmtId="178" fontId="15" fillId="0" borderId="0" xfId="62" applyNumberFormat="1" applyFont="1" applyAlignment="1">
      <alignment vertical="center"/>
      <protection/>
    </xf>
    <xf numFmtId="0" fontId="15" fillId="0" borderId="0" xfId="62" applyFont="1" applyAlignment="1">
      <alignment vertical="center"/>
      <protection/>
    </xf>
    <xf numFmtId="0" fontId="16" fillId="0" borderId="0" xfId="62" applyFont="1" applyAlignment="1">
      <alignment horizontal="center" vertical="center"/>
      <protection/>
    </xf>
    <xf numFmtId="0" fontId="0" fillId="0" borderId="0" xfId="62" applyAlignment="1">
      <alignment horizontal="center" vertical="center"/>
      <protection/>
    </xf>
    <xf numFmtId="178" fontId="0" fillId="0" borderId="0" xfId="62" applyNumberFormat="1" applyAlignment="1">
      <alignment vertical="center"/>
      <protection/>
    </xf>
    <xf numFmtId="0" fontId="5" fillId="0" borderId="0" xfId="64" applyFont="1" applyAlignment="1">
      <alignment horizontal="left" vertical="top" wrapText="1"/>
      <protection/>
    </xf>
    <xf numFmtId="176" fontId="12" fillId="36" borderId="0" xfId="64" applyNumberFormat="1" applyFont="1" applyFill="1" applyAlignment="1">
      <alignment horizontal="right" vertical="center" shrinkToFit="1"/>
      <protection/>
    </xf>
    <xf numFmtId="0" fontId="7" fillId="36" borderId="0" xfId="64" applyFont="1" applyFill="1" applyAlignment="1">
      <alignment horizontal="center" vertical="center"/>
      <protection/>
    </xf>
    <xf numFmtId="0" fontId="5" fillId="36" borderId="0" xfId="64" applyFont="1" applyFill="1" applyAlignment="1">
      <alignment horizontal="left" vertical="center" wrapText="1"/>
      <protection/>
    </xf>
    <xf numFmtId="6" fontId="5" fillId="0" borderId="19" xfId="59" applyFont="1" applyBorder="1" applyAlignment="1">
      <alignment horizontal="center" vertical="center" wrapText="1"/>
    </xf>
    <xf numFmtId="6" fontId="5" fillId="0" borderId="28" xfId="59" applyFont="1" applyBorder="1" applyAlignment="1">
      <alignment horizontal="center" vertical="center" wrapText="1"/>
    </xf>
    <xf numFmtId="0" fontId="5" fillId="0" borderId="19" xfId="64" applyFont="1" applyBorder="1" applyAlignment="1">
      <alignment horizontal="center" vertical="center"/>
      <protection/>
    </xf>
    <xf numFmtId="0" fontId="5" fillId="0" borderId="28" xfId="64" applyFont="1" applyBorder="1" applyAlignment="1">
      <alignment horizontal="center" vertical="center"/>
      <protection/>
    </xf>
    <xf numFmtId="6" fontId="5" fillId="0" borderId="10" xfId="59" applyFont="1" applyBorder="1" applyAlignment="1">
      <alignment horizontal="center" vertical="center"/>
    </xf>
    <xf numFmtId="6" fontId="5" fillId="0" borderId="14" xfId="59" applyFont="1" applyBorder="1" applyAlignment="1">
      <alignment horizontal="center" vertical="center"/>
    </xf>
    <xf numFmtId="6" fontId="5" fillId="0" borderId="19" xfId="59" applyFont="1" applyBorder="1" applyAlignment="1">
      <alignment horizontal="center" vertical="center"/>
    </xf>
    <xf numFmtId="6" fontId="5" fillId="0" borderId="28" xfId="59" applyFont="1" applyBorder="1" applyAlignment="1">
      <alignment horizontal="center" vertical="center"/>
    </xf>
    <xf numFmtId="0" fontId="5" fillId="0" borderId="21" xfId="64" applyFont="1" applyBorder="1" applyAlignment="1">
      <alignment horizontal="center" vertical="center"/>
      <protection/>
    </xf>
    <xf numFmtId="0" fontId="5" fillId="0" borderId="29" xfId="64" applyFont="1" applyBorder="1" applyAlignment="1">
      <alignment horizontal="center" vertical="center"/>
      <protection/>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179" fontId="0" fillId="0" borderId="22" xfId="0" applyNumberFormat="1" applyBorder="1" applyAlignment="1">
      <alignment/>
    </xf>
    <xf numFmtId="0" fontId="0" fillId="0" borderId="20" xfId="0" applyBorder="1" applyAlignment="1">
      <alignment/>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10" xfId="0" applyFill="1" applyBorder="1" applyAlignment="1">
      <alignment/>
    </xf>
    <xf numFmtId="0" fontId="0" fillId="0" borderId="10" xfId="0" applyBorder="1" applyAlignment="1">
      <alignment/>
    </xf>
    <xf numFmtId="178" fontId="0" fillId="0" borderId="34" xfId="0" applyNumberFormat="1" applyBorder="1" applyAlignment="1">
      <alignment/>
    </xf>
    <xf numFmtId="178" fontId="0" fillId="0" borderId="15" xfId="0" applyNumberFormat="1" applyBorder="1" applyAlignment="1">
      <alignment/>
    </xf>
    <xf numFmtId="178" fontId="0" fillId="0" borderId="35" xfId="0" applyNumberFormat="1" applyBorder="1" applyAlignment="1">
      <alignment/>
    </xf>
    <xf numFmtId="178" fontId="0" fillId="0" borderId="36" xfId="0" applyNumberFormat="1" applyBorder="1" applyAlignment="1">
      <alignment/>
    </xf>
    <xf numFmtId="0" fontId="0" fillId="0" borderId="37" xfId="0" applyBorder="1" applyAlignment="1">
      <alignment/>
    </xf>
    <xf numFmtId="178" fontId="0" fillId="0" borderId="27" xfId="0" applyNumberFormat="1" applyBorder="1" applyAlignment="1">
      <alignment/>
    </xf>
    <xf numFmtId="178" fontId="0" fillId="0" borderId="21" xfId="0" applyNumberFormat="1" applyBorder="1" applyAlignment="1">
      <alignment/>
    </xf>
    <xf numFmtId="178" fontId="0" fillId="0" borderId="15" xfId="0" applyNumberFormat="1" applyFont="1" applyBorder="1" applyAlignment="1">
      <alignment/>
    </xf>
    <xf numFmtId="178" fontId="0" fillId="0" borderId="21" xfId="0" applyNumberFormat="1" applyFont="1" applyBorder="1" applyAlignment="1">
      <alignment/>
    </xf>
    <xf numFmtId="0" fontId="16" fillId="0" borderId="0" xfId="0" applyFont="1" applyAlignment="1">
      <alignment/>
    </xf>
    <xf numFmtId="0" fontId="0" fillId="0" borderId="10" xfId="0" applyBorder="1" applyAlignment="1">
      <alignment horizont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1貸与品借用（返納）書" xfId="63"/>
    <cellStyle name="標準_012支給品受領書"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xdr:row>
      <xdr:rowOff>0</xdr:rowOff>
    </xdr:from>
    <xdr:to>
      <xdr:col>1</xdr:col>
      <xdr:colOff>171450</xdr:colOff>
      <xdr:row>19</xdr:row>
      <xdr:rowOff>47625</xdr:rowOff>
    </xdr:to>
    <xdr:sp>
      <xdr:nvSpPr>
        <xdr:cNvPr id="1" name="AutoShape 2"/>
        <xdr:cNvSpPr>
          <a:spLocks/>
        </xdr:cNvSpPr>
      </xdr:nvSpPr>
      <xdr:spPr>
        <a:xfrm>
          <a:off x="161925" y="1838325"/>
          <a:ext cx="152400" cy="1504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657225</xdr:colOff>
      <xdr:row>10</xdr:row>
      <xdr:rowOff>142875</xdr:rowOff>
    </xdr:from>
    <xdr:to>
      <xdr:col>15</xdr:col>
      <xdr:colOff>762000</xdr:colOff>
      <xdr:row>19</xdr:row>
      <xdr:rowOff>38100</xdr:rowOff>
    </xdr:to>
    <xdr:sp>
      <xdr:nvSpPr>
        <xdr:cNvPr id="2" name="AutoShape 3"/>
        <xdr:cNvSpPr>
          <a:spLocks/>
        </xdr:cNvSpPr>
      </xdr:nvSpPr>
      <xdr:spPr>
        <a:xfrm>
          <a:off x="10553700" y="1981200"/>
          <a:ext cx="104775" cy="13525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27</xdr:row>
      <xdr:rowOff>0</xdr:rowOff>
    </xdr:from>
    <xdr:to>
      <xdr:col>1</xdr:col>
      <xdr:colOff>523875</xdr:colOff>
      <xdr:row>27</xdr:row>
      <xdr:rowOff>0</xdr:rowOff>
    </xdr:to>
    <xdr:sp>
      <xdr:nvSpPr>
        <xdr:cNvPr id="1" name="AutoShape 1"/>
        <xdr:cNvSpPr>
          <a:spLocks/>
        </xdr:cNvSpPr>
      </xdr:nvSpPr>
      <xdr:spPr>
        <a:xfrm>
          <a:off x="1133475" y="4676775"/>
          <a:ext cx="76200" cy="0"/>
        </a:xfrm>
        <a:prstGeom prst="leftBrace">
          <a:avLst>
            <a:gd name="adj1" fmla="val -2147483648"/>
            <a:gd name="adj2" fmla="val -2333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7" tint="0.7999799847602844"/>
  </sheetPr>
  <dimension ref="B1:P57"/>
  <sheetViews>
    <sheetView showGridLines="0" tabSelected="1" zoomScale="70" zoomScaleNormal="70" zoomScaleSheetLayoutView="70" zoomScalePageLayoutView="0" workbookViewId="0" topLeftCell="A1">
      <selection activeCell="S41" sqref="S41"/>
    </sheetView>
  </sheetViews>
  <sheetFormatPr defaultColWidth="9.00390625" defaultRowHeight="13.5"/>
  <cols>
    <col min="1" max="1" width="1.875" style="73" customWidth="1"/>
    <col min="2" max="2" width="11.00390625" style="73" customWidth="1"/>
    <col min="3" max="3" width="17.625" style="73" customWidth="1"/>
    <col min="4" max="4" width="5.375" style="73" customWidth="1"/>
    <col min="5" max="5" width="7.375" style="73" customWidth="1"/>
    <col min="6" max="6" width="9.125" style="73" bestFit="1" customWidth="1"/>
    <col min="7" max="7" width="9.125" style="73" customWidth="1"/>
    <col min="8" max="8" width="7.375" style="73" customWidth="1"/>
    <col min="9" max="9" width="9.125" style="73" bestFit="1" customWidth="1"/>
    <col min="10" max="10" width="9.125" style="73" customWidth="1"/>
    <col min="11" max="11" width="7.375" style="73" customWidth="1"/>
    <col min="12" max="12" width="9.125" style="73" bestFit="1" customWidth="1"/>
    <col min="13" max="13" width="9.125" style="73" customWidth="1"/>
    <col min="14" max="14" width="7.375" style="73" customWidth="1"/>
    <col min="15" max="15" width="9.75390625" style="73" bestFit="1" customWidth="1"/>
    <col min="16" max="16" width="15.75390625" style="73" customWidth="1"/>
    <col min="17" max="16384" width="9.00390625" style="73" customWidth="1"/>
  </cols>
  <sheetData>
    <row r="1" spans="2:16" ht="17.25" customHeight="1">
      <c r="B1" s="72" t="s">
        <v>131</v>
      </c>
      <c r="P1" s="72" t="s">
        <v>132</v>
      </c>
    </row>
    <row r="2" spans="2:16" ht="17.25">
      <c r="B2" s="72"/>
      <c r="O2" s="74" t="s">
        <v>123</v>
      </c>
      <c r="P2" s="75"/>
    </row>
    <row r="3" ht="13.5">
      <c r="N3" s="76" t="s">
        <v>133</v>
      </c>
    </row>
    <row r="5" spans="6:13" ht="19.5" customHeight="1">
      <c r="F5" s="108" t="s">
        <v>134</v>
      </c>
      <c r="G5" s="108"/>
      <c r="H5" s="109"/>
      <c r="I5" s="109"/>
      <c r="J5" s="109"/>
      <c r="K5" s="109"/>
      <c r="L5" s="109"/>
      <c r="M5" s="78"/>
    </row>
    <row r="6" spans="2:13" ht="12.75" customHeight="1">
      <c r="B6" s="73" t="s">
        <v>29</v>
      </c>
      <c r="C6" s="73" t="s">
        <v>30</v>
      </c>
      <c r="F6" s="77"/>
      <c r="G6" s="77"/>
      <c r="H6" s="78"/>
      <c r="I6" s="78"/>
      <c r="J6" s="78"/>
      <c r="K6" s="78"/>
      <c r="L6" s="78"/>
      <c r="M6" s="78"/>
    </row>
    <row r="7" spans="2:13" ht="12.75" customHeight="1">
      <c r="B7" s="73" t="s">
        <v>31</v>
      </c>
      <c r="C7" s="73" t="s">
        <v>32</v>
      </c>
      <c r="F7" s="77"/>
      <c r="G7" s="77"/>
      <c r="H7" s="78"/>
      <c r="I7" s="78"/>
      <c r="J7" s="78"/>
      <c r="K7" s="78"/>
      <c r="L7" s="78"/>
      <c r="M7" s="78"/>
    </row>
    <row r="8" spans="2:13" ht="12.75" customHeight="1">
      <c r="B8" s="73" t="s">
        <v>135</v>
      </c>
      <c r="C8" s="73" t="s">
        <v>136</v>
      </c>
      <c r="F8" s="77"/>
      <c r="G8" s="77"/>
      <c r="H8" s="78"/>
      <c r="I8" s="78"/>
      <c r="J8" s="78"/>
      <c r="K8" s="78"/>
      <c r="L8" s="78"/>
      <c r="M8" s="78"/>
    </row>
    <row r="9" spans="2:14" ht="12.75" customHeight="1">
      <c r="B9" s="73" t="s">
        <v>33</v>
      </c>
      <c r="D9" s="110"/>
      <c r="E9" s="110"/>
      <c r="F9" s="110"/>
      <c r="G9" s="79"/>
      <c r="H9" s="73" t="s">
        <v>137</v>
      </c>
      <c r="I9" s="110"/>
      <c r="J9" s="110"/>
      <c r="K9" s="110"/>
      <c r="L9" s="80" t="s">
        <v>138</v>
      </c>
      <c r="M9" s="80"/>
      <c r="N9" s="73" t="s">
        <v>139</v>
      </c>
    </row>
    <row r="10" spans="2:16" ht="12.75" customHeight="1">
      <c r="B10" s="81"/>
      <c r="C10" s="81"/>
      <c r="D10" s="81"/>
      <c r="E10" s="81"/>
      <c r="F10" s="82"/>
      <c r="G10" s="82"/>
      <c r="H10" s="81" t="s">
        <v>140</v>
      </c>
      <c r="I10" s="83"/>
      <c r="J10" s="83"/>
      <c r="K10" s="83"/>
      <c r="L10" s="83"/>
      <c r="M10" s="83"/>
      <c r="N10" s="81"/>
      <c r="O10" s="81"/>
      <c r="P10" s="81"/>
    </row>
    <row r="11" spans="2:16" ht="12.75" customHeight="1">
      <c r="B11" s="84" t="s">
        <v>141</v>
      </c>
      <c r="C11" s="84"/>
      <c r="D11" s="84"/>
      <c r="E11" s="81"/>
      <c r="F11" s="82"/>
      <c r="G11" s="82"/>
      <c r="H11" s="81"/>
      <c r="I11" s="83"/>
      <c r="J11" s="83"/>
      <c r="K11" s="83"/>
      <c r="L11" s="83"/>
      <c r="M11" s="83"/>
      <c r="N11" s="81"/>
      <c r="O11" s="81"/>
      <c r="P11" s="81"/>
    </row>
    <row r="12" spans="2:16" ht="12.75" customHeight="1">
      <c r="B12" s="81" t="s">
        <v>142</v>
      </c>
      <c r="C12" s="81"/>
      <c r="D12" s="85"/>
      <c r="E12" s="85"/>
      <c r="F12" s="85" t="s">
        <v>143</v>
      </c>
      <c r="G12" s="85"/>
      <c r="H12" s="81"/>
      <c r="I12" s="106" t="s">
        <v>144</v>
      </c>
      <c r="J12" s="106"/>
      <c r="K12" s="106"/>
      <c r="L12" s="86" t="s">
        <v>145</v>
      </c>
      <c r="M12" s="86"/>
      <c r="N12" s="81" t="s">
        <v>146</v>
      </c>
      <c r="O12" s="87"/>
      <c r="P12" s="81" t="s">
        <v>147</v>
      </c>
    </row>
    <row r="13" spans="2:16" ht="12.75" customHeight="1">
      <c r="B13" s="81"/>
      <c r="C13" s="81"/>
      <c r="D13" s="85"/>
      <c r="E13" s="85"/>
      <c r="F13" s="85"/>
      <c r="G13" s="85"/>
      <c r="H13" s="88" t="s">
        <v>148</v>
      </c>
      <c r="I13" s="81" t="s">
        <v>149</v>
      </c>
      <c r="J13" s="81"/>
      <c r="K13" s="85"/>
      <c r="L13" s="86"/>
      <c r="M13" s="86"/>
      <c r="N13" s="81"/>
      <c r="O13" s="87"/>
      <c r="P13" s="81"/>
    </row>
    <row r="14" spans="2:16" ht="12.75" customHeight="1">
      <c r="B14" s="81"/>
      <c r="C14" s="81"/>
      <c r="D14" s="85"/>
      <c r="E14" s="85"/>
      <c r="F14" s="85"/>
      <c r="G14" s="85"/>
      <c r="H14" s="81" t="s">
        <v>150</v>
      </c>
      <c r="I14" s="81"/>
      <c r="J14" s="81"/>
      <c r="K14" s="85"/>
      <c r="L14" s="86"/>
      <c r="M14" s="86"/>
      <c r="N14" s="81"/>
      <c r="O14" s="87"/>
      <c r="P14" s="81"/>
    </row>
    <row r="15" spans="2:16" ht="12.75" customHeight="1">
      <c r="B15" s="81"/>
      <c r="C15" s="81"/>
      <c r="D15" s="85"/>
      <c r="E15" s="85"/>
      <c r="F15" s="85"/>
      <c r="G15" s="85"/>
      <c r="H15" s="81" t="s">
        <v>151</v>
      </c>
      <c r="I15" s="81"/>
      <c r="J15" s="81"/>
      <c r="K15" s="85"/>
      <c r="L15" s="86"/>
      <c r="M15" s="86"/>
      <c r="N15" s="81"/>
      <c r="O15" s="87"/>
      <c r="P15" s="81"/>
    </row>
    <row r="16" spans="2:16" ht="12.75" customHeight="1">
      <c r="B16" s="81"/>
      <c r="C16" s="81"/>
      <c r="D16" s="85"/>
      <c r="E16" s="85"/>
      <c r="F16" s="85"/>
      <c r="G16" s="85"/>
      <c r="H16" s="81"/>
      <c r="I16" s="106" t="s">
        <v>152</v>
      </c>
      <c r="J16" s="106"/>
      <c r="K16" s="107"/>
      <c r="L16" s="107"/>
      <c r="M16" s="107"/>
      <c r="N16" s="81"/>
      <c r="O16" s="87"/>
      <c r="P16" s="81"/>
    </row>
    <row r="17" spans="2:16" ht="12.75" customHeight="1">
      <c r="B17" s="81"/>
      <c r="C17" s="81"/>
      <c r="D17" s="85"/>
      <c r="E17" s="85"/>
      <c r="F17" s="85"/>
      <c r="G17" s="85"/>
      <c r="H17" s="81"/>
      <c r="I17" s="106" t="s">
        <v>153</v>
      </c>
      <c r="J17" s="106"/>
      <c r="K17" s="106"/>
      <c r="L17" s="107"/>
      <c r="M17" s="107"/>
      <c r="N17" s="81"/>
      <c r="O17" s="87"/>
      <c r="P17" s="81"/>
    </row>
    <row r="18" spans="2:16" ht="12.75" customHeight="1">
      <c r="B18" s="81"/>
      <c r="C18" s="81"/>
      <c r="D18" s="85"/>
      <c r="E18" s="85"/>
      <c r="F18" s="85"/>
      <c r="G18" s="85"/>
      <c r="H18" s="81"/>
      <c r="I18" s="106" t="s">
        <v>154</v>
      </c>
      <c r="J18" s="106"/>
      <c r="K18" s="107"/>
      <c r="L18" s="107"/>
      <c r="M18" s="107"/>
      <c r="N18" s="81"/>
      <c r="O18" s="87"/>
      <c r="P18" s="81"/>
    </row>
    <row r="19" spans="2:16" ht="12.75" customHeight="1">
      <c r="B19" s="81"/>
      <c r="C19" s="81"/>
      <c r="D19" s="85"/>
      <c r="E19" s="85"/>
      <c r="F19" s="85"/>
      <c r="G19" s="85"/>
      <c r="H19" s="81"/>
      <c r="I19" s="106" t="s">
        <v>155</v>
      </c>
      <c r="J19" s="106"/>
      <c r="K19" s="106"/>
      <c r="L19" s="107"/>
      <c r="M19" s="107"/>
      <c r="N19" s="81"/>
      <c r="O19" s="87"/>
      <c r="P19" s="81"/>
    </row>
    <row r="20" spans="2:16" ht="12.75" customHeight="1">
      <c r="B20" s="81"/>
      <c r="C20" s="81"/>
      <c r="D20" s="81"/>
      <c r="E20" s="81"/>
      <c r="F20" s="82"/>
      <c r="G20" s="82"/>
      <c r="H20" s="81"/>
      <c r="I20" s="83"/>
      <c r="J20" s="83"/>
      <c r="K20" s="83"/>
      <c r="L20" s="83"/>
      <c r="M20" s="83"/>
      <c r="N20" s="81"/>
      <c r="O20" s="81"/>
      <c r="P20" s="81"/>
    </row>
    <row r="21" spans="2:16" ht="13.5">
      <c r="B21" s="81" t="s">
        <v>156</v>
      </c>
      <c r="C21" s="81"/>
      <c r="D21" s="81"/>
      <c r="E21" s="81"/>
      <c r="F21" s="81"/>
      <c r="G21" s="81"/>
      <c r="H21" s="81"/>
      <c r="I21" s="81"/>
      <c r="J21" s="81"/>
      <c r="K21" s="81"/>
      <c r="L21" s="81"/>
      <c r="M21" s="81"/>
      <c r="N21" s="81" t="s">
        <v>157</v>
      </c>
      <c r="O21" s="81"/>
      <c r="P21" s="81"/>
    </row>
    <row r="22" spans="2:16" ht="13.5">
      <c r="B22" s="103" t="s">
        <v>158</v>
      </c>
      <c r="C22" s="103" t="s">
        <v>39</v>
      </c>
      <c r="D22" s="103" t="s">
        <v>40</v>
      </c>
      <c r="E22" s="90" t="s">
        <v>159</v>
      </c>
      <c r="F22" s="91" t="s">
        <v>160</v>
      </c>
      <c r="G22" s="92"/>
      <c r="H22" s="90" t="s">
        <v>159</v>
      </c>
      <c r="I22" s="91" t="s">
        <v>161</v>
      </c>
      <c r="J22" s="92"/>
      <c r="K22" s="90" t="s">
        <v>159</v>
      </c>
      <c r="L22" s="91" t="s">
        <v>162</v>
      </c>
      <c r="M22" s="92"/>
      <c r="N22" s="104" t="s">
        <v>84</v>
      </c>
      <c r="O22" s="105"/>
      <c r="P22" s="102" t="s">
        <v>47</v>
      </c>
    </row>
    <row r="23" spans="2:16" ht="13.5">
      <c r="B23" s="103"/>
      <c r="C23" s="103"/>
      <c r="D23" s="103"/>
      <c r="E23" s="93" t="s">
        <v>41</v>
      </c>
      <c r="F23" s="93" t="s">
        <v>163</v>
      </c>
      <c r="G23" s="93" t="s">
        <v>164</v>
      </c>
      <c r="H23" s="93" t="s">
        <v>41</v>
      </c>
      <c r="I23" s="93" t="s">
        <v>163</v>
      </c>
      <c r="J23" s="93" t="s">
        <v>164</v>
      </c>
      <c r="K23" s="93" t="s">
        <v>41</v>
      </c>
      <c r="L23" s="93" t="s">
        <v>163</v>
      </c>
      <c r="M23" s="93" t="s">
        <v>164</v>
      </c>
      <c r="N23" s="89" t="s">
        <v>41</v>
      </c>
      <c r="O23" s="89" t="s">
        <v>164</v>
      </c>
      <c r="P23" s="102"/>
    </row>
    <row r="24" spans="2:16" ht="13.5">
      <c r="B24" s="93" t="s">
        <v>165</v>
      </c>
      <c r="C24" s="93" t="s">
        <v>166</v>
      </c>
      <c r="D24" s="89" t="s">
        <v>167</v>
      </c>
      <c r="E24" s="94">
        <v>0.05</v>
      </c>
      <c r="F24" s="95">
        <v>101850</v>
      </c>
      <c r="G24" s="95">
        <f>ROUNDDOWN(F24*E24,0)</f>
        <v>5092</v>
      </c>
      <c r="H24" s="94">
        <v>0.04</v>
      </c>
      <c r="I24" s="95">
        <v>112875</v>
      </c>
      <c r="J24" s="95">
        <f>ROUNDDOWN(I24*H24,0)</f>
        <v>4515</v>
      </c>
      <c r="K24" s="94">
        <v>0.03</v>
      </c>
      <c r="L24" s="96">
        <v>119175</v>
      </c>
      <c r="M24" s="95">
        <f>ROUNDDOWN(L24*K24,0)</f>
        <v>3575</v>
      </c>
      <c r="N24" s="94">
        <f>K24+H24+E24</f>
        <v>0.12000000000000001</v>
      </c>
      <c r="O24" s="95">
        <f>G24+J24+M24</f>
        <v>13182</v>
      </c>
      <c r="P24" s="93" t="s">
        <v>168</v>
      </c>
    </row>
    <row r="25" spans="2:16" ht="13.5">
      <c r="B25" s="93"/>
      <c r="C25" s="93" t="s">
        <v>169</v>
      </c>
      <c r="D25" s="89" t="s">
        <v>167</v>
      </c>
      <c r="E25" s="97">
        <v>1.3</v>
      </c>
      <c r="F25" s="95">
        <v>103425</v>
      </c>
      <c r="G25" s="95">
        <f>ROUNDDOWN(F25*E25,0)</f>
        <v>134452</v>
      </c>
      <c r="H25" s="97">
        <v>1</v>
      </c>
      <c r="I25" s="95">
        <v>114975</v>
      </c>
      <c r="J25" s="95">
        <f>ROUNDDOWN(I25*H25,0)</f>
        <v>114975</v>
      </c>
      <c r="K25" s="97">
        <v>0.6</v>
      </c>
      <c r="L25" s="96">
        <v>121275</v>
      </c>
      <c r="M25" s="95">
        <f>ROUNDDOWN(L25*K25,0)</f>
        <v>72765</v>
      </c>
      <c r="N25" s="97">
        <f>K25+H25+E25</f>
        <v>2.9000000000000004</v>
      </c>
      <c r="O25" s="95">
        <f>G25+J25+M25</f>
        <v>322192</v>
      </c>
      <c r="P25" s="93" t="s">
        <v>168</v>
      </c>
    </row>
    <row r="26" spans="2:16" ht="13.5">
      <c r="B26" s="93"/>
      <c r="C26" s="93" t="s">
        <v>170</v>
      </c>
      <c r="D26" s="89" t="s">
        <v>167</v>
      </c>
      <c r="E26" s="97">
        <v>2.1</v>
      </c>
      <c r="F26" s="95">
        <v>101325</v>
      </c>
      <c r="G26" s="95">
        <f>ROUNDDOWN(F26*E26,0)</f>
        <v>212782</v>
      </c>
      <c r="H26" s="97">
        <v>1.7</v>
      </c>
      <c r="I26" s="95">
        <v>112875</v>
      </c>
      <c r="J26" s="95">
        <f>ROUNDDOWN(I26*H26,0)</f>
        <v>191887</v>
      </c>
      <c r="K26" s="97">
        <v>0.7</v>
      </c>
      <c r="L26" s="96">
        <v>119175</v>
      </c>
      <c r="M26" s="95">
        <f>ROUNDDOWN(L26*K26,0)</f>
        <v>83422</v>
      </c>
      <c r="N26" s="97">
        <f>K26+H26+E26</f>
        <v>4.5</v>
      </c>
      <c r="O26" s="95">
        <f>G26+J26+M26</f>
        <v>488091</v>
      </c>
      <c r="P26" s="93" t="s">
        <v>168</v>
      </c>
    </row>
    <row r="27" spans="2:16" ht="13.5">
      <c r="B27" s="93"/>
      <c r="C27" s="98"/>
      <c r="D27" s="93"/>
      <c r="E27" s="89"/>
      <c r="F27" s="97"/>
      <c r="G27" s="97"/>
      <c r="H27" s="95"/>
      <c r="I27" s="97"/>
      <c r="J27" s="97"/>
      <c r="K27" s="95"/>
      <c r="L27" s="97"/>
      <c r="M27" s="97"/>
      <c r="N27" s="95"/>
      <c r="O27" s="97"/>
      <c r="P27" s="93"/>
    </row>
    <row r="28" spans="2:16" ht="13.5">
      <c r="B28" s="93"/>
      <c r="C28" s="98"/>
      <c r="D28" s="93"/>
      <c r="E28" s="89"/>
      <c r="F28" s="97"/>
      <c r="G28" s="97"/>
      <c r="H28" s="95"/>
      <c r="I28" s="97"/>
      <c r="J28" s="97"/>
      <c r="K28" s="95"/>
      <c r="L28" s="97"/>
      <c r="M28" s="97"/>
      <c r="N28" s="95"/>
      <c r="O28" s="97"/>
      <c r="P28" s="93"/>
    </row>
    <row r="29" spans="2:16" ht="13.5">
      <c r="B29" s="93" t="s">
        <v>84</v>
      </c>
      <c r="C29" s="93"/>
      <c r="D29" s="93"/>
      <c r="E29" s="89"/>
      <c r="F29" s="97"/>
      <c r="G29" s="97"/>
      <c r="H29" s="95"/>
      <c r="I29" s="97"/>
      <c r="J29" s="97"/>
      <c r="K29" s="93"/>
      <c r="L29" s="97"/>
      <c r="M29" s="97"/>
      <c r="N29" s="93"/>
      <c r="O29" s="99">
        <f>SUM(O24:O26)</f>
        <v>823465</v>
      </c>
      <c r="P29" s="93" t="s">
        <v>171</v>
      </c>
    </row>
    <row r="30" spans="2:16" ht="13.5">
      <c r="B30" s="100" t="s">
        <v>172</v>
      </c>
      <c r="C30" s="101"/>
      <c r="D30" s="101"/>
      <c r="E30" s="101"/>
      <c r="F30" s="101"/>
      <c r="G30" s="101"/>
      <c r="H30" s="101"/>
      <c r="I30" s="101"/>
      <c r="J30" s="101"/>
      <c r="K30" s="101"/>
      <c r="L30" s="101"/>
      <c r="M30" s="101"/>
      <c r="N30" s="101"/>
      <c r="O30" s="101"/>
      <c r="P30" s="101"/>
    </row>
    <row r="31" spans="2:16" ht="13.5">
      <c r="B31" s="100" t="s">
        <v>173</v>
      </c>
      <c r="C31" s="101"/>
      <c r="D31" s="101"/>
      <c r="E31" s="101"/>
      <c r="F31" s="101"/>
      <c r="G31" s="101"/>
      <c r="H31" s="101"/>
      <c r="I31" s="101"/>
      <c r="J31" s="101"/>
      <c r="K31" s="101"/>
      <c r="L31" s="101"/>
      <c r="M31" s="101"/>
      <c r="N31" s="101"/>
      <c r="O31" s="101"/>
      <c r="P31" s="101"/>
    </row>
    <row r="32" spans="2:16" ht="13.5">
      <c r="B32" s="100" t="s">
        <v>174</v>
      </c>
      <c r="C32" s="101"/>
      <c r="D32" s="101"/>
      <c r="E32" s="101"/>
      <c r="F32" s="101"/>
      <c r="G32" s="101"/>
      <c r="H32" s="101"/>
      <c r="I32" s="101"/>
      <c r="J32" s="101"/>
      <c r="K32" s="101"/>
      <c r="L32" s="101"/>
      <c r="M32" s="101"/>
      <c r="N32" s="101"/>
      <c r="O32" s="101"/>
      <c r="P32" s="101"/>
    </row>
    <row r="33" spans="2:16" ht="13.5" customHeight="1">
      <c r="B33" s="81" t="s">
        <v>175</v>
      </c>
      <c r="C33" s="81"/>
      <c r="D33" s="81"/>
      <c r="E33" s="81"/>
      <c r="F33" s="82"/>
      <c r="G33" s="82"/>
      <c r="H33" s="81"/>
      <c r="I33" s="83"/>
      <c r="J33" s="83"/>
      <c r="K33" s="83"/>
      <c r="L33" s="83"/>
      <c r="M33" s="83"/>
      <c r="N33" s="81"/>
      <c r="O33" s="81"/>
      <c r="P33" s="81"/>
    </row>
    <row r="34" spans="2:16" ht="13.5" customHeight="1">
      <c r="B34" s="81"/>
      <c r="C34" s="81"/>
      <c r="D34" s="81"/>
      <c r="E34" s="81"/>
      <c r="F34" s="82"/>
      <c r="G34" s="82"/>
      <c r="H34" s="81"/>
      <c r="I34" s="83"/>
      <c r="J34" s="83"/>
      <c r="K34" s="83"/>
      <c r="L34" s="83"/>
      <c r="M34" s="83"/>
      <c r="N34" s="81"/>
      <c r="O34" s="81"/>
      <c r="P34" s="81"/>
    </row>
    <row r="35" spans="2:16" ht="13.5">
      <c r="B35" s="81" t="s">
        <v>176</v>
      </c>
      <c r="C35" s="81"/>
      <c r="D35" s="81"/>
      <c r="E35" s="81"/>
      <c r="F35" s="81"/>
      <c r="G35" s="81"/>
      <c r="H35" s="81"/>
      <c r="I35" s="81"/>
      <c r="J35" s="81"/>
      <c r="K35" s="81"/>
      <c r="L35" s="81"/>
      <c r="M35" s="81"/>
      <c r="N35" s="81" t="s">
        <v>157</v>
      </c>
      <c r="O35" s="81"/>
      <c r="P35" s="81"/>
    </row>
    <row r="36" spans="2:16" ht="13.5">
      <c r="B36" s="103" t="s">
        <v>158</v>
      </c>
      <c r="C36" s="103" t="s">
        <v>39</v>
      </c>
      <c r="D36" s="103" t="s">
        <v>40</v>
      </c>
      <c r="E36" s="90" t="s">
        <v>159</v>
      </c>
      <c r="F36" s="91" t="s">
        <v>160</v>
      </c>
      <c r="G36" s="92"/>
      <c r="H36" s="90" t="s">
        <v>159</v>
      </c>
      <c r="I36" s="91" t="s">
        <v>161</v>
      </c>
      <c r="J36" s="92"/>
      <c r="K36" s="90" t="s">
        <v>159</v>
      </c>
      <c r="L36" s="91" t="s">
        <v>162</v>
      </c>
      <c r="M36" s="92"/>
      <c r="N36" s="104" t="s">
        <v>84</v>
      </c>
      <c r="O36" s="105"/>
      <c r="P36" s="102" t="s">
        <v>47</v>
      </c>
    </row>
    <row r="37" spans="2:16" ht="13.5">
      <c r="B37" s="103"/>
      <c r="C37" s="103"/>
      <c r="D37" s="103"/>
      <c r="E37" s="93" t="s">
        <v>41</v>
      </c>
      <c r="F37" s="93" t="s">
        <v>163</v>
      </c>
      <c r="G37" s="93" t="s">
        <v>164</v>
      </c>
      <c r="H37" s="93" t="s">
        <v>41</v>
      </c>
      <c r="I37" s="93" t="s">
        <v>163</v>
      </c>
      <c r="J37" s="93" t="s">
        <v>164</v>
      </c>
      <c r="K37" s="93" t="s">
        <v>41</v>
      </c>
      <c r="L37" s="93" t="s">
        <v>163</v>
      </c>
      <c r="M37" s="93" t="s">
        <v>164</v>
      </c>
      <c r="N37" s="89" t="s">
        <v>41</v>
      </c>
      <c r="O37" s="89" t="s">
        <v>164</v>
      </c>
      <c r="P37" s="102"/>
    </row>
    <row r="38" spans="2:16" ht="13.5">
      <c r="B38" s="93" t="s">
        <v>58</v>
      </c>
      <c r="C38" s="93"/>
      <c r="D38" s="89" t="s">
        <v>177</v>
      </c>
      <c r="E38" s="97">
        <v>2506</v>
      </c>
      <c r="F38" s="95">
        <v>111</v>
      </c>
      <c r="G38" s="95">
        <f>ROUNDDOWN(F38*E38,0)</f>
        <v>278166</v>
      </c>
      <c r="H38" s="97">
        <v>2005</v>
      </c>
      <c r="I38" s="95">
        <v>133</v>
      </c>
      <c r="J38" s="95">
        <f>ROUNDDOWN(I38*H38,0)</f>
        <v>266665</v>
      </c>
      <c r="K38" s="97">
        <v>504</v>
      </c>
      <c r="L38" s="96">
        <v>148</v>
      </c>
      <c r="M38" s="95">
        <f>ROUNDDOWN(L38*K38,0)</f>
        <v>74592</v>
      </c>
      <c r="N38" s="95">
        <f>K38+H38+E38</f>
        <v>5015</v>
      </c>
      <c r="O38" s="95">
        <f>G38+J38+M38</f>
        <v>619423</v>
      </c>
      <c r="P38" s="93" t="s">
        <v>178</v>
      </c>
    </row>
    <row r="39" spans="2:16" ht="13.5">
      <c r="B39" s="93"/>
      <c r="C39" s="93"/>
      <c r="D39" s="89"/>
      <c r="E39" s="97"/>
      <c r="F39" s="95"/>
      <c r="G39" s="95"/>
      <c r="H39" s="97"/>
      <c r="I39" s="95"/>
      <c r="J39" s="95"/>
      <c r="K39" s="97"/>
      <c r="L39" s="96"/>
      <c r="M39" s="96"/>
      <c r="N39" s="95"/>
      <c r="O39" s="95"/>
      <c r="P39" s="93"/>
    </row>
    <row r="40" spans="2:16" ht="13.5">
      <c r="B40" s="93"/>
      <c r="C40" s="93"/>
      <c r="D40" s="89"/>
      <c r="E40" s="97"/>
      <c r="F40" s="95"/>
      <c r="G40" s="95"/>
      <c r="H40" s="97"/>
      <c r="I40" s="95"/>
      <c r="J40" s="95"/>
      <c r="K40" s="97"/>
      <c r="L40" s="95"/>
      <c r="M40" s="95"/>
      <c r="N40" s="95"/>
      <c r="O40" s="95"/>
      <c r="P40" s="93"/>
    </row>
    <row r="41" spans="2:16" ht="13.5">
      <c r="B41" s="93"/>
      <c r="C41" s="93"/>
      <c r="D41" s="89"/>
      <c r="E41" s="97"/>
      <c r="F41" s="95"/>
      <c r="G41" s="95"/>
      <c r="H41" s="97"/>
      <c r="I41" s="95"/>
      <c r="J41" s="95"/>
      <c r="K41" s="97"/>
      <c r="L41" s="95"/>
      <c r="M41" s="95"/>
      <c r="N41" s="95"/>
      <c r="O41" s="95"/>
      <c r="P41" s="93"/>
    </row>
    <row r="42" spans="2:16" ht="13.5">
      <c r="B42" s="93"/>
      <c r="C42" s="93"/>
      <c r="D42" s="89"/>
      <c r="E42" s="97"/>
      <c r="F42" s="95"/>
      <c r="G42" s="95"/>
      <c r="H42" s="97"/>
      <c r="I42" s="95"/>
      <c r="J42" s="95"/>
      <c r="K42" s="97"/>
      <c r="L42" s="95"/>
      <c r="M42" s="95"/>
      <c r="N42" s="95"/>
      <c r="O42" s="95"/>
      <c r="P42" s="93"/>
    </row>
    <row r="43" spans="2:16" ht="13.5">
      <c r="B43" s="93"/>
      <c r="C43" s="93"/>
      <c r="D43" s="89"/>
      <c r="E43" s="97"/>
      <c r="F43" s="95"/>
      <c r="G43" s="95"/>
      <c r="H43" s="97"/>
      <c r="I43" s="95"/>
      <c r="J43" s="95"/>
      <c r="K43" s="97"/>
      <c r="L43" s="95"/>
      <c r="M43" s="95"/>
      <c r="N43" s="95"/>
      <c r="O43" s="95"/>
      <c r="P43" s="93"/>
    </row>
    <row r="44" spans="2:16" ht="13.5">
      <c r="B44" s="93"/>
      <c r="C44" s="93"/>
      <c r="D44" s="89"/>
      <c r="E44" s="97"/>
      <c r="F44" s="95"/>
      <c r="G44" s="95"/>
      <c r="H44" s="97"/>
      <c r="I44" s="95"/>
      <c r="J44" s="95"/>
      <c r="K44" s="97"/>
      <c r="L44" s="95"/>
      <c r="M44" s="95"/>
      <c r="N44" s="95"/>
      <c r="O44" s="95"/>
      <c r="P44" s="93"/>
    </row>
    <row r="45" spans="2:16" ht="13.5">
      <c r="B45" s="93" t="s">
        <v>84</v>
      </c>
      <c r="C45" s="93"/>
      <c r="D45" s="89"/>
      <c r="E45" s="93"/>
      <c r="F45" s="95"/>
      <c r="G45" s="95"/>
      <c r="H45" s="93"/>
      <c r="I45" s="93"/>
      <c r="J45" s="93"/>
      <c r="K45" s="93"/>
      <c r="L45" s="93"/>
      <c r="M45" s="93"/>
      <c r="N45" s="93"/>
      <c r="O45" s="99">
        <f>SUM(O38:O44)</f>
        <v>619423</v>
      </c>
      <c r="P45" s="93" t="s">
        <v>179</v>
      </c>
    </row>
    <row r="46" spans="2:16" ht="13.5">
      <c r="B46" s="100" t="s">
        <v>180</v>
      </c>
      <c r="C46" s="101"/>
      <c r="D46" s="101"/>
      <c r="E46" s="101"/>
      <c r="F46" s="101"/>
      <c r="G46" s="101"/>
      <c r="H46" s="101"/>
      <c r="I46" s="101"/>
      <c r="J46" s="101"/>
      <c r="K46" s="101"/>
      <c r="L46" s="101"/>
      <c r="M46" s="101"/>
      <c r="N46" s="101"/>
      <c r="O46" s="101"/>
      <c r="P46" s="101"/>
    </row>
    <row r="47" spans="2:16" ht="13.5">
      <c r="B47" s="100" t="s">
        <v>173</v>
      </c>
      <c r="C47" s="101"/>
      <c r="D47" s="101"/>
      <c r="E47" s="101"/>
      <c r="F47" s="101"/>
      <c r="G47" s="101"/>
      <c r="H47" s="101"/>
      <c r="I47" s="101"/>
      <c r="J47" s="101"/>
      <c r="K47" s="101"/>
      <c r="L47" s="101"/>
      <c r="M47" s="101"/>
      <c r="N47" s="101"/>
      <c r="O47" s="101"/>
      <c r="P47" s="101"/>
    </row>
    <row r="48" spans="2:16" ht="13.5">
      <c r="B48" s="100" t="s">
        <v>181</v>
      </c>
      <c r="C48" s="100"/>
      <c r="D48" s="100"/>
      <c r="E48" s="100"/>
      <c r="F48" s="100"/>
      <c r="G48" s="100"/>
      <c r="H48" s="100"/>
      <c r="I48" s="100"/>
      <c r="J48" s="100"/>
      <c r="K48" s="100"/>
      <c r="L48" s="100"/>
      <c r="M48" s="100"/>
      <c r="N48" s="100"/>
      <c r="O48" s="100"/>
      <c r="P48" s="100"/>
    </row>
    <row r="49" spans="2:16" ht="13.5">
      <c r="B49" s="100" t="s">
        <v>182</v>
      </c>
      <c r="C49" s="100"/>
      <c r="D49" s="100"/>
      <c r="E49" s="100"/>
      <c r="F49" s="100"/>
      <c r="G49" s="100"/>
      <c r="H49" s="100"/>
      <c r="I49" s="100"/>
      <c r="J49" s="100"/>
      <c r="K49" s="100"/>
      <c r="L49" s="100"/>
      <c r="M49" s="100"/>
      <c r="N49" s="100"/>
      <c r="O49" s="100"/>
      <c r="P49" s="100"/>
    </row>
    <row r="50" spans="2:16" ht="13.5">
      <c r="B50" s="100" t="s">
        <v>183</v>
      </c>
      <c r="C50" s="101"/>
      <c r="D50" s="101"/>
      <c r="E50" s="101"/>
      <c r="F50" s="101"/>
      <c r="G50" s="101"/>
      <c r="H50" s="101"/>
      <c r="I50" s="101"/>
      <c r="J50" s="101"/>
      <c r="K50" s="101"/>
      <c r="L50" s="101"/>
      <c r="M50" s="101"/>
      <c r="N50" s="101"/>
      <c r="O50" s="101"/>
      <c r="P50" s="101"/>
    </row>
    <row r="51" spans="2:16" ht="13.5">
      <c r="B51" s="100" t="s">
        <v>184</v>
      </c>
      <c r="C51" s="101"/>
      <c r="D51" s="101"/>
      <c r="E51" s="101"/>
      <c r="F51" s="101"/>
      <c r="G51" s="101"/>
      <c r="H51" s="101"/>
      <c r="I51" s="101"/>
      <c r="J51" s="101"/>
      <c r="K51" s="101"/>
      <c r="L51" s="101"/>
      <c r="M51" s="101"/>
      <c r="N51" s="101"/>
      <c r="O51" s="101"/>
      <c r="P51" s="101"/>
    </row>
    <row r="52" spans="2:16" ht="13.5">
      <c r="B52" s="100"/>
      <c r="C52" s="101"/>
      <c r="D52" s="101"/>
      <c r="E52" s="101"/>
      <c r="F52" s="101"/>
      <c r="G52" s="101"/>
      <c r="H52" s="101"/>
      <c r="I52" s="101"/>
      <c r="J52" s="101"/>
      <c r="K52" s="101"/>
      <c r="L52" s="101"/>
      <c r="M52" s="101"/>
      <c r="N52" s="101"/>
      <c r="O52" s="101"/>
      <c r="P52" s="101"/>
    </row>
    <row r="53" spans="2:16" ht="13.5">
      <c r="B53" s="100"/>
      <c r="C53" s="101"/>
      <c r="D53" s="101"/>
      <c r="E53" s="101"/>
      <c r="F53" s="101"/>
      <c r="G53" s="101"/>
      <c r="H53" s="101"/>
      <c r="I53" s="101"/>
      <c r="J53" s="101"/>
      <c r="K53" s="101"/>
      <c r="L53" s="101"/>
      <c r="M53" s="101"/>
      <c r="N53" s="101"/>
      <c r="O53" s="101"/>
      <c r="P53" s="101"/>
    </row>
    <row r="54" spans="2:16" ht="13.5">
      <c r="B54" s="100"/>
      <c r="C54" s="101"/>
      <c r="D54" s="101"/>
      <c r="E54" s="101"/>
      <c r="F54" s="101"/>
      <c r="G54" s="101"/>
      <c r="H54" s="101"/>
      <c r="I54" s="101"/>
      <c r="J54" s="101"/>
      <c r="K54" s="101"/>
      <c r="L54" s="101"/>
      <c r="M54" s="101"/>
      <c r="N54" s="101"/>
      <c r="O54" s="101"/>
      <c r="P54" s="101"/>
    </row>
    <row r="55" spans="2:16" ht="13.5">
      <c r="B55" s="100"/>
      <c r="C55" s="101"/>
      <c r="D55" s="101"/>
      <c r="E55" s="101"/>
      <c r="F55" s="101"/>
      <c r="G55" s="101"/>
      <c r="H55" s="101"/>
      <c r="I55" s="101"/>
      <c r="J55" s="101"/>
      <c r="K55" s="101"/>
      <c r="L55" s="101"/>
      <c r="M55" s="101"/>
      <c r="N55" s="101"/>
      <c r="O55" s="101"/>
      <c r="P55" s="101"/>
    </row>
    <row r="56" spans="2:16" ht="13.5">
      <c r="B56" s="100"/>
      <c r="C56" s="101"/>
      <c r="D56" s="101"/>
      <c r="E56" s="101"/>
      <c r="F56" s="101"/>
      <c r="G56" s="101"/>
      <c r="H56" s="101"/>
      <c r="I56" s="101"/>
      <c r="J56" s="101"/>
      <c r="K56" s="101"/>
      <c r="L56" s="101"/>
      <c r="M56" s="101"/>
      <c r="N56" s="101"/>
      <c r="O56" s="101"/>
      <c r="P56" s="101"/>
    </row>
    <row r="57" ht="13.5">
      <c r="B57" s="81"/>
    </row>
  </sheetData>
  <sheetProtection/>
  <mergeCells count="18">
    <mergeCell ref="F5:L5"/>
    <mergeCell ref="D9:F9"/>
    <mergeCell ref="I9:K9"/>
    <mergeCell ref="I12:K12"/>
    <mergeCell ref="I16:M16"/>
    <mergeCell ref="I17:M17"/>
    <mergeCell ref="I18:M18"/>
    <mergeCell ref="I19:M19"/>
    <mergeCell ref="B22:B23"/>
    <mergeCell ref="C22:C23"/>
    <mergeCell ref="D22:D23"/>
    <mergeCell ref="N22:O22"/>
    <mergeCell ref="P22:P23"/>
    <mergeCell ref="B36:B37"/>
    <mergeCell ref="C36:C37"/>
    <mergeCell ref="D36:D37"/>
    <mergeCell ref="N36:O36"/>
    <mergeCell ref="P36:P37"/>
  </mergeCells>
  <printOptions/>
  <pageMargins left="0.7874015748031497" right="0.7874015748031497" top="0.7086614173228347" bottom="0.6692913385826772" header="0.5118110236220472" footer="0.5118110236220472"/>
  <pageSetup firstPageNumber="34" useFirstPageNumber="1" horizontalDpi="600" verticalDpi="600" orientation="landscape" paperSize="9" scale="78" r:id="rId2"/>
  <headerFooter alignWithMargins="0">
    <oddFooter>&amp;C&amp;P 
</oddFooter>
  </headerFooter>
  <drawing r:id="rId1"/>
</worksheet>
</file>

<file path=xl/worksheets/sheet2.xml><?xml version="1.0" encoding="utf-8"?>
<worksheet xmlns="http://schemas.openxmlformats.org/spreadsheetml/2006/main" xmlns:r="http://schemas.openxmlformats.org/officeDocument/2006/relationships">
  <sheetPr>
    <tabColor theme="7" tint="0.7999799847602844"/>
  </sheetPr>
  <dimension ref="A1:L44"/>
  <sheetViews>
    <sheetView zoomScalePageLayoutView="0" workbookViewId="0" topLeftCell="A1">
      <selection activeCell="T33" sqref="T33"/>
    </sheetView>
  </sheetViews>
  <sheetFormatPr defaultColWidth="9.00390625" defaultRowHeight="13.5"/>
  <sheetData>
    <row r="1" ht="17.25">
      <c r="K1" s="42" t="s">
        <v>28</v>
      </c>
    </row>
    <row r="2" spans="1:12" ht="17.25">
      <c r="A2" s="30"/>
      <c r="B2" s="30"/>
      <c r="C2" s="30"/>
      <c r="D2" s="30"/>
      <c r="E2" s="30"/>
      <c r="F2" s="30"/>
      <c r="G2" s="31"/>
      <c r="H2" s="112" t="s">
        <v>111</v>
      </c>
      <c r="I2" s="112"/>
      <c r="J2" s="112"/>
      <c r="K2" s="112"/>
      <c r="L2" s="112"/>
    </row>
    <row r="3" spans="1:12" ht="17.25">
      <c r="A3" s="32"/>
      <c r="B3" s="32"/>
      <c r="C3" s="32"/>
      <c r="D3" s="32"/>
      <c r="E3" s="32"/>
      <c r="F3" s="32"/>
      <c r="G3" s="32"/>
      <c r="H3" s="39"/>
      <c r="I3" s="40" t="s">
        <v>112</v>
      </c>
      <c r="J3" s="41"/>
      <c r="K3" s="41"/>
      <c r="L3" s="41"/>
    </row>
    <row r="4" spans="1:12" ht="13.5">
      <c r="A4" s="32"/>
      <c r="B4" s="32"/>
      <c r="C4" s="32"/>
      <c r="D4" s="32"/>
      <c r="E4" s="32"/>
      <c r="F4" s="32"/>
      <c r="G4" s="32"/>
      <c r="H4" s="31"/>
      <c r="I4" s="31"/>
      <c r="J4" s="32"/>
      <c r="K4" s="32"/>
      <c r="L4" s="32"/>
    </row>
    <row r="5" spans="1:12" ht="18.75">
      <c r="A5" s="113"/>
      <c r="B5" s="113"/>
      <c r="C5" s="113"/>
      <c r="D5" s="113"/>
      <c r="E5" s="113"/>
      <c r="F5" s="113"/>
      <c r="G5" s="113"/>
      <c r="H5" s="113"/>
      <c r="I5" s="113"/>
      <c r="J5" s="113"/>
      <c r="K5" s="113"/>
      <c r="L5" s="113"/>
    </row>
    <row r="6" spans="1:12" ht="13.5">
      <c r="A6" s="32"/>
      <c r="B6" s="32"/>
      <c r="C6" s="32"/>
      <c r="D6" s="32"/>
      <c r="E6" s="32"/>
      <c r="F6" s="32"/>
      <c r="G6" s="32"/>
      <c r="H6" s="32"/>
      <c r="I6" s="32"/>
      <c r="J6" s="32"/>
      <c r="K6" s="32"/>
      <c r="L6" s="32"/>
    </row>
    <row r="7" spans="1:12" ht="17.25">
      <c r="A7" s="41" t="s">
        <v>29</v>
      </c>
      <c r="B7" s="41"/>
      <c r="C7" s="41" t="s">
        <v>30</v>
      </c>
      <c r="D7" s="43"/>
      <c r="E7" s="30"/>
      <c r="F7" s="30"/>
      <c r="G7" s="30"/>
      <c r="H7" s="30"/>
      <c r="I7" s="30"/>
      <c r="J7" s="30"/>
      <c r="K7" s="30"/>
      <c r="L7" s="30"/>
    </row>
    <row r="8" spans="1:12" ht="17.25">
      <c r="A8" s="41" t="s">
        <v>31</v>
      </c>
      <c r="B8" s="41"/>
      <c r="C8" s="41" t="s">
        <v>32</v>
      </c>
      <c r="D8" s="43"/>
      <c r="E8" s="30"/>
      <c r="F8" s="30"/>
      <c r="G8" s="30"/>
      <c r="H8" s="30"/>
      <c r="I8" s="30"/>
      <c r="J8" s="30"/>
      <c r="K8" s="30"/>
      <c r="L8" s="30"/>
    </row>
    <row r="9" spans="1:12" ht="17.25">
      <c r="A9" s="41" t="s">
        <v>33</v>
      </c>
      <c r="B9" s="41"/>
      <c r="C9" s="43"/>
      <c r="D9" s="43"/>
      <c r="E9" s="30"/>
      <c r="F9" s="31"/>
      <c r="G9" s="33"/>
      <c r="H9" s="33"/>
      <c r="I9" s="33"/>
      <c r="J9" s="33"/>
      <c r="K9" s="33"/>
      <c r="L9" s="33"/>
    </row>
    <row r="10" spans="1:12" ht="13.5">
      <c r="A10" s="30"/>
      <c r="B10" s="30"/>
      <c r="C10" s="30"/>
      <c r="D10" s="30"/>
      <c r="E10" s="30"/>
      <c r="F10" s="30"/>
      <c r="G10" s="114"/>
      <c r="H10" s="114"/>
      <c r="I10" s="34"/>
      <c r="J10" s="34"/>
      <c r="K10" s="34"/>
      <c r="L10" s="33"/>
    </row>
    <row r="11" spans="1:12" ht="13.5">
      <c r="A11" s="30"/>
      <c r="B11" s="30"/>
      <c r="C11" s="30"/>
      <c r="D11" s="30"/>
      <c r="E11" s="35"/>
      <c r="F11" s="30"/>
      <c r="G11" s="33"/>
      <c r="H11" s="33"/>
      <c r="I11" s="33"/>
      <c r="J11" s="33"/>
      <c r="K11" s="33"/>
      <c r="L11" s="36"/>
    </row>
    <row r="12" spans="1:12" ht="13.5">
      <c r="A12" s="30"/>
      <c r="B12" s="30"/>
      <c r="C12" s="30"/>
      <c r="D12" s="30"/>
      <c r="E12" s="30"/>
      <c r="F12" s="30"/>
      <c r="G12" s="30"/>
      <c r="H12" s="30"/>
      <c r="I12" s="30"/>
      <c r="J12" s="30"/>
      <c r="K12" s="30"/>
      <c r="L12" s="30"/>
    </row>
    <row r="13" spans="1:12" ht="18.75">
      <c r="A13" s="113" t="s">
        <v>4</v>
      </c>
      <c r="B13" s="113"/>
      <c r="C13" s="113"/>
      <c r="D13" s="113"/>
      <c r="E13" s="113"/>
      <c r="F13" s="113"/>
      <c r="G13" s="113"/>
      <c r="H13" s="113"/>
      <c r="I13" s="113"/>
      <c r="J13" s="113"/>
      <c r="K13" s="113"/>
      <c r="L13" s="113"/>
    </row>
    <row r="14" spans="1:12" ht="13.5">
      <c r="A14" s="37"/>
      <c r="B14" s="37"/>
      <c r="C14" s="38"/>
      <c r="D14" s="38"/>
      <c r="E14" s="38"/>
      <c r="F14" s="38"/>
      <c r="G14" s="38"/>
      <c r="H14" s="38"/>
      <c r="I14" s="38"/>
      <c r="J14" s="38"/>
      <c r="K14" s="38"/>
      <c r="L14" s="38"/>
    </row>
    <row r="15" spans="1:12" ht="13.5">
      <c r="A15" s="3"/>
      <c r="B15" s="3"/>
      <c r="C15" s="3"/>
      <c r="D15" s="3"/>
      <c r="E15" s="3"/>
      <c r="F15" s="3"/>
      <c r="G15" s="3"/>
      <c r="H15" s="3"/>
      <c r="I15" s="3"/>
      <c r="J15" s="3"/>
      <c r="K15" s="3"/>
      <c r="L15" s="3"/>
    </row>
    <row r="16" spans="1:12" ht="13.5">
      <c r="A16" s="1"/>
      <c r="B16" s="1"/>
      <c r="C16" s="1"/>
      <c r="D16" s="1"/>
      <c r="E16" s="1"/>
      <c r="F16" s="1"/>
      <c r="G16" s="1"/>
      <c r="H16" s="1"/>
      <c r="I16" s="1"/>
      <c r="J16" s="1"/>
      <c r="K16" s="1"/>
      <c r="L16" s="1" t="s">
        <v>64</v>
      </c>
    </row>
    <row r="17" spans="1:12" ht="13.5">
      <c r="A17" s="123" t="s">
        <v>0</v>
      </c>
      <c r="B17" s="117" t="s">
        <v>1</v>
      </c>
      <c r="C17" s="117" t="s">
        <v>5</v>
      </c>
      <c r="D17" s="119" t="s">
        <v>6</v>
      </c>
      <c r="E17" s="119" t="s">
        <v>7</v>
      </c>
      <c r="F17" s="119" t="s">
        <v>8</v>
      </c>
      <c r="G17" s="121" t="s">
        <v>9</v>
      </c>
      <c r="H17" s="115" t="s">
        <v>10</v>
      </c>
      <c r="I17" s="115" t="s">
        <v>11</v>
      </c>
      <c r="J17" s="115" t="s">
        <v>12</v>
      </c>
      <c r="K17" s="115" t="s">
        <v>13</v>
      </c>
      <c r="L17" s="117" t="s">
        <v>2</v>
      </c>
    </row>
    <row r="18" spans="1:12" ht="14.25" thickBot="1">
      <c r="A18" s="124"/>
      <c r="B18" s="118"/>
      <c r="C18" s="118"/>
      <c r="D18" s="120"/>
      <c r="E18" s="120"/>
      <c r="F18" s="120"/>
      <c r="G18" s="122"/>
      <c r="H18" s="116"/>
      <c r="I18" s="116"/>
      <c r="J18" s="116"/>
      <c r="K18" s="116"/>
      <c r="L18" s="118"/>
    </row>
    <row r="19" spans="1:12" ht="14.25" thickTop="1">
      <c r="A19" s="4" t="s">
        <v>14</v>
      </c>
      <c r="B19" s="4"/>
      <c r="C19" s="4"/>
      <c r="D19" s="4"/>
      <c r="E19" s="4"/>
      <c r="F19" s="4"/>
      <c r="G19" s="4"/>
      <c r="H19" s="4"/>
      <c r="I19" s="4"/>
      <c r="J19" s="4"/>
      <c r="K19" s="4"/>
      <c r="L19" s="4"/>
    </row>
    <row r="20" spans="1:12" ht="13.5">
      <c r="A20" s="5"/>
      <c r="B20" s="5"/>
      <c r="C20" s="5"/>
      <c r="D20" s="6"/>
      <c r="E20" s="6"/>
      <c r="F20" s="6"/>
      <c r="G20" s="5"/>
      <c r="H20" s="5"/>
      <c r="I20" s="5"/>
      <c r="J20" s="5"/>
      <c r="K20" s="5"/>
      <c r="L20" s="7"/>
    </row>
    <row r="21" spans="1:12" ht="24" customHeight="1">
      <c r="A21" s="8" t="s">
        <v>15</v>
      </c>
      <c r="B21" s="8" t="s">
        <v>16</v>
      </c>
      <c r="C21" s="8" t="s">
        <v>17</v>
      </c>
      <c r="D21" s="9">
        <v>5000</v>
      </c>
      <c r="E21" s="9">
        <v>90</v>
      </c>
      <c r="F21" s="9">
        <v>450000</v>
      </c>
      <c r="G21" s="8" t="s">
        <v>110</v>
      </c>
      <c r="H21" s="8" t="s">
        <v>113</v>
      </c>
      <c r="I21" s="8"/>
      <c r="J21" s="10" t="s">
        <v>36</v>
      </c>
      <c r="K21" s="10" t="s">
        <v>18</v>
      </c>
      <c r="L21" s="11" t="s">
        <v>19</v>
      </c>
    </row>
    <row r="22" spans="1:12" ht="24" customHeight="1">
      <c r="A22" s="8" t="s">
        <v>15</v>
      </c>
      <c r="B22" s="8" t="s">
        <v>16</v>
      </c>
      <c r="C22" s="8" t="s">
        <v>17</v>
      </c>
      <c r="D22" s="9">
        <v>10000</v>
      </c>
      <c r="E22" s="9">
        <v>100</v>
      </c>
      <c r="F22" s="9">
        <v>1000000</v>
      </c>
      <c r="G22" s="8" t="s">
        <v>110</v>
      </c>
      <c r="H22" s="8" t="s">
        <v>114</v>
      </c>
      <c r="I22" s="8"/>
      <c r="J22" s="10" t="s">
        <v>36</v>
      </c>
      <c r="K22" s="10" t="s">
        <v>18</v>
      </c>
      <c r="L22" s="11" t="s">
        <v>19</v>
      </c>
    </row>
    <row r="23" spans="1:12" ht="24" customHeight="1">
      <c r="A23" s="8" t="s">
        <v>15</v>
      </c>
      <c r="B23" s="8" t="s">
        <v>16</v>
      </c>
      <c r="C23" s="8" t="s">
        <v>17</v>
      </c>
      <c r="D23" s="9">
        <v>15000</v>
      </c>
      <c r="E23" s="9">
        <v>100</v>
      </c>
      <c r="F23" s="9">
        <v>1500000</v>
      </c>
      <c r="G23" s="8" t="s">
        <v>110</v>
      </c>
      <c r="H23" s="8" t="s">
        <v>115</v>
      </c>
      <c r="I23" s="8"/>
      <c r="J23" s="10" t="s">
        <v>36</v>
      </c>
      <c r="K23" s="10" t="s">
        <v>18</v>
      </c>
      <c r="L23" s="11" t="s">
        <v>19</v>
      </c>
    </row>
    <row r="24" spans="1:12" ht="24" customHeight="1">
      <c r="A24" s="8" t="s">
        <v>15</v>
      </c>
      <c r="B24" s="8" t="s">
        <v>16</v>
      </c>
      <c r="C24" s="8" t="s">
        <v>17</v>
      </c>
      <c r="D24" s="9">
        <v>14000</v>
      </c>
      <c r="E24" s="9">
        <v>100</v>
      </c>
      <c r="F24" s="9">
        <v>1400000</v>
      </c>
      <c r="G24" s="8" t="s">
        <v>110</v>
      </c>
      <c r="H24" s="8" t="s">
        <v>116</v>
      </c>
      <c r="I24" s="8"/>
      <c r="J24" s="10" t="s">
        <v>36</v>
      </c>
      <c r="K24" s="10" t="s">
        <v>18</v>
      </c>
      <c r="L24" s="11" t="s">
        <v>19</v>
      </c>
    </row>
    <row r="25" spans="1:12" ht="24" customHeight="1">
      <c r="A25" s="8" t="s">
        <v>15</v>
      </c>
      <c r="B25" s="8" t="s">
        <v>16</v>
      </c>
      <c r="C25" s="8" t="s">
        <v>17</v>
      </c>
      <c r="D25" s="9">
        <v>5000</v>
      </c>
      <c r="E25" s="9">
        <v>110</v>
      </c>
      <c r="F25" s="9">
        <v>550000</v>
      </c>
      <c r="G25" s="8" t="s">
        <v>110</v>
      </c>
      <c r="H25" s="8" t="s">
        <v>117</v>
      </c>
      <c r="I25" s="8"/>
      <c r="J25" s="10" t="s">
        <v>36</v>
      </c>
      <c r="K25" s="10" t="s">
        <v>18</v>
      </c>
      <c r="L25" s="11" t="s">
        <v>19</v>
      </c>
    </row>
    <row r="26" spans="1:12" ht="24" customHeight="1">
      <c r="A26" s="8" t="s">
        <v>15</v>
      </c>
      <c r="B26" s="8" t="s">
        <v>16</v>
      </c>
      <c r="C26" s="8" t="s">
        <v>17</v>
      </c>
      <c r="D26" s="9">
        <v>1000</v>
      </c>
      <c r="E26" s="9">
        <v>100</v>
      </c>
      <c r="F26" s="9">
        <v>100000</v>
      </c>
      <c r="G26" s="8" t="s">
        <v>110</v>
      </c>
      <c r="H26" s="8" t="s">
        <v>118</v>
      </c>
      <c r="I26" s="8"/>
      <c r="J26" s="10" t="s">
        <v>36</v>
      </c>
      <c r="K26" s="10" t="s">
        <v>18</v>
      </c>
      <c r="L26" s="11" t="s">
        <v>19</v>
      </c>
    </row>
    <row r="27" spans="1:12" ht="13.5">
      <c r="A27" s="12" t="s">
        <v>20</v>
      </c>
      <c r="B27" s="8"/>
      <c r="C27" s="8"/>
      <c r="D27" s="9">
        <v>50000</v>
      </c>
      <c r="E27" s="9"/>
      <c r="F27" s="9"/>
      <c r="G27" s="8"/>
      <c r="H27" s="8"/>
      <c r="I27" s="8"/>
      <c r="J27" s="10"/>
      <c r="K27" s="10"/>
      <c r="L27" s="11"/>
    </row>
    <row r="28" spans="1:12" ht="13.5">
      <c r="A28" s="13"/>
      <c r="B28" s="13"/>
      <c r="C28" s="13"/>
      <c r="D28" s="14"/>
      <c r="E28" s="14"/>
      <c r="F28" s="14"/>
      <c r="G28" s="13"/>
      <c r="H28" s="13"/>
      <c r="I28" s="13"/>
      <c r="J28" s="15"/>
      <c r="K28" s="15"/>
      <c r="L28" s="16"/>
    </row>
    <row r="29" spans="1:12" ht="36">
      <c r="A29" s="17" t="s">
        <v>15</v>
      </c>
      <c r="B29" s="17" t="s">
        <v>16</v>
      </c>
      <c r="C29" s="17" t="s">
        <v>17</v>
      </c>
      <c r="D29" s="18">
        <v>2000</v>
      </c>
      <c r="E29" s="18"/>
      <c r="F29" s="18">
        <v>0</v>
      </c>
      <c r="G29" s="17" t="s">
        <v>110</v>
      </c>
      <c r="H29" s="19" t="s">
        <v>119</v>
      </c>
      <c r="I29" s="17" t="s">
        <v>21</v>
      </c>
      <c r="J29" s="20" t="s">
        <v>22</v>
      </c>
      <c r="K29" s="20" t="s">
        <v>23</v>
      </c>
      <c r="L29" s="21" t="s">
        <v>19</v>
      </c>
    </row>
    <row r="30" spans="1:12" ht="36">
      <c r="A30" s="17" t="s">
        <v>15</v>
      </c>
      <c r="B30" s="17" t="s">
        <v>16</v>
      </c>
      <c r="C30" s="17" t="s">
        <v>17</v>
      </c>
      <c r="D30" s="18">
        <v>2000</v>
      </c>
      <c r="E30" s="18"/>
      <c r="F30" s="18">
        <v>0</v>
      </c>
      <c r="G30" s="17" t="s">
        <v>110</v>
      </c>
      <c r="H30" s="19" t="s">
        <v>120</v>
      </c>
      <c r="I30" s="17" t="s">
        <v>21</v>
      </c>
      <c r="J30" s="20" t="s">
        <v>22</v>
      </c>
      <c r="K30" s="20" t="s">
        <v>23</v>
      </c>
      <c r="L30" s="21" t="s">
        <v>19</v>
      </c>
    </row>
    <row r="31" spans="1:12" ht="36">
      <c r="A31" s="17" t="s">
        <v>15</v>
      </c>
      <c r="B31" s="17" t="s">
        <v>16</v>
      </c>
      <c r="C31" s="17" t="s">
        <v>17</v>
      </c>
      <c r="D31" s="18">
        <v>1000</v>
      </c>
      <c r="E31" s="18"/>
      <c r="F31" s="18">
        <v>0</v>
      </c>
      <c r="G31" s="17" t="s">
        <v>110</v>
      </c>
      <c r="H31" s="19" t="s">
        <v>121</v>
      </c>
      <c r="I31" s="17" t="s">
        <v>24</v>
      </c>
      <c r="J31" s="20" t="s">
        <v>22</v>
      </c>
      <c r="K31" s="20" t="s">
        <v>23</v>
      </c>
      <c r="L31" s="21" t="s">
        <v>19</v>
      </c>
    </row>
    <row r="32" spans="1:12" ht="13.5">
      <c r="A32" s="22" t="s">
        <v>25</v>
      </c>
      <c r="B32" s="17"/>
      <c r="C32" s="17"/>
      <c r="D32" s="18">
        <v>5000</v>
      </c>
      <c r="E32" s="18"/>
      <c r="F32" s="18"/>
      <c r="G32" s="17"/>
      <c r="H32" s="17"/>
      <c r="I32" s="17"/>
      <c r="J32" s="20"/>
      <c r="K32" s="20"/>
      <c r="L32" s="21"/>
    </row>
    <row r="33" spans="1:12" ht="13.5">
      <c r="A33" s="5"/>
      <c r="B33" s="5"/>
      <c r="C33" s="5"/>
      <c r="D33" s="23"/>
      <c r="E33" s="23"/>
      <c r="F33" s="6"/>
      <c r="G33" s="5"/>
      <c r="H33" s="5"/>
      <c r="I33" s="5"/>
      <c r="J33" s="5"/>
      <c r="K33" s="5"/>
      <c r="L33" s="24"/>
    </row>
    <row r="34" spans="1:12" ht="13.5">
      <c r="A34" s="4"/>
      <c r="B34" s="4"/>
      <c r="C34" s="4"/>
      <c r="D34" s="6"/>
      <c r="E34" s="6"/>
      <c r="F34" s="6"/>
      <c r="G34" s="4"/>
      <c r="H34" s="4"/>
      <c r="I34" s="4"/>
      <c r="J34" s="4"/>
      <c r="K34" s="4"/>
      <c r="L34" s="24"/>
    </row>
    <row r="35" spans="1:12" ht="13.5">
      <c r="A35" s="4"/>
      <c r="B35" s="4"/>
      <c r="C35" s="4"/>
      <c r="D35" s="25"/>
      <c r="E35" s="25"/>
      <c r="F35" s="25"/>
      <c r="G35" s="4"/>
      <c r="H35" s="4"/>
      <c r="I35" s="4"/>
      <c r="J35" s="4"/>
      <c r="K35" s="4"/>
      <c r="L35" s="26"/>
    </row>
    <row r="36" spans="1:12" ht="13.5">
      <c r="A36" s="5"/>
      <c r="B36" s="5"/>
      <c r="C36" s="5"/>
      <c r="D36" s="6"/>
      <c r="E36" s="6"/>
      <c r="F36" s="6"/>
      <c r="G36" s="5"/>
      <c r="H36" s="5"/>
      <c r="I36" s="5"/>
      <c r="J36" s="5"/>
      <c r="K36" s="5"/>
      <c r="L36" s="24"/>
    </row>
    <row r="37" spans="1:12" ht="13.5">
      <c r="A37" s="27"/>
      <c r="B37" s="27"/>
      <c r="C37" s="27"/>
      <c r="D37" s="27"/>
      <c r="E37" s="27"/>
      <c r="F37" s="27"/>
      <c r="G37" s="27"/>
      <c r="H37" s="27"/>
      <c r="I37" s="27"/>
      <c r="J37" s="27"/>
      <c r="K37" s="27"/>
      <c r="L37" s="27"/>
    </row>
    <row r="38" spans="1:12" ht="13.5">
      <c r="A38" s="2" t="s">
        <v>3</v>
      </c>
      <c r="B38" s="2" t="s">
        <v>26</v>
      </c>
      <c r="C38" s="1"/>
      <c r="D38" s="1"/>
      <c r="E38" s="1"/>
      <c r="F38" s="1"/>
      <c r="G38" s="1"/>
      <c r="H38" s="1"/>
      <c r="I38" s="1"/>
      <c r="J38" s="1"/>
      <c r="K38" s="1"/>
      <c r="L38" s="1"/>
    </row>
    <row r="39" spans="1:12" ht="13.5" customHeight="1">
      <c r="A39" s="111" t="s">
        <v>27</v>
      </c>
      <c r="B39" s="111"/>
      <c r="C39" s="111"/>
      <c r="D39" s="111"/>
      <c r="E39" s="111"/>
      <c r="F39" s="111"/>
      <c r="G39" s="111"/>
      <c r="H39" s="111"/>
      <c r="I39" s="111"/>
      <c r="J39" s="111"/>
      <c r="K39" s="111"/>
      <c r="L39" s="111"/>
    </row>
    <row r="40" spans="1:12" ht="13.5">
      <c r="A40" s="111"/>
      <c r="B40" s="111"/>
      <c r="C40" s="111"/>
      <c r="D40" s="111"/>
      <c r="E40" s="111"/>
      <c r="F40" s="111"/>
      <c r="G40" s="111"/>
      <c r="H40" s="111"/>
      <c r="I40" s="111"/>
      <c r="J40" s="111"/>
      <c r="K40" s="111"/>
      <c r="L40" s="111"/>
    </row>
    <row r="41" spans="1:12" ht="13.5" customHeight="1">
      <c r="A41" s="111" t="s">
        <v>122</v>
      </c>
      <c r="B41" s="111"/>
      <c r="C41" s="111"/>
      <c r="D41" s="111"/>
      <c r="E41" s="111"/>
      <c r="F41" s="111"/>
      <c r="G41" s="111"/>
      <c r="H41" s="111"/>
      <c r="I41" s="111"/>
      <c r="J41" s="111"/>
      <c r="K41" s="111"/>
      <c r="L41" s="111"/>
    </row>
    <row r="42" spans="1:12" ht="13.5">
      <c r="A42" s="111"/>
      <c r="B42" s="111"/>
      <c r="C42" s="111"/>
      <c r="D42" s="111"/>
      <c r="E42" s="111"/>
      <c r="F42" s="111"/>
      <c r="G42" s="111"/>
      <c r="H42" s="111"/>
      <c r="I42" s="111"/>
      <c r="J42" s="111"/>
      <c r="K42" s="111"/>
      <c r="L42" s="111"/>
    </row>
    <row r="43" spans="1:12" ht="13.5">
      <c r="A43" s="111"/>
      <c r="B43" s="111"/>
      <c r="C43" s="111"/>
      <c r="D43" s="111"/>
      <c r="E43" s="111"/>
      <c r="F43" s="111"/>
      <c r="G43" s="111"/>
      <c r="H43" s="111"/>
      <c r="I43" s="111"/>
      <c r="J43" s="111"/>
      <c r="K43" s="111"/>
      <c r="L43" s="111"/>
    </row>
    <row r="44" spans="1:12" ht="13.5">
      <c r="A44" s="111"/>
      <c r="B44" s="111"/>
      <c r="C44" s="111"/>
      <c r="D44" s="111"/>
      <c r="E44" s="111"/>
      <c r="F44" s="111"/>
      <c r="G44" s="111"/>
      <c r="H44" s="111"/>
      <c r="I44" s="111"/>
      <c r="J44" s="111"/>
      <c r="K44" s="111"/>
      <c r="L44" s="111"/>
    </row>
  </sheetData>
  <sheetProtection/>
  <mergeCells count="18">
    <mergeCell ref="L17:L18"/>
    <mergeCell ref="D17:D18"/>
    <mergeCell ref="E17:E18"/>
    <mergeCell ref="F17:F18"/>
    <mergeCell ref="G17:G18"/>
    <mergeCell ref="A17:A18"/>
    <mergeCell ref="B17:B18"/>
    <mergeCell ref="C17:C18"/>
    <mergeCell ref="A41:L44"/>
    <mergeCell ref="H2:L2"/>
    <mergeCell ref="A13:L13"/>
    <mergeCell ref="G10:H10"/>
    <mergeCell ref="A5:L5"/>
    <mergeCell ref="H17:H18"/>
    <mergeCell ref="I17:I18"/>
    <mergeCell ref="J17:J18"/>
    <mergeCell ref="K17:K18"/>
    <mergeCell ref="A39:L40"/>
  </mergeCells>
  <printOptions/>
  <pageMargins left="0.75" right="0.75" top="1" bottom="1" header="0.512" footer="0.512"/>
  <pageSetup firstPageNumber="36" useFirstPageNumber="1" horizontalDpi="300" verticalDpi="300" orientation="portrait" paperSize="9" scale="8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theme="7" tint="0.7999799847602844"/>
  </sheetPr>
  <dimension ref="A1:O26"/>
  <sheetViews>
    <sheetView showGridLines="0" zoomScalePageLayoutView="0" workbookViewId="0" topLeftCell="A1">
      <selection activeCell="T33" sqref="T33"/>
    </sheetView>
  </sheetViews>
  <sheetFormatPr defaultColWidth="9.00390625" defaultRowHeight="13.5"/>
  <cols>
    <col min="1" max="1" width="9.25390625" style="0" customWidth="1"/>
    <col min="6" max="6" width="11.00390625" style="0" bestFit="1" customWidth="1"/>
    <col min="11" max="11" width="5.375" style="0" customWidth="1"/>
  </cols>
  <sheetData>
    <row r="1" spans="8:14" ht="13.5">
      <c r="H1" s="29"/>
      <c r="N1" s="29" t="s">
        <v>35</v>
      </c>
    </row>
    <row r="2" spans="7:14" ht="13.5">
      <c r="G2" s="28"/>
      <c r="H2" s="28"/>
      <c r="M2" s="28" t="s">
        <v>123</v>
      </c>
      <c r="N2" s="28"/>
    </row>
    <row r="3" ht="13.5">
      <c r="L3" t="s">
        <v>124</v>
      </c>
    </row>
    <row r="5" spans="1:3" ht="13.5">
      <c r="A5" t="s">
        <v>29</v>
      </c>
      <c r="C5" t="s">
        <v>30</v>
      </c>
    </row>
    <row r="6" spans="1:3" ht="13.5">
      <c r="A6" t="s">
        <v>31</v>
      </c>
      <c r="C6" t="s">
        <v>32</v>
      </c>
    </row>
    <row r="7" ht="13.5">
      <c r="A7" t="s">
        <v>33</v>
      </c>
    </row>
    <row r="9" spans="1:15" ht="13.5">
      <c r="A9" t="s">
        <v>37</v>
      </c>
      <c r="O9" t="s">
        <v>64</v>
      </c>
    </row>
    <row r="10" spans="1:15" ht="13.5">
      <c r="A10" s="125" t="s">
        <v>38</v>
      </c>
      <c r="B10" s="125" t="s">
        <v>39</v>
      </c>
      <c r="C10" s="125" t="s">
        <v>40</v>
      </c>
      <c r="D10" s="125" t="s">
        <v>41</v>
      </c>
      <c r="E10" s="125" t="s">
        <v>42</v>
      </c>
      <c r="F10" s="125" t="s">
        <v>43</v>
      </c>
      <c r="G10" s="125" t="s">
        <v>44</v>
      </c>
      <c r="H10" s="130" t="s">
        <v>45</v>
      </c>
      <c r="I10" s="127" t="s">
        <v>46</v>
      </c>
      <c r="J10" s="128"/>
      <c r="K10" s="128"/>
      <c r="L10" s="128"/>
      <c r="M10" s="128"/>
      <c r="N10" s="128"/>
      <c r="O10" s="129"/>
    </row>
    <row r="11" spans="1:15" ht="14.25" thickBot="1">
      <c r="A11" s="126"/>
      <c r="B11" s="126"/>
      <c r="C11" s="126"/>
      <c r="D11" s="126"/>
      <c r="E11" s="126"/>
      <c r="F11" s="126"/>
      <c r="G11" s="126"/>
      <c r="H11" s="131"/>
      <c r="I11" s="56" t="s">
        <v>38</v>
      </c>
      <c r="J11" s="53" t="s">
        <v>39</v>
      </c>
      <c r="K11" s="53" t="s">
        <v>40</v>
      </c>
      <c r="L11" s="53" t="s">
        <v>41</v>
      </c>
      <c r="M11" s="53" t="s">
        <v>42</v>
      </c>
      <c r="N11" s="53" t="s">
        <v>43</v>
      </c>
      <c r="O11" s="53" t="s">
        <v>47</v>
      </c>
    </row>
    <row r="12" spans="1:15" ht="14.25" thickTop="1">
      <c r="A12" s="66" t="s">
        <v>66</v>
      </c>
      <c r="B12" s="67"/>
      <c r="C12" s="67"/>
      <c r="D12" s="67"/>
      <c r="E12" s="67"/>
      <c r="F12" s="67"/>
      <c r="G12" s="67"/>
      <c r="H12" s="68"/>
      <c r="I12" s="69"/>
      <c r="J12" s="67"/>
      <c r="K12" s="67"/>
      <c r="L12" s="67"/>
      <c r="M12" s="67"/>
      <c r="N12" s="67"/>
      <c r="O12" s="67"/>
    </row>
    <row r="13" spans="1:15" ht="13.5">
      <c r="A13" s="47"/>
      <c r="B13" s="47"/>
      <c r="C13" s="47"/>
      <c r="D13" s="47"/>
      <c r="E13" s="47"/>
      <c r="F13" s="47"/>
      <c r="G13" s="47"/>
      <c r="H13" s="46"/>
      <c r="I13" s="70"/>
      <c r="J13" s="47"/>
      <c r="K13" s="47"/>
      <c r="L13" s="47"/>
      <c r="M13" s="47"/>
      <c r="N13" s="47"/>
      <c r="O13" s="47"/>
    </row>
    <row r="14" spans="1:15" ht="13.5">
      <c r="A14" s="50" t="s">
        <v>48</v>
      </c>
      <c r="B14" s="51" t="s">
        <v>51</v>
      </c>
      <c r="C14" s="51" t="s">
        <v>52</v>
      </c>
      <c r="D14" s="52">
        <v>3000</v>
      </c>
      <c r="E14" s="52">
        <v>2000</v>
      </c>
      <c r="F14" s="52">
        <f>D14*E14</f>
        <v>6000000</v>
      </c>
      <c r="G14" s="51" t="s">
        <v>56</v>
      </c>
      <c r="H14" s="54" t="s">
        <v>125</v>
      </c>
      <c r="I14" s="57" t="s">
        <v>58</v>
      </c>
      <c r="J14" s="51" t="s">
        <v>59</v>
      </c>
      <c r="K14" s="51" t="s">
        <v>60</v>
      </c>
      <c r="L14" s="52">
        <v>700</v>
      </c>
      <c r="M14" s="52">
        <v>90</v>
      </c>
      <c r="N14" s="52">
        <f>L14*M14</f>
        <v>63000</v>
      </c>
      <c r="O14" s="51" t="s">
        <v>62</v>
      </c>
    </row>
    <row r="15" spans="1:15" ht="13.5">
      <c r="A15" s="45"/>
      <c r="B15" s="44"/>
      <c r="C15" s="44"/>
      <c r="D15" s="48"/>
      <c r="E15" s="48"/>
      <c r="F15" s="48"/>
      <c r="G15" s="44"/>
      <c r="H15" s="55"/>
      <c r="I15" s="58" t="s">
        <v>58</v>
      </c>
      <c r="J15" s="44" t="s">
        <v>59</v>
      </c>
      <c r="K15" s="44" t="s">
        <v>60</v>
      </c>
      <c r="L15" s="48">
        <v>300</v>
      </c>
      <c r="M15" s="48">
        <v>90</v>
      </c>
      <c r="N15" s="48">
        <f>L15*M15</f>
        <v>27000</v>
      </c>
      <c r="O15" s="44" t="s">
        <v>62</v>
      </c>
    </row>
    <row r="16" spans="1:15" ht="13.5">
      <c r="A16" s="45"/>
      <c r="B16" s="44"/>
      <c r="C16" s="44"/>
      <c r="D16" s="48"/>
      <c r="E16" s="48"/>
      <c r="F16" s="48"/>
      <c r="G16" s="44"/>
      <c r="H16" s="55"/>
      <c r="I16" s="58"/>
      <c r="J16" s="44"/>
      <c r="K16" s="44"/>
      <c r="L16" s="48"/>
      <c r="M16" s="48"/>
      <c r="N16" s="48"/>
      <c r="O16" s="44"/>
    </row>
    <row r="17" spans="1:15" ht="13.5">
      <c r="A17" s="45" t="s">
        <v>48</v>
      </c>
      <c r="B17" s="44" t="s">
        <v>51</v>
      </c>
      <c r="C17" s="44" t="s">
        <v>53</v>
      </c>
      <c r="D17" s="48">
        <v>5000</v>
      </c>
      <c r="E17" s="48">
        <v>2000</v>
      </c>
      <c r="F17" s="48">
        <f>D17*E17</f>
        <v>10000000</v>
      </c>
      <c r="G17" s="44" t="s">
        <v>56</v>
      </c>
      <c r="H17" s="55" t="s">
        <v>126</v>
      </c>
      <c r="I17" s="58" t="s">
        <v>58</v>
      </c>
      <c r="J17" s="44" t="s">
        <v>59</v>
      </c>
      <c r="K17" s="44" t="s">
        <v>60</v>
      </c>
      <c r="L17" s="48">
        <v>500</v>
      </c>
      <c r="M17" s="48">
        <v>100</v>
      </c>
      <c r="N17" s="48">
        <f>L17*M17</f>
        <v>50000</v>
      </c>
      <c r="O17" s="44" t="s">
        <v>62</v>
      </c>
    </row>
    <row r="18" spans="1:15" ht="13.5">
      <c r="A18" s="45"/>
      <c r="B18" s="44"/>
      <c r="C18" s="44"/>
      <c r="D18" s="48"/>
      <c r="E18" s="48"/>
      <c r="F18" s="48"/>
      <c r="G18" s="44"/>
      <c r="H18" s="55"/>
      <c r="I18" s="58" t="s">
        <v>58</v>
      </c>
      <c r="J18" s="44" t="s">
        <v>59</v>
      </c>
      <c r="K18" s="44" t="s">
        <v>60</v>
      </c>
      <c r="L18" s="48">
        <v>1000</v>
      </c>
      <c r="M18" s="48">
        <v>100</v>
      </c>
      <c r="N18" s="48">
        <f>L18*M18</f>
        <v>100000</v>
      </c>
      <c r="O18" s="44" t="s">
        <v>62</v>
      </c>
    </row>
    <row r="19" spans="1:15" ht="13.5">
      <c r="A19" s="45"/>
      <c r="B19" s="44"/>
      <c r="C19" s="44"/>
      <c r="D19" s="48"/>
      <c r="E19" s="48"/>
      <c r="F19" s="48"/>
      <c r="G19" s="44"/>
      <c r="H19" s="55"/>
      <c r="I19" s="58"/>
      <c r="J19" s="44"/>
      <c r="K19" s="44"/>
      <c r="L19" s="48"/>
      <c r="M19" s="48"/>
      <c r="N19" s="48"/>
      <c r="O19" s="44"/>
    </row>
    <row r="20" spans="1:15" ht="13.5">
      <c r="A20" s="45" t="s">
        <v>49</v>
      </c>
      <c r="B20" s="45" t="s">
        <v>50</v>
      </c>
      <c r="C20" s="44" t="s">
        <v>54</v>
      </c>
      <c r="D20" s="48">
        <v>1</v>
      </c>
      <c r="E20" s="49" t="s">
        <v>55</v>
      </c>
      <c r="F20" s="49" t="s">
        <v>55</v>
      </c>
      <c r="G20" s="44" t="s">
        <v>57</v>
      </c>
      <c r="H20" s="55" t="s">
        <v>127</v>
      </c>
      <c r="I20" s="58" t="s">
        <v>58</v>
      </c>
      <c r="J20" s="44" t="s">
        <v>59</v>
      </c>
      <c r="K20" s="44" t="s">
        <v>60</v>
      </c>
      <c r="L20" s="48">
        <v>500</v>
      </c>
      <c r="M20" s="48">
        <v>110</v>
      </c>
      <c r="N20" s="48">
        <f>L20*M20</f>
        <v>55000</v>
      </c>
      <c r="O20" s="44" t="s">
        <v>62</v>
      </c>
    </row>
    <row r="21" spans="1:15" ht="13.5">
      <c r="A21" s="45"/>
      <c r="B21" s="44"/>
      <c r="C21" s="44"/>
      <c r="D21" s="48"/>
      <c r="E21" s="48"/>
      <c r="F21" s="48"/>
      <c r="G21" s="44"/>
      <c r="H21" s="55"/>
      <c r="I21" s="58"/>
      <c r="J21" s="44"/>
      <c r="K21" s="44"/>
      <c r="L21" s="48"/>
      <c r="M21" s="48"/>
      <c r="N21" s="48"/>
      <c r="O21" s="44"/>
    </row>
    <row r="22" spans="1:15" ht="13.5">
      <c r="A22" s="45"/>
      <c r="B22" s="44"/>
      <c r="C22" s="44"/>
      <c r="D22" s="48"/>
      <c r="E22" s="48"/>
      <c r="F22" s="48"/>
      <c r="G22" s="44"/>
      <c r="H22" s="55"/>
      <c r="I22" s="58"/>
      <c r="J22" s="44"/>
      <c r="K22" s="44" t="s">
        <v>61</v>
      </c>
      <c r="L22" s="48">
        <f>SUM(L14:L20)</f>
        <v>3000</v>
      </c>
      <c r="M22" s="48"/>
      <c r="N22" s="48"/>
      <c r="O22" s="44"/>
    </row>
    <row r="23" spans="1:15" ht="13.5">
      <c r="A23" s="45"/>
      <c r="B23" s="44"/>
      <c r="C23" s="44"/>
      <c r="D23" s="48"/>
      <c r="E23" s="48"/>
      <c r="F23" s="48"/>
      <c r="G23" s="44"/>
      <c r="H23" s="55"/>
      <c r="I23" s="58"/>
      <c r="J23" s="44"/>
      <c r="K23" s="44"/>
      <c r="L23" s="48"/>
      <c r="M23" s="48"/>
      <c r="N23" s="48"/>
      <c r="O23" s="44"/>
    </row>
    <row r="24" spans="1:15" ht="13.5">
      <c r="A24" s="45"/>
      <c r="B24" s="44"/>
      <c r="C24" s="44"/>
      <c r="D24" s="48"/>
      <c r="E24" s="48"/>
      <c r="F24" s="48"/>
      <c r="G24" s="44"/>
      <c r="H24" s="55"/>
      <c r="I24" s="58"/>
      <c r="J24" s="44"/>
      <c r="K24" s="44"/>
      <c r="L24" s="48"/>
      <c r="M24" s="48"/>
      <c r="N24" s="48"/>
      <c r="O24" s="44"/>
    </row>
    <row r="25" spans="1:15" ht="13.5">
      <c r="A25" s="45"/>
      <c r="B25" s="44"/>
      <c r="C25" s="44"/>
      <c r="D25" s="48"/>
      <c r="E25" s="48"/>
      <c r="F25" s="48"/>
      <c r="G25" s="44"/>
      <c r="H25" s="55"/>
      <c r="I25" s="58"/>
      <c r="J25" s="44"/>
      <c r="K25" s="44"/>
      <c r="L25" s="48"/>
      <c r="M25" s="48"/>
      <c r="N25" s="48"/>
      <c r="O25" s="44"/>
    </row>
    <row r="26" spans="1:15" ht="13.5">
      <c r="A26" s="45"/>
      <c r="B26" s="44"/>
      <c r="C26" s="44"/>
      <c r="D26" s="48"/>
      <c r="E26" s="48"/>
      <c r="F26" s="48"/>
      <c r="G26" s="44"/>
      <c r="H26" s="55"/>
      <c r="I26" s="58"/>
      <c r="J26" s="44"/>
      <c r="K26" s="44"/>
      <c r="L26" s="48"/>
      <c r="M26" s="48"/>
      <c r="N26" s="48"/>
      <c r="O26" s="44"/>
    </row>
  </sheetData>
  <sheetProtection/>
  <mergeCells count="9">
    <mergeCell ref="A10:A11"/>
    <mergeCell ref="B10:B11"/>
    <mergeCell ref="C10:C11"/>
    <mergeCell ref="D10:D11"/>
    <mergeCell ref="I10:O10"/>
    <mergeCell ref="E10:E11"/>
    <mergeCell ref="F10:F11"/>
    <mergeCell ref="G10:G11"/>
    <mergeCell ref="H10:H11"/>
  </mergeCells>
  <printOptions/>
  <pageMargins left="0.75" right="0.75" top="1" bottom="1" header="0.512" footer="0.512"/>
  <pageSetup firstPageNumber="37" useFirstPageNumber="1" horizontalDpi="300" verticalDpi="300" orientation="landscape" paperSize="9" scale="95" r:id="rId1"/>
  <headerFooter alignWithMargins="0">
    <oddFooter xml:space="preserve">&amp;C&amp;P </oddFooter>
  </headerFooter>
</worksheet>
</file>

<file path=xl/worksheets/sheet4.xml><?xml version="1.0" encoding="utf-8"?>
<worksheet xmlns="http://schemas.openxmlformats.org/spreadsheetml/2006/main" xmlns:r="http://schemas.openxmlformats.org/officeDocument/2006/relationships">
  <sheetPr>
    <tabColor theme="7" tint="0.7999799847602844"/>
  </sheetPr>
  <dimension ref="A1:Q46"/>
  <sheetViews>
    <sheetView showGridLines="0" zoomScalePageLayoutView="0" workbookViewId="0" topLeftCell="A1">
      <selection activeCell="T33" sqref="T33"/>
    </sheetView>
  </sheetViews>
  <sheetFormatPr defaultColWidth="9.00390625" defaultRowHeight="13.5"/>
  <cols>
    <col min="1" max="1" width="16.75390625" style="0" customWidth="1"/>
    <col min="2" max="2" width="6.375" style="0" customWidth="1"/>
    <col min="6" max="6" width="6.625" style="0" customWidth="1"/>
    <col min="7" max="7" width="8.875" style="0" customWidth="1"/>
    <col min="8" max="8" width="2.75390625" style="0" customWidth="1"/>
    <col min="9" max="9" width="10.00390625" style="0" customWidth="1"/>
    <col min="10" max="10" width="5.00390625" style="0" customWidth="1"/>
    <col min="12" max="12" width="3.00390625" style="0" customWidth="1"/>
    <col min="14" max="14" width="4.875" style="0" customWidth="1"/>
    <col min="15" max="15" width="10.375" style="0" customWidth="1"/>
    <col min="16" max="16" width="3.00390625" style="0" customWidth="1"/>
  </cols>
  <sheetData>
    <row r="1" spans="8:15" ht="13.5">
      <c r="H1" s="29"/>
      <c r="O1" s="29" t="s">
        <v>34</v>
      </c>
    </row>
    <row r="2" spans="7:15" ht="13.5">
      <c r="G2" s="28"/>
      <c r="H2" s="28"/>
      <c r="N2" s="28" t="s">
        <v>123</v>
      </c>
      <c r="O2" s="28"/>
    </row>
    <row r="3" ht="13.5">
      <c r="M3" t="s">
        <v>130</v>
      </c>
    </row>
    <row r="5" spans="1:2" ht="13.5">
      <c r="A5" t="s">
        <v>29</v>
      </c>
      <c r="B5" t="s">
        <v>30</v>
      </c>
    </row>
    <row r="6" spans="1:2" ht="13.5">
      <c r="A6" t="s">
        <v>31</v>
      </c>
      <c r="B6" t="s">
        <v>32</v>
      </c>
    </row>
    <row r="7" ht="13.5">
      <c r="A7" t="s">
        <v>33</v>
      </c>
    </row>
    <row r="9" ht="13.5">
      <c r="A9" t="s">
        <v>63</v>
      </c>
    </row>
    <row r="10" spans="13:17" ht="13.5">
      <c r="M10" t="s">
        <v>65</v>
      </c>
      <c r="Q10" t="s">
        <v>64</v>
      </c>
    </row>
    <row r="11" spans="1:17" ht="13.5">
      <c r="A11" s="47" t="s">
        <v>67</v>
      </c>
      <c r="B11" s="146" t="s">
        <v>68</v>
      </c>
      <c r="C11" s="146"/>
      <c r="D11" s="146"/>
      <c r="E11" s="146"/>
      <c r="F11" s="146" t="s">
        <v>89</v>
      </c>
      <c r="G11" s="146"/>
      <c r="H11" s="146" t="s">
        <v>90</v>
      </c>
      <c r="I11" s="146"/>
      <c r="J11" s="146" t="s">
        <v>91</v>
      </c>
      <c r="K11" s="146"/>
      <c r="L11" s="145" t="s">
        <v>90</v>
      </c>
      <c r="M11" s="145"/>
      <c r="N11" s="145" t="s">
        <v>92</v>
      </c>
      <c r="O11" s="145"/>
      <c r="P11" s="145" t="s">
        <v>90</v>
      </c>
      <c r="Q11" s="145"/>
    </row>
    <row r="12" spans="1:17" ht="13.5">
      <c r="A12" s="140" t="s">
        <v>93</v>
      </c>
      <c r="B12" s="128"/>
      <c r="C12" s="128"/>
      <c r="D12" s="128"/>
      <c r="E12" s="127" t="s">
        <v>94</v>
      </c>
      <c r="F12" s="128"/>
      <c r="G12" s="128"/>
      <c r="H12" s="128"/>
      <c r="I12" s="128"/>
      <c r="J12" s="128"/>
      <c r="K12" s="128"/>
      <c r="L12" s="128"/>
      <c r="M12" s="128"/>
      <c r="N12" s="128"/>
      <c r="O12" s="128"/>
      <c r="P12" s="128"/>
      <c r="Q12" s="129"/>
    </row>
    <row r="13" spans="1:17" ht="13.5">
      <c r="A13" s="125" t="s">
        <v>69</v>
      </c>
      <c r="B13" s="59" t="s">
        <v>39</v>
      </c>
      <c r="C13" s="59" t="s">
        <v>73</v>
      </c>
      <c r="D13" s="61" t="s">
        <v>74</v>
      </c>
      <c r="E13" s="134" t="s">
        <v>76</v>
      </c>
      <c r="F13" s="135" t="s">
        <v>103</v>
      </c>
      <c r="G13" s="135" t="s">
        <v>77</v>
      </c>
      <c r="H13" s="135" t="s">
        <v>78</v>
      </c>
      <c r="I13" s="135" t="s">
        <v>79</v>
      </c>
      <c r="J13" s="135" t="s">
        <v>78</v>
      </c>
      <c r="K13" s="135" t="s">
        <v>80</v>
      </c>
      <c r="L13" s="135" t="s">
        <v>78</v>
      </c>
      <c r="M13" s="135" t="s">
        <v>81</v>
      </c>
      <c r="N13" s="135" t="s">
        <v>82</v>
      </c>
      <c r="O13" s="138" t="s">
        <v>83</v>
      </c>
      <c r="P13" s="135" t="s">
        <v>85</v>
      </c>
      <c r="Q13" s="143" t="s">
        <v>84</v>
      </c>
    </row>
    <row r="14" spans="1:17" ht="13.5">
      <c r="A14" s="141"/>
      <c r="B14" s="51" t="s">
        <v>71</v>
      </c>
      <c r="C14" s="51" t="s">
        <v>72</v>
      </c>
      <c r="D14" s="54" t="s">
        <v>75</v>
      </c>
      <c r="E14" s="136"/>
      <c r="F14" s="137"/>
      <c r="G14" s="137"/>
      <c r="H14" s="137"/>
      <c r="I14" s="137"/>
      <c r="J14" s="137"/>
      <c r="K14" s="137"/>
      <c r="L14" s="137"/>
      <c r="M14" s="137"/>
      <c r="N14" s="137"/>
      <c r="O14" s="139"/>
      <c r="P14" s="137"/>
      <c r="Q14" s="144"/>
    </row>
    <row r="15" spans="1:17" ht="13.5">
      <c r="A15" s="44" t="s">
        <v>70</v>
      </c>
      <c r="B15" s="44">
        <v>30</v>
      </c>
      <c r="C15" s="44">
        <v>110</v>
      </c>
      <c r="D15" s="55">
        <v>29</v>
      </c>
      <c r="E15" s="63">
        <v>81000</v>
      </c>
      <c r="F15" s="60" t="s">
        <v>103</v>
      </c>
      <c r="G15" s="60">
        <v>0.7</v>
      </c>
      <c r="H15" s="60" t="s">
        <v>86</v>
      </c>
      <c r="I15" s="60">
        <v>0</v>
      </c>
      <c r="J15" s="60" t="s">
        <v>86</v>
      </c>
      <c r="K15" s="60">
        <v>0</v>
      </c>
      <c r="L15" s="60" t="s">
        <v>86</v>
      </c>
      <c r="M15" s="60">
        <v>0</v>
      </c>
      <c r="N15" s="60" t="s">
        <v>87</v>
      </c>
      <c r="O15" s="64">
        <v>1880</v>
      </c>
      <c r="P15" s="64" t="s">
        <v>88</v>
      </c>
      <c r="Q15" s="65">
        <f>E15*(1+G15+I15+K15+M15)+O15</f>
        <v>139580</v>
      </c>
    </row>
    <row r="16" spans="1:17" ht="13.5">
      <c r="A16" s="44"/>
      <c r="B16" s="44"/>
      <c r="C16" s="44"/>
      <c r="D16" s="55"/>
      <c r="E16" s="63"/>
      <c r="F16" s="60" t="s">
        <v>103</v>
      </c>
      <c r="G16" s="60"/>
      <c r="H16" s="60" t="s">
        <v>86</v>
      </c>
      <c r="I16" s="60"/>
      <c r="J16" s="60" t="s">
        <v>86</v>
      </c>
      <c r="K16" s="60"/>
      <c r="L16" s="60" t="s">
        <v>86</v>
      </c>
      <c r="M16" s="60"/>
      <c r="N16" s="60" t="s">
        <v>87</v>
      </c>
      <c r="O16" s="64"/>
      <c r="P16" s="64" t="s">
        <v>88</v>
      </c>
      <c r="Q16" s="65"/>
    </row>
    <row r="17" spans="1:17" ht="13.5">
      <c r="A17" s="44"/>
      <c r="B17" s="44"/>
      <c r="C17" s="44"/>
      <c r="D17" s="55"/>
      <c r="E17" s="63"/>
      <c r="F17" s="60" t="s">
        <v>103</v>
      </c>
      <c r="G17" s="60"/>
      <c r="H17" s="60" t="s">
        <v>86</v>
      </c>
      <c r="I17" s="60"/>
      <c r="J17" s="60" t="s">
        <v>86</v>
      </c>
      <c r="K17" s="60"/>
      <c r="L17" s="60" t="s">
        <v>86</v>
      </c>
      <c r="M17" s="60"/>
      <c r="N17" s="60" t="s">
        <v>87</v>
      </c>
      <c r="O17" s="64"/>
      <c r="P17" s="64" t="s">
        <v>88</v>
      </c>
      <c r="Q17" s="65"/>
    </row>
    <row r="18" spans="1:17" ht="13.5">
      <c r="A18" s="44"/>
      <c r="B18" s="44"/>
      <c r="C18" s="44"/>
      <c r="D18" s="55"/>
      <c r="E18" s="63"/>
      <c r="F18" s="60" t="s">
        <v>103</v>
      </c>
      <c r="G18" s="60"/>
      <c r="H18" s="60" t="s">
        <v>86</v>
      </c>
      <c r="I18" s="60"/>
      <c r="J18" s="60" t="s">
        <v>86</v>
      </c>
      <c r="K18" s="60"/>
      <c r="L18" s="60" t="s">
        <v>86</v>
      </c>
      <c r="M18" s="60"/>
      <c r="N18" s="60" t="s">
        <v>87</v>
      </c>
      <c r="O18" s="64"/>
      <c r="P18" s="64" t="s">
        <v>88</v>
      </c>
      <c r="Q18" s="65"/>
    </row>
    <row r="19" spans="1:17" ht="13.5">
      <c r="A19" s="44"/>
      <c r="B19" s="44"/>
      <c r="C19" s="44"/>
      <c r="D19" s="55"/>
      <c r="E19" s="63"/>
      <c r="F19" s="60" t="s">
        <v>103</v>
      </c>
      <c r="G19" s="60"/>
      <c r="H19" s="60" t="s">
        <v>86</v>
      </c>
      <c r="I19" s="60"/>
      <c r="J19" s="60" t="s">
        <v>86</v>
      </c>
      <c r="K19" s="60"/>
      <c r="L19" s="60" t="s">
        <v>86</v>
      </c>
      <c r="M19" s="60"/>
      <c r="N19" s="60" t="s">
        <v>87</v>
      </c>
      <c r="O19" s="64"/>
      <c r="P19" s="64" t="s">
        <v>88</v>
      </c>
      <c r="Q19" s="65"/>
    </row>
    <row r="20" spans="1:17" ht="13.5">
      <c r="A20" s="44"/>
      <c r="B20" s="44"/>
      <c r="C20" s="44"/>
      <c r="D20" s="55"/>
      <c r="E20" s="63"/>
      <c r="F20" s="60"/>
      <c r="G20" s="60"/>
      <c r="H20" s="60"/>
      <c r="I20" s="60"/>
      <c r="J20" s="60"/>
      <c r="K20" s="60"/>
      <c r="L20" s="60"/>
      <c r="M20" s="60"/>
      <c r="N20" s="60"/>
      <c r="O20" s="64"/>
      <c r="P20" s="64"/>
      <c r="Q20" s="65"/>
    </row>
    <row r="22" ht="13.5">
      <c r="A22" t="s">
        <v>105</v>
      </c>
    </row>
    <row r="23" spans="13:17" ht="13.5">
      <c r="M23" t="s">
        <v>65</v>
      </c>
      <c r="Q23" t="s">
        <v>64</v>
      </c>
    </row>
    <row r="24" spans="1:17" ht="13.5">
      <c r="A24" s="47" t="s">
        <v>67</v>
      </c>
      <c r="B24" s="146" t="s">
        <v>128</v>
      </c>
      <c r="C24" s="146"/>
      <c r="D24" s="146"/>
      <c r="E24" s="146"/>
      <c r="F24" s="146" t="s">
        <v>89</v>
      </c>
      <c r="G24" s="146"/>
      <c r="H24" s="146" t="s">
        <v>90</v>
      </c>
      <c r="I24" s="146"/>
      <c r="J24" s="146" t="s">
        <v>91</v>
      </c>
      <c r="K24" s="146"/>
      <c r="L24" s="145" t="s">
        <v>90</v>
      </c>
      <c r="M24" s="145"/>
      <c r="N24" s="145" t="s">
        <v>92</v>
      </c>
      <c r="O24" s="145"/>
      <c r="P24" s="145" t="s">
        <v>90</v>
      </c>
      <c r="Q24" s="145"/>
    </row>
    <row r="25" spans="1:17" ht="13.5">
      <c r="A25" s="140" t="s">
        <v>93</v>
      </c>
      <c r="B25" s="128"/>
      <c r="C25" s="128"/>
      <c r="D25" s="128"/>
      <c r="E25" s="127" t="s">
        <v>94</v>
      </c>
      <c r="F25" s="128"/>
      <c r="G25" s="128"/>
      <c r="H25" s="128"/>
      <c r="I25" s="128"/>
      <c r="J25" s="128"/>
      <c r="K25" s="128"/>
      <c r="L25" s="128"/>
      <c r="M25" s="128"/>
      <c r="N25" s="128"/>
      <c r="O25" s="128"/>
      <c r="P25" s="128"/>
      <c r="Q25" s="129"/>
    </row>
    <row r="26" spans="1:17" ht="13.5">
      <c r="A26" s="125" t="s">
        <v>69</v>
      </c>
      <c r="B26" s="59" t="s">
        <v>39</v>
      </c>
      <c r="C26" s="59" t="s">
        <v>73</v>
      </c>
      <c r="D26" s="61" t="s">
        <v>74</v>
      </c>
      <c r="E26" s="134" t="s">
        <v>76</v>
      </c>
      <c r="F26" s="135" t="s">
        <v>103</v>
      </c>
      <c r="G26" s="135" t="s">
        <v>77</v>
      </c>
      <c r="H26" s="135" t="s">
        <v>78</v>
      </c>
      <c r="I26" s="135" t="s">
        <v>79</v>
      </c>
      <c r="J26" s="135" t="s">
        <v>78</v>
      </c>
      <c r="K26" s="135" t="s">
        <v>80</v>
      </c>
      <c r="L26" s="135" t="s">
        <v>78</v>
      </c>
      <c r="M26" s="135" t="s">
        <v>81</v>
      </c>
      <c r="N26" s="135" t="s">
        <v>82</v>
      </c>
      <c r="O26" s="138" t="s">
        <v>83</v>
      </c>
      <c r="P26" s="135" t="s">
        <v>85</v>
      </c>
      <c r="Q26" s="143" t="s">
        <v>84</v>
      </c>
    </row>
    <row r="27" spans="1:17" ht="13.5">
      <c r="A27" s="141"/>
      <c r="B27" s="51" t="s">
        <v>71</v>
      </c>
      <c r="C27" s="51" t="s">
        <v>72</v>
      </c>
      <c r="D27" s="54" t="s">
        <v>75</v>
      </c>
      <c r="E27" s="136"/>
      <c r="F27" s="137"/>
      <c r="G27" s="137"/>
      <c r="H27" s="137"/>
      <c r="I27" s="137"/>
      <c r="J27" s="137"/>
      <c r="K27" s="137"/>
      <c r="L27" s="137"/>
      <c r="M27" s="137"/>
      <c r="N27" s="137"/>
      <c r="O27" s="139"/>
      <c r="P27" s="137"/>
      <c r="Q27" s="144"/>
    </row>
    <row r="28" spans="1:17" ht="13.5">
      <c r="A28" s="44" t="s">
        <v>70</v>
      </c>
      <c r="B28" s="44">
        <v>20</v>
      </c>
      <c r="C28" s="44">
        <v>50</v>
      </c>
      <c r="D28" s="55">
        <v>19.973</v>
      </c>
      <c r="E28" s="63">
        <v>42000</v>
      </c>
      <c r="F28" s="60" t="s">
        <v>103</v>
      </c>
      <c r="G28" s="60">
        <v>0.7</v>
      </c>
      <c r="H28" s="60" t="s">
        <v>86</v>
      </c>
      <c r="I28" s="60">
        <v>0</v>
      </c>
      <c r="J28" s="60" t="s">
        <v>86</v>
      </c>
      <c r="K28" s="60">
        <v>0</v>
      </c>
      <c r="L28" s="60" t="s">
        <v>86</v>
      </c>
      <c r="M28" s="60">
        <v>0</v>
      </c>
      <c r="N28" s="60" t="s">
        <v>87</v>
      </c>
      <c r="O28" s="64">
        <v>1355</v>
      </c>
      <c r="P28" s="64" t="s">
        <v>88</v>
      </c>
      <c r="Q28" s="65">
        <f>E28*(1+G28+I28+K28+M28)+O28</f>
        <v>72755</v>
      </c>
    </row>
    <row r="29" spans="1:17" ht="13.5">
      <c r="A29" s="44" t="s">
        <v>95</v>
      </c>
      <c r="B29" s="44">
        <v>4</v>
      </c>
      <c r="C29" s="44">
        <v>50</v>
      </c>
      <c r="D29" s="55">
        <v>1.322</v>
      </c>
      <c r="E29" s="63">
        <v>18500</v>
      </c>
      <c r="F29" s="60" t="s">
        <v>103</v>
      </c>
      <c r="G29" s="60">
        <v>0.6</v>
      </c>
      <c r="H29" s="60" t="s">
        <v>86</v>
      </c>
      <c r="I29" s="60">
        <v>0</v>
      </c>
      <c r="J29" s="60" t="s">
        <v>86</v>
      </c>
      <c r="K29" s="60">
        <v>0</v>
      </c>
      <c r="L29" s="60" t="s">
        <v>86</v>
      </c>
      <c r="M29" s="60">
        <v>0</v>
      </c>
      <c r="N29" s="60" t="s">
        <v>87</v>
      </c>
      <c r="O29" s="64">
        <v>650</v>
      </c>
      <c r="P29" s="64" t="s">
        <v>88</v>
      </c>
      <c r="Q29" s="65">
        <f>E29*(1+G29+I29+K29+M29)+O29</f>
        <v>30250</v>
      </c>
    </row>
    <row r="30" spans="1:17" ht="13.5">
      <c r="A30" s="44"/>
      <c r="B30" s="44"/>
      <c r="C30" s="44"/>
      <c r="D30" s="55"/>
      <c r="E30" s="63"/>
      <c r="F30" s="60" t="s">
        <v>103</v>
      </c>
      <c r="G30" s="60"/>
      <c r="H30" s="60" t="s">
        <v>86</v>
      </c>
      <c r="I30" s="60"/>
      <c r="J30" s="60" t="s">
        <v>86</v>
      </c>
      <c r="K30" s="60"/>
      <c r="L30" s="60" t="s">
        <v>86</v>
      </c>
      <c r="M30" s="60"/>
      <c r="N30" s="60" t="s">
        <v>87</v>
      </c>
      <c r="O30" s="64"/>
      <c r="P30" s="64" t="s">
        <v>88</v>
      </c>
      <c r="Q30" s="65"/>
    </row>
    <row r="31" spans="1:17" ht="13.5">
      <c r="A31" s="44"/>
      <c r="B31" s="44"/>
      <c r="C31" s="44"/>
      <c r="D31" s="55"/>
      <c r="E31" s="63"/>
      <c r="F31" s="60" t="s">
        <v>103</v>
      </c>
      <c r="G31" s="60"/>
      <c r="H31" s="60" t="s">
        <v>86</v>
      </c>
      <c r="I31" s="60"/>
      <c r="J31" s="60" t="s">
        <v>86</v>
      </c>
      <c r="K31" s="60"/>
      <c r="L31" s="60" t="s">
        <v>86</v>
      </c>
      <c r="M31" s="60"/>
      <c r="N31" s="60" t="s">
        <v>87</v>
      </c>
      <c r="O31" s="64"/>
      <c r="P31" s="64" t="s">
        <v>88</v>
      </c>
      <c r="Q31" s="65"/>
    </row>
    <row r="32" spans="1:17" ht="13.5">
      <c r="A32" s="44"/>
      <c r="B32" s="44"/>
      <c r="C32" s="44"/>
      <c r="D32" s="55"/>
      <c r="E32" s="63"/>
      <c r="F32" s="60"/>
      <c r="G32" s="60"/>
      <c r="H32" s="60"/>
      <c r="I32" s="60"/>
      <c r="J32" s="60"/>
      <c r="K32" s="60"/>
      <c r="L32" s="60"/>
      <c r="M32" s="60"/>
      <c r="N32" s="60"/>
      <c r="O32" s="64"/>
      <c r="P32" s="64"/>
      <c r="Q32" s="65">
        <f>SUM(Q28:Q31)</f>
        <v>103005</v>
      </c>
    </row>
    <row r="33" spans="1:17" ht="13.5">
      <c r="A33" s="44"/>
      <c r="B33" s="44"/>
      <c r="C33" s="44"/>
      <c r="D33" s="55"/>
      <c r="E33" s="63"/>
      <c r="F33" s="60"/>
      <c r="G33" s="60"/>
      <c r="H33" s="60"/>
      <c r="I33" s="60"/>
      <c r="J33" s="60"/>
      <c r="K33" s="60"/>
      <c r="L33" s="60"/>
      <c r="M33" s="60"/>
      <c r="N33" s="60"/>
      <c r="O33" s="64" t="s">
        <v>104</v>
      </c>
      <c r="P33" s="64"/>
      <c r="Q33" s="65">
        <f>Q32*2</f>
        <v>206010</v>
      </c>
    </row>
    <row r="35" ht="13.5">
      <c r="A35" t="s">
        <v>106</v>
      </c>
    </row>
    <row r="36" spans="13:17" ht="13.5">
      <c r="M36" t="s">
        <v>65</v>
      </c>
      <c r="Q36" t="s">
        <v>64</v>
      </c>
    </row>
    <row r="37" spans="1:17" ht="13.5">
      <c r="A37" s="47" t="s">
        <v>107</v>
      </c>
      <c r="B37" s="146"/>
      <c r="C37" s="146"/>
      <c r="D37" s="146"/>
      <c r="E37" s="146"/>
      <c r="F37" s="146" t="s">
        <v>89</v>
      </c>
      <c r="G37" s="146"/>
      <c r="H37" s="146" t="s">
        <v>90</v>
      </c>
      <c r="I37" s="146"/>
      <c r="J37" s="146" t="s">
        <v>91</v>
      </c>
      <c r="K37" s="146"/>
      <c r="L37" s="145" t="s">
        <v>90</v>
      </c>
      <c r="M37" s="145"/>
      <c r="N37" s="145" t="s">
        <v>92</v>
      </c>
      <c r="O37" s="145"/>
      <c r="P37" s="145" t="s">
        <v>90</v>
      </c>
      <c r="Q37" s="145"/>
    </row>
    <row r="38" spans="1:17" ht="13.5">
      <c r="A38" s="140" t="s">
        <v>93</v>
      </c>
      <c r="B38" s="128"/>
      <c r="C38" s="128"/>
      <c r="D38" s="128"/>
      <c r="E38" s="127" t="s">
        <v>94</v>
      </c>
      <c r="F38" s="128"/>
      <c r="G38" s="128"/>
      <c r="H38" s="128"/>
      <c r="I38" s="128"/>
      <c r="J38" s="128"/>
      <c r="K38" s="128"/>
      <c r="L38" s="128"/>
      <c r="M38" s="128"/>
      <c r="N38" s="128"/>
      <c r="O38" s="128"/>
      <c r="P38" s="128"/>
      <c r="Q38" s="129"/>
    </row>
    <row r="39" spans="1:17" ht="13.5">
      <c r="A39" s="125" t="s">
        <v>69</v>
      </c>
      <c r="B39" s="59" t="s">
        <v>39</v>
      </c>
      <c r="C39" s="59" t="s">
        <v>73</v>
      </c>
      <c r="D39" s="61" t="s">
        <v>108</v>
      </c>
      <c r="E39" s="134" t="s">
        <v>96</v>
      </c>
      <c r="F39" s="135"/>
      <c r="G39" s="130" t="s">
        <v>97</v>
      </c>
      <c r="H39" s="135" t="s">
        <v>98</v>
      </c>
      <c r="I39" s="135" t="s">
        <v>99</v>
      </c>
      <c r="J39" s="135" t="s">
        <v>102</v>
      </c>
      <c r="K39" s="135" t="s">
        <v>80</v>
      </c>
      <c r="L39" s="135" t="s">
        <v>78</v>
      </c>
      <c r="M39" s="135" t="s">
        <v>81</v>
      </c>
      <c r="N39" s="135" t="s">
        <v>82</v>
      </c>
      <c r="O39" s="138" t="s">
        <v>100</v>
      </c>
      <c r="P39" s="135" t="s">
        <v>85</v>
      </c>
      <c r="Q39" s="143" t="s">
        <v>84</v>
      </c>
    </row>
    <row r="40" spans="1:17" ht="13.5">
      <c r="A40" s="141"/>
      <c r="B40" s="51" t="s">
        <v>71</v>
      </c>
      <c r="C40" s="51" t="s">
        <v>72</v>
      </c>
      <c r="D40" s="54" t="s">
        <v>109</v>
      </c>
      <c r="E40" s="136"/>
      <c r="F40" s="137"/>
      <c r="G40" s="142"/>
      <c r="H40" s="137"/>
      <c r="I40" s="137"/>
      <c r="J40" s="137"/>
      <c r="K40" s="137"/>
      <c r="L40" s="137"/>
      <c r="M40" s="137"/>
      <c r="N40" s="137"/>
      <c r="O40" s="139"/>
      <c r="P40" s="137"/>
      <c r="Q40" s="144"/>
    </row>
    <row r="41" spans="1:17" ht="13.5">
      <c r="A41" s="44" t="s">
        <v>70</v>
      </c>
      <c r="B41" s="44">
        <v>20</v>
      </c>
      <c r="C41" s="44">
        <v>90</v>
      </c>
      <c r="D41" s="55">
        <v>5</v>
      </c>
      <c r="E41" s="132" t="s">
        <v>129</v>
      </c>
      <c r="F41" s="133"/>
      <c r="G41" s="71">
        <v>95</v>
      </c>
      <c r="H41" s="62" t="s">
        <v>98</v>
      </c>
      <c r="I41" s="62">
        <v>4000</v>
      </c>
      <c r="J41" s="60" t="s">
        <v>101</v>
      </c>
      <c r="K41" s="60">
        <v>0</v>
      </c>
      <c r="L41" s="60" t="s">
        <v>86</v>
      </c>
      <c r="M41" s="60">
        <v>0</v>
      </c>
      <c r="N41" s="60" t="s">
        <v>87</v>
      </c>
      <c r="O41" s="64">
        <v>0</v>
      </c>
      <c r="P41" s="64" t="s">
        <v>88</v>
      </c>
      <c r="Q41" s="65">
        <f>G41*I41*(1+K41+M41)+O41</f>
        <v>380000</v>
      </c>
    </row>
    <row r="42" spans="1:17" ht="13.5">
      <c r="A42" s="44"/>
      <c r="B42" s="44"/>
      <c r="C42" s="44"/>
      <c r="D42" s="55"/>
      <c r="E42" s="132"/>
      <c r="F42" s="133"/>
      <c r="G42" s="55"/>
      <c r="H42" s="60" t="s">
        <v>98</v>
      </c>
      <c r="I42" s="60"/>
      <c r="J42" s="60" t="s">
        <v>101</v>
      </c>
      <c r="K42" s="60"/>
      <c r="L42" s="60" t="s">
        <v>86</v>
      </c>
      <c r="M42" s="60"/>
      <c r="N42" s="60" t="s">
        <v>87</v>
      </c>
      <c r="O42" s="64"/>
      <c r="P42" s="64" t="s">
        <v>88</v>
      </c>
      <c r="Q42" s="65"/>
    </row>
    <row r="43" spans="1:17" ht="13.5">
      <c r="A43" s="44"/>
      <c r="B43" s="44"/>
      <c r="C43" s="44"/>
      <c r="D43" s="55"/>
      <c r="E43" s="132"/>
      <c r="F43" s="133"/>
      <c r="G43" s="55"/>
      <c r="H43" s="60" t="s">
        <v>98</v>
      </c>
      <c r="I43" s="60"/>
      <c r="J43" s="60" t="s">
        <v>101</v>
      </c>
      <c r="K43" s="60"/>
      <c r="L43" s="60" t="s">
        <v>86</v>
      </c>
      <c r="M43" s="60"/>
      <c r="N43" s="60" t="s">
        <v>87</v>
      </c>
      <c r="O43" s="64"/>
      <c r="P43" s="64" t="s">
        <v>88</v>
      </c>
      <c r="Q43" s="65"/>
    </row>
    <row r="44" spans="1:17" ht="13.5">
      <c r="A44" s="44"/>
      <c r="B44" s="44"/>
      <c r="C44" s="44"/>
      <c r="D44" s="55"/>
      <c r="E44" s="132"/>
      <c r="F44" s="133"/>
      <c r="G44" s="55"/>
      <c r="H44" s="60" t="s">
        <v>98</v>
      </c>
      <c r="I44" s="60"/>
      <c r="J44" s="60" t="s">
        <v>101</v>
      </c>
      <c r="K44" s="60"/>
      <c r="L44" s="60" t="s">
        <v>86</v>
      </c>
      <c r="M44" s="60"/>
      <c r="N44" s="60" t="s">
        <v>87</v>
      </c>
      <c r="O44" s="64"/>
      <c r="P44" s="64" t="s">
        <v>88</v>
      </c>
      <c r="Q44" s="65"/>
    </row>
    <row r="45" spans="1:17" ht="13.5">
      <c r="A45" s="44"/>
      <c r="B45" s="44"/>
      <c r="C45" s="44"/>
      <c r="D45" s="55"/>
      <c r="E45" s="132"/>
      <c r="F45" s="133"/>
      <c r="G45" s="55"/>
      <c r="H45" s="60" t="s">
        <v>98</v>
      </c>
      <c r="I45" s="60"/>
      <c r="J45" s="60" t="s">
        <v>101</v>
      </c>
      <c r="K45" s="60"/>
      <c r="L45" s="60" t="s">
        <v>86</v>
      </c>
      <c r="M45" s="60"/>
      <c r="N45" s="60" t="s">
        <v>87</v>
      </c>
      <c r="O45" s="64"/>
      <c r="P45" s="64" t="s">
        <v>88</v>
      </c>
      <c r="Q45" s="65"/>
    </row>
    <row r="46" spans="1:17" ht="13.5">
      <c r="A46" s="44"/>
      <c r="B46" s="44"/>
      <c r="C46" s="44"/>
      <c r="D46" s="55"/>
      <c r="E46" s="132"/>
      <c r="F46" s="133"/>
      <c r="G46" s="55"/>
      <c r="H46" s="60"/>
      <c r="I46" s="60"/>
      <c r="J46" s="60"/>
      <c r="K46" s="60"/>
      <c r="L46" s="60"/>
      <c r="M46" s="60"/>
      <c r="N46" s="60"/>
      <c r="O46" s="64"/>
      <c r="P46" s="64"/>
      <c r="Q46" s="65"/>
    </row>
  </sheetData>
  <sheetProtection/>
  <mergeCells count="74">
    <mergeCell ref="A12:D12"/>
    <mergeCell ref="L13:L14"/>
    <mergeCell ref="M13:M14"/>
    <mergeCell ref="N13:N14"/>
    <mergeCell ref="A13:A14"/>
    <mergeCell ref="E13:E14"/>
    <mergeCell ref="F13:F14"/>
    <mergeCell ref="G13:G14"/>
    <mergeCell ref="P24:Q24"/>
    <mergeCell ref="P13:P14"/>
    <mergeCell ref="Q13:Q14"/>
    <mergeCell ref="N24:O24"/>
    <mergeCell ref="O13:O14"/>
    <mergeCell ref="H13:H14"/>
    <mergeCell ref="I13:I14"/>
    <mergeCell ref="J13:J14"/>
    <mergeCell ref="K13:K14"/>
    <mergeCell ref="B11:E11"/>
    <mergeCell ref="F11:G11"/>
    <mergeCell ref="H11:I11"/>
    <mergeCell ref="J11:K11"/>
    <mergeCell ref="L11:M11"/>
    <mergeCell ref="N11:O11"/>
    <mergeCell ref="P11:Q11"/>
    <mergeCell ref="I26:I27"/>
    <mergeCell ref="J26:J27"/>
    <mergeCell ref="K26:K27"/>
    <mergeCell ref="E12:Q12"/>
    <mergeCell ref="B24:E24"/>
    <mergeCell ref="F24:G24"/>
    <mergeCell ref="H24:I24"/>
    <mergeCell ref="J24:K24"/>
    <mergeCell ref="L24:M24"/>
    <mergeCell ref="O26:O27"/>
    <mergeCell ref="A25:D25"/>
    <mergeCell ref="E25:Q25"/>
    <mergeCell ref="A26:A27"/>
    <mergeCell ref="E26:E27"/>
    <mergeCell ref="F26:F27"/>
    <mergeCell ref="G26:G27"/>
    <mergeCell ref="H26:H27"/>
    <mergeCell ref="B37:E37"/>
    <mergeCell ref="F37:G37"/>
    <mergeCell ref="H37:I37"/>
    <mergeCell ref="J37:K37"/>
    <mergeCell ref="L37:M37"/>
    <mergeCell ref="N37:O37"/>
    <mergeCell ref="J39:J40"/>
    <mergeCell ref="K39:K40"/>
    <mergeCell ref="P39:P40"/>
    <mergeCell ref="Q39:Q40"/>
    <mergeCell ref="P26:P27"/>
    <mergeCell ref="Q26:Q27"/>
    <mergeCell ref="P37:Q37"/>
    <mergeCell ref="L26:L27"/>
    <mergeCell ref="M26:M27"/>
    <mergeCell ref="N26:N27"/>
    <mergeCell ref="L39:L40"/>
    <mergeCell ref="M39:M40"/>
    <mergeCell ref="N39:N40"/>
    <mergeCell ref="O39:O40"/>
    <mergeCell ref="A38:D38"/>
    <mergeCell ref="E38:Q38"/>
    <mergeCell ref="A39:A40"/>
    <mergeCell ref="G39:G40"/>
    <mergeCell ref="H39:H40"/>
    <mergeCell ref="I39:I40"/>
    <mergeCell ref="E46:F46"/>
    <mergeCell ref="E42:F42"/>
    <mergeCell ref="E43:F43"/>
    <mergeCell ref="E44:F44"/>
    <mergeCell ref="E45:F45"/>
    <mergeCell ref="E39:F40"/>
    <mergeCell ref="E41:F41"/>
  </mergeCells>
  <printOptions/>
  <pageMargins left="0.75" right="0.75" top="0.5" bottom="0.42" header="0.512" footer="0.2"/>
  <pageSetup firstPageNumber="38" useFirstPageNumber="1" horizontalDpi="300" verticalDpi="300" orientation="landscape" paperSize="9" scale="90" r:id="rId1"/>
  <headerFooter alignWithMargins="0">
    <oddFooter xml:space="preserve">&amp;C&amp;P </oddFooter>
  </headerFooter>
</worksheet>
</file>

<file path=xl/worksheets/sheet5.xml><?xml version="1.0" encoding="utf-8"?>
<worksheet xmlns="http://schemas.openxmlformats.org/spreadsheetml/2006/main" xmlns:r="http://schemas.openxmlformats.org/officeDocument/2006/relationships">
  <sheetPr>
    <tabColor theme="4" tint="0.7999799847602844"/>
  </sheetPr>
  <dimension ref="B1:D29"/>
  <sheetViews>
    <sheetView showGridLines="0" zoomScalePageLayoutView="0" workbookViewId="0" topLeftCell="A1">
      <selection activeCell="I34" sqref="I34"/>
    </sheetView>
  </sheetViews>
  <sheetFormatPr defaultColWidth="9.00390625" defaultRowHeight="13.5"/>
  <cols>
    <col min="2" max="2" width="26.75390625" style="0" customWidth="1"/>
    <col min="3" max="3" width="29.25390625" style="0" customWidth="1"/>
    <col min="4" max="4" width="4.625" style="0" customWidth="1"/>
  </cols>
  <sheetData>
    <row r="1" ht="13.5">
      <c r="B1" t="s">
        <v>203</v>
      </c>
    </row>
    <row r="3" spans="2:3" ht="17.25">
      <c r="B3" s="156" t="s">
        <v>202</v>
      </c>
      <c r="C3" s="156"/>
    </row>
    <row r="4" spans="2:4" ht="13.5">
      <c r="B4" s="59"/>
      <c r="C4" s="153"/>
      <c r="D4" s="152"/>
    </row>
    <row r="5" spans="2:4" ht="13.5">
      <c r="B5" s="151" t="s">
        <v>201</v>
      </c>
      <c r="C5" s="150" t="s">
        <v>200</v>
      </c>
      <c r="D5" s="149"/>
    </row>
    <row r="6" spans="2:4" ht="13.5">
      <c r="B6" s="51"/>
      <c r="C6" s="148"/>
      <c r="D6" s="147"/>
    </row>
    <row r="7" spans="2:4" ht="13.5">
      <c r="B7" s="59"/>
      <c r="C7" s="153"/>
      <c r="D7" s="152"/>
    </row>
    <row r="8" spans="2:4" ht="13.5">
      <c r="B8" s="151" t="s">
        <v>199</v>
      </c>
      <c r="C8" s="150" t="s">
        <v>198</v>
      </c>
      <c r="D8" s="149"/>
    </row>
    <row r="9" spans="2:4" ht="13.5">
      <c r="B9" s="51"/>
      <c r="C9" s="148"/>
      <c r="D9" s="147"/>
    </row>
    <row r="10" spans="2:4" ht="13.5">
      <c r="B10" s="59"/>
      <c r="C10" s="153"/>
      <c r="D10" s="152"/>
    </row>
    <row r="11" spans="2:4" ht="13.5">
      <c r="B11" s="151" t="s">
        <v>197</v>
      </c>
      <c r="C11" s="150">
        <v>67500000</v>
      </c>
      <c r="D11" s="149" t="s">
        <v>147</v>
      </c>
    </row>
    <row r="12" spans="2:4" ht="13.5">
      <c r="B12" s="51" t="s">
        <v>195</v>
      </c>
      <c r="C12" s="148"/>
      <c r="D12" s="147"/>
    </row>
    <row r="13" spans="2:4" ht="13.5">
      <c r="B13" s="151"/>
      <c r="C13" s="150"/>
      <c r="D13" s="149"/>
    </row>
    <row r="14" spans="2:4" ht="13.5">
      <c r="B14" s="151" t="s">
        <v>196</v>
      </c>
      <c r="C14" s="150">
        <v>16000000</v>
      </c>
      <c r="D14" s="149" t="s">
        <v>147</v>
      </c>
    </row>
    <row r="15" spans="2:4" ht="13.5">
      <c r="B15" s="51" t="s">
        <v>195</v>
      </c>
      <c r="C15" s="150"/>
      <c r="D15" s="149"/>
    </row>
    <row r="16" spans="2:4" ht="13.5">
      <c r="B16" s="151"/>
      <c r="C16" s="153"/>
      <c r="D16" s="152"/>
    </row>
    <row r="17" spans="2:4" ht="13.5">
      <c r="B17" s="151" t="s">
        <v>194</v>
      </c>
      <c r="C17" s="150">
        <f>C11-C14</f>
        <v>51500000</v>
      </c>
      <c r="D17" s="149" t="s">
        <v>147</v>
      </c>
    </row>
    <row r="18" spans="2:4" ht="13.5">
      <c r="B18" s="51" t="s">
        <v>193</v>
      </c>
      <c r="C18" s="150"/>
      <c r="D18" s="149"/>
    </row>
    <row r="19" spans="2:4" ht="13.5">
      <c r="B19" s="59"/>
      <c r="C19" s="155" t="s">
        <v>192</v>
      </c>
      <c r="D19" s="152"/>
    </row>
    <row r="20" spans="2:4" ht="13.5">
      <c r="B20" s="151" t="s">
        <v>191</v>
      </c>
      <c r="C20" s="150"/>
      <c r="D20" s="149"/>
    </row>
    <row r="21" spans="2:4" ht="13.5">
      <c r="B21" s="51"/>
      <c r="C21" s="154" t="s">
        <v>190</v>
      </c>
      <c r="D21" s="147"/>
    </row>
    <row r="22" spans="2:4" ht="13.5">
      <c r="B22" s="59"/>
      <c r="C22" s="153"/>
      <c r="D22" s="152"/>
    </row>
    <row r="23" spans="2:4" ht="13.5">
      <c r="B23" s="151" t="s">
        <v>189</v>
      </c>
      <c r="C23" s="150">
        <v>670000</v>
      </c>
      <c r="D23" s="149" t="s">
        <v>147</v>
      </c>
    </row>
    <row r="24" spans="2:4" ht="13.5">
      <c r="B24" s="51" t="s">
        <v>188</v>
      </c>
      <c r="C24" s="148"/>
      <c r="D24" s="147"/>
    </row>
    <row r="25" spans="2:4" ht="13.5">
      <c r="B25" s="59"/>
      <c r="C25" s="153"/>
      <c r="D25" s="152"/>
    </row>
    <row r="26" spans="2:4" ht="13.5">
      <c r="B26" s="151" t="s">
        <v>187</v>
      </c>
      <c r="C26" s="150">
        <f>ROUNDDOWN(C23/105*5,0)</f>
        <v>31904</v>
      </c>
      <c r="D26" s="149" t="s">
        <v>147</v>
      </c>
    </row>
    <row r="27" spans="2:4" ht="13.5">
      <c r="B27" s="51" t="s">
        <v>186</v>
      </c>
      <c r="C27" s="148"/>
      <c r="D27" s="147"/>
    </row>
    <row r="29" ht="13.5">
      <c r="B29" t="s">
        <v>185</v>
      </c>
    </row>
  </sheetData>
  <sheetProtection/>
  <printOptions/>
  <pageMargins left="0.7874015748031497" right="0.7874015748031497" top="0.984251968503937" bottom="0.984251968503937" header="0.5118110236220472" footer="0.5118110236220472"/>
  <pageSetup firstPageNumber="40" useFirstPageNumber="1" horizontalDpi="300" verticalDpi="300" orientation="portrait" paperSize="9" r:id="rId2"/>
  <headerFooter alignWithMargins="0">
    <oddFooter xml:space="preserve">&amp;C&amp;P </oddFooter>
  </headerFooter>
  <drawing r:id="rId1"/>
</worksheet>
</file>

<file path=xl/worksheets/sheet6.xml><?xml version="1.0" encoding="utf-8"?>
<worksheet xmlns="http://schemas.openxmlformats.org/spreadsheetml/2006/main" xmlns:r="http://schemas.openxmlformats.org/officeDocument/2006/relationships">
  <sheetPr>
    <tabColor theme="4" tint="0.7999799847602844"/>
  </sheetPr>
  <dimension ref="B1:F46"/>
  <sheetViews>
    <sheetView showGridLines="0" zoomScalePageLayoutView="0" workbookViewId="0" topLeftCell="A1">
      <selection activeCell="I34" sqref="I34"/>
    </sheetView>
  </sheetViews>
  <sheetFormatPr defaultColWidth="9.00390625" defaultRowHeight="13.5"/>
  <cols>
    <col min="2" max="2" width="17.625" style="0" customWidth="1"/>
    <col min="3" max="3" width="19.50390625" style="0" customWidth="1"/>
    <col min="4" max="4" width="6.00390625" style="0" customWidth="1"/>
    <col min="5" max="5" width="10.375" style="0" customWidth="1"/>
    <col min="6" max="6" width="17.00390625" style="0" customWidth="1"/>
  </cols>
  <sheetData>
    <row r="1" ht="13.5">
      <c r="B1" t="s">
        <v>215</v>
      </c>
    </row>
    <row r="3" ht="17.25">
      <c r="B3" s="156" t="s">
        <v>214</v>
      </c>
    </row>
    <row r="4" spans="2:6" ht="13.5">
      <c r="B4" s="157" t="s">
        <v>38</v>
      </c>
      <c r="C4" s="157" t="s">
        <v>39</v>
      </c>
      <c r="D4" s="157" t="s">
        <v>40</v>
      </c>
      <c r="E4" s="157" t="s">
        <v>41</v>
      </c>
      <c r="F4" s="157" t="s">
        <v>213</v>
      </c>
    </row>
    <row r="5" spans="2:6" ht="13.5">
      <c r="B5" s="44" t="s">
        <v>212</v>
      </c>
      <c r="C5" s="44"/>
      <c r="D5" s="44"/>
      <c r="E5" s="44"/>
      <c r="F5" s="44"/>
    </row>
    <row r="6" spans="2:6" ht="13.5">
      <c r="B6" s="44" t="s">
        <v>210</v>
      </c>
      <c r="C6" s="44" t="s">
        <v>211</v>
      </c>
      <c r="D6" s="157" t="s">
        <v>167</v>
      </c>
      <c r="E6" s="44">
        <v>15</v>
      </c>
      <c r="F6" s="44" t="s">
        <v>206</v>
      </c>
    </row>
    <row r="7" spans="2:6" ht="13.5">
      <c r="B7" s="44" t="s">
        <v>210</v>
      </c>
      <c r="C7" s="44" t="s">
        <v>209</v>
      </c>
      <c r="D7" s="157" t="s">
        <v>167</v>
      </c>
      <c r="E7" s="44">
        <v>20</v>
      </c>
      <c r="F7" s="44" t="s">
        <v>206</v>
      </c>
    </row>
    <row r="8" spans="2:6" ht="13.5">
      <c r="B8" s="44"/>
      <c r="C8" s="44"/>
      <c r="D8" s="157"/>
      <c r="E8" s="44"/>
      <c r="F8" s="44"/>
    </row>
    <row r="9" spans="2:6" ht="13.5">
      <c r="B9" s="44"/>
      <c r="C9" s="44"/>
      <c r="D9" s="157"/>
      <c r="E9" s="44"/>
      <c r="F9" s="44"/>
    </row>
    <row r="10" spans="2:6" ht="13.5">
      <c r="B10" s="44"/>
      <c r="C10" s="44"/>
      <c r="D10" s="157"/>
      <c r="E10" s="44"/>
      <c r="F10" s="44"/>
    </row>
    <row r="11" spans="2:6" ht="13.5">
      <c r="B11" s="44"/>
      <c r="C11" s="44"/>
      <c r="D11" s="157"/>
      <c r="E11" s="44"/>
      <c r="F11" s="44"/>
    </row>
    <row r="12" spans="2:6" ht="13.5">
      <c r="B12" s="44"/>
      <c r="C12" s="44"/>
      <c r="D12" s="157"/>
      <c r="E12" s="44"/>
      <c r="F12" s="44"/>
    </row>
    <row r="13" spans="2:6" ht="13.5">
      <c r="B13" s="44" t="s">
        <v>208</v>
      </c>
      <c r="C13" s="44"/>
      <c r="D13" s="157"/>
      <c r="E13" s="44"/>
      <c r="F13" s="44"/>
    </row>
    <row r="14" spans="2:6" ht="13.5">
      <c r="B14" s="44" t="s">
        <v>58</v>
      </c>
      <c r="C14" s="44"/>
      <c r="D14" s="157" t="s">
        <v>60</v>
      </c>
      <c r="E14" s="48">
        <v>10400</v>
      </c>
      <c r="F14" s="44" t="s">
        <v>206</v>
      </c>
    </row>
    <row r="15" spans="2:6" ht="13.5">
      <c r="B15" s="44" t="s">
        <v>207</v>
      </c>
      <c r="C15" s="44"/>
      <c r="D15" s="157" t="s">
        <v>60</v>
      </c>
      <c r="E15" s="44">
        <v>930</v>
      </c>
      <c r="F15" s="44" t="s">
        <v>206</v>
      </c>
    </row>
    <row r="16" spans="2:6" ht="13.5">
      <c r="B16" s="44"/>
      <c r="C16" s="44"/>
      <c r="D16" s="157"/>
      <c r="E16" s="44"/>
      <c r="F16" s="44"/>
    </row>
    <row r="17" spans="2:6" ht="13.5">
      <c r="B17" s="44"/>
      <c r="C17" s="44"/>
      <c r="D17" s="157"/>
      <c r="E17" s="44"/>
      <c r="F17" s="44"/>
    </row>
    <row r="18" spans="2:6" ht="13.5">
      <c r="B18" s="44"/>
      <c r="C18" s="44"/>
      <c r="D18" s="157"/>
      <c r="E18" s="44"/>
      <c r="F18" s="44"/>
    </row>
    <row r="19" spans="2:6" ht="13.5">
      <c r="B19" s="44"/>
      <c r="C19" s="44"/>
      <c r="D19" s="157"/>
      <c r="E19" s="44"/>
      <c r="F19" s="44"/>
    </row>
    <row r="20" spans="2:6" ht="13.5">
      <c r="B20" s="44"/>
      <c r="C20" s="44"/>
      <c r="D20" s="157"/>
      <c r="E20" s="44"/>
      <c r="F20" s="44"/>
    </row>
    <row r="21" spans="2:6" ht="13.5">
      <c r="B21" s="44"/>
      <c r="C21" s="44"/>
      <c r="D21" s="157"/>
      <c r="E21" s="44"/>
      <c r="F21" s="44"/>
    </row>
    <row r="22" spans="2:6" ht="13.5">
      <c r="B22" s="44"/>
      <c r="C22" s="44"/>
      <c r="D22" s="157"/>
      <c r="E22" s="44"/>
      <c r="F22" s="44"/>
    </row>
    <row r="23" spans="2:6" ht="13.5">
      <c r="B23" s="44"/>
      <c r="C23" s="44"/>
      <c r="D23" s="157"/>
      <c r="E23" s="44"/>
      <c r="F23" s="44"/>
    </row>
    <row r="24" spans="2:6" ht="13.5">
      <c r="B24" s="44"/>
      <c r="C24" s="44"/>
      <c r="D24" s="157"/>
      <c r="E24" s="44"/>
      <c r="F24" s="44"/>
    </row>
    <row r="25" spans="2:6" ht="13.5">
      <c r="B25" s="44"/>
      <c r="C25" s="44"/>
      <c r="D25" s="157"/>
      <c r="E25" s="44"/>
      <c r="F25" s="44"/>
    </row>
    <row r="26" spans="2:6" ht="13.5">
      <c r="B26" s="44"/>
      <c r="C26" s="44"/>
      <c r="D26" s="157"/>
      <c r="E26" s="44"/>
      <c r="F26" s="44"/>
    </row>
    <row r="27" spans="2:6" ht="13.5">
      <c r="B27" s="44"/>
      <c r="C27" s="44"/>
      <c r="D27" s="157"/>
      <c r="E27" s="44"/>
      <c r="F27" s="44"/>
    </row>
    <row r="28" spans="2:6" ht="13.5">
      <c r="B28" s="44"/>
      <c r="C28" s="44"/>
      <c r="D28" s="157"/>
      <c r="E28" s="44"/>
      <c r="F28" s="44"/>
    </row>
    <row r="29" spans="2:6" ht="13.5">
      <c r="B29" s="44"/>
      <c r="C29" s="44"/>
      <c r="D29" s="157"/>
      <c r="E29" s="44"/>
      <c r="F29" s="44"/>
    </row>
    <row r="30" spans="2:6" ht="13.5">
      <c r="B30" s="44"/>
      <c r="C30" s="44"/>
      <c r="D30" s="157"/>
      <c r="E30" s="44"/>
      <c r="F30" s="44"/>
    </row>
    <row r="31" spans="2:6" ht="13.5">
      <c r="B31" s="44"/>
      <c r="C31" s="44"/>
      <c r="D31" s="157"/>
      <c r="E31" s="44"/>
      <c r="F31" s="44"/>
    </row>
    <row r="32" spans="2:6" ht="13.5">
      <c r="B32" s="44"/>
      <c r="C32" s="44"/>
      <c r="D32" s="157"/>
      <c r="E32" s="44"/>
      <c r="F32" s="44"/>
    </row>
    <row r="33" spans="2:6" ht="13.5">
      <c r="B33" s="44"/>
      <c r="C33" s="44"/>
      <c r="D33" s="157"/>
      <c r="E33" s="44"/>
      <c r="F33" s="44"/>
    </row>
    <row r="34" spans="2:6" ht="13.5">
      <c r="B34" s="44"/>
      <c r="C34" s="44"/>
      <c r="D34" s="157"/>
      <c r="E34" s="44"/>
      <c r="F34" s="44"/>
    </row>
    <row r="35" spans="2:6" ht="13.5">
      <c r="B35" s="44"/>
      <c r="C35" s="44"/>
      <c r="D35" s="157"/>
      <c r="E35" s="44"/>
      <c r="F35" s="44"/>
    </row>
    <row r="36" spans="2:6" ht="13.5">
      <c r="B36" s="44"/>
      <c r="C36" s="44"/>
      <c r="D36" s="157"/>
      <c r="E36" s="44"/>
      <c r="F36" s="44"/>
    </row>
    <row r="37" spans="2:6" ht="13.5">
      <c r="B37" s="44"/>
      <c r="C37" s="44"/>
      <c r="D37" s="157"/>
      <c r="E37" s="44"/>
      <c r="F37" s="44"/>
    </row>
    <row r="38" spans="2:6" ht="13.5">
      <c r="B38" s="44"/>
      <c r="C38" s="44"/>
      <c r="D38" s="157"/>
      <c r="E38" s="44"/>
      <c r="F38" s="44"/>
    </row>
    <row r="39" spans="2:6" ht="13.5">
      <c r="B39" s="44"/>
      <c r="C39" s="44"/>
      <c r="D39" s="157"/>
      <c r="E39" s="44"/>
      <c r="F39" s="44"/>
    </row>
    <row r="40" spans="2:6" ht="13.5">
      <c r="B40" s="44"/>
      <c r="C40" s="44"/>
      <c r="D40" s="157"/>
      <c r="E40" s="44"/>
      <c r="F40" s="44"/>
    </row>
    <row r="41" spans="2:6" ht="13.5">
      <c r="B41" s="44"/>
      <c r="C41" s="44"/>
      <c r="D41" s="157"/>
      <c r="E41" s="44"/>
      <c r="F41" s="44"/>
    </row>
    <row r="42" spans="2:6" ht="13.5">
      <c r="B42" s="44"/>
      <c r="C42" s="44"/>
      <c r="D42" s="157"/>
      <c r="E42" s="44"/>
      <c r="F42" s="44"/>
    </row>
    <row r="43" spans="2:6" ht="13.5">
      <c r="B43" s="44"/>
      <c r="C43" s="44"/>
      <c r="D43" s="157"/>
      <c r="E43" s="44"/>
      <c r="F43" s="44"/>
    </row>
    <row r="44" spans="2:6" ht="13.5">
      <c r="B44" s="44"/>
      <c r="C44" s="44"/>
      <c r="D44" s="157"/>
      <c r="E44" s="44"/>
      <c r="F44" s="44"/>
    </row>
    <row r="45" ht="13.5">
      <c r="B45" t="s">
        <v>205</v>
      </c>
    </row>
    <row r="46" ht="13.5">
      <c r="B46" t="s">
        <v>204</v>
      </c>
    </row>
  </sheetData>
  <sheetProtection/>
  <printOptions/>
  <pageMargins left="0.75" right="0.75" top="1" bottom="1" header="0.512" footer="0.512"/>
  <pageSetup firstPageNumber="41" useFirstPageNumber="1" horizontalDpi="300" verticalDpi="300" orientation="portrait" paperSize="9" r:id="rId1"/>
  <headerFooter alignWithMargins="0">
    <oddFooter>&amp;C&amp;P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愛媛県庁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TMAC53</dc:creator>
  <cp:keywords/>
  <dc:description/>
  <cp:lastModifiedBy>User</cp:lastModifiedBy>
  <cp:lastPrinted>2008-07-31T11:46:05Z</cp:lastPrinted>
  <dcterms:created xsi:type="dcterms:W3CDTF">2008-07-22T10:13:36Z</dcterms:created>
  <dcterms:modified xsi:type="dcterms:W3CDTF">2023-07-27T01:21:40Z</dcterms:modified>
  <cp:category/>
  <cp:version/>
  <cp:contentType/>
  <cp:contentStatus/>
</cp:coreProperties>
</file>