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15" windowWidth="11010" windowHeight="7965" tabRatio="897" activeTab="0"/>
  </bookViews>
  <sheets>
    <sheet name="2-2-1週報_週別患者数 " sheetId="1" r:id="rId1"/>
    <sheet name="2-2-2週報_週別定点当たり " sheetId="2" r:id="rId2"/>
    <sheet name="2-2-3週報_年齢別 " sheetId="3" r:id="rId3"/>
    <sheet name="2-2-4月報_月別患者数 " sheetId="4" r:id="rId4"/>
    <sheet name="2-2-5月報_月別定点当たり " sheetId="5" r:id="rId5"/>
    <sheet name="2-2-6月報_月別年齢別 " sheetId="6" r:id="rId6"/>
  </sheets>
  <definedNames>
    <definedName name="_xlnm.Print_Area" localSheetId="0">'2-2-1週報_週別患者数 '!$A$1:$AD$62</definedName>
    <definedName name="_xlnm.Print_Area" localSheetId="1">'2-2-2週報_週別定点当たり '!$A$1:$AD$61</definedName>
    <definedName name="_xlnm.Print_Area" localSheetId="2">'2-2-3週報_年齢別 '!$A$1:$V$27</definedName>
    <definedName name="_xlnm.Print_Area" localSheetId="3">'2-2-4月報_月別患者数 '!$A$1:$Z$17</definedName>
    <definedName name="_xlnm.Print_Area" localSheetId="4">'2-2-5月報_月別定点当たり '!$A$1:$Z$17</definedName>
    <definedName name="_xlnm.Print_Area" localSheetId="5">'2-2-6月報_月別年齢別 '!$A$1:$X$24</definedName>
  </definedNames>
  <calcPr fullCalcOnLoad="1"/>
</workbook>
</file>

<file path=xl/sharedStrings.xml><?xml version="1.0" encoding="utf-8"?>
<sst xmlns="http://schemas.openxmlformats.org/spreadsheetml/2006/main" count="394" uniqueCount="137">
  <si>
    <t>週</t>
  </si>
  <si>
    <t>インフルエンザ</t>
  </si>
  <si>
    <t>急性出血性結膜炎</t>
  </si>
  <si>
    <t>流行性角結膜炎</t>
  </si>
  <si>
    <t>小児科</t>
  </si>
  <si>
    <t>合計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</si>
  <si>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</si>
  <si>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</si>
  <si>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</si>
  <si>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</si>
  <si>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</si>
  <si>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</si>
  <si>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</si>
  <si>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</si>
  <si>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</si>
  <si>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感染性胃腸炎</t>
  </si>
  <si>
    <t>手足口病</t>
  </si>
  <si>
    <t>伝染性紅斑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</si>
  <si>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</si>
  <si>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</si>
  <si>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</si>
  <si>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</si>
  <si>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</si>
  <si>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</si>
  <si>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</si>
  <si>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</si>
  <si>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</si>
  <si>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</si>
  <si>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</si>
  <si>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</si>
  <si>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</si>
  <si>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</si>
  <si>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</si>
  <si>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</si>
  <si>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</si>
  <si>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</si>
  <si>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</si>
  <si>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</si>
  <si>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</si>
  <si>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</si>
  <si>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</si>
  <si>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</si>
  <si>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</si>
  <si>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</si>
  <si>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</si>
  <si>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</si>
  <si>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</si>
  <si>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</si>
  <si>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</si>
  <si>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</si>
  <si>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</si>
  <si>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</si>
  <si>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</si>
  <si>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</si>
  <si>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</si>
  <si>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</si>
  <si>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</si>
  <si>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</si>
  <si>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</si>
  <si>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</si>
  <si>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</si>
  <si>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</si>
  <si>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</si>
  <si>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</si>
  <si>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</si>
  <si>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</si>
  <si>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</si>
  <si>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</si>
  <si>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</si>
  <si>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</si>
  <si>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</si>
  <si>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80</t>
    </r>
    <r>
      <rPr>
        <sz val="10.5"/>
        <color indexed="8"/>
        <rFont val="ＭＳ Ｐ明朝"/>
        <family val="1"/>
      </rPr>
      <t>歳以上</t>
    </r>
  </si>
  <si>
    <t>合計</t>
  </si>
  <si>
    <t>男</t>
  </si>
  <si>
    <t>女</t>
  </si>
  <si>
    <t>尖圭コンジローマ</t>
  </si>
  <si>
    <t>6</t>
  </si>
  <si>
    <t>10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</si>
  <si>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</si>
  <si>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</si>
  <si>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</si>
  <si>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</si>
  <si>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>1</t>
  </si>
  <si>
    <t>7</t>
  </si>
  <si>
    <t>8</t>
  </si>
  <si>
    <t>11</t>
  </si>
  <si>
    <t>メチシリン耐性黄色ブドウ球菌感染症</t>
  </si>
  <si>
    <t>ペニシリン耐性肺炎球菌感染症</t>
  </si>
  <si>
    <t>（人/定点当たり）</t>
  </si>
  <si>
    <t>（人/定点当たり）</t>
  </si>
  <si>
    <t>男性</t>
  </si>
  <si>
    <t>女性</t>
  </si>
  <si>
    <t>基幹定点</t>
  </si>
  <si>
    <t>STD定点　（定点数：11）</t>
  </si>
  <si>
    <t>基幹定点　（定点数：6）</t>
  </si>
  <si>
    <t>細菌性髄膜炎</t>
  </si>
  <si>
    <t>ロタウイルス胃腸炎</t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</si>
  <si>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</si>
  <si>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</si>
  <si>
    <r>
      <t>*4</t>
    </r>
    <r>
      <rPr>
        <sz val="9.5"/>
        <color indexed="8"/>
        <rFont val="ＭＳ Ｐ明朝"/>
        <family val="1"/>
      </rPr>
      <t>：小児科定点疾患については</t>
    </r>
    <r>
      <rPr>
        <sz val="9.5"/>
        <color indexed="8"/>
        <rFont val="Century"/>
        <family val="1"/>
      </rPr>
      <t>20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"20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29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　　</t>
    </r>
    <r>
      <rPr>
        <sz val="9.5"/>
        <color indexed="8"/>
        <rFont val="Century"/>
        <family val="1"/>
      </rPr>
      <t>*5</t>
    </r>
    <r>
      <rPr>
        <sz val="9.5"/>
        <color indexed="8"/>
        <rFont val="ＭＳ Ｐ明朝"/>
        <family val="1"/>
      </rPr>
      <t>：眼科定点疾患については</t>
    </r>
    <r>
      <rPr>
        <sz val="9.5"/>
        <color indexed="8"/>
        <rFont val="Century"/>
        <family val="1"/>
      </rPr>
      <t>70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"70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79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</t>
    </r>
  </si>
  <si>
    <r>
      <t>*1</t>
    </r>
    <r>
      <rPr>
        <sz val="9.5"/>
        <rFont val="ＭＳ Ｐ明朝"/>
        <family val="1"/>
      </rPr>
      <t>：鳥インフルエンザ及び新型インフルエンザ等感染症を除く。　　</t>
    </r>
    <r>
      <rPr>
        <sz val="9.5"/>
        <rFont val="Century"/>
        <family val="1"/>
      </rPr>
      <t>*2</t>
    </r>
    <r>
      <rPr>
        <sz val="9.5"/>
        <rFont val="ＭＳ Ｐ明朝"/>
        <family val="1"/>
      </rPr>
      <t>：</t>
    </r>
    <r>
      <rPr>
        <sz val="9.5"/>
        <rFont val="Century"/>
        <family val="1"/>
      </rPr>
      <t>2013</t>
    </r>
    <r>
      <rPr>
        <sz val="9.5"/>
        <rFont val="ＭＳ Ｐ明朝"/>
        <family val="1"/>
      </rPr>
      <t>年</t>
    </r>
    <r>
      <rPr>
        <sz val="9.5"/>
        <rFont val="Century"/>
        <family val="1"/>
      </rPr>
      <t>10</t>
    </r>
    <r>
      <rPr>
        <sz val="9.5"/>
        <rFont val="ＭＳ Ｐ明朝"/>
        <family val="1"/>
      </rPr>
      <t>月</t>
    </r>
    <r>
      <rPr>
        <sz val="9.5"/>
        <rFont val="Century"/>
        <family val="1"/>
      </rPr>
      <t>14</t>
    </r>
    <r>
      <rPr>
        <sz val="9.5"/>
        <rFont val="ＭＳ Ｐ明朝"/>
        <family val="1"/>
      </rPr>
      <t>日から対象疾患に追加。　　</t>
    </r>
    <r>
      <rPr>
        <sz val="9.5"/>
        <rFont val="Century"/>
        <family val="1"/>
      </rPr>
      <t>*3</t>
    </r>
    <r>
      <rPr>
        <sz val="9.5"/>
        <rFont val="ＭＳ Ｐ明朝"/>
        <family val="1"/>
      </rPr>
      <t>：インフルエンザ菌、髄膜炎菌、肺炎球菌を原因として同定された場合を除く。</t>
    </r>
  </si>
  <si>
    <t>　</t>
  </si>
  <si>
    <r>
      <t>*1</t>
    </r>
    <r>
      <rPr>
        <sz val="9"/>
        <rFont val="ＭＳ Ｐ明朝"/>
        <family val="1"/>
      </rPr>
      <t>：鳥インフルエンザ及び新型インフルエンザ等感染症を除く。　　</t>
    </r>
    <r>
      <rPr>
        <sz val="9"/>
        <rFont val="Century"/>
        <family val="1"/>
      </rPr>
      <t>*2</t>
    </r>
    <r>
      <rPr>
        <sz val="9"/>
        <rFont val="ＭＳ Ｐ明朝"/>
        <family val="1"/>
      </rPr>
      <t>：感染性胃腸炎（病原体がロタウイルスであるものに限る。）</t>
    </r>
    <r>
      <rPr>
        <sz val="9"/>
        <rFont val="ＭＳ Ｐ明朝"/>
        <family val="1"/>
      </rPr>
      <t>　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</si>
  <si>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</si>
  <si>
    <t>Ａ群溶血性レンサ球菌
咽頭炎</t>
  </si>
  <si>
    <t>2</t>
  </si>
  <si>
    <t>3</t>
  </si>
  <si>
    <t>4</t>
  </si>
  <si>
    <t>Ａ群溶血性レンサ球菌咽頭炎</t>
  </si>
  <si>
    <r>
      <t xml:space="preserve">  </t>
    </r>
    <r>
      <rPr>
        <sz val="9"/>
        <color indexed="8"/>
        <rFont val="ＭＳ Ｐ明朝"/>
        <family val="1"/>
      </rPr>
      <t>～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</si>
  <si>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</si>
  <si>
    <t>期　間</t>
  </si>
  <si>
    <t>咽頭結膜熱</t>
  </si>
  <si>
    <t>Ａ群溶血性レンサ球菌咽頭炎</t>
  </si>
  <si>
    <t>水　痘</t>
  </si>
  <si>
    <t>手足口病</t>
  </si>
  <si>
    <t>流行性耳下腺炎</t>
  </si>
  <si>
    <t>細菌性髄膜炎</t>
  </si>
  <si>
    <t>インフルエンザ</t>
  </si>
  <si>
    <t>性器クラミジア感染症</t>
  </si>
  <si>
    <t>性器ヘルペスウイルス感染症</t>
  </si>
  <si>
    <t xml:space="preserve"> STD</t>
  </si>
  <si>
    <t>5</t>
  </si>
  <si>
    <t>7</t>
  </si>
  <si>
    <t>8</t>
  </si>
  <si>
    <t>9</t>
  </si>
  <si>
    <t>12</t>
  </si>
  <si>
    <t>表2-2-5　月報対象疾患－月別定点当たり患者報告数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</si>
  <si>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</si>
  <si>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</si>
  <si>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</si>
  <si>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</si>
  <si>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5</t>
  </si>
  <si>
    <t>9</t>
  </si>
  <si>
    <t>11</t>
  </si>
  <si>
    <t>12</t>
  </si>
  <si>
    <t>性器ヘルペスウイルス感染症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</si>
</sst>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  <numFmt numFmtId="197" formatCode="#,##0_);[Red]\(#,##0\)"/>
    <numFmt numFmtId="198" formatCode="m/d;@"/>
  </numFmts>
  <fonts count="5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9.5"/>
      <name val="Century"/>
      <family val="1"/>
    </font>
    <font>
      <sz val="9.5"/>
      <name val="ＭＳ Ｐ明朝"/>
      <family val="1"/>
    </font>
    <font>
      <sz val="9.5"/>
      <color indexed="8"/>
      <name val="ＭＳ ゴシック"/>
      <family val="3"/>
    </font>
    <font>
      <sz val="9.5"/>
      <color indexed="8"/>
      <name val="Century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7" fillId="30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textRotation="255"/>
    </xf>
    <xf numFmtId="0" fontId="13" fillId="0" borderId="18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49" fontId="13" fillId="0" borderId="19" xfId="0" applyNumberFormat="1" applyFont="1" applyFill="1" applyBorder="1" applyAlignment="1">
      <alignment horizontal="center" vertical="center" wrapText="1"/>
    </xf>
    <xf numFmtId="188" fontId="8" fillId="0" borderId="20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2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5" xfId="0" applyNumberFormat="1" applyFont="1" applyFill="1" applyBorder="1" applyAlignment="1">
      <alignment horizontal="right" vertical="center"/>
    </xf>
    <xf numFmtId="188" fontId="12" fillId="0" borderId="21" xfId="0" applyNumberFormat="1" applyFont="1" applyFill="1" applyBorder="1" applyAlignment="1">
      <alignment horizontal="right" vertical="center"/>
    </xf>
    <xf numFmtId="188" fontId="12" fillId="0" borderId="22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top" textRotation="255"/>
    </xf>
    <xf numFmtId="0" fontId="6" fillId="0" borderId="24" xfId="0" applyFont="1" applyFill="1" applyBorder="1" applyAlignment="1">
      <alignment horizontal="center" vertical="top" textRotation="255"/>
    </xf>
    <xf numFmtId="0" fontId="6" fillId="0" borderId="25" xfId="0" applyFont="1" applyFill="1" applyBorder="1" applyAlignment="1">
      <alignment horizontal="center" vertical="top" textRotation="255" wrapText="1"/>
    </xf>
    <xf numFmtId="0" fontId="6" fillId="0" borderId="25" xfId="0" applyFont="1" applyFill="1" applyBorder="1" applyAlignment="1">
      <alignment horizontal="center" vertical="top" textRotation="255"/>
    </xf>
    <xf numFmtId="0" fontId="6" fillId="0" borderId="23" xfId="0" applyFont="1" applyFill="1" applyBorder="1" applyAlignment="1">
      <alignment horizontal="center" vertical="top" textRotation="255"/>
    </xf>
    <xf numFmtId="0" fontId="6" fillId="0" borderId="26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top" textRotation="255" wrapText="1"/>
    </xf>
    <xf numFmtId="0" fontId="16" fillId="0" borderId="0" xfId="0" applyFont="1" applyBorder="1" applyAlignment="1">
      <alignment/>
    </xf>
    <xf numFmtId="0" fontId="18" fillId="0" borderId="27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top" textRotation="255"/>
    </xf>
    <xf numFmtId="0" fontId="6" fillId="0" borderId="31" xfId="0" applyFont="1" applyFill="1" applyBorder="1" applyAlignment="1">
      <alignment horizontal="center" vertical="top" textRotation="255"/>
    </xf>
    <xf numFmtId="0" fontId="6" fillId="0" borderId="32" xfId="0" applyFont="1" applyFill="1" applyBorder="1" applyAlignment="1">
      <alignment horizontal="center" vertical="top" textRotation="255" wrapText="1"/>
    </xf>
    <xf numFmtId="0" fontId="6" fillId="0" borderId="32" xfId="0" applyFont="1" applyFill="1" applyBorder="1" applyAlignment="1">
      <alignment horizontal="center" vertical="top" textRotation="255"/>
    </xf>
    <xf numFmtId="0" fontId="3" fillId="0" borderId="33" xfId="0" applyFont="1" applyFill="1" applyBorder="1" applyAlignment="1">
      <alignment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0" fontId="42" fillId="0" borderId="0" xfId="63" applyBorder="1">
      <alignment vertical="center"/>
      <protection/>
    </xf>
    <xf numFmtId="0" fontId="0" fillId="0" borderId="0" xfId="67" applyFont="1" applyFill="1" applyBorder="1" applyAlignment="1">
      <alignment horizontal="right" wrapText="1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91" fontId="12" fillId="0" borderId="11" xfId="66" applyNumberFormat="1" applyFont="1" applyFill="1" applyBorder="1" applyAlignment="1">
      <alignment vertical="center"/>
      <protection/>
    </xf>
    <xf numFmtId="191" fontId="12" fillId="0" borderId="37" xfId="66" applyNumberFormat="1" applyFont="1" applyFill="1" applyBorder="1" applyAlignment="1">
      <alignment vertical="center"/>
      <protection/>
    </xf>
    <xf numFmtId="191" fontId="12" fillId="0" borderId="12" xfId="66" applyNumberFormat="1" applyFont="1" applyFill="1" applyBorder="1" applyAlignment="1">
      <alignment vertical="center"/>
      <protection/>
    </xf>
    <xf numFmtId="191" fontId="12" fillId="0" borderId="11" xfId="69" applyNumberFormat="1" applyFont="1" applyFill="1" applyBorder="1" applyAlignment="1">
      <alignment vertical="center"/>
      <protection/>
    </xf>
    <xf numFmtId="191" fontId="12" fillId="0" borderId="37" xfId="69" applyNumberFormat="1" applyFont="1" applyFill="1" applyBorder="1" applyAlignment="1">
      <alignment vertical="center"/>
      <protection/>
    </xf>
    <xf numFmtId="191" fontId="12" fillId="0" borderId="12" xfId="69" applyNumberFormat="1" applyFont="1" applyFill="1" applyBorder="1" applyAlignment="1">
      <alignment vertical="center"/>
      <protection/>
    </xf>
    <xf numFmtId="191" fontId="12" fillId="0" borderId="14" xfId="66" applyNumberFormat="1" applyFont="1" applyFill="1" applyBorder="1" applyAlignment="1">
      <alignment vertical="center"/>
      <protection/>
    </xf>
    <xf numFmtId="191" fontId="12" fillId="0" borderId="38" xfId="66" applyNumberFormat="1" applyFont="1" applyFill="1" applyBorder="1" applyAlignment="1">
      <alignment vertical="center"/>
      <protection/>
    </xf>
    <xf numFmtId="191" fontId="12" fillId="0" borderId="15" xfId="66" applyNumberFormat="1" applyFont="1" applyFill="1" applyBorder="1" applyAlignment="1">
      <alignment vertical="center"/>
      <protection/>
    </xf>
    <xf numFmtId="191" fontId="12" fillId="0" borderId="14" xfId="69" applyNumberFormat="1" applyFont="1" applyFill="1" applyBorder="1" applyAlignment="1">
      <alignment vertical="center"/>
      <protection/>
    </xf>
    <xf numFmtId="191" fontId="12" fillId="0" borderId="38" xfId="69" applyNumberFormat="1" applyFont="1" applyFill="1" applyBorder="1" applyAlignment="1">
      <alignment vertical="center"/>
      <protection/>
    </xf>
    <xf numFmtId="191" fontId="12" fillId="0" borderId="15" xfId="69" applyNumberFormat="1" applyFont="1" applyFill="1" applyBorder="1" applyAlignment="1">
      <alignment vertical="center"/>
      <protection/>
    </xf>
    <xf numFmtId="191" fontId="12" fillId="0" borderId="39" xfId="66" applyNumberFormat="1" applyFont="1" applyFill="1" applyBorder="1" applyAlignment="1">
      <alignment vertical="center"/>
      <protection/>
    </xf>
    <xf numFmtId="191" fontId="12" fillId="0" borderId="40" xfId="66" applyNumberFormat="1" applyFont="1" applyFill="1" applyBorder="1" applyAlignment="1">
      <alignment vertical="center"/>
      <protection/>
    </xf>
    <xf numFmtId="191" fontId="12" fillId="0" borderId="41" xfId="66" applyNumberFormat="1" applyFont="1" applyFill="1" applyBorder="1" applyAlignment="1">
      <alignment vertical="center"/>
      <protection/>
    </xf>
    <xf numFmtId="191" fontId="12" fillId="0" borderId="39" xfId="69" applyNumberFormat="1" applyFont="1" applyFill="1" applyBorder="1" applyAlignment="1">
      <alignment vertical="center"/>
      <protection/>
    </xf>
    <xf numFmtId="191" fontId="12" fillId="0" borderId="40" xfId="69" applyNumberFormat="1" applyFont="1" applyFill="1" applyBorder="1" applyAlignment="1">
      <alignment vertical="center"/>
      <protection/>
    </xf>
    <xf numFmtId="191" fontId="12" fillId="0" borderId="41" xfId="69" applyNumberFormat="1" applyFont="1" applyFill="1" applyBorder="1" applyAlignment="1">
      <alignment vertical="center"/>
      <protection/>
    </xf>
    <xf numFmtId="49" fontId="13" fillId="0" borderId="42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191" fontId="12" fillId="0" borderId="13" xfId="68" applyNumberFormat="1" applyFont="1" applyFill="1" applyBorder="1" applyAlignment="1">
      <alignment horizontal="right" vertical="center"/>
      <protection/>
    </xf>
    <xf numFmtId="191" fontId="12" fillId="0" borderId="14" xfId="68" applyNumberFormat="1" applyFont="1" applyFill="1" applyBorder="1" applyAlignment="1">
      <alignment horizontal="right" vertical="center"/>
      <protection/>
    </xf>
    <xf numFmtId="191" fontId="12" fillId="0" borderId="43" xfId="68" applyNumberFormat="1" applyFont="1" applyFill="1" applyBorder="1" applyAlignment="1">
      <alignment horizontal="right" vertical="center"/>
      <protection/>
    </xf>
    <xf numFmtId="191" fontId="12" fillId="0" borderId="39" xfId="68" applyNumberFormat="1" applyFont="1" applyFill="1" applyBorder="1" applyAlignment="1">
      <alignment horizontal="right" vertical="center"/>
      <protection/>
    </xf>
    <xf numFmtId="197" fontId="12" fillId="0" borderId="38" xfId="68" applyNumberFormat="1" applyFont="1" applyFill="1" applyBorder="1" applyAlignment="1">
      <alignment horizontal="right" vertical="center"/>
      <protection/>
    </xf>
    <xf numFmtId="197" fontId="12" fillId="0" borderId="13" xfId="68" applyNumberFormat="1" applyFont="1" applyFill="1" applyBorder="1" applyAlignment="1">
      <alignment horizontal="right" vertical="center"/>
      <protection/>
    </xf>
    <xf numFmtId="197" fontId="12" fillId="0" borderId="14" xfId="68" applyNumberFormat="1" applyFont="1" applyFill="1" applyBorder="1" applyAlignment="1">
      <alignment horizontal="right" vertical="center"/>
      <protection/>
    </xf>
    <xf numFmtId="197" fontId="12" fillId="0" borderId="15" xfId="68" applyNumberFormat="1" applyFont="1" applyFill="1" applyBorder="1" applyAlignment="1">
      <alignment horizontal="right" vertical="center"/>
      <protection/>
    </xf>
    <xf numFmtId="197" fontId="12" fillId="0" borderId="40" xfId="68" applyNumberFormat="1" applyFont="1" applyFill="1" applyBorder="1" applyAlignment="1">
      <alignment horizontal="right" vertical="center"/>
      <protection/>
    </xf>
    <xf numFmtId="197" fontId="12" fillId="0" borderId="43" xfId="68" applyNumberFormat="1" applyFont="1" applyFill="1" applyBorder="1" applyAlignment="1">
      <alignment horizontal="right" vertical="center"/>
      <protection/>
    </xf>
    <xf numFmtId="197" fontId="12" fillId="0" borderId="39" xfId="68" applyNumberFormat="1" applyFont="1" applyFill="1" applyBorder="1" applyAlignment="1">
      <alignment horizontal="right" vertical="center"/>
      <protection/>
    </xf>
    <xf numFmtId="197" fontId="12" fillId="0" borderId="41" xfId="68" applyNumberFormat="1" applyFont="1" applyFill="1" applyBorder="1" applyAlignment="1">
      <alignment horizontal="right" vertical="center"/>
      <protection/>
    </xf>
    <xf numFmtId="188" fontId="8" fillId="0" borderId="30" xfId="0" applyNumberFormat="1" applyFont="1" applyFill="1" applyBorder="1" applyAlignment="1">
      <alignment horizontal="right" vertical="center"/>
    </xf>
    <xf numFmtId="188" fontId="8" fillId="0" borderId="32" xfId="0" applyNumberFormat="1" applyFont="1" applyFill="1" applyBorder="1" applyAlignment="1">
      <alignment horizontal="right" vertical="center"/>
    </xf>
    <xf numFmtId="188" fontId="8" fillId="0" borderId="44" xfId="0" applyNumberFormat="1" applyFont="1" applyFill="1" applyBorder="1" applyAlignment="1">
      <alignment horizontal="right" vertical="center"/>
    </xf>
    <xf numFmtId="197" fontId="12" fillId="0" borderId="45" xfId="68" applyNumberFormat="1" applyFont="1" applyFill="1" applyBorder="1" applyAlignment="1">
      <alignment horizontal="right" vertical="center"/>
      <protection/>
    </xf>
    <xf numFmtId="197" fontId="12" fillId="0" borderId="46" xfId="68" applyNumberFormat="1" applyFont="1" applyFill="1" applyBorder="1" applyAlignment="1">
      <alignment horizontal="right" vertical="center"/>
      <protection/>
    </xf>
    <xf numFmtId="49" fontId="12" fillId="0" borderId="47" xfId="0" applyNumberFormat="1" applyFont="1" applyFill="1" applyBorder="1" applyAlignment="1">
      <alignment horizontal="center" vertical="center" wrapText="1"/>
    </xf>
    <xf numFmtId="197" fontId="12" fillId="0" borderId="48" xfId="68" applyNumberFormat="1" applyFont="1" applyFill="1" applyBorder="1" applyAlignment="1">
      <alignment horizontal="right" vertical="center"/>
      <protection/>
    </xf>
    <xf numFmtId="197" fontId="12" fillId="0" borderId="49" xfId="68" applyNumberFormat="1" applyFont="1" applyFill="1" applyBorder="1" applyAlignment="1">
      <alignment horizontal="right" vertical="center"/>
      <protection/>
    </xf>
    <xf numFmtId="197" fontId="12" fillId="0" borderId="50" xfId="68" applyNumberFormat="1" applyFont="1" applyFill="1" applyBorder="1" applyAlignment="1">
      <alignment horizontal="right" vertical="center"/>
      <protection/>
    </xf>
    <xf numFmtId="197" fontId="12" fillId="0" borderId="51" xfId="68" applyNumberFormat="1" applyFont="1" applyFill="1" applyBorder="1" applyAlignment="1">
      <alignment horizontal="right" vertical="center"/>
      <protection/>
    </xf>
    <xf numFmtId="197" fontId="12" fillId="0" borderId="52" xfId="68" applyNumberFormat="1" applyFont="1" applyFill="1" applyBorder="1" applyAlignment="1">
      <alignment horizontal="right" vertical="center"/>
      <protection/>
    </xf>
    <xf numFmtId="0" fontId="12" fillId="0" borderId="23" xfId="0" applyFont="1" applyFill="1" applyBorder="1" applyAlignment="1">
      <alignment horizontal="center" vertical="top" textRotation="255"/>
    </xf>
    <xf numFmtId="0" fontId="13" fillId="0" borderId="24" xfId="0" applyFont="1" applyFill="1" applyBorder="1" applyAlignment="1">
      <alignment horizontal="center" vertical="top" textRotation="255"/>
    </xf>
    <xf numFmtId="0" fontId="13" fillId="0" borderId="25" xfId="0" applyFont="1" applyFill="1" applyBorder="1" applyAlignment="1">
      <alignment horizontal="center" vertical="top" textRotation="255" wrapText="1"/>
    </xf>
    <xf numFmtId="0" fontId="13" fillId="0" borderId="25" xfId="0" applyFont="1" applyFill="1" applyBorder="1" applyAlignment="1">
      <alignment horizontal="center" vertical="top" textRotation="255"/>
    </xf>
    <xf numFmtId="0" fontId="13" fillId="0" borderId="23" xfId="0" applyFont="1" applyFill="1" applyBorder="1" applyAlignment="1">
      <alignment horizontal="center" vertical="top" textRotation="255"/>
    </xf>
    <xf numFmtId="0" fontId="13" fillId="0" borderId="26" xfId="0" applyFont="1" applyFill="1" applyBorder="1" applyAlignment="1">
      <alignment horizontal="center" vertical="top" textRotation="255"/>
    </xf>
    <xf numFmtId="49" fontId="12" fillId="0" borderId="53" xfId="0" applyNumberFormat="1" applyFont="1" applyFill="1" applyBorder="1" applyAlignment="1">
      <alignment horizontal="center" vertical="center" wrapText="1"/>
    </xf>
    <xf numFmtId="191" fontId="12" fillId="0" borderId="49" xfId="68" applyNumberFormat="1" applyFont="1" applyFill="1" applyBorder="1" applyAlignment="1">
      <alignment horizontal="right" vertical="center"/>
      <protection/>
    </xf>
    <xf numFmtId="191" fontId="12" fillId="0" borderId="50" xfId="68" applyNumberFormat="1" applyFont="1" applyFill="1" applyBorder="1" applyAlignment="1">
      <alignment horizontal="right" vertical="center"/>
      <protection/>
    </xf>
    <xf numFmtId="0" fontId="13" fillId="0" borderId="26" xfId="0" applyFont="1" applyFill="1" applyBorder="1" applyAlignment="1">
      <alignment horizontal="center" vertical="top" textRotation="255" wrapText="1"/>
    </xf>
    <xf numFmtId="188" fontId="3" fillId="0" borderId="0" xfId="0" applyNumberFormat="1" applyFont="1" applyFill="1" applyBorder="1" applyAlignment="1">
      <alignment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/>
    </xf>
    <xf numFmtId="0" fontId="6" fillId="0" borderId="56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top" textRotation="255"/>
    </xf>
    <xf numFmtId="0" fontId="8" fillId="0" borderId="37" xfId="0" applyFont="1" applyFill="1" applyBorder="1" applyAlignment="1">
      <alignment horizontal="center" vertical="center" wrapText="1"/>
    </xf>
    <xf numFmtId="198" fontId="8" fillId="0" borderId="58" xfId="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198" fontId="8" fillId="0" borderId="48" xfId="0" applyNumberFormat="1" applyFont="1" applyFill="1" applyBorder="1" applyAlignment="1">
      <alignment horizontal="center" vertical="center" wrapText="1"/>
    </xf>
    <xf numFmtId="188" fontId="8" fillId="0" borderId="16" xfId="51" applyNumberFormat="1" applyFont="1" applyFill="1" applyBorder="1" applyAlignment="1">
      <alignment horizontal="right" vertical="center"/>
    </xf>
    <xf numFmtId="188" fontId="8" fillId="0" borderId="10" xfId="51" applyNumberFormat="1" applyFont="1" applyFill="1" applyBorder="1" applyAlignment="1">
      <alignment horizontal="right" vertical="center"/>
    </xf>
    <xf numFmtId="188" fontId="8" fillId="0" borderId="59" xfId="51" applyNumberFormat="1" applyFont="1" applyFill="1" applyBorder="1" applyAlignment="1">
      <alignment horizontal="right" vertical="center"/>
    </xf>
    <xf numFmtId="188" fontId="8" fillId="0" borderId="11" xfId="51" applyNumberFormat="1" applyFont="1" applyFill="1" applyBorder="1" applyAlignment="1">
      <alignment horizontal="right" vertical="center"/>
    </xf>
    <xf numFmtId="188" fontId="8" fillId="0" borderId="57" xfId="51" applyNumberFormat="1" applyFont="1" applyFill="1" applyBorder="1" applyAlignment="1">
      <alignment horizontal="right" vertical="center"/>
    </xf>
    <xf numFmtId="188" fontId="8" fillId="0" borderId="12" xfId="51" applyNumberFormat="1" applyFont="1" applyFill="1" applyBorder="1" applyAlignment="1">
      <alignment horizontal="right" vertical="center"/>
    </xf>
    <xf numFmtId="188" fontId="6" fillId="0" borderId="60" xfId="51" applyNumberFormat="1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198" fontId="8" fillId="0" borderId="45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188" fontId="8" fillId="0" borderId="17" xfId="51" applyNumberFormat="1" applyFont="1" applyFill="1" applyBorder="1" applyAlignment="1">
      <alignment horizontal="right" vertical="center"/>
    </xf>
    <xf numFmtId="188" fontId="8" fillId="0" borderId="13" xfId="51" applyNumberFormat="1" applyFont="1" applyFill="1" applyBorder="1" applyAlignment="1">
      <alignment horizontal="right" vertical="center"/>
    </xf>
    <xf numFmtId="188" fontId="8" fillId="0" borderId="61" xfId="51" applyNumberFormat="1" applyFont="1" applyFill="1" applyBorder="1" applyAlignment="1">
      <alignment horizontal="right" vertical="center"/>
    </xf>
    <xf numFmtId="188" fontId="8" fillId="0" borderId="14" xfId="51" applyNumberFormat="1" applyFont="1" applyFill="1" applyBorder="1" applyAlignment="1">
      <alignment horizontal="right" vertical="center"/>
    </xf>
    <xf numFmtId="188" fontId="8" fillId="0" borderId="15" xfId="51" applyNumberFormat="1" applyFont="1" applyFill="1" applyBorder="1" applyAlignment="1">
      <alignment horizontal="right" vertical="center"/>
    </xf>
    <xf numFmtId="188" fontId="6" fillId="0" borderId="13" xfId="51" applyNumberFormat="1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198" fontId="8" fillId="0" borderId="0" xfId="0" applyNumberFormat="1" applyFont="1" applyFill="1" applyBorder="1" applyAlignment="1">
      <alignment horizontal="center" vertical="center" wrapText="1"/>
    </xf>
    <xf numFmtId="188" fontId="8" fillId="0" borderId="63" xfId="51" applyNumberFormat="1" applyFont="1" applyFill="1" applyBorder="1" applyAlignment="1">
      <alignment horizontal="right" vertical="center"/>
    </xf>
    <xf numFmtId="188" fontId="8" fillId="0" borderId="64" xfId="51" applyNumberFormat="1" applyFont="1" applyFill="1" applyBorder="1" applyAlignment="1">
      <alignment horizontal="right" vertical="center"/>
    </xf>
    <xf numFmtId="188" fontId="8" fillId="0" borderId="0" xfId="51" applyNumberFormat="1" applyFont="1" applyFill="1" applyBorder="1" applyAlignment="1">
      <alignment horizontal="right" vertical="center"/>
    </xf>
    <xf numFmtId="188" fontId="8" fillId="0" borderId="65" xfId="51" applyNumberFormat="1" applyFont="1" applyFill="1" applyBorder="1" applyAlignment="1">
      <alignment horizontal="right" vertical="center"/>
    </xf>
    <xf numFmtId="188" fontId="8" fillId="0" borderId="39" xfId="51" applyNumberFormat="1" applyFont="1" applyFill="1" applyBorder="1" applyAlignment="1">
      <alignment horizontal="right" vertical="center"/>
    </xf>
    <xf numFmtId="188" fontId="8" fillId="0" borderId="66" xfId="51" applyNumberFormat="1" applyFont="1" applyFill="1" applyBorder="1" applyAlignment="1">
      <alignment horizontal="right" vertical="center"/>
    </xf>
    <xf numFmtId="188" fontId="8" fillId="0" borderId="67" xfId="51" applyNumberFormat="1" applyFont="1" applyFill="1" applyBorder="1" applyAlignment="1">
      <alignment horizontal="right" vertical="center"/>
    </xf>
    <xf numFmtId="188" fontId="8" fillId="0" borderId="68" xfId="51" applyNumberFormat="1" applyFont="1" applyFill="1" applyBorder="1" applyAlignment="1">
      <alignment horizontal="right" vertical="center"/>
    </xf>
    <xf numFmtId="188" fontId="8" fillId="0" borderId="56" xfId="51" applyNumberFormat="1" applyFont="1" applyFill="1" applyBorder="1" applyAlignment="1">
      <alignment horizontal="right" vertical="center"/>
    </xf>
    <xf numFmtId="188" fontId="8" fillId="0" borderId="69" xfId="51" applyNumberFormat="1" applyFont="1" applyFill="1" applyBorder="1" applyAlignment="1">
      <alignment horizontal="right" vertical="center"/>
    </xf>
    <xf numFmtId="188" fontId="8" fillId="0" borderId="70" xfId="51" applyNumberFormat="1" applyFont="1" applyFill="1" applyBorder="1" applyAlignment="1">
      <alignment horizontal="right" vertical="center"/>
    </xf>
    <xf numFmtId="188" fontId="8" fillId="0" borderId="71" xfId="51" applyNumberFormat="1" applyFont="1" applyFill="1" applyBorder="1" applyAlignment="1">
      <alignment horizontal="right" vertical="center"/>
    </xf>
    <xf numFmtId="188" fontId="8" fillId="0" borderId="72" xfId="51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88" fontId="8" fillId="0" borderId="19" xfId="51" applyNumberFormat="1" applyFont="1" applyFill="1" applyBorder="1" applyAlignment="1">
      <alignment horizontal="right" vertical="center"/>
    </xf>
    <xf numFmtId="188" fontId="8" fillId="0" borderId="30" xfId="51" applyNumberFormat="1" applyFont="1" applyFill="1" applyBorder="1" applyAlignment="1">
      <alignment horizontal="right" vertical="center"/>
    </xf>
    <xf numFmtId="188" fontId="8" fillId="0" borderId="31" xfId="51" applyNumberFormat="1" applyFont="1" applyFill="1" applyBorder="1" applyAlignment="1">
      <alignment horizontal="right" vertical="center"/>
    </xf>
    <xf numFmtId="188" fontId="8" fillId="0" borderId="32" xfId="51" applyNumberFormat="1" applyFont="1" applyFill="1" applyBorder="1" applyAlignment="1">
      <alignment horizontal="right" vertical="center"/>
    </xf>
    <xf numFmtId="188" fontId="8" fillId="0" borderId="44" xfId="51" applyNumberFormat="1" applyFont="1" applyFill="1" applyBorder="1" applyAlignment="1">
      <alignment horizontal="right" vertical="center"/>
    </xf>
    <xf numFmtId="187" fontId="8" fillId="0" borderId="28" xfId="51" applyNumberFormat="1" applyFont="1" applyFill="1" applyBorder="1" applyAlignment="1">
      <alignment horizontal="right" vertical="center"/>
    </xf>
    <xf numFmtId="187" fontId="8" fillId="0" borderId="34" xfId="51" applyNumberFormat="1" applyFont="1" applyFill="1" applyBorder="1" applyAlignment="1">
      <alignment horizontal="right" vertical="center"/>
    </xf>
    <xf numFmtId="187" fontId="8" fillId="0" borderId="11" xfId="51" applyNumberFormat="1" applyFont="1" applyFill="1" applyBorder="1" applyAlignment="1">
      <alignment horizontal="right" vertical="center"/>
    </xf>
    <xf numFmtId="187" fontId="8" fillId="0" borderId="57" xfId="51" applyNumberFormat="1" applyFont="1" applyFill="1" applyBorder="1" applyAlignment="1">
      <alignment horizontal="right" vertical="center"/>
    </xf>
    <xf numFmtId="187" fontId="8" fillId="0" borderId="12" xfId="51" applyNumberFormat="1" applyFont="1" applyFill="1" applyBorder="1" applyAlignment="1">
      <alignment horizontal="right" vertical="center"/>
    </xf>
    <xf numFmtId="187" fontId="8" fillId="0" borderId="35" xfId="51" applyNumberFormat="1" applyFont="1" applyFill="1" applyBorder="1" applyAlignment="1">
      <alignment horizontal="right" vertical="center"/>
    </xf>
    <xf numFmtId="187" fontId="8" fillId="0" borderId="10" xfId="51" applyNumberFormat="1" applyFont="1" applyFill="1" applyBorder="1" applyAlignment="1">
      <alignment horizontal="right" vertical="center"/>
    </xf>
    <xf numFmtId="187" fontId="8" fillId="0" borderId="73" xfId="51" applyNumberFormat="1" applyFont="1" applyFill="1" applyBorder="1" applyAlignment="1">
      <alignment horizontal="right" vertical="center"/>
    </xf>
    <xf numFmtId="187" fontId="8" fillId="0" borderId="74" xfId="51" applyNumberFormat="1" applyFont="1" applyFill="1" applyBorder="1" applyAlignment="1">
      <alignment horizontal="right" vertical="center"/>
    </xf>
    <xf numFmtId="187" fontId="8" fillId="0" borderId="17" xfId="51" applyNumberFormat="1" applyFont="1" applyFill="1" applyBorder="1" applyAlignment="1">
      <alignment horizontal="right" vertical="center"/>
    </xf>
    <xf numFmtId="187" fontId="8" fillId="0" borderId="14" xfId="51" applyNumberFormat="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187" fontId="8" fillId="0" borderId="13" xfId="51" applyNumberFormat="1" applyFont="1" applyFill="1" applyBorder="1" applyAlignment="1">
      <alignment horizontal="right" vertical="center"/>
    </xf>
    <xf numFmtId="187" fontId="8" fillId="0" borderId="64" xfId="51" applyNumberFormat="1" applyFont="1" applyFill="1" applyBorder="1" applyAlignment="1">
      <alignment horizontal="right" vertical="center"/>
    </xf>
    <xf numFmtId="187" fontId="8" fillId="0" borderId="75" xfId="51" applyNumberFormat="1" applyFont="1" applyFill="1" applyBorder="1" applyAlignment="1">
      <alignment horizontal="right" vertical="center"/>
    </xf>
    <xf numFmtId="187" fontId="8" fillId="0" borderId="76" xfId="51" applyNumberFormat="1" applyFont="1" applyFill="1" applyBorder="1" applyAlignment="1">
      <alignment horizontal="right" vertical="center"/>
    </xf>
    <xf numFmtId="187" fontId="8" fillId="0" borderId="77" xfId="51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44" xfId="0" applyFont="1" applyFill="1" applyBorder="1" applyAlignment="1">
      <alignment horizontal="right" vertical="center" wrapText="1"/>
    </xf>
    <xf numFmtId="187" fontId="8" fillId="0" borderId="67" xfId="51" applyNumberFormat="1" applyFont="1" applyFill="1" applyBorder="1" applyAlignment="1">
      <alignment horizontal="right" vertical="center"/>
    </xf>
    <xf numFmtId="187" fontId="8" fillId="0" borderId="68" xfId="51" applyNumberFormat="1" applyFont="1" applyFill="1" applyBorder="1" applyAlignment="1">
      <alignment horizontal="right" vertical="center"/>
    </xf>
    <xf numFmtId="187" fontId="8" fillId="0" borderId="78" xfId="51" applyNumberFormat="1" applyFont="1" applyFill="1" applyBorder="1" applyAlignment="1">
      <alignment horizontal="right" vertical="center"/>
    </xf>
    <xf numFmtId="187" fontId="8" fillId="0" borderId="79" xfId="51" applyNumberFormat="1" applyFont="1" applyFill="1" applyBorder="1" applyAlignment="1">
      <alignment horizontal="right" vertical="center"/>
    </xf>
    <xf numFmtId="187" fontId="8" fillId="0" borderId="69" xfId="51" applyNumberFormat="1" applyFont="1" applyFill="1" applyBorder="1" applyAlignment="1">
      <alignment horizontal="right" vertical="center"/>
    </xf>
    <xf numFmtId="187" fontId="8" fillId="0" borderId="72" xfId="51" applyNumberFormat="1" applyFont="1" applyFill="1" applyBorder="1" applyAlignment="1">
      <alignment horizontal="right" vertical="center"/>
    </xf>
    <xf numFmtId="187" fontId="8" fillId="0" borderId="71" xfId="51" applyNumberFormat="1" applyFont="1" applyFill="1" applyBorder="1" applyAlignment="1">
      <alignment horizontal="right" vertical="center"/>
    </xf>
    <xf numFmtId="187" fontId="8" fillId="0" borderId="80" xfId="51" applyNumberFormat="1" applyFont="1" applyFill="1" applyBorder="1" applyAlignment="1">
      <alignment horizontal="right" vertical="center"/>
    </xf>
    <xf numFmtId="187" fontId="8" fillId="0" borderId="45" xfId="51" applyNumberFormat="1" applyFont="1" applyFill="1" applyBorder="1" applyAlignment="1">
      <alignment horizontal="right" vertical="center"/>
    </xf>
    <xf numFmtId="187" fontId="8" fillId="0" borderId="38" xfId="51" applyNumberFormat="1" applyFont="1" applyFill="1" applyBorder="1" applyAlignment="1">
      <alignment horizontal="right" vertical="center"/>
    </xf>
    <xf numFmtId="187" fontId="8" fillId="0" borderId="81" xfId="51" applyNumberFormat="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187" fontId="8" fillId="0" borderId="82" xfId="51" applyNumberFormat="1" applyFont="1" applyFill="1" applyBorder="1" applyAlignment="1">
      <alignment horizontal="right" vertical="center"/>
    </xf>
    <xf numFmtId="187" fontId="8" fillId="0" borderId="22" xfId="51" applyNumberFormat="1" applyFont="1" applyFill="1" applyBorder="1" applyAlignment="1">
      <alignment horizontal="right" vertical="center"/>
    </xf>
    <xf numFmtId="0" fontId="12" fillId="0" borderId="0" xfId="51" applyNumberFormat="1" applyFont="1" applyFill="1" applyBorder="1" applyAlignment="1">
      <alignment horizontal="right" vertical="center" wrapText="1"/>
    </xf>
    <xf numFmtId="191" fontId="12" fillId="0" borderId="52" xfId="51" applyNumberFormat="1" applyFont="1" applyFill="1" applyBorder="1" applyAlignment="1">
      <alignment horizontal="right" vertical="center"/>
    </xf>
    <xf numFmtId="191" fontId="12" fillId="0" borderId="15" xfId="51" applyNumberFormat="1" applyFont="1" applyFill="1" applyBorder="1" applyAlignment="1">
      <alignment horizontal="right" vertical="center"/>
    </xf>
    <xf numFmtId="191" fontId="12" fillId="0" borderId="41" xfId="51" applyNumberFormat="1" applyFont="1" applyFill="1" applyBorder="1" applyAlignment="1">
      <alignment horizontal="right" vertical="center"/>
    </xf>
    <xf numFmtId="191" fontId="12" fillId="0" borderId="30" xfId="51" applyNumberFormat="1" applyFont="1" applyFill="1" applyBorder="1" applyAlignment="1">
      <alignment horizontal="right" vertical="center"/>
    </xf>
    <xf numFmtId="191" fontId="12" fillId="0" borderId="32" xfId="51" applyNumberFormat="1" applyFont="1" applyFill="1" applyBorder="1" applyAlignment="1">
      <alignment horizontal="right" vertical="center"/>
    </xf>
    <xf numFmtId="191" fontId="12" fillId="0" borderId="44" xfId="51" applyNumberFormat="1" applyFont="1" applyFill="1" applyBorder="1" applyAlignment="1">
      <alignment horizontal="right" vertical="center"/>
    </xf>
    <xf numFmtId="188" fontId="12" fillId="0" borderId="42" xfId="51" applyNumberFormat="1" applyFont="1" applyFill="1" applyBorder="1" applyAlignment="1">
      <alignment horizontal="right" vertical="center"/>
    </xf>
    <xf numFmtId="188" fontId="12" fillId="0" borderId="30" xfId="51" applyNumberFormat="1" applyFont="1" applyFill="1" applyBorder="1" applyAlignment="1">
      <alignment horizontal="right" vertical="center"/>
    </xf>
    <xf numFmtId="188" fontId="12" fillId="0" borderId="31" xfId="51" applyNumberFormat="1" applyFont="1" applyFill="1" applyBorder="1" applyAlignment="1">
      <alignment horizontal="right" vertical="center"/>
    </xf>
    <xf numFmtId="188" fontId="12" fillId="0" borderId="83" xfId="51" applyNumberFormat="1" applyFont="1" applyFill="1" applyBorder="1" applyAlignment="1">
      <alignment horizontal="right" vertical="center"/>
    </xf>
    <xf numFmtId="0" fontId="12" fillId="0" borderId="84" xfId="51" applyNumberFormat="1" applyFont="1" applyFill="1" applyBorder="1" applyAlignment="1">
      <alignment horizontal="right" vertical="center"/>
    </xf>
    <xf numFmtId="188" fontId="13" fillId="0" borderId="30" xfId="51" applyNumberFormat="1" applyFont="1" applyFill="1" applyBorder="1" applyAlignment="1">
      <alignment horizontal="center" vertical="center"/>
    </xf>
    <xf numFmtId="188" fontId="13" fillId="0" borderId="31" xfId="51" applyNumberFormat="1" applyFont="1" applyFill="1" applyBorder="1" applyAlignment="1">
      <alignment horizontal="center" vertical="center"/>
    </xf>
    <xf numFmtId="188" fontId="13" fillId="0" borderId="44" xfId="51" applyNumberFormat="1" applyFont="1" applyFill="1" applyBorder="1" applyAlignment="1">
      <alignment horizontal="center" vertical="center"/>
    </xf>
    <xf numFmtId="188" fontId="13" fillId="0" borderId="32" xfId="51" applyNumberFormat="1" applyFont="1" applyFill="1" applyBorder="1" applyAlignment="1">
      <alignment horizontal="center" vertical="center"/>
    </xf>
    <xf numFmtId="188" fontId="13" fillId="0" borderId="33" xfId="51" applyNumberFormat="1" applyFont="1" applyFill="1" applyBorder="1" applyAlignment="1">
      <alignment horizontal="center" vertical="center"/>
    </xf>
    <xf numFmtId="188" fontId="12" fillId="0" borderId="85" xfId="51" applyNumberFormat="1" applyFont="1" applyFill="1" applyBorder="1" applyAlignment="1">
      <alignment horizontal="right" vertical="center"/>
    </xf>
    <xf numFmtId="188" fontId="12" fillId="0" borderId="52" xfId="51" applyNumberFormat="1" applyFont="1" applyFill="1" applyBorder="1" applyAlignment="1">
      <alignment horizontal="right" vertical="center"/>
    </xf>
    <xf numFmtId="188" fontId="12" fillId="0" borderId="50" xfId="51" applyNumberFormat="1" applyFont="1" applyFill="1" applyBorder="1" applyAlignment="1">
      <alignment horizontal="right" vertical="center"/>
    </xf>
    <xf numFmtId="188" fontId="12" fillId="0" borderId="86" xfId="51" applyNumberFormat="1" applyFont="1" applyFill="1" applyBorder="1" applyAlignment="1">
      <alignment horizontal="right" vertical="center"/>
    </xf>
    <xf numFmtId="188" fontId="12" fillId="0" borderId="48" xfId="51" applyNumberFormat="1" applyFont="1" applyFill="1" applyBorder="1" applyAlignment="1">
      <alignment horizontal="right" vertical="center"/>
    </xf>
    <xf numFmtId="188" fontId="12" fillId="0" borderId="49" xfId="51" applyNumberFormat="1" applyFont="1" applyFill="1" applyBorder="1" applyAlignment="1">
      <alignment horizontal="right" vertical="center"/>
    </xf>
    <xf numFmtId="188" fontId="12" fillId="0" borderId="61" xfId="51" applyNumberFormat="1" applyFont="1" applyFill="1" applyBorder="1" applyAlignment="1">
      <alignment horizontal="right" vertical="center"/>
    </xf>
    <xf numFmtId="188" fontId="12" fillId="0" borderId="15" xfId="51" applyNumberFormat="1" applyFont="1" applyFill="1" applyBorder="1" applyAlignment="1">
      <alignment horizontal="right" vertical="center"/>
    </xf>
    <xf numFmtId="188" fontId="12" fillId="0" borderId="14" xfId="51" applyNumberFormat="1" applyFont="1" applyFill="1" applyBorder="1" applyAlignment="1">
      <alignment horizontal="right" vertical="center"/>
    </xf>
    <xf numFmtId="188" fontId="12" fillId="0" borderId="87" xfId="51" applyNumberFormat="1" applyFont="1" applyFill="1" applyBorder="1" applyAlignment="1">
      <alignment horizontal="right" vertical="center"/>
    </xf>
    <xf numFmtId="188" fontId="12" fillId="0" borderId="45" xfId="51" applyNumberFormat="1" applyFont="1" applyFill="1" applyBorder="1" applyAlignment="1">
      <alignment horizontal="right" vertical="center"/>
    </xf>
    <xf numFmtId="188" fontId="12" fillId="0" borderId="88" xfId="51" applyNumberFormat="1" applyFont="1" applyFill="1" applyBorder="1" applyAlignment="1">
      <alignment horizontal="right" vertical="center"/>
    </xf>
    <xf numFmtId="188" fontId="12" fillId="0" borderId="89" xfId="51" applyNumberFormat="1" applyFont="1" applyFill="1" applyBorder="1" applyAlignment="1">
      <alignment horizontal="right" vertical="center"/>
    </xf>
    <xf numFmtId="188" fontId="12" fillId="0" borderId="90" xfId="51" applyNumberFormat="1" applyFont="1" applyFill="1" applyBorder="1" applyAlignment="1">
      <alignment horizontal="right" vertical="center"/>
    </xf>
    <xf numFmtId="188" fontId="12" fillId="0" borderId="91" xfId="51" applyNumberFormat="1" applyFont="1" applyFill="1" applyBorder="1" applyAlignment="1">
      <alignment horizontal="right" vertical="center"/>
    </xf>
    <xf numFmtId="188" fontId="12" fillId="0" borderId="92" xfId="51" applyNumberFormat="1" applyFont="1" applyFill="1" applyBorder="1" applyAlignment="1">
      <alignment horizontal="right" vertical="center"/>
    </xf>
    <xf numFmtId="188" fontId="13" fillId="0" borderId="93" xfId="51" applyNumberFormat="1" applyFont="1" applyFill="1" applyBorder="1" applyAlignment="1">
      <alignment horizontal="center" vertical="center"/>
    </xf>
    <xf numFmtId="190" fontId="12" fillId="0" borderId="49" xfId="51" applyNumberFormat="1" applyFont="1" applyFill="1" applyBorder="1" applyAlignment="1">
      <alignment horizontal="right" vertical="center"/>
    </xf>
    <xf numFmtId="190" fontId="12" fillId="0" borderId="85" xfId="51" applyNumberFormat="1" applyFont="1" applyFill="1" applyBorder="1" applyAlignment="1">
      <alignment horizontal="right" vertical="center"/>
    </xf>
    <xf numFmtId="190" fontId="12" fillId="0" borderId="52" xfId="51" applyNumberFormat="1" applyFont="1" applyFill="1" applyBorder="1" applyAlignment="1">
      <alignment horizontal="right" vertical="center"/>
    </xf>
    <xf numFmtId="190" fontId="12" fillId="0" borderId="50" xfId="51" applyNumberFormat="1" applyFont="1" applyFill="1" applyBorder="1" applyAlignment="1">
      <alignment horizontal="right" vertical="center"/>
    </xf>
    <xf numFmtId="190" fontId="12" fillId="0" borderId="13" xfId="51" applyNumberFormat="1" applyFont="1" applyFill="1" applyBorder="1" applyAlignment="1">
      <alignment horizontal="right" vertical="center"/>
    </xf>
    <xf numFmtId="190" fontId="12" fillId="0" borderId="61" xfId="51" applyNumberFormat="1" applyFont="1" applyFill="1" applyBorder="1" applyAlignment="1">
      <alignment horizontal="right" vertical="center"/>
    </xf>
    <xf numFmtId="190" fontId="12" fillId="0" borderId="87" xfId="51" applyNumberFormat="1" applyFont="1" applyFill="1" applyBorder="1" applyAlignment="1">
      <alignment horizontal="right" vertical="center"/>
    </xf>
    <xf numFmtId="190" fontId="12" fillId="0" borderId="14" xfId="51" applyNumberFormat="1" applyFont="1" applyFill="1" applyBorder="1" applyAlignment="1">
      <alignment horizontal="right" vertical="center"/>
    </xf>
    <xf numFmtId="190" fontId="12" fillId="0" borderId="10" xfId="51" applyNumberFormat="1" applyFont="1" applyFill="1" applyBorder="1" applyAlignment="1">
      <alignment horizontal="right" vertical="center"/>
    </xf>
    <xf numFmtId="190" fontId="12" fillId="0" borderId="11" xfId="51" applyNumberFormat="1" applyFont="1" applyFill="1" applyBorder="1" applyAlignment="1">
      <alignment horizontal="right" vertical="center"/>
    </xf>
    <xf numFmtId="190" fontId="12" fillId="0" borderId="12" xfId="51" applyNumberFormat="1" applyFont="1" applyFill="1" applyBorder="1" applyAlignment="1">
      <alignment horizontal="right" vertical="center"/>
    </xf>
    <xf numFmtId="190" fontId="12" fillId="0" borderId="15" xfId="51" applyNumberFormat="1" applyFont="1" applyFill="1" applyBorder="1" applyAlignment="1">
      <alignment horizontal="right" vertical="center"/>
    </xf>
    <xf numFmtId="190" fontId="12" fillId="0" borderId="88" xfId="51" applyNumberFormat="1" applyFont="1" applyFill="1" applyBorder="1" applyAlignment="1">
      <alignment horizontal="right" vertical="center"/>
    </xf>
    <xf numFmtId="190" fontId="12" fillId="0" borderId="89" xfId="51" applyNumberFormat="1" applyFont="1" applyFill="1" applyBorder="1" applyAlignment="1">
      <alignment horizontal="right" vertical="center"/>
    </xf>
    <xf numFmtId="190" fontId="12" fillId="0" borderId="90" xfId="51" applyNumberFormat="1" applyFont="1" applyFill="1" applyBorder="1" applyAlignment="1">
      <alignment horizontal="right" vertical="center"/>
    </xf>
    <xf numFmtId="190" fontId="12" fillId="0" borderId="91" xfId="51" applyNumberFormat="1" applyFont="1" applyFill="1" applyBorder="1" applyAlignment="1">
      <alignment horizontal="right" vertical="center"/>
    </xf>
    <xf numFmtId="190" fontId="12" fillId="0" borderId="94" xfId="51" applyNumberFormat="1" applyFont="1" applyFill="1" applyBorder="1" applyAlignment="1">
      <alignment horizontal="right" vertical="center"/>
    </xf>
    <xf numFmtId="188" fontId="13" fillId="0" borderId="23" xfId="51" applyNumberFormat="1" applyFont="1" applyFill="1" applyBorder="1" applyAlignment="1">
      <alignment horizontal="center" vertical="center"/>
    </xf>
    <xf numFmtId="188" fontId="13" fillId="0" borderId="24" xfId="51" applyNumberFormat="1" applyFont="1" applyFill="1" applyBorder="1" applyAlignment="1">
      <alignment horizontal="center" vertical="center"/>
    </xf>
    <xf numFmtId="188" fontId="13" fillId="0" borderId="26" xfId="51" applyNumberFormat="1" applyFont="1" applyFill="1" applyBorder="1" applyAlignment="1">
      <alignment horizontal="center" vertical="center"/>
    </xf>
    <xf numFmtId="188" fontId="13" fillId="0" borderId="25" xfId="51" applyNumberFormat="1" applyFont="1" applyFill="1" applyBorder="1" applyAlignment="1">
      <alignment horizontal="center" vertical="center"/>
    </xf>
    <xf numFmtId="191" fontId="12" fillId="0" borderId="10" xfId="51" applyNumberFormat="1" applyFont="1" applyFill="1" applyBorder="1" applyAlignment="1">
      <alignment vertical="center"/>
    </xf>
    <xf numFmtId="191" fontId="12" fillId="0" borderId="59" xfId="51" applyNumberFormat="1" applyFont="1" applyFill="1" applyBorder="1" applyAlignment="1">
      <alignment vertical="center"/>
    </xf>
    <xf numFmtId="191" fontId="12" fillId="0" borderId="11" xfId="51" applyNumberFormat="1" applyFont="1" applyFill="1" applyBorder="1" applyAlignment="1">
      <alignment vertical="center"/>
    </xf>
    <xf numFmtId="191" fontId="12" fillId="0" borderId="12" xfId="51" applyNumberFormat="1" applyFont="1" applyFill="1" applyBorder="1" applyAlignment="1">
      <alignment vertical="center"/>
    </xf>
    <xf numFmtId="191" fontId="12" fillId="0" borderId="13" xfId="51" applyNumberFormat="1" applyFont="1" applyFill="1" applyBorder="1" applyAlignment="1">
      <alignment vertical="center"/>
    </xf>
    <xf numFmtId="191" fontId="12" fillId="0" borderId="61" xfId="51" applyNumberFormat="1" applyFont="1" applyFill="1" applyBorder="1" applyAlignment="1">
      <alignment vertical="center"/>
    </xf>
    <xf numFmtId="191" fontId="12" fillId="0" borderId="14" xfId="51" applyNumberFormat="1" applyFont="1" applyFill="1" applyBorder="1" applyAlignment="1">
      <alignment vertical="center"/>
    </xf>
    <xf numFmtId="191" fontId="12" fillId="0" borderId="15" xfId="51" applyNumberFormat="1" applyFont="1" applyFill="1" applyBorder="1" applyAlignment="1">
      <alignment vertical="center"/>
    </xf>
    <xf numFmtId="191" fontId="12" fillId="0" borderId="43" xfId="51" applyNumberFormat="1" applyFont="1" applyFill="1" applyBorder="1" applyAlignment="1">
      <alignment vertical="center"/>
    </xf>
    <xf numFmtId="191" fontId="12" fillId="0" borderId="95" xfId="51" applyNumberFormat="1" applyFont="1" applyFill="1" applyBorder="1" applyAlignment="1">
      <alignment vertical="center"/>
    </xf>
    <xf numFmtId="191" fontId="12" fillId="0" borderId="39" xfId="51" applyNumberFormat="1" applyFont="1" applyFill="1" applyBorder="1" applyAlignment="1">
      <alignment vertical="center"/>
    </xf>
    <xf numFmtId="191" fontId="12" fillId="0" borderId="41" xfId="51" applyNumberFormat="1" applyFont="1" applyFill="1" applyBorder="1" applyAlignment="1">
      <alignment vertical="center"/>
    </xf>
    <xf numFmtId="191" fontId="12" fillId="0" borderId="30" xfId="51" applyNumberFormat="1" applyFont="1" applyFill="1" applyBorder="1" applyAlignment="1">
      <alignment vertical="center"/>
    </xf>
    <xf numFmtId="188" fontId="12" fillId="0" borderId="32" xfId="51" applyNumberFormat="1" applyFont="1" applyFill="1" applyBorder="1" applyAlignment="1">
      <alignment vertical="center"/>
    </xf>
    <xf numFmtId="188" fontId="12" fillId="0" borderId="83" xfId="51" applyNumberFormat="1" applyFont="1" applyFill="1" applyBorder="1" applyAlignment="1">
      <alignment vertical="center"/>
    </xf>
    <xf numFmtId="188" fontId="12" fillId="0" borderId="44" xfId="51" applyNumberFormat="1" applyFont="1" applyFill="1" applyBorder="1" applyAlignment="1">
      <alignment vertical="center"/>
    </xf>
    <xf numFmtId="191" fontId="12" fillId="0" borderId="31" xfId="51" applyNumberFormat="1" applyFont="1" applyFill="1" applyBorder="1" applyAlignment="1">
      <alignment vertical="center"/>
    </xf>
    <xf numFmtId="0" fontId="12" fillId="0" borderId="0" xfId="51" applyNumberFormat="1" applyFont="1" applyBorder="1" applyAlignment="1">
      <alignment horizontal="right" vertical="center"/>
    </xf>
    <xf numFmtId="0" fontId="6" fillId="0" borderId="6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6" fillId="0" borderId="97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98" xfId="0" applyNumberFormat="1" applyFont="1" applyFill="1" applyBorder="1" applyAlignment="1">
      <alignment horizontal="center"/>
    </xf>
    <xf numFmtId="49" fontId="6" fillId="0" borderId="8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93" xfId="0" applyNumberFormat="1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49" fontId="13" fillId="0" borderId="29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0" fontId="13" fillId="0" borderId="99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3" fillId="0" borderId="99" xfId="0" applyFont="1" applyFill="1" applyBorder="1" applyAlignment="1">
      <alignment horizontal="center" vertical="top" textRotation="255"/>
    </xf>
    <xf numFmtId="0" fontId="13" fillId="0" borderId="54" xfId="0" applyFont="1" applyFill="1" applyBorder="1" applyAlignment="1">
      <alignment horizontal="center" vertical="top" textRotation="255"/>
    </xf>
    <xf numFmtId="0" fontId="13" fillId="0" borderId="55" xfId="0" applyFont="1" applyFill="1" applyBorder="1" applyAlignment="1">
      <alignment horizontal="center" vertical="top" textRotation="255"/>
    </xf>
    <xf numFmtId="0" fontId="13" fillId="0" borderId="64" xfId="0" applyFont="1" applyFill="1" applyBorder="1" applyAlignment="1">
      <alignment horizontal="center" vertical="top" textRotation="255"/>
    </xf>
    <xf numFmtId="0" fontId="13" fillId="0" borderId="66" xfId="0" applyFont="1" applyFill="1" applyBorder="1" applyAlignment="1">
      <alignment horizontal="center" vertical="top" textRotation="255"/>
    </xf>
    <xf numFmtId="49" fontId="12" fillId="0" borderId="63" xfId="0" applyNumberFormat="1" applyFont="1" applyFill="1" applyBorder="1" applyAlignment="1">
      <alignment horizontal="center"/>
    </xf>
    <xf numFmtId="0" fontId="17" fillId="0" borderId="99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top" textRotation="255" wrapText="1"/>
    </xf>
    <xf numFmtId="0" fontId="13" fillId="0" borderId="54" xfId="0" applyFont="1" applyFill="1" applyBorder="1" applyAlignment="1">
      <alignment horizontal="center" vertical="top" textRotation="255" wrapText="1"/>
    </xf>
    <xf numFmtId="0" fontId="13" fillId="0" borderId="55" xfId="0" applyFont="1" applyFill="1" applyBorder="1" applyAlignment="1">
      <alignment horizontal="center" vertical="top" textRotation="255" wrapText="1"/>
    </xf>
    <xf numFmtId="0" fontId="13" fillId="0" borderId="30" xfId="0" applyFont="1" applyFill="1" applyBorder="1" applyAlignment="1">
      <alignment horizontal="center" vertical="top" textRotation="255"/>
    </xf>
    <xf numFmtId="0" fontId="13" fillId="0" borderId="29" xfId="0" applyFont="1" applyFill="1" applyBorder="1" applyAlignment="1">
      <alignment horizontal="center" vertical="top" textRotation="255"/>
    </xf>
    <xf numFmtId="0" fontId="13" fillId="0" borderId="20" xfId="0" applyFont="1" applyFill="1" applyBorder="1" applyAlignment="1">
      <alignment horizontal="center" vertical="top" textRotation="255"/>
    </xf>
    <xf numFmtId="0" fontId="13" fillId="0" borderId="98" xfId="0" applyFont="1" applyFill="1" applyBorder="1" applyAlignment="1">
      <alignment horizontal="center" vertical="top" textRotation="255"/>
    </xf>
    <xf numFmtId="0" fontId="13" fillId="0" borderId="29" xfId="0" applyFont="1" applyFill="1" applyBorder="1" applyAlignment="1">
      <alignment horizontal="center" vertical="top" textRotation="255" wrapText="1"/>
    </xf>
    <xf numFmtId="0" fontId="13" fillId="0" borderId="20" xfId="0" applyFont="1" applyFill="1" applyBorder="1" applyAlignment="1">
      <alignment horizontal="center" vertical="top" textRotation="255" wrapText="1"/>
    </xf>
    <xf numFmtId="0" fontId="13" fillId="0" borderId="98" xfId="0" applyFont="1" applyFill="1" applyBorder="1" applyAlignment="1">
      <alignment horizontal="center" vertical="top" textRotation="255" wrapText="1"/>
    </xf>
    <xf numFmtId="0" fontId="13" fillId="0" borderId="60" xfId="0" applyFont="1" applyFill="1" applyBorder="1" applyAlignment="1">
      <alignment horizontal="center" vertical="top" textRotation="255" wrapText="1"/>
    </xf>
    <xf numFmtId="0" fontId="13" fillId="0" borderId="73" xfId="0" applyFont="1" applyFill="1" applyBorder="1" applyAlignment="1">
      <alignment horizontal="center" vertical="top" textRotation="255" wrapText="1"/>
    </xf>
    <xf numFmtId="0" fontId="13" fillId="0" borderId="74" xfId="0" applyFont="1" applyFill="1" applyBorder="1" applyAlignment="1">
      <alignment horizontal="center" vertical="top" textRotation="255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Sheet2" xfId="66"/>
    <cellStyle name="標準_Sheet3" xfId="67"/>
    <cellStyle name="標準_Sheet5" xfId="68"/>
    <cellStyle name="標準_男性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276225</xdr:colOff>
      <xdr:row>1</xdr:row>
      <xdr:rowOff>228600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6774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21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2489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857375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314325</xdr:colOff>
      <xdr:row>1</xdr:row>
      <xdr:rowOff>219075</xdr:rowOff>
    </xdr:from>
    <xdr:ext cx="447675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1857375" y="5810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20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96774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21</xdr:col>
      <xdr:colOff>276225</xdr:colOff>
      <xdr:row>1</xdr:row>
      <xdr:rowOff>228600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2489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6</xdr:col>
      <xdr:colOff>314325</xdr:colOff>
      <xdr:row>1</xdr:row>
      <xdr:rowOff>219075</xdr:rowOff>
    </xdr:from>
    <xdr:ext cx="447675" cy="209550"/>
    <xdr:sp>
      <xdr:nvSpPr>
        <xdr:cNvPr id="4" name="テキスト ボックス 4"/>
        <xdr:cNvSpPr txBox="1">
          <a:spLocks noChangeArrowheads="1"/>
        </xdr:cNvSpPr>
      </xdr:nvSpPr>
      <xdr:spPr>
        <a:xfrm>
          <a:off x="1857375" y="5810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266700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16</xdr:col>
      <xdr:colOff>276225</xdr:colOff>
      <xdr:row>1</xdr:row>
      <xdr:rowOff>266700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563100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010602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15</xdr:row>
      <xdr:rowOff>247650</xdr:rowOff>
    </xdr:from>
    <xdr:ext cx="457200" cy="209550"/>
    <xdr:sp>
      <xdr:nvSpPr>
        <xdr:cNvPr id="4" name="テキスト ボックス 4"/>
        <xdr:cNvSpPr txBox="1">
          <a:spLocks noChangeArrowheads="1"/>
        </xdr:cNvSpPr>
      </xdr:nvSpPr>
      <xdr:spPr>
        <a:xfrm>
          <a:off x="685800" y="59436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20</xdr:row>
      <xdr:rowOff>257175</xdr:rowOff>
    </xdr:from>
    <xdr:ext cx="447675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695325" y="72866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showZeros="0" tabSelected="1" zoomScaleSheetLayoutView="100" zoomScalePageLayoutView="200" workbookViewId="0" topLeftCell="B1">
      <selection activeCell="B1" sqref="B1"/>
    </sheetView>
  </sheetViews>
  <sheetFormatPr defaultColWidth="9.00390625" defaultRowHeight="13.5"/>
  <cols>
    <col min="1" max="1" width="4.125" style="1" customWidth="1"/>
    <col min="2" max="2" width="1.00390625" style="1" customWidth="1"/>
    <col min="3" max="3" width="5.375" style="1" bestFit="1" customWidth="1"/>
    <col min="4" max="4" width="3.375" style="1" customWidth="1"/>
    <col min="5" max="5" width="5.375" style="1" bestFit="1" customWidth="1"/>
    <col min="6" max="6" width="1.00390625" style="1" customWidth="1"/>
    <col min="7" max="7" width="8.50390625" style="1" customWidth="1"/>
    <col min="8" max="15" width="7.50390625" style="1" customWidth="1"/>
    <col min="16" max="16" width="4.625" style="1" customWidth="1"/>
    <col min="17" max="22" width="7.50390625" style="1" customWidth="1"/>
    <col min="23" max="25" width="7.50390625" style="57" customWidth="1"/>
    <col min="26" max="26" width="2.125" style="1" customWidth="1"/>
    <col min="27" max="30" width="5.125" style="1" customWidth="1"/>
    <col min="31" max="16384" width="9.00390625" style="1" customWidth="1"/>
  </cols>
  <sheetData>
    <row r="1" spans="1:30" ht="28.5" customHeight="1">
      <c r="A1" s="5" t="s">
        <v>36</v>
      </c>
      <c r="B1" s="5"/>
      <c r="C1" s="5"/>
      <c r="D1" s="5"/>
      <c r="E1" s="145"/>
      <c r="F1" s="145"/>
      <c r="H1" s="80"/>
      <c r="I1" s="80"/>
      <c r="J1" s="80"/>
      <c r="K1" s="80"/>
      <c r="L1" s="80"/>
      <c r="M1" s="80"/>
      <c r="N1" s="80"/>
      <c r="O1" s="80"/>
      <c r="P1" s="57"/>
      <c r="Q1" s="80"/>
      <c r="R1" s="57"/>
      <c r="Y1" s="59" t="s">
        <v>13</v>
      </c>
      <c r="AD1" s="9"/>
    </row>
    <row r="2" spans="1:30" s="6" customFormat="1" ht="21" customHeight="1">
      <c r="A2" s="311" t="s">
        <v>0</v>
      </c>
      <c r="B2" s="313" t="s">
        <v>30</v>
      </c>
      <c r="C2" s="314"/>
      <c r="D2" s="314"/>
      <c r="E2" s="314"/>
      <c r="F2" s="315"/>
      <c r="G2" s="75" t="s">
        <v>12</v>
      </c>
      <c r="H2" s="319" t="s">
        <v>9</v>
      </c>
      <c r="I2" s="320"/>
      <c r="J2" s="320"/>
      <c r="K2" s="320"/>
      <c r="L2" s="320"/>
      <c r="M2" s="320"/>
      <c r="N2" s="320"/>
      <c r="O2" s="320"/>
      <c r="P2" s="146"/>
      <c r="Q2" s="320"/>
      <c r="R2" s="321"/>
      <c r="S2" s="322" t="s">
        <v>10</v>
      </c>
      <c r="T2" s="323"/>
      <c r="U2" s="324" t="s">
        <v>92</v>
      </c>
      <c r="V2" s="325"/>
      <c r="W2" s="326"/>
      <c r="X2" s="326"/>
      <c r="Y2" s="327"/>
      <c r="AA2" s="300" t="s">
        <v>8</v>
      </c>
      <c r="AB2" s="301"/>
      <c r="AC2" s="301"/>
      <c r="AD2" s="302"/>
    </row>
    <row r="3" spans="1:30" s="8" customFormat="1" ht="118.5" customHeight="1">
      <c r="A3" s="312"/>
      <c r="B3" s="316"/>
      <c r="C3" s="317"/>
      <c r="D3" s="317"/>
      <c r="E3" s="317"/>
      <c r="F3" s="318"/>
      <c r="G3" s="56" t="s">
        <v>1</v>
      </c>
      <c r="H3" s="76" t="s">
        <v>29</v>
      </c>
      <c r="I3" s="77" t="s">
        <v>14</v>
      </c>
      <c r="J3" s="78" t="s">
        <v>108</v>
      </c>
      <c r="K3" s="79" t="s">
        <v>15</v>
      </c>
      <c r="L3" s="79" t="s">
        <v>26</v>
      </c>
      <c r="M3" s="79" t="s">
        <v>16</v>
      </c>
      <c r="N3" s="79" t="s">
        <v>17</v>
      </c>
      <c r="O3" s="79" t="s">
        <v>27</v>
      </c>
      <c r="P3" s="147"/>
      <c r="Q3" s="49" t="s">
        <v>18</v>
      </c>
      <c r="R3" s="79" t="s">
        <v>19</v>
      </c>
      <c r="S3" s="50" t="s">
        <v>2</v>
      </c>
      <c r="T3" s="51" t="s">
        <v>3</v>
      </c>
      <c r="U3" s="50" t="s">
        <v>96</v>
      </c>
      <c r="V3" s="49" t="s">
        <v>95</v>
      </c>
      <c r="W3" s="49" t="s">
        <v>6</v>
      </c>
      <c r="X3" s="49" t="s">
        <v>7</v>
      </c>
      <c r="Y3" s="54" t="s">
        <v>28</v>
      </c>
      <c r="Z3" s="7"/>
      <c r="AA3" s="50" t="s">
        <v>20</v>
      </c>
      <c r="AB3" s="49" t="s">
        <v>4</v>
      </c>
      <c r="AC3" s="49" t="s">
        <v>31</v>
      </c>
      <c r="AD3" s="51" t="s">
        <v>32</v>
      </c>
    </row>
    <row r="4" spans="1:30" s="15" customFormat="1" ht="12" customHeight="1">
      <c r="A4" s="10">
        <v>1</v>
      </c>
      <c r="B4" s="148"/>
      <c r="C4" s="149">
        <v>43829</v>
      </c>
      <c r="D4" s="150" t="s">
        <v>109</v>
      </c>
      <c r="E4" s="149">
        <v>43835</v>
      </c>
      <c r="F4" s="151"/>
      <c r="G4" s="152">
        <v>774</v>
      </c>
      <c r="H4" s="153">
        <v>10</v>
      </c>
      <c r="I4" s="154">
        <v>8</v>
      </c>
      <c r="J4" s="155">
        <v>31</v>
      </c>
      <c r="K4" s="155">
        <v>113</v>
      </c>
      <c r="L4" s="155">
        <v>7</v>
      </c>
      <c r="M4" s="155">
        <v>4</v>
      </c>
      <c r="N4" s="155">
        <v>10</v>
      </c>
      <c r="O4" s="155">
        <v>11</v>
      </c>
      <c r="P4" s="156">
        <v>0</v>
      </c>
      <c r="Q4" s="155">
        <v>1</v>
      </c>
      <c r="R4" s="155">
        <v>14</v>
      </c>
      <c r="S4" s="153">
        <v>0</v>
      </c>
      <c r="T4" s="157">
        <v>3</v>
      </c>
      <c r="U4" s="158">
        <v>0</v>
      </c>
      <c r="V4" s="155">
        <v>0</v>
      </c>
      <c r="W4" s="155">
        <v>0</v>
      </c>
      <c r="X4" s="155">
        <v>0</v>
      </c>
      <c r="Y4" s="157"/>
      <c r="Z4" s="21"/>
      <c r="AA4" s="22">
        <v>61</v>
      </c>
      <c r="AB4" s="23">
        <v>37</v>
      </c>
      <c r="AC4" s="23">
        <v>8</v>
      </c>
      <c r="AD4" s="24">
        <v>6</v>
      </c>
    </row>
    <row r="5" spans="1:30" s="15" customFormat="1" ht="12" customHeight="1">
      <c r="A5" s="16">
        <v>2</v>
      </c>
      <c r="B5" s="159"/>
      <c r="C5" s="160">
        <f>C4+7</f>
        <v>43836</v>
      </c>
      <c r="D5" s="161" t="s">
        <v>109</v>
      </c>
      <c r="E5" s="160">
        <f>E4+7</f>
        <v>43842</v>
      </c>
      <c r="F5" s="151"/>
      <c r="G5" s="162">
        <v>1250</v>
      </c>
      <c r="H5" s="163">
        <v>3</v>
      </c>
      <c r="I5" s="164">
        <v>13</v>
      </c>
      <c r="J5" s="165">
        <v>100</v>
      </c>
      <c r="K5" s="165">
        <v>299</v>
      </c>
      <c r="L5" s="165">
        <v>15</v>
      </c>
      <c r="M5" s="165">
        <v>14</v>
      </c>
      <c r="N5" s="165">
        <v>46</v>
      </c>
      <c r="O5" s="165">
        <v>20</v>
      </c>
      <c r="P5" s="156"/>
      <c r="Q5" s="165">
        <v>1</v>
      </c>
      <c r="R5" s="165">
        <v>25</v>
      </c>
      <c r="S5" s="163">
        <v>0</v>
      </c>
      <c r="T5" s="166">
        <v>21</v>
      </c>
      <c r="U5" s="167">
        <v>0</v>
      </c>
      <c r="V5" s="165">
        <v>0</v>
      </c>
      <c r="W5" s="165">
        <v>0</v>
      </c>
      <c r="X5" s="165">
        <v>2</v>
      </c>
      <c r="Y5" s="166"/>
      <c r="Z5" s="21"/>
      <c r="AA5" s="25">
        <v>61</v>
      </c>
      <c r="AB5" s="26">
        <v>37</v>
      </c>
      <c r="AC5" s="26">
        <v>8</v>
      </c>
      <c r="AD5" s="27">
        <v>6</v>
      </c>
    </row>
    <row r="6" spans="1:30" s="15" customFormat="1" ht="12" customHeight="1">
      <c r="A6" s="16">
        <v>3</v>
      </c>
      <c r="B6" s="168"/>
      <c r="C6" s="160">
        <f aca="true" t="shared" si="0" ref="C6:C56">C5+7</f>
        <v>43843</v>
      </c>
      <c r="D6" s="161" t="s">
        <v>109</v>
      </c>
      <c r="E6" s="160">
        <f aca="true" t="shared" si="1" ref="E6:E56">E5+7</f>
        <v>43849</v>
      </c>
      <c r="F6" s="151"/>
      <c r="G6" s="162">
        <v>1375</v>
      </c>
      <c r="H6" s="163">
        <v>6</v>
      </c>
      <c r="I6" s="164">
        <v>8</v>
      </c>
      <c r="J6" s="165">
        <v>123</v>
      </c>
      <c r="K6" s="165">
        <v>333</v>
      </c>
      <c r="L6" s="165">
        <v>7</v>
      </c>
      <c r="M6" s="165">
        <v>6</v>
      </c>
      <c r="N6" s="165">
        <v>41</v>
      </c>
      <c r="O6" s="165">
        <v>19</v>
      </c>
      <c r="P6" s="156"/>
      <c r="Q6" s="165">
        <v>2</v>
      </c>
      <c r="R6" s="165">
        <v>19</v>
      </c>
      <c r="S6" s="163">
        <v>0</v>
      </c>
      <c r="T6" s="166">
        <v>15</v>
      </c>
      <c r="U6" s="163">
        <v>0</v>
      </c>
      <c r="V6" s="165">
        <v>0</v>
      </c>
      <c r="W6" s="165">
        <v>0</v>
      </c>
      <c r="X6" s="165">
        <v>3</v>
      </c>
      <c r="Y6" s="166"/>
      <c r="Z6" s="21"/>
      <c r="AA6" s="25">
        <v>61</v>
      </c>
      <c r="AB6" s="26">
        <v>37</v>
      </c>
      <c r="AC6" s="26">
        <v>8</v>
      </c>
      <c r="AD6" s="27">
        <v>6</v>
      </c>
    </row>
    <row r="7" spans="1:30" s="15" customFormat="1" ht="12" customHeight="1">
      <c r="A7" s="16">
        <v>4</v>
      </c>
      <c r="B7" s="169"/>
      <c r="C7" s="160">
        <f t="shared" si="0"/>
        <v>43850</v>
      </c>
      <c r="D7" s="161" t="s">
        <v>109</v>
      </c>
      <c r="E7" s="160">
        <f t="shared" si="1"/>
        <v>43856</v>
      </c>
      <c r="F7" s="151"/>
      <c r="G7" s="162">
        <v>1436</v>
      </c>
      <c r="H7" s="163">
        <v>8</v>
      </c>
      <c r="I7" s="164">
        <v>10</v>
      </c>
      <c r="J7" s="165">
        <v>160</v>
      </c>
      <c r="K7" s="165">
        <v>349</v>
      </c>
      <c r="L7" s="165">
        <v>9</v>
      </c>
      <c r="M7" s="165">
        <v>11</v>
      </c>
      <c r="N7" s="165">
        <v>25</v>
      </c>
      <c r="O7" s="165">
        <v>16</v>
      </c>
      <c r="P7" s="156"/>
      <c r="Q7" s="165">
        <v>0</v>
      </c>
      <c r="R7" s="165">
        <v>16</v>
      </c>
      <c r="S7" s="163">
        <v>0</v>
      </c>
      <c r="T7" s="166">
        <v>11</v>
      </c>
      <c r="U7" s="163">
        <v>0</v>
      </c>
      <c r="V7" s="165">
        <v>0</v>
      </c>
      <c r="W7" s="165">
        <v>0</v>
      </c>
      <c r="X7" s="165">
        <v>2</v>
      </c>
      <c r="Y7" s="166"/>
      <c r="Z7" s="21"/>
      <c r="AA7" s="25">
        <v>61</v>
      </c>
      <c r="AB7" s="26">
        <v>37</v>
      </c>
      <c r="AC7" s="26">
        <v>8</v>
      </c>
      <c r="AD7" s="27">
        <v>6</v>
      </c>
    </row>
    <row r="8" spans="1:30" s="15" customFormat="1" ht="12" customHeight="1">
      <c r="A8" s="16">
        <v>5</v>
      </c>
      <c r="B8" s="168"/>
      <c r="C8" s="160">
        <f t="shared" si="0"/>
        <v>43857</v>
      </c>
      <c r="D8" s="161" t="s">
        <v>109</v>
      </c>
      <c r="E8" s="160">
        <f t="shared" si="1"/>
        <v>43863</v>
      </c>
      <c r="F8" s="151"/>
      <c r="G8" s="162">
        <v>1038</v>
      </c>
      <c r="H8" s="163">
        <v>17</v>
      </c>
      <c r="I8" s="164">
        <v>10</v>
      </c>
      <c r="J8" s="165">
        <v>159</v>
      </c>
      <c r="K8" s="165">
        <v>342</v>
      </c>
      <c r="L8" s="165">
        <v>6</v>
      </c>
      <c r="M8" s="165">
        <v>3</v>
      </c>
      <c r="N8" s="165">
        <v>23</v>
      </c>
      <c r="O8" s="165">
        <v>16</v>
      </c>
      <c r="P8" s="156"/>
      <c r="Q8" s="165">
        <v>0</v>
      </c>
      <c r="R8" s="165">
        <v>16</v>
      </c>
      <c r="S8" s="163">
        <v>0</v>
      </c>
      <c r="T8" s="166">
        <v>6</v>
      </c>
      <c r="U8" s="163">
        <v>2</v>
      </c>
      <c r="V8" s="165">
        <v>0</v>
      </c>
      <c r="W8" s="165">
        <v>0</v>
      </c>
      <c r="X8" s="165">
        <v>2</v>
      </c>
      <c r="Y8" s="166"/>
      <c r="Z8" s="21"/>
      <c r="AA8" s="25">
        <v>61</v>
      </c>
      <c r="AB8" s="26">
        <v>37</v>
      </c>
      <c r="AC8" s="26">
        <v>8</v>
      </c>
      <c r="AD8" s="27">
        <v>6</v>
      </c>
    </row>
    <row r="9" spans="1:30" s="15" customFormat="1" ht="12" customHeight="1">
      <c r="A9" s="16">
        <v>6</v>
      </c>
      <c r="B9" s="168"/>
      <c r="C9" s="160">
        <f t="shared" si="0"/>
        <v>43864</v>
      </c>
      <c r="D9" s="161" t="s">
        <v>109</v>
      </c>
      <c r="E9" s="160">
        <f t="shared" si="1"/>
        <v>43870</v>
      </c>
      <c r="F9" s="151"/>
      <c r="G9" s="162">
        <v>718</v>
      </c>
      <c r="H9" s="163">
        <v>9</v>
      </c>
      <c r="I9" s="164">
        <v>20</v>
      </c>
      <c r="J9" s="165">
        <v>172</v>
      </c>
      <c r="K9" s="165">
        <v>305</v>
      </c>
      <c r="L9" s="165">
        <v>11</v>
      </c>
      <c r="M9" s="165">
        <v>5</v>
      </c>
      <c r="N9" s="165">
        <v>19</v>
      </c>
      <c r="O9" s="165">
        <v>20</v>
      </c>
      <c r="P9" s="156"/>
      <c r="Q9" s="165">
        <v>1</v>
      </c>
      <c r="R9" s="165">
        <v>11</v>
      </c>
      <c r="S9" s="163">
        <v>0</v>
      </c>
      <c r="T9" s="166">
        <v>11</v>
      </c>
      <c r="U9" s="163">
        <v>0</v>
      </c>
      <c r="V9" s="165">
        <v>0</v>
      </c>
      <c r="W9" s="165">
        <v>0</v>
      </c>
      <c r="X9" s="165">
        <v>0</v>
      </c>
      <c r="Y9" s="166"/>
      <c r="Z9" s="21"/>
      <c r="AA9" s="25">
        <v>61</v>
      </c>
      <c r="AB9" s="26">
        <v>37</v>
      </c>
      <c r="AC9" s="26">
        <v>8</v>
      </c>
      <c r="AD9" s="27">
        <v>6</v>
      </c>
    </row>
    <row r="10" spans="1:30" s="15" customFormat="1" ht="12" customHeight="1">
      <c r="A10" s="16">
        <v>7</v>
      </c>
      <c r="B10" s="170"/>
      <c r="C10" s="160">
        <f t="shared" si="0"/>
        <v>43871</v>
      </c>
      <c r="D10" s="161" t="s">
        <v>109</v>
      </c>
      <c r="E10" s="160">
        <f t="shared" si="1"/>
        <v>43877</v>
      </c>
      <c r="F10" s="151"/>
      <c r="G10" s="162">
        <v>479</v>
      </c>
      <c r="H10" s="163">
        <v>9</v>
      </c>
      <c r="I10" s="164">
        <v>5</v>
      </c>
      <c r="J10" s="165">
        <v>205</v>
      </c>
      <c r="K10" s="165">
        <v>329</v>
      </c>
      <c r="L10" s="165">
        <v>8</v>
      </c>
      <c r="M10" s="165">
        <v>1</v>
      </c>
      <c r="N10" s="165">
        <v>7</v>
      </c>
      <c r="O10" s="165">
        <v>10</v>
      </c>
      <c r="P10" s="156"/>
      <c r="Q10" s="165">
        <v>2</v>
      </c>
      <c r="R10" s="165">
        <v>8</v>
      </c>
      <c r="S10" s="163">
        <v>0</v>
      </c>
      <c r="T10" s="166">
        <v>8</v>
      </c>
      <c r="U10" s="163">
        <v>0</v>
      </c>
      <c r="V10" s="165">
        <v>0</v>
      </c>
      <c r="W10" s="165">
        <v>0</v>
      </c>
      <c r="X10" s="165">
        <v>4</v>
      </c>
      <c r="Y10" s="166"/>
      <c r="Z10" s="21"/>
      <c r="AA10" s="25">
        <v>61</v>
      </c>
      <c r="AB10" s="26">
        <v>37</v>
      </c>
      <c r="AC10" s="26">
        <v>8</v>
      </c>
      <c r="AD10" s="27">
        <v>6</v>
      </c>
    </row>
    <row r="11" spans="1:30" s="15" customFormat="1" ht="12" customHeight="1">
      <c r="A11" s="16">
        <v>8</v>
      </c>
      <c r="B11" s="170"/>
      <c r="C11" s="160">
        <f t="shared" si="0"/>
        <v>43878</v>
      </c>
      <c r="D11" s="161" t="s">
        <v>109</v>
      </c>
      <c r="E11" s="160">
        <f t="shared" si="1"/>
        <v>43884</v>
      </c>
      <c r="F11" s="151"/>
      <c r="G11" s="162">
        <v>402</v>
      </c>
      <c r="H11" s="163">
        <v>10</v>
      </c>
      <c r="I11" s="164">
        <v>7</v>
      </c>
      <c r="J11" s="165">
        <v>152</v>
      </c>
      <c r="K11" s="165">
        <v>348</v>
      </c>
      <c r="L11" s="165">
        <v>6</v>
      </c>
      <c r="M11" s="165">
        <v>4</v>
      </c>
      <c r="N11" s="165">
        <v>16</v>
      </c>
      <c r="O11" s="165">
        <v>18</v>
      </c>
      <c r="P11" s="156"/>
      <c r="Q11" s="165">
        <v>0</v>
      </c>
      <c r="R11" s="165">
        <v>11</v>
      </c>
      <c r="S11" s="163">
        <v>0</v>
      </c>
      <c r="T11" s="166">
        <v>11</v>
      </c>
      <c r="U11" s="163">
        <v>0</v>
      </c>
      <c r="V11" s="165">
        <v>0</v>
      </c>
      <c r="W11" s="165">
        <v>0</v>
      </c>
      <c r="X11" s="165">
        <v>4</v>
      </c>
      <c r="Y11" s="166"/>
      <c r="Z11" s="21"/>
      <c r="AA11" s="25">
        <v>61</v>
      </c>
      <c r="AB11" s="26">
        <v>37</v>
      </c>
      <c r="AC11" s="26">
        <v>8</v>
      </c>
      <c r="AD11" s="27">
        <v>6</v>
      </c>
    </row>
    <row r="12" spans="1:30" s="15" customFormat="1" ht="12" customHeight="1">
      <c r="A12" s="16">
        <v>9</v>
      </c>
      <c r="B12" s="170"/>
      <c r="C12" s="160">
        <f t="shared" si="0"/>
        <v>43885</v>
      </c>
      <c r="D12" s="161" t="s">
        <v>109</v>
      </c>
      <c r="E12" s="160">
        <f t="shared" si="1"/>
        <v>43891</v>
      </c>
      <c r="F12" s="151"/>
      <c r="G12" s="162">
        <v>256</v>
      </c>
      <c r="H12" s="163">
        <v>6</v>
      </c>
      <c r="I12" s="164">
        <v>6</v>
      </c>
      <c r="J12" s="165">
        <v>115</v>
      </c>
      <c r="K12" s="165">
        <v>218</v>
      </c>
      <c r="L12" s="165">
        <v>13</v>
      </c>
      <c r="M12" s="165">
        <v>2</v>
      </c>
      <c r="N12" s="165">
        <v>18</v>
      </c>
      <c r="O12" s="165">
        <v>14</v>
      </c>
      <c r="P12" s="156"/>
      <c r="Q12" s="165">
        <v>0</v>
      </c>
      <c r="R12" s="165">
        <v>9</v>
      </c>
      <c r="S12" s="163">
        <v>0</v>
      </c>
      <c r="T12" s="166">
        <v>9</v>
      </c>
      <c r="U12" s="163">
        <v>1</v>
      </c>
      <c r="V12" s="165">
        <v>0</v>
      </c>
      <c r="W12" s="165">
        <v>0</v>
      </c>
      <c r="X12" s="165">
        <v>2</v>
      </c>
      <c r="Y12" s="166"/>
      <c r="Z12" s="21"/>
      <c r="AA12" s="25">
        <v>61</v>
      </c>
      <c r="AB12" s="26">
        <v>37</v>
      </c>
      <c r="AC12" s="26">
        <v>8</v>
      </c>
      <c r="AD12" s="27">
        <v>6</v>
      </c>
    </row>
    <row r="13" spans="1:30" s="15" customFormat="1" ht="12" customHeight="1">
      <c r="A13" s="16">
        <v>10</v>
      </c>
      <c r="B13" s="170"/>
      <c r="C13" s="160">
        <f t="shared" si="0"/>
        <v>43892</v>
      </c>
      <c r="D13" s="161" t="s">
        <v>109</v>
      </c>
      <c r="E13" s="160">
        <f t="shared" si="1"/>
        <v>43898</v>
      </c>
      <c r="F13" s="151"/>
      <c r="G13" s="162">
        <v>191</v>
      </c>
      <c r="H13" s="163">
        <v>8</v>
      </c>
      <c r="I13" s="164">
        <v>3</v>
      </c>
      <c r="J13" s="165">
        <v>166</v>
      </c>
      <c r="K13" s="165">
        <v>222</v>
      </c>
      <c r="L13" s="165">
        <v>11</v>
      </c>
      <c r="M13" s="165">
        <v>0</v>
      </c>
      <c r="N13" s="165">
        <v>13</v>
      </c>
      <c r="O13" s="165">
        <v>14</v>
      </c>
      <c r="P13" s="156"/>
      <c r="Q13" s="165">
        <v>1</v>
      </c>
      <c r="R13" s="165">
        <v>9</v>
      </c>
      <c r="S13" s="163">
        <v>0</v>
      </c>
      <c r="T13" s="166">
        <v>14</v>
      </c>
      <c r="U13" s="163">
        <v>0</v>
      </c>
      <c r="V13" s="165">
        <v>0</v>
      </c>
      <c r="W13" s="165">
        <v>0</v>
      </c>
      <c r="X13" s="165">
        <v>2</v>
      </c>
      <c r="Y13" s="166"/>
      <c r="Z13" s="21"/>
      <c r="AA13" s="25">
        <v>61</v>
      </c>
      <c r="AB13" s="26">
        <v>37</v>
      </c>
      <c r="AC13" s="26">
        <v>8</v>
      </c>
      <c r="AD13" s="27">
        <v>6</v>
      </c>
    </row>
    <row r="14" spans="1:30" s="15" customFormat="1" ht="12" customHeight="1">
      <c r="A14" s="16">
        <v>11</v>
      </c>
      <c r="B14" s="170"/>
      <c r="C14" s="160">
        <f t="shared" si="0"/>
        <v>43899</v>
      </c>
      <c r="D14" s="161" t="s">
        <v>109</v>
      </c>
      <c r="E14" s="160">
        <f t="shared" si="1"/>
        <v>43905</v>
      </c>
      <c r="F14" s="151"/>
      <c r="G14" s="162">
        <v>139</v>
      </c>
      <c r="H14" s="163">
        <v>4</v>
      </c>
      <c r="I14" s="164">
        <v>6</v>
      </c>
      <c r="J14" s="165">
        <v>97</v>
      </c>
      <c r="K14" s="165">
        <v>169</v>
      </c>
      <c r="L14" s="165">
        <v>10</v>
      </c>
      <c r="M14" s="165">
        <v>0</v>
      </c>
      <c r="N14" s="165">
        <v>21</v>
      </c>
      <c r="O14" s="165">
        <v>22</v>
      </c>
      <c r="P14" s="156"/>
      <c r="Q14" s="165">
        <v>0</v>
      </c>
      <c r="R14" s="165">
        <v>16</v>
      </c>
      <c r="S14" s="163">
        <v>0</v>
      </c>
      <c r="T14" s="166">
        <v>6</v>
      </c>
      <c r="U14" s="163">
        <v>0</v>
      </c>
      <c r="V14" s="165">
        <v>0</v>
      </c>
      <c r="W14" s="165">
        <v>0</v>
      </c>
      <c r="X14" s="165">
        <v>3</v>
      </c>
      <c r="Y14" s="166"/>
      <c r="Z14" s="21"/>
      <c r="AA14" s="25">
        <v>61</v>
      </c>
      <c r="AB14" s="26">
        <v>37</v>
      </c>
      <c r="AC14" s="26">
        <v>8</v>
      </c>
      <c r="AD14" s="27">
        <v>6</v>
      </c>
    </row>
    <row r="15" spans="1:30" s="15" customFormat="1" ht="12" customHeight="1">
      <c r="A15" s="16">
        <v>12</v>
      </c>
      <c r="B15" s="170"/>
      <c r="C15" s="160">
        <f t="shared" si="0"/>
        <v>43906</v>
      </c>
      <c r="D15" s="161" t="s">
        <v>109</v>
      </c>
      <c r="E15" s="160">
        <f t="shared" si="1"/>
        <v>43912</v>
      </c>
      <c r="F15" s="151"/>
      <c r="G15" s="162">
        <v>35</v>
      </c>
      <c r="H15" s="163">
        <v>1</v>
      </c>
      <c r="I15" s="164">
        <v>7</v>
      </c>
      <c r="J15" s="165">
        <v>70</v>
      </c>
      <c r="K15" s="165">
        <v>146</v>
      </c>
      <c r="L15" s="165">
        <v>6</v>
      </c>
      <c r="M15" s="165">
        <v>1</v>
      </c>
      <c r="N15" s="165">
        <v>8</v>
      </c>
      <c r="O15" s="165">
        <v>17</v>
      </c>
      <c r="P15" s="156"/>
      <c r="Q15" s="165">
        <v>0</v>
      </c>
      <c r="R15" s="165">
        <v>6</v>
      </c>
      <c r="S15" s="163">
        <v>0</v>
      </c>
      <c r="T15" s="166">
        <v>11</v>
      </c>
      <c r="U15" s="163">
        <v>1</v>
      </c>
      <c r="V15" s="165">
        <v>0</v>
      </c>
      <c r="W15" s="165">
        <v>0</v>
      </c>
      <c r="X15" s="165">
        <v>0</v>
      </c>
      <c r="Y15" s="166"/>
      <c r="Z15" s="21"/>
      <c r="AA15" s="25">
        <v>61</v>
      </c>
      <c r="AB15" s="26">
        <v>37</v>
      </c>
      <c r="AC15" s="26">
        <v>8</v>
      </c>
      <c r="AD15" s="27">
        <v>6</v>
      </c>
    </row>
    <row r="16" spans="1:30" s="15" customFormat="1" ht="12" customHeight="1">
      <c r="A16" s="16">
        <v>13</v>
      </c>
      <c r="B16" s="170"/>
      <c r="C16" s="160">
        <f t="shared" si="0"/>
        <v>43913</v>
      </c>
      <c r="D16" s="161" t="s">
        <v>109</v>
      </c>
      <c r="E16" s="160">
        <f t="shared" si="1"/>
        <v>43919</v>
      </c>
      <c r="F16" s="151"/>
      <c r="G16" s="162">
        <v>11</v>
      </c>
      <c r="H16" s="163">
        <v>1</v>
      </c>
      <c r="I16" s="164">
        <v>2</v>
      </c>
      <c r="J16" s="165">
        <v>63</v>
      </c>
      <c r="K16" s="165">
        <v>148</v>
      </c>
      <c r="L16" s="165">
        <v>11</v>
      </c>
      <c r="M16" s="165">
        <v>4</v>
      </c>
      <c r="N16" s="165">
        <v>20</v>
      </c>
      <c r="O16" s="165">
        <v>13</v>
      </c>
      <c r="P16" s="156"/>
      <c r="Q16" s="165">
        <v>0</v>
      </c>
      <c r="R16" s="165">
        <v>6</v>
      </c>
      <c r="S16" s="163">
        <v>0</v>
      </c>
      <c r="T16" s="166">
        <v>6</v>
      </c>
      <c r="U16" s="163">
        <v>0</v>
      </c>
      <c r="V16" s="165">
        <v>0</v>
      </c>
      <c r="W16" s="165">
        <v>0</v>
      </c>
      <c r="X16" s="165">
        <v>3</v>
      </c>
      <c r="Y16" s="166"/>
      <c r="Z16" s="21"/>
      <c r="AA16" s="25">
        <v>61</v>
      </c>
      <c r="AB16" s="26">
        <v>37</v>
      </c>
      <c r="AC16" s="26">
        <v>8</v>
      </c>
      <c r="AD16" s="27">
        <v>6</v>
      </c>
    </row>
    <row r="17" spans="1:30" s="15" customFormat="1" ht="12" customHeight="1">
      <c r="A17" s="16">
        <v>14</v>
      </c>
      <c r="B17" s="170"/>
      <c r="C17" s="160">
        <f t="shared" si="0"/>
        <v>43920</v>
      </c>
      <c r="D17" s="161" t="s">
        <v>109</v>
      </c>
      <c r="E17" s="160">
        <f t="shared" si="1"/>
        <v>43926</v>
      </c>
      <c r="F17" s="151"/>
      <c r="G17" s="162">
        <v>4</v>
      </c>
      <c r="H17" s="163">
        <v>2</v>
      </c>
      <c r="I17" s="164">
        <v>3</v>
      </c>
      <c r="J17" s="165">
        <v>69</v>
      </c>
      <c r="K17" s="165">
        <v>101</v>
      </c>
      <c r="L17" s="165">
        <v>6</v>
      </c>
      <c r="M17" s="165">
        <v>0</v>
      </c>
      <c r="N17" s="165">
        <v>15</v>
      </c>
      <c r="O17" s="165">
        <v>12</v>
      </c>
      <c r="P17" s="156"/>
      <c r="Q17" s="165">
        <v>0</v>
      </c>
      <c r="R17" s="165">
        <v>4</v>
      </c>
      <c r="S17" s="163">
        <v>0</v>
      </c>
      <c r="T17" s="166">
        <v>8</v>
      </c>
      <c r="U17" s="163">
        <v>0</v>
      </c>
      <c r="V17" s="165">
        <v>0</v>
      </c>
      <c r="W17" s="165">
        <v>0</v>
      </c>
      <c r="X17" s="165">
        <v>0</v>
      </c>
      <c r="Y17" s="166"/>
      <c r="Z17" s="21"/>
      <c r="AA17" s="25">
        <v>61</v>
      </c>
      <c r="AB17" s="26">
        <v>37</v>
      </c>
      <c r="AC17" s="26">
        <v>8</v>
      </c>
      <c r="AD17" s="27">
        <v>6</v>
      </c>
    </row>
    <row r="18" spans="1:30" s="15" customFormat="1" ht="12" customHeight="1">
      <c r="A18" s="16">
        <v>15</v>
      </c>
      <c r="B18" s="170"/>
      <c r="C18" s="160">
        <f t="shared" si="0"/>
        <v>43927</v>
      </c>
      <c r="D18" s="161" t="s">
        <v>109</v>
      </c>
      <c r="E18" s="160">
        <f t="shared" si="1"/>
        <v>43933</v>
      </c>
      <c r="F18" s="151"/>
      <c r="G18" s="162">
        <v>5</v>
      </c>
      <c r="H18" s="163">
        <v>5</v>
      </c>
      <c r="I18" s="164">
        <v>3</v>
      </c>
      <c r="J18" s="165">
        <v>55</v>
      </c>
      <c r="K18" s="165">
        <v>102</v>
      </c>
      <c r="L18" s="165">
        <v>12</v>
      </c>
      <c r="M18" s="165">
        <v>0</v>
      </c>
      <c r="N18" s="165">
        <v>12</v>
      </c>
      <c r="O18" s="165">
        <v>18</v>
      </c>
      <c r="P18" s="156"/>
      <c r="Q18" s="165">
        <v>0</v>
      </c>
      <c r="R18" s="165">
        <v>5</v>
      </c>
      <c r="S18" s="163">
        <v>0</v>
      </c>
      <c r="T18" s="166">
        <v>8</v>
      </c>
      <c r="U18" s="163">
        <v>0</v>
      </c>
      <c r="V18" s="165">
        <v>0</v>
      </c>
      <c r="W18" s="165">
        <v>1</v>
      </c>
      <c r="X18" s="165">
        <v>0</v>
      </c>
      <c r="Y18" s="166"/>
      <c r="Z18" s="21"/>
      <c r="AA18" s="25">
        <v>61</v>
      </c>
      <c r="AB18" s="26">
        <v>37</v>
      </c>
      <c r="AC18" s="26">
        <v>8</v>
      </c>
      <c r="AD18" s="27">
        <v>6</v>
      </c>
    </row>
    <row r="19" spans="1:30" s="15" customFormat="1" ht="12" customHeight="1">
      <c r="A19" s="16">
        <v>16</v>
      </c>
      <c r="B19" s="170"/>
      <c r="C19" s="160">
        <f t="shared" si="0"/>
        <v>43934</v>
      </c>
      <c r="D19" s="161" t="s">
        <v>109</v>
      </c>
      <c r="E19" s="160">
        <f t="shared" si="1"/>
        <v>43940</v>
      </c>
      <c r="F19" s="151"/>
      <c r="G19" s="162">
        <v>0</v>
      </c>
      <c r="H19" s="163">
        <v>5</v>
      </c>
      <c r="I19" s="164">
        <v>3</v>
      </c>
      <c r="J19" s="165">
        <v>44</v>
      </c>
      <c r="K19" s="165">
        <v>140</v>
      </c>
      <c r="L19" s="165">
        <v>4</v>
      </c>
      <c r="M19" s="165">
        <v>0</v>
      </c>
      <c r="N19" s="165">
        <v>11</v>
      </c>
      <c r="O19" s="165">
        <v>21</v>
      </c>
      <c r="P19" s="156"/>
      <c r="Q19" s="165">
        <v>0</v>
      </c>
      <c r="R19" s="165">
        <v>3</v>
      </c>
      <c r="S19" s="163">
        <v>0</v>
      </c>
      <c r="T19" s="166">
        <v>2</v>
      </c>
      <c r="U19" s="163">
        <v>0</v>
      </c>
      <c r="V19" s="165">
        <v>0</v>
      </c>
      <c r="W19" s="165">
        <v>0</v>
      </c>
      <c r="X19" s="165">
        <v>0</v>
      </c>
      <c r="Y19" s="166"/>
      <c r="Z19" s="21"/>
      <c r="AA19" s="25">
        <v>61</v>
      </c>
      <c r="AB19" s="26">
        <v>37</v>
      </c>
      <c r="AC19" s="26">
        <v>8</v>
      </c>
      <c r="AD19" s="27">
        <v>6</v>
      </c>
    </row>
    <row r="20" spans="1:30" s="15" customFormat="1" ht="12" customHeight="1">
      <c r="A20" s="16">
        <v>17</v>
      </c>
      <c r="B20" s="170"/>
      <c r="C20" s="160">
        <f t="shared" si="0"/>
        <v>43941</v>
      </c>
      <c r="D20" s="161" t="s">
        <v>109</v>
      </c>
      <c r="E20" s="160">
        <f t="shared" si="1"/>
        <v>43947</v>
      </c>
      <c r="F20" s="151"/>
      <c r="G20" s="162">
        <v>4</v>
      </c>
      <c r="H20" s="163">
        <v>3</v>
      </c>
      <c r="I20" s="164">
        <v>3</v>
      </c>
      <c r="J20" s="165">
        <v>40</v>
      </c>
      <c r="K20" s="165">
        <v>84</v>
      </c>
      <c r="L20" s="165">
        <v>7</v>
      </c>
      <c r="M20" s="165">
        <v>0</v>
      </c>
      <c r="N20" s="165">
        <v>10</v>
      </c>
      <c r="O20" s="165">
        <v>18</v>
      </c>
      <c r="P20" s="156"/>
      <c r="Q20" s="165">
        <v>0</v>
      </c>
      <c r="R20" s="165">
        <v>5</v>
      </c>
      <c r="S20" s="163">
        <v>0</v>
      </c>
      <c r="T20" s="166">
        <v>7</v>
      </c>
      <c r="U20" s="163">
        <v>0</v>
      </c>
      <c r="V20" s="165">
        <v>0</v>
      </c>
      <c r="W20" s="165">
        <v>0</v>
      </c>
      <c r="X20" s="165">
        <v>0</v>
      </c>
      <c r="Y20" s="166"/>
      <c r="Z20" s="21"/>
      <c r="AA20" s="25">
        <v>61</v>
      </c>
      <c r="AB20" s="26">
        <v>37</v>
      </c>
      <c r="AC20" s="26">
        <v>8</v>
      </c>
      <c r="AD20" s="27">
        <v>6</v>
      </c>
    </row>
    <row r="21" spans="1:30" s="15" customFormat="1" ht="12" customHeight="1">
      <c r="A21" s="16">
        <v>18</v>
      </c>
      <c r="B21" s="170"/>
      <c r="C21" s="160">
        <f t="shared" si="0"/>
        <v>43948</v>
      </c>
      <c r="D21" s="161" t="s">
        <v>109</v>
      </c>
      <c r="E21" s="160">
        <f t="shared" si="1"/>
        <v>43954</v>
      </c>
      <c r="F21" s="151"/>
      <c r="G21" s="162">
        <v>1</v>
      </c>
      <c r="H21" s="163">
        <v>1</v>
      </c>
      <c r="I21" s="164">
        <v>6</v>
      </c>
      <c r="J21" s="165">
        <v>44</v>
      </c>
      <c r="K21" s="165">
        <v>84</v>
      </c>
      <c r="L21" s="165">
        <v>3</v>
      </c>
      <c r="M21" s="165">
        <v>2</v>
      </c>
      <c r="N21" s="165">
        <v>10</v>
      </c>
      <c r="O21" s="165">
        <v>20</v>
      </c>
      <c r="P21" s="156"/>
      <c r="Q21" s="165">
        <v>0</v>
      </c>
      <c r="R21" s="165">
        <v>7</v>
      </c>
      <c r="S21" s="163">
        <v>0</v>
      </c>
      <c r="T21" s="166">
        <v>5</v>
      </c>
      <c r="U21" s="163">
        <v>0</v>
      </c>
      <c r="V21" s="165">
        <v>0</v>
      </c>
      <c r="W21" s="165">
        <v>0</v>
      </c>
      <c r="X21" s="165">
        <v>0</v>
      </c>
      <c r="Y21" s="166"/>
      <c r="Z21" s="21"/>
      <c r="AA21" s="25">
        <v>61</v>
      </c>
      <c r="AB21" s="26">
        <v>37</v>
      </c>
      <c r="AC21" s="26">
        <v>8</v>
      </c>
      <c r="AD21" s="27">
        <v>6</v>
      </c>
    </row>
    <row r="22" spans="1:30" s="15" customFormat="1" ht="12" customHeight="1">
      <c r="A22" s="16">
        <v>19</v>
      </c>
      <c r="B22" s="170"/>
      <c r="C22" s="160">
        <f t="shared" si="0"/>
        <v>43955</v>
      </c>
      <c r="D22" s="161" t="s">
        <v>109</v>
      </c>
      <c r="E22" s="160">
        <f t="shared" si="1"/>
        <v>43961</v>
      </c>
      <c r="F22" s="151"/>
      <c r="G22" s="162">
        <v>1</v>
      </c>
      <c r="H22" s="163">
        <v>1</v>
      </c>
      <c r="I22" s="164">
        <v>2</v>
      </c>
      <c r="J22" s="165">
        <v>27</v>
      </c>
      <c r="K22" s="165">
        <v>40</v>
      </c>
      <c r="L22" s="165">
        <v>5</v>
      </c>
      <c r="M22" s="165">
        <v>0</v>
      </c>
      <c r="N22" s="165">
        <v>5</v>
      </c>
      <c r="O22" s="165">
        <v>19</v>
      </c>
      <c r="P22" s="156"/>
      <c r="Q22" s="165">
        <v>0</v>
      </c>
      <c r="R22" s="165">
        <v>2</v>
      </c>
      <c r="S22" s="163">
        <v>0</v>
      </c>
      <c r="T22" s="166">
        <v>3</v>
      </c>
      <c r="U22" s="163">
        <v>0</v>
      </c>
      <c r="V22" s="165">
        <v>0</v>
      </c>
      <c r="W22" s="165">
        <v>0</v>
      </c>
      <c r="X22" s="165">
        <v>0</v>
      </c>
      <c r="Y22" s="166"/>
      <c r="Z22" s="21"/>
      <c r="AA22" s="25">
        <v>61</v>
      </c>
      <c r="AB22" s="26">
        <v>37</v>
      </c>
      <c r="AC22" s="26">
        <v>8</v>
      </c>
      <c r="AD22" s="27">
        <v>6</v>
      </c>
    </row>
    <row r="23" spans="1:30" s="15" customFormat="1" ht="12" customHeight="1">
      <c r="A23" s="16">
        <v>20</v>
      </c>
      <c r="B23" s="170"/>
      <c r="C23" s="160">
        <f t="shared" si="0"/>
        <v>43962</v>
      </c>
      <c r="D23" s="161" t="s">
        <v>109</v>
      </c>
      <c r="E23" s="160">
        <f t="shared" si="1"/>
        <v>43968</v>
      </c>
      <c r="F23" s="151"/>
      <c r="G23" s="162">
        <v>0</v>
      </c>
      <c r="H23" s="163">
        <v>0</v>
      </c>
      <c r="I23" s="164">
        <v>2</v>
      </c>
      <c r="J23" s="165">
        <v>52</v>
      </c>
      <c r="K23" s="165">
        <v>76</v>
      </c>
      <c r="L23" s="165">
        <v>6</v>
      </c>
      <c r="M23" s="165">
        <v>0</v>
      </c>
      <c r="N23" s="165">
        <v>7</v>
      </c>
      <c r="O23" s="165">
        <v>21</v>
      </c>
      <c r="P23" s="156"/>
      <c r="Q23" s="165">
        <v>1</v>
      </c>
      <c r="R23" s="165">
        <v>2</v>
      </c>
      <c r="S23" s="163">
        <v>0</v>
      </c>
      <c r="T23" s="166">
        <v>8</v>
      </c>
      <c r="U23" s="163">
        <v>0</v>
      </c>
      <c r="V23" s="165">
        <v>0</v>
      </c>
      <c r="W23" s="165">
        <v>0</v>
      </c>
      <c r="X23" s="165">
        <v>0</v>
      </c>
      <c r="Y23" s="166"/>
      <c r="Z23" s="21"/>
      <c r="AA23" s="25">
        <v>61</v>
      </c>
      <c r="AB23" s="26">
        <v>37</v>
      </c>
      <c r="AC23" s="26">
        <v>8</v>
      </c>
      <c r="AD23" s="27">
        <v>6</v>
      </c>
    </row>
    <row r="24" spans="1:30" s="15" customFormat="1" ht="12" customHeight="1">
      <c r="A24" s="16">
        <v>21</v>
      </c>
      <c r="B24" s="170"/>
      <c r="C24" s="160">
        <f t="shared" si="0"/>
        <v>43969</v>
      </c>
      <c r="D24" s="161" t="s">
        <v>109</v>
      </c>
      <c r="E24" s="160">
        <f t="shared" si="1"/>
        <v>43975</v>
      </c>
      <c r="F24" s="151"/>
      <c r="G24" s="162">
        <v>0</v>
      </c>
      <c r="H24" s="163">
        <v>0</v>
      </c>
      <c r="I24" s="164">
        <v>1</v>
      </c>
      <c r="J24" s="165">
        <v>30</v>
      </c>
      <c r="K24" s="165">
        <v>58</v>
      </c>
      <c r="L24" s="165">
        <v>1</v>
      </c>
      <c r="M24" s="165">
        <v>0</v>
      </c>
      <c r="N24" s="165">
        <v>4</v>
      </c>
      <c r="O24" s="165">
        <v>24</v>
      </c>
      <c r="P24" s="156"/>
      <c r="Q24" s="165">
        <v>0</v>
      </c>
      <c r="R24" s="165">
        <v>2</v>
      </c>
      <c r="S24" s="163">
        <v>0</v>
      </c>
      <c r="T24" s="166">
        <v>8</v>
      </c>
      <c r="U24" s="163">
        <v>1</v>
      </c>
      <c r="V24" s="165">
        <v>0</v>
      </c>
      <c r="W24" s="165">
        <v>0</v>
      </c>
      <c r="X24" s="165">
        <v>0</v>
      </c>
      <c r="Y24" s="166"/>
      <c r="Z24" s="21"/>
      <c r="AA24" s="25">
        <v>61</v>
      </c>
      <c r="AB24" s="26">
        <v>37</v>
      </c>
      <c r="AC24" s="26">
        <v>8</v>
      </c>
      <c r="AD24" s="27">
        <v>6</v>
      </c>
    </row>
    <row r="25" spans="1:30" s="15" customFormat="1" ht="12" customHeight="1">
      <c r="A25" s="16">
        <v>22</v>
      </c>
      <c r="B25" s="170"/>
      <c r="C25" s="160">
        <f t="shared" si="0"/>
        <v>43976</v>
      </c>
      <c r="D25" s="161" t="s">
        <v>109</v>
      </c>
      <c r="E25" s="160">
        <f t="shared" si="1"/>
        <v>43982</v>
      </c>
      <c r="F25" s="151"/>
      <c r="G25" s="162">
        <v>0</v>
      </c>
      <c r="H25" s="163">
        <v>0</v>
      </c>
      <c r="I25" s="164">
        <v>2</v>
      </c>
      <c r="J25" s="165">
        <v>54</v>
      </c>
      <c r="K25" s="165">
        <v>78</v>
      </c>
      <c r="L25" s="165">
        <v>2</v>
      </c>
      <c r="M25" s="165">
        <v>1</v>
      </c>
      <c r="N25" s="165">
        <v>3</v>
      </c>
      <c r="O25" s="165">
        <v>28</v>
      </c>
      <c r="P25" s="156"/>
      <c r="Q25" s="165">
        <v>0</v>
      </c>
      <c r="R25" s="165">
        <v>3</v>
      </c>
      <c r="S25" s="163">
        <v>0</v>
      </c>
      <c r="T25" s="166">
        <v>9</v>
      </c>
      <c r="U25" s="163">
        <v>0</v>
      </c>
      <c r="V25" s="165">
        <v>0</v>
      </c>
      <c r="W25" s="165">
        <v>0</v>
      </c>
      <c r="X25" s="165">
        <v>0</v>
      </c>
      <c r="Y25" s="166"/>
      <c r="Z25" s="21"/>
      <c r="AA25" s="25">
        <v>61</v>
      </c>
      <c r="AB25" s="26">
        <v>37</v>
      </c>
      <c r="AC25" s="26">
        <v>8</v>
      </c>
      <c r="AD25" s="27">
        <v>6</v>
      </c>
    </row>
    <row r="26" spans="1:30" s="15" customFormat="1" ht="12" customHeight="1">
      <c r="A26" s="16">
        <v>23</v>
      </c>
      <c r="B26" s="170"/>
      <c r="C26" s="160">
        <f t="shared" si="0"/>
        <v>43983</v>
      </c>
      <c r="D26" s="161" t="s">
        <v>109</v>
      </c>
      <c r="E26" s="160">
        <f t="shared" si="1"/>
        <v>43989</v>
      </c>
      <c r="F26" s="151"/>
      <c r="G26" s="162">
        <v>0</v>
      </c>
      <c r="H26" s="163">
        <v>0</v>
      </c>
      <c r="I26" s="164">
        <v>4</v>
      </c>
      <c r="J26" s="165">
        <v>51</v>
      </c>
      <c r="K26" s="165">
        <v>113</v>
      </c>
      <c r="L26" s="165">
        <v>0</v>
      </c>
      <c r="M26" s="165">
        <v>3</v>
      </c>
      <c r="N26" s="165">
        <v>4</v>
      </c>
      <c r="O26" s="165">
        <v>36</v>
      </c>
      <c r="P26" s="156"/>
      <c r="Q26" s="165">
        <v>0</v>
      </c>
      <c r="R26" s="165">
        <v>2</v>
      </c>
      <c r="S26" s="163">
        <v>1</v>
      </c>
      <c r="T26" s="166">
        <v>6</v>
      </c>
      <c r="U26" s="163">
        <v>0</v>
      </c>
      <c r="V26" s="165">
        <v>1</v>
      </c>
      <c r="W26" s="165">
        <v>0</v>
      </c>
      <c r="X26" s="165">
        <v>0</v>
      </c>
      <c r="Y26" s="166"/>
      <c r="Z26" s="21"/>
      <c r="AA26" s="25">
        <v>61</v>
      </c>
      <c r="AB26" s="26">
        <v>37</v>
      </c>
      <c r="AC26" s="26">
        <v>8</v>
      </c>
      <c r="AD26" s="27">
        <v>6</v>
      </c>
    </row>
    <row r="27" spans="1:30" s="15" customFormat="1" ht="12" customHeight="1">
      <c r="A27" s="16">
        <v>24</v>
      </c>
      <c r="B27" s="170"/>
      <c r="C27" s="160">
        <f t="shared" si="0"/>
        <v>43990</v>
      </c>
      <c r="D27" s="161" t="s">
        <v>109</v>
      </c>
      <c r="E27" s="160">
        <f t="shared" si="1"/>
        <v>43996</v>
      </c>
      <c r="F27" s="151"/>
      <c r="G27" s="162">
        <v>0</v>
      </c>
      <c r="H27" s="163">
        <v>0</v>
      </c>
      <c r="I27" s="164">
        <v>4</v>
      </c>
      <c r="J27" s="165">
        <v>47</v>
      </c>
      <c r="K27" s="165">
        <v>122</v>
      </c>
      <c r="L27" s="165">
        <v>3</v>
      </c>
      <c r="M27" s="165">
        <v>1</v>
      </c>
      <c r="N27" s="165">
        <v>1</v>
      </c>
      <c r="O27" s="165">
        <v>43</v>
      </c>
      <c r="P27" s="156"/>
      <c r="Q27" s="165">
        <v>1</v>
      </c>
      <c r="R27" s="165">
        <v>2</v>
      </c>
      <c r="S27" s="163">
        <v>0</v>
      </c>
      <c r="T27" s="166">
        <v>7</v>
      </c>
      <c r="U27" s="163">
        <v>0</v>
      </c>
      <c r="V27" s="165">
        <v>0</v>
      </c>
      <c r="W27" s="165">
        <v>0</v>
      </c>
      <c r="X27" s="165">
        <v>0</v>
      </c>
      <c r="Y27" s="166"/>
      <c r="Z27" s="21"/>
      <c r="AA27" s="25">
        <v>61</v>
      </c>
      <c r="AB27" s="26">
        <v>37</v>
      </c>
      <c r="AC27" s="26">
        <v>8</v>
      </c>
      <c r="AD27" s="27">
        <v>6</v>
      </c>
    </row>
    <row r="28" spans="1:30" s="15" customFormat="1" ht="12" customHeight="1">
      <c r="A28" s="16">
        <v>25</v>
      </c>
      <c r="B28" s="170"/>
      <c r="C28" s="160">
        <f t="shared" si="0"/>
        <v>43997</v>
      </c>
      <c r="D28" s="161" t="s">
        <v>109</v>
      </c>
      <c r="E28" s="160">
        <f t="shared" si="1"/>
        <v>44003</v>
      </c>
      <c r="F28" s="151"/>
      <c r="G28" s="162">
        <v>0</v>
      </c>
      <c r="H28" s="163">
        <v>0</v>
      </c>
      <c r="I28" s="164">
        <v>3</v>
      </c>
      <c r="J28" s="165">
        <v>31</v>
      </c>
      <c r="K28" s="165">
        <v>115</v>
      </c>
      <c r="L28" s="165">
        <v>5</v>
      </c>
      <c r="M28" s="165">
        <v>2</v>
      </c>
      <c r="N28" s="165">
        <v>2</v>
      </c>
      <c r="O28" s="165">
        <v>27</v>
      </c>
      <c r="P28" s="156"/>
      <c r="Q28" s="165">
        <v>1</v>
      </c>
      <c r="R28" s="165">
        <v>9</v>
      </c>
      <c r="S28" s="163">
        <v>0</v>
      </c>
      <c r="T28" s="166">
        <v>5</v>
      </c>
      <c r="U28" s="163">
        <v>0</v>
      </c>
      <c r="V28" s="165">
        <v>0</v>
      </c>
      <c r="W28" s="165">
        <v>0</v>
      </c>
      <c r="X28" s="165">
        <v>0</v>
      </c>
      <c r="Y28" s="166"/>
      <c r="Z28" s="21"/>
      <c r="AA28" s="25">
        <v>61</v>
      </c>
      <c r="AB28" s="26">
        <v>37</v>
      </c>
      <c r="AC28" s="26">
        <v>8</v>
      </c>
      <c r="AD28" s="27">
        <v>6</v>
      </c>
    </row>
    <row r="29" spans="1:30" s="15" customFormat="1" ht="12" customHeight="1">
      <c r="A29" s="16">
        <v>26</v>
      </c>
      <c r="B29" s="170"/>
      <c r="C29" s="160">
        <f t="shared" si="0"/>
        <v>44004</v>
      </c>
      <c r="D29" s="161" t="s">
        <v>109</v>
      </c>
      <c r="E29" s="160">
        <f t="shared" si="1"/>
        <v>44010</v>
      </c>
      <c r="F29" s="151"/>
      <c r="G29" s="162">
        <v>1</v>
      </c>
      <c r="H29" s="163">
        <v>0</v>
      </c>
      <c r="I29" s="164">
        <v>2</v>
      </c>
      <c r="J29" s="165">
        <v>59</v>
      </c>
      <c r="K29" s="165">
        <v>117</v>
      </c>
      <c r="L29" s="165">
        <v>1</v>
      </c>
      <c r="M29" s="165">
        <v>3</v>
      </c>
      <c r="N29" s="165">
        <v>2</v>
      </c>
      <c r="O29" s="165">
        <v>24</v>
      </c>
      <c r="P29" s="156"/>
      <c r="Q29" s="165">
        <v>0</v>
      </c>
      <c r="R29" s="165">
        <v>7</v>
      </c>
      <c r="S29" s="163">
        <v>0</v>
      </c>
      <c r="T29" s="166">
        <v>6</v>
      </c>
      <c r="U29" s="163">
        <v>1</v>
      </c>
      <c r="V29" s="165">
        <v>0</v>
      </c>
      <c r="W29" s="165">
        <v>0</v>
      </c>
      <c r="X29" s="165">
        <v>0</v>
      </c>
      <c r="Y29" s="166"/>
      <c r="Z29" s="21"/>
      <c r="AA29" s="25">
        <v>61</v>
      </c>
      <c r="AB29" s="26">
        <v>37</v>
      </c>
      <c r="AC29" s="26">
        <v>8</v>
      </c>
      <c r="AD29" s="27">
        <v>6</v>
      </c>
    </row>
    <row r="30" spans="1:30" s="15" customFormat="1" ht="12" customHeight="1">
      <c r="A30" s="16">
        <v>27</v>
      </c>
      <c r="B30" s="170"/>
      <c r="C30" s="160">
        <f t="shared" si="0"/>
        <v>44011</v>
      </c>
      <c r="D30" s="161" t="s">
        <v>109</v>
      </c>
      <c r="E30" s="160">
        <f t="shared" si="1"/>
        <v>44017</v>
      </c>
      <c r="F30" s="151"/>
      <c r="G30" s="162">
        <v>0</v>
      </c>
      <c r="H30" s="163">
        <v>0</v>
      </c>
      <c r="I30" s="164">
        <v>6</v>
      </c>
      <c r="J30" s="165">
        <v>46</v>
      </c>
      <c r="K30" s="165">
        <v>118</v>
      </c>
      <c r="L30" s="165">
        <v>4</v>
      </c>
      <c r="M30" s="165">
        <v>2</v>
      </c>
      <c r="N30" s="165">
        <v>0</v>
      </c>
      <c r="O30" s="165">
        <v>35</v>
      </c>
      <c r="P30" s="156"/>
      <c r="Q30" s="165">
        <v>2</v>
      </c>
      <c r="R30" s="165">
        <v>4</v>
      </c>
      <c r="S30" s="163">
        <v>1</v>
      </c>
      <c r="T30" s="166">
        <v>10</v>
      </c>
      <c r="U30" s="163">
        <v>0</v>
      </c>
      <c r="V30" s="165">
        <v>0</v>
      </c>
      <c r="W30" s="165">
        <v>0</v>
      </c>
      <c r="X30" s="165">
        <v>1</v>
      </c>
      <c r="Y30" s="166"/>
      <c r="Z30" s="21"/>
      <c r="AA30" s="25">
        <v>61</v>
      </c>
      <c r="AB30" s="26">
        <v>37</v>
      </c>
      <c r="AC30" s="26">
        <v>8</v>
      </c>
      <c r="AD30" s="27">
        <v>6</v>
      </c>
    </row>
    <row r="31" spans="1:30" s="52" customFormat="1" ht="12" customHeight="1">
      <c r="A31" s="16">
        <v>28</v>
      </c>
      <c r="B31" s="170"/>
      <c r="C31" s="160">
        <f t="shared" si="0"/>
        <v>44018</v>
      </c>
      <c r="D31" s="161" t="s">
        <v>109</v>
      </c>
      <c r="E31" s="160">
        <f t="shared" si="1"/>
        <v>44024</v>
      </c>
      <c r="F31" s="151"/>
      <c r="G31" s="162">
        <v>0</v>
      </c>
      <c r="H31" s="163">
        <v>0</v>
      </c>
      <c r="I31" s="164">
        <v>1</v>
      </c>
      <c r="J31" s="165">
        <v>38</v>
      </c>
      <c r="K31" s="165">
        <v>127</v>
      </c>
      <c r="L31" s="165">
        <v>5</v>
      </c>
      <c r="M31" s="165">
        <v>0</v>
      </c>
      <c r="N31" s="165">
        <v>0</v>
      </c>
      <c r="O31" s="165">
        <v>39</v>
      </c>
      <c r="P31" s="156"/>
      <c r="Q31" s="165">
        <v>0</v>
      </c>
      <c r="R31" s="165">
        <v>3</v>
      </c>
      <c r="S31" s="163">
        <v>2</v>
      </c>
      <c r="T31" s="166">
        <v>3</v>
      </c>
      <c r="U31" s="163">
        <v>0</v>
      </c>
      <c r="V31" s="165">
        <v>0</v>
      </c>
      <c r="W31" s="165">
        <v>0</v>
      </c>
      <c r="X31" s="165">
        <v>0</v>
      </c>
      <c r="Y31" s="166"/>
      <c r="Z31" s="21"/>
      <c r="AA31" s="25">
        <v>61</v>
      </c>
      <c r="AB31" s="26">
        <v>37</v>
      </c>
      <c r="AC31" s="26">
        <v>8</v>
      </c>
      <c r="AD31" s="27">
        <v>6</v>
      </c>
    </row>
    <row r="32" spans="1:30" s="52" customFormat="1" ht="12" customHeight="1">
      <c r="A32" s="16">
        <v>29</v>
      </c>
      <c r="B32" s="170"/>
      <c r="C32" s="160">
        <f t="shared" si="0"/>
        <v>44025</v>
      </c>
      <c r="D32" s="161" t="s">
        <v>109</v>
      </c>
      <c r="E32" s="160">
        <f t="shared" si="1"/>
        <v>44031</v>
      </c>
      <c r="F32" s="151"/>
      <c r="G32" s="162">
        <v>1</v>
      </c>
      <c r="H32" s="163">
        <v>0</v>
      </c>
      <c r="I32" s="164">
        <v>10</v>
      </c>
      <c r="J32" s="165">
        <v>46</v>
      </c>
      <c r="K32" s="165">
        <v>130</v>
      </c>
      <c r="L32" s="165">
        <v>6</v>
      </c>
      <c r="M32" s="165">
        <v>0</v>
      </c>
      <c r="N32" s="165">
        <v>2</v>
      </c>
      <c r="O32" s="165">
        <v>23</v>
      </c>
      <c r="P32" s="156"/>
      <c r="Q32" s="165">
        <v>1</v>
      </c>
      <c r="R32" s="165">
        <v>2</v>
      </c>
      <c r="S32" s="163">
        <v>0</v>
      </c>
      <c r="T32" s="166">
        <v>6</v>
      </c>
      <c r="U32" s="163">
        <v>0</v>
      </c>
      <c r="V32" s="165">
        <v>0</v>
      </c>
      <c r="W32" s="165">
        <v>0</v>
      </c>
      <c r="X32" s="165">
        <v>0</v>
      </c>
      <c r="Y32" s="166"/>
      <c r="Z32" s="21"/>
      <c r="AA32" s="25">
        <v>61</v>
      </c>
      <c r="AB32" s="26">
        <v>37</v>
      </c>
      <c r="AC32" s="26">
        <v>8</v>
      </c>
      <c r="AD32" s="27">
        <v>6</v>
      </c>
    </row>
    <row r="33" spans="1:30" s="52" customFormat="1" ht="12" customHeight="1">
      <c r="A33" s="16">
        <v>30</v>
      </c>
      <c r="B33" s="170"/>
      <c r="C33" s="160">
        <f t="shared" si="0"/>
        <v>44032</v>
      </c>
      <c r="D33" s="161" t="s">
        <v>109</v>
      </c>
      <c r="E33" s="160">
        <f t="shared" si="1"/>
        <v>44038</v>
      </c>
      <c r="F33" s="151"/>
      <c r="G33" s="162">
        <v>0</v>
      </c>
      <c r="H33" s="163">
        <v>0</v>
      </c>
      <c r="I33" s="164">
        <v>8</v>
      </c>
      <c r="J33" s="165">
        <v>16</v>
      </c>
      <c r="K33" s="165">
        <v>94</v>
      </c>
      <c r="L33" s="165">
        <v>2</v>
      </c>
      <c r="M33" s="165">
        <v>0</v>
      </c>
      <c r="N33" s="165">
        <v>3</v>
      </c>
      <c r="O33" s="165">
        <v>23</v>
      </c>
      <c r="P33" s="156"/>
      <c r="Q33" s="165">
        <v>0</v>
      </c>
      <c r="R33" s="165">
        <v>0</v>
      </c>
      <c r="S33" s="163">
        <v>0</v>
      </c>
      <c r="T33" s="166">
        <v>6</v>
      </c>
      <c r="U33" s="163">
        <v>0</v>
      </c>
      <c r="V33" s="165">
        <v>0</v>
      </c>
      <c r="W33" s="165">
        <v>0</v>
      </c>
      <c r="X33" s="165">
        <v>0</v>
      </c>
      <c r="Y33" s="166"/>
      <c r="Z33" s="21"/>
      <c r="AA33" s="25">
        <v>61</v>
      </c>
      <c r="AB33" s="26">
        <v>37</v>
      </c>
      <c r="AC33" s="26">
        <v>8</v>
      </c>
      <c r="AD33" s="27">
        <v>6</v>
      </c>
    </row>
    <row r="34" spans="1:30" s="52" customFormat="1" ht="12" customHeight="1">
      <c r="A34" s="16">
        <v>31</v>
      </c>
      <c r="B34" s="170"/>
      <c r="C34" s="160">
        <f t="shared" si="0"/>
        <v>44039</v>
      </c>
      <c r="D34" s="161" t="s">
        <v>109</v>
      </c>
      <c r="E34" s="160">
        <f t="shared" si="1"/>
        <v>44045</v>
      </c>
      <c r="F34" s="151"/>
      <c r="G34" s="162">
        <v>0</v>
      </c>
      <c r="H34" s="163">
        <v>1</v>
      </c>
      <c r="I34" s="164">
        <v>3</v>
      </c>
      <c r="J34" s="165">
        <v>28</v>
      </c>
      <c r="K34" s="165">
        <v>103</v>
      </c>
      <c r="L34" s="165">
        <v>10</v>
      </c>
      <c r="M34" s="165">
        <v>5</v>
      </c>
      <c r="N34" s="165">
        <v>3</v>
      </c>
      <c r="O34" s="165">
        <v>28</v>
      </c>
      <c r="P34" s="156"/>
      <c r="Q34" s="165">
        <v>1</v>
      </c>
      <c r="R34" s="165">
        <v>2</v>
      </c>
      <c r="S34" s="163">
        <v>0</v>
      </c>
      <c r="T34" s="166">
        <v>10</v>
      </c>
      <c r="U34" s="163">
        <v>0</v>
      </c>
      <c r="V34" s="165">
        <v>0</v>
      </c>
      <c r="W34" s="165">
        <v>0</v>
      </c>
      <c r="X34" s="165">
        <v>1</v>
      </c>
      <c r="Y34" s="166"/>
      <c r="Z34" s="21"/>
      <c r="AA34" s="25">
        <v>61</v>
      </c>
      <c r="AB34" s="26">
        <v>37</v>
      </c>
      <c r="AC34" s="26">
        <v>8</v>
      </c>
      <c r="AD34" s="27">
        <v>6</v>
      </c>
    </row>
    <row r="35" spans="1:30" s="52" customFormat="1" ht="12" customHeight="1">
      <c r="A35" s="16">
        <v>32</v>
      </c>
      <c r="B35" s="170"/>
      <c r="C35" s="160">
        <f t="shared" si="0"/>
        <v>44046</v>
      </c>
      <c r="D35" s="161" t="s">
        <v>109</v>
      </c>
      <c r="E35" s="160">
        <f t="shared" si="1"/>
        <v>44052</v>
      </c>
      <c r="F35" s="151"/>
      <c r="G35" s="162">
        <v>0</v>
      </c>
      <c r="H35" s="163">
        <v>1</v>
      </c>
      <c r="I35" s="164">
        <v>4</v>
      </c>
      <c r="J35" s="165">
        <v>23</v>
      </c>
      <c r="K35" s="165">
        <v>87</v>
      </c>
      <c r="L35" s="165">
        <v>8</v>
      </c>
      <c r="M35" s="165">
        <v>1</v>
      </c>
      <c r="N35" s="165">
        <v>1</v>
      </c>
      <c r="O35" s="165">
        <v>21</v>
      </c>
      <c r="P35" s="156"/>
      <c r="Q35" s="165">
        <v>7</v>
      </c>
      <c r="R35" s="165">
        <v>4</v>
      </c>
      <c r="S35" s="163">
        <v>0</v>
      </c>
      <c r="T35" s="166">
        <v>9</v>
      </c>
      <c r="U35" s="163">
        <v>0</v>
      </c>
      <c r="V35" s="165">
        <v>0</v>
      </c>
      <c r="W35" s="165">
        <v>0</v>
      </c>
      <c r="X35" s="165">
        <v>0</v>
      </c>
      <c r="Y35" s="166"/>
      <c r="Z35" s="21"/>
      <c r="AA35" s="25">
        <v>61</v>
      </c>
      <c r="AB35" s="26">
        <v>37</v>
      </c>
      <c r="AC35" s="26">
        <v>8</v>
      </c>
      <c r="AD35" s="27">
        <v>6</v>
      </c>
    </row>
    <row r="36" spans="1:30" s="52" customFormat="1" ht="12" customHeight="1">
      <c r="A36" s="16">
        <v>33</v>
      </c>
      <c r="B36" s="170"/>
      <c r="C36" s="160">
        <f t="shared" si="0"/>
        <v>44053</v>
      </c>
      <c r="D36" s="161" t="s">
        <v>109</v>
      </c>
      <c r="E36" s="160">
        <f t="shared" si="1"/>
        <v>44059</v>
      </c>
      <c r="F36" s="151"/>
      <c r="G36" s="162">
        <v>0</v>
      </c>
      <c r="H36" s="163">
        <v>1</v>
      </c>
      <c r="I36" s="164">
        <v>2</v>
      </c>
      <c r="J36" s="165">
        <v>10</v>
      </c>
      <c r="K36" s="165">
        <v>73</v>
      </c>
      <c r="L36" s="165">
        <v>3</v>
      </c>
      <c r="M36" s="165">
        <v>0</v>
      </c>
      <c r="N36" s="165">
        <v>0</v>
      </c>
      <c r="O36" s="165">
        <v>21</v>
      </c>
      <c r="P36" s="156"/>
      <c r="Q36" s="165">
        <v>4</v>
      </c>
      <c r="R36" s="165">
        <v>0</v>
      </c>
      <c r="S36" s="163">
        <v>0</v>
      </c>
      <c r="T36" s="166">
        <v>4</v>
      </c>
      <c r="U36" s="163">
        <v>0</v>
      </c>
      <c r="V36" s="165">
        <v>0</v>
      </c>
      <c r="W36" s="165">
        <v>0</v>
      </c>
      <c r="X36" s="165">
        <v>0</v>
      </c>
      <c r="Y36" s="166"/>
      <c r="Z36" s="21"/>
      <c r="AA36" s="25">
        <v>61</v>
      </c>
      <c r="AB36" s="26">
        <v>37</v>
      </c>
      <c r="AC36" s="26">
        <v>8</v>
      </c>
      <c r="AD36" s="27">
        <v>6</v>
      </c>
    </row>
    <row r="37" spans="1:30" s="52" customFormat="1" ht="12" customHeight="1">
      <c r="A37" s="16">
        <v>34</v>
      </c>
      <c r="B37" s="170"/>
      <c r="C37" s="160">
        <f t="shared" si="0"/>
        <v>44060</v>
      </c>
      <c r="D37" s="161" t="s">
        <v>109</v>
      </c>
      <c r="E37" s="160">
        <f t="shared" si="1"/>
        <v>44066</v>
      </c>
      <c r="F37" s="151"/>
      <c r="G37" s="162">
        <v>0</v>
      </c>
      <c r="H37" s="163">
        <v>0</v>
      </c>
      <c r="I37" s="164">
        <v>7</v>
      </c>
      <c r="J37" s="165">
        <v>24</v>
      </c>
      <c r="K37" s="165">
        <v>88</v>
      </c>
      <c r="L37" s="165">
        <v>6</v>
      </c>
      <c r="M37" s="165">
        <v>3</v>
      </c>
      <c r="N37" s="165">
        <v>0</v>
      </c>
      <c r="O37" s="165">
        <v>28</v>
      </c>
      <c r="P37" s="156"/>
      <c r="Q37" s="165">
        <v>5</v>
      </c>
      <c r="R37" s="165">
        <v>5</v>
      </c>
      <c r="S37" s="163">
        <v>0</v>
      </c>
      <c r="T37" s="166">
        <v>5</v>
      </c>
      <c r="U37" s="163">
        <v>0</v>
      </c>
      <c r="V37" s="165">
        <v>0</v>
      </c>
      <c r="W37" s="165">
        <v>0</v>
      </c>
      <c r="X37" s="165">
        <v>0</v>
      </c>
      <c r="Y37" s="166"/>
      <c r="Z37" s="21"/>
      <c r="AA37" s="25">
        <v>61</v>
      </c>
      <c r="AB37" s="26">
        <v>37</v>
      </c>
      <c r="AC37" s="26">
        <v>8</v>
      </c>
      <c r="AD37" s="27">
        <v>6</v>
      </c>
    </row>
    <row r="38" spans="1:30" s="52" customFormat="1" ht="12" customHeight="1">
      <c r="A38" s="16">
        <v>35</v>
      </c>
      <c r="B38" s="170"/>
      <c r="C38" s="160">
        <f t="shared" si="0"/>
        <v>44067</v>
      </c>
      <c r="D38" s="161" t="s">
        <v>109</v>
      </c>
      <c r="E38" s="160">
        <f t="shared" si="1"/>
        <v>44073</v>
      </c>
      <c r="F38" s="151"/>
      <c r="G38" s="162">
        <v>0</v>
      </c>
      <c r="H38" s="163">
        <v>0</v>
      </c>
      <c r="I38" s="164">
        <v>8</v>
      </c>
      <c r="J38" s="165">
        <v>18</v>
      </c>
      <c r="K38" s="165">
        <v>103</v>
      </c>
      <c r="L38" s="165">
        <v>6</v>
      </c>
      <c r="M38" s="165">
        <v>2</v>
      </c>
      <c r="N38" s="165">
        <v>1</v>
      </c>
      <c r="O38" s="165">
        <v>33</v>
      </c>
      <c r="P38" s="156"/>
      <c r="Q38" s="165">
        <v>6</v>
      </c>
      <c r="R38" s="165">
        <v>2</v>
      </c>
      <c r="S38" s="163">
        <v>0</v>
      </c>
      <c r="T38" s="166">
        <v>9</v>
      </c>
      <c r="U38" s="163">
        <v>0</v>
      </c>
      <c r="V38" s="165">
        <v>1</v>
      </c>
      <c r="W38" s="165">
        <v>0</v>
      </c>
      <c r="X38" s="165">
        <v>0</v>
      </c>
      <c r="Y38" s="166"/>
      <c r="Z38" s="21"/>
      <c r="AA38" s="25">
        <v>61</v>
      </c>
      <c r="AB38" s="26">
        <v>37</v>
      </c>
      <c r="AC38" s="26">
        <v>8</v>
      </c>
      <c r="AD38" s="27">
        <v>6</v>
      </c>
    </row>
    <row r="39" spans="1:30" s="52" customFormat="1" ht="12" customHeight="1">
      <c r="A39" s="16">
        <v>36</v>
      </c>
      <c r="B39" s="170"/>
      <c r="C39" s="160">
        <f t="shared" si="0"/>
        <v>44074</v>
      </c>
      <c r="D39" s="161" t="s">
        <v>109</v>
      </c>
      <c r="E39" s="160">
        <f t="shared" si="1"/>
        <v>44080</v>
      </c>
      <c r="F39" s="151"/>
      <c r="G39" s="162">
        <v>0</v>
      </c>
      <c r="H39" s="163">
        <v>0</v>
      </c>
      <c r="I39" s="164">
        <v>5</v>
      </c>
      <c r="J39" s="165">
        <v>28</v>
      </c>
      <c r="K39" s="165">
        <v>108</v>
      </c>
      <c r="L39" s="165">
        <v>3</v>
      </c>
      <c r="M39" s="165">
        <v>2</v>
      </c>
      <c r="N39" s="165">
        <v>0</v>
      </c>
      <c r="O39" s="165">
        <v>34</v>
      </c>
      <c r="P39" s="156"/>
      <c r="Q39" s="165">
        <v>7</v>
      </c>
      <c r="R39" s="165">
        <v>4</v>
      </c>
      <c r="S39" s="163">
        <v>0</v>
      </c>
      <c r="T39" s="166">
        <v>10</v>
      </c>
      <c r="U39" s="163">
        <v>0</v>
      </c>
      <c r="V39" s="165">
        <v>0</v>
      </c>
      <c r="W39" s="165">
        <v>0</v>
      </c>
      <c r="X39" s="165">
        <v>0</v>
      </c>
      <c r="Y39" s="166"/>
      <c r="Z39" s="21"/>
      <c r="AA39" s="25">
        <v>61</v>
      </c>
      <c r="AB39" s="26">
        <v>37</v>
      </c>
      <c r="AC39" s="26">
        <v>8</v>
      </c>
      <c r="AD39" s="27">
        <v>6</v>
      </c>
    </row>
    <row r="40" spans="1:30" s="52" customFormat="1" ht="12" customHeight="1">
      <c r="A40" s="16">
        <v>37</v>
      </c>
      <c r="B40" s="170"/>
      <c r="C40" s="160">
        <f t="shared" si="0"/>
        <v>44081</v>
      </c>
      <c r="D40" s="161" t="s">
        <v>109</v>
      </c>
      <c r="E40" s="160">
        <f t="shared" si="1"/>
        <v>44087</v>
      </c>
      <c r="F40" s="151"/>
      <c r="G40" s="162">
        <v>0</v>
      </c>
      <c r="H40" s="163">
        <v>0</v>
      </c>
      <c r="I40" s="164">
        <v>1</v>
      </c>
      <c r="J40" s="165">
        <v>42</v>
      </c>
      <c r="K40" s="165">
        <v>133</v>
      </c>
      <c r="L40" s="165">
        <v>6</v>
      </c>
      <c r="M40" s="165">
        <v>4</v>
      </c>
      <c r="N40" s="165">
        <v>1</v>
      </c>
      <c r="O40" s="165">
        <v>26</v>
      </c>
      <c r="P40" s="156"/>
      <c r="Q40" s="165">
        <v>8</v>
      </c>
      <c r="R40" s="165">
        <v>1</v>
      </c>
      <c r="S40" s="163">
        <v>0</v>
      </c>
      <c r="T40" s="166">
        <v>9</v>
      </c>
      <c r="U40" s="163">
        <v>0</v>
      </c>
      <c r="V40" s="165">
        <v>0</v>
      </c>
      <c r="W40" s="165">
        <v>0</v>
      </c>
      <c r="X40" s="165">
        <v>0</v>
      </c>
      <c r="Y40" s="166"/>
      <c r="Z40" s="21"/>
      <c r="AA40" s="25">
        <v>61</v>
      </c>
      <c r="AB40" s="26">
        <v>37</v>
      </c>
      <c r="AC40" s="26">
        <v>8</v>
      </c>
      <c r="AD40" s="27">
        <v>6</v>
      </c>
    </row>
    <row r="41" spans="1:30" s="52" customFormat="1" ht="12" customHeight="1">
      <c r="A41" s="16">
        <v>38</v>
      </c>
      <c r="B41" s="170"/>
      <c r="C41" s="160">
        <f t="shared" si="0"/>
        <v>44088</v>
      </c>
      <c r="D41" s="161" t="s">
        <v>109</v>
      </c>
      <c r="E41" s="160">
        <f t="shared" si="1"/>
        <v>44094</v>
      </c>
      <c r="F41" s="151"/>
      <c r="G41" s="162">
        <v>0</v>
      </c>
      <c r="H41" s="163">
        <v>0</v>
      </c>
      <c r="I41" s="164">
        <v>4</v>
      </c>
      <c r="J41" s="165">
        <v>40</v>
      </c>
      <c r="K41" s="165">
        <v>107</v>
      </c>
      <c r="L41" s="165">
        <v>2</v>
      </c>
      <c r="M41" s="165">
        <v>1</v>
      </c>
      <c r="N41" s="165">
        <v>1</v>
      </c>
      <c r="O41" s="165">
        <v>20</v>
      </c>
      <c r="P41" s="156"/>
      <c r="Q41" s="165">
        <v>15</v>
      </c>
      <c r="R41" s="165">
        <v>3</v>
      </c>
      <c r="S41" s="163">
        <v>1</v>
      </c>
      <c r="T41" s="166">
        <v>7</v>
      </c>
      <c r="U41" s="163">
        <v>0</v>
      </c>
      <c r="V41" s="165">
        <v>0</v>
      </c>
      <c r="W41" s="165">
        <v>0</v>
      </c>
      <c r="X41" s="165">
        <v>0</v>
      </c>
      <c r="Y41" s="166"/>
      <c r="Z41" s="21"/>
      <c r="AA41" s="25">
        <v>61</v>
      </c>
      <c r="AB41" s="26">
        <v>37</v>
      </c>
      <c r="AC41" s="26">
        <v>8</v>
      </c>
      <c r="AD41" s="27">
        <v>6</v>
      </c>
    </row>
    <row r="42" spans="1:30" s="52" customFormat="1" ht="12" customHeight="1">
      <c r="A42" s="16">
        <v>39</v>
      </c>
      <c r="B42" s="170"/>
      <c r="C42" s="160">
        <f t="shared" si="0"/>
        <v>44095</v>
      </c>
      <c r="D42" s="161" t="s">
        <v>109</v>
      </c>
      <c r="E42" s="160">
        <f t="shared" si="1"/>
        <v>44101</v>
      </c>
      <c r="F42" s="151"/>
      <c r="G42" s="162">
        <v>0</v>
      </c>
      <c r="H42" s="163">
        <v>0</v>
      </c>
      <c r="I42" s="164">
        <v>2</v>
      </c>
      <c r="J42" s="165">
        <v>30</v>
      </c>
      <c r="K42" s="165">
        <v>90</v>
      </c>
      <c r="L42" s="165">
        <v>2</v>
      </c>
      <c r="M42" s="165">
        <v>1</v>
      </c>
      <c r="N42" s="165">
        <v>0</v>
      </c>
      <c r="O42" s="165">
        <v>13</v>
      </c>
      <c r="P42" s="156"/>
      <c r="Q42" s="165">
        <v>7</v>
      </c>
      <c r="R42" s="165">
        <v>3</v>
      </c>
      <c r="S42" s="163">
        <v>0</v>
      </c>
      <c r="T42" s="166">
        <v>5</v>
      </c>
      <c r="U42" s="163">
        <v>0</v>
      </c>
      <c r="V42" s="165">
        <v>0</v>
      </c>
      <c r="W42" s="165">
        <v>0</v>
      </c>
      <c r="X42" s="165">
        <v>0</v>
      </c>
      <c r="Y42" s="166"/>
      <c r="Z42" s="21"/>
      <c r="AA42" s="25">
        <v>61</v>
      </c>
      <c r="AB42" s="26">
        <v>37</v>
      </c>
      <c r="AC42" s="26">
        <v>8</v>
      </c>
      <c r="AD42" s="27">
        <v>6</v>
      </c>
    </row>
    <row r="43" spans="1:30" s="52" customFormat="1" ht="12" customHeight="1">
      <c r="A43" s="16">
        <v>40</v>
      </c>
      <c r="B43" s="170"/>
      <c r="C43" s="160">
        <f t="shared" si="0"/>
        <v>44102</v>
      </c>
      <c r="D43" s="161" t="s">
        <v>109</v>
      </c>
      <c r="E43" s="160">
        <f t="shared" si="1"/>
        <v>44108</v>
      </c>
      <c r="F43" s="151"/>
      <c r="G43" s="162">
        <v>0</v>
      </c>
      <c r="H43" s="163">
        <v>0</v>
      </c>
      <c r="I43" s="164">
        <v>3</v>
      </c>
      <c r="J43" s="165">
        <v>50</v>
      </c>
      <c r="K43" s="165">
        <v>87</v>
      </c>
      <c r="L43" s="165">
        <v>5</v>
      </c>
      <c r="M43" s="165">
        <v>1</v>
      </c>
      <c r="N43" s="165">
        <v>0</v>
      </c>
      <c r="O43" s="165">
        <v>27</v>
      </c>
      <c r="P43" s="156"/>
      <c r="Q43" s="165">
        <v>14</v>
      </c>
      <c r="R43" s="165">
        <v>4</v>
      </c>
      <c r="S43" s="163">
        <v>0</v>
      </c>
      <c r="T43" s="166">
        <v>4</v>
      </c>
      <c r="U43" s="163">
        <v>0</v>
      </c>
      <c r="V43" s="165">
        <v>0</v>
      </c>
      <c r="W43" s="165">
        <v>0</v>
      </c>
      <c r="X43" s="165">
        <v>0</v>
      </c>
      <c r="Y43" s="166"/>
      <c r="Z43" s="21"/>
      <c r="AA43" s="25">
        <v>61</v>
      </c>
      <c r="AB43" s="26">
        <v>37</v>
      </c>
      <c r="AC43" s="26">
        <v>8</v>
      </c>
      <c r="AD43" s="27">
        <v>6</v>
      </c>
    </row>
    <row r="44" spans="1:30" s="52" customFormat="1" ht="12" customHeight="1">
      <c r="A44" s="16">
        <v>41</v>
      </c>
      <c r="B44" s="170"/>
      <c r="C44" s="160">
        <f t="shared" si="0"/>
        <v>44109</v>
      </c>
      <c r="D44" s="161" t="s">
        <v>109</v>
      </c>
      <c r="E44" s="160">
        <f t="shared" si="1"/>
        <v>44115</v>
      </c>
      <c r="F44" s="151"/>
      <c r="G44" s="162">
        <v>0</v>
      </c>
      <c r="H44" s="163">
        <v>0</v>
      </c>
      <c r="I44" s="164">
        <v>1</v>
      </c>
      <c r="J44" s="165">
        <v>39</v>
      </c>
      <c r="K44" s="165">
        <v>93</v>
      </c>
      <c r="L44" s="165">
        <v>2</v>
      </c>
      <c r="M44" s="165">
        <v>0</v>
      </c>
      <c r="N44" s="165">
        <v>3</v>
      </c>
      <c r="O44" s="165">
        <v>26</v>
      </c>
      <c r="P44" s="156"/>
      <c r="Q44" s="165">
        <v>11</v>
      </c>
      <c r="R44" s="165">
        <v>0</v>
      </c>
      <c r="S44" s="163">
        <v>0</v>
      </c>
      <c r="T44" s="166">
        <v>8</v>
      </c>
      <c r="U44" s="163">
        <v>0</v>
      </c>
      <c r="V44" s="165">
        <v>0</v>
      </c>
      <c r="W44" s="165">
        <v>0</v>
      </c>
      <c r="X44" s="165">
        <v>0</v>
      </c>
      <c r="Y44" s="166"/>
      <c r="Z44" s="21"/>
      <c r="AA44" s="25">
        <v>61</v>
      </c>
      <c r="AB44" s="26">
        <v>37</v>
      </c>
      <c r="AC44" s="26">
        <v>8</v>
      </c>
      <c r="AD44" s="27">
        <v>6</v>
      </c>
    </row>
    <row r="45" spans="1:30" s="52" customFormat="1" ht="12" customHeight="1">
      <c r="A45" s="16">
        <v>42</v>
      </c>
      <c r="B45" s="170"/>
      <c r="C45" s="160">
        <f t="shared" si="0"/>
        <v>44116</v>
      </c>
      <c r="D45" s="161" t="s">
        <v>109</v>
      </c>
      <c r="E45" s="160">
        <f t="shared" si="1"/>
        <v>44122</v>
      </c>
      <c r="F45" s="151"/>
      <c r="G45" s="162">
        <v>0</v>
      </c>
      <c r="H45" s="163">
        <v>0</v>
      </c>
      <c r="I45" s="164">
        <v>3</v>
      </c>
      <c r="J45" s="165">
        <v>21</v>
      </c>
      <c r="K45" s="165">
        <v>120</v>
      </c>
      <c r="L45" s="165">
        <v>7</v>
      </c>
      <c r="M45" s="165">
        <v>1</v>
      </c>
      <c r="N45" s="165">
        <v>1</v>
      </c>
      <c r="O45" s="165">
        <v>19</v>
      </c>
      <c r="P45" s="156"/>
      <c r="Q45" s="165">
        <v>6</v>
      </c>
      <c r="R45" s="165">
        <v>2</v>
      </c>
      <c r="S45" s="163">
        <v>0</v>
      </c>
      <c r="T45" s="166">
        <v>6</v>
      </c>
      <c r="U45" s="163">
        <v>0</v>
      </c>
      <c r="V45" s="165">
        <v>0</v>
      </c>
      <c r="W45" s="165">
        <v>0</v>
      </c>
      <c r="X45" s="165">
        <v>0</v>
      </c>
      <c r="Y45" s="166"/>
      <c r="Z45" s="21"/>
      <c r="AA45" s="25">
        <v>61</v>
      </c>
      <c r="AB45" s="26">
        <v>37</v>
      </c>
      <c r="AC45" s="26">
        <v>8</v>
      </c>
      <c r="AD45" s="27">
        <v>6</v>
      </c>
    </row>
    <row r="46" spans="1:30" s="52" customFormat="1" ht="12" customHeight="1">
      <c r="A46" s="16">
        <v>43</v>
      </c>
      <c r="B46" s="170"/>
      <c r="C46" s="160">
        <f t="shared" si="0"/>
        <v>44123</v>
      </c>
      <c r="D46" s="161" t="s">
        <v>109</v>
      </c>
      <c r="E46" s="160">
        <f t="shared" si="1"/>
        <v>44129</v>
      </c>
      <c r="F46" s="151"/>
      <c r="G46" s="162">
        <v>0</v>
      </c>
      <c r="H46" s="163">
        <v>0</v>
      </c>
      <c r="I46" s="164">
        <v>3</v>
      </c>
      <c r="J46" s="165">
        <v>34</v>
      </c>
      <c r="K46" s="165">
        <v>107</v>
      </c>
      <c r="L46" s="165">
        <v>3</v>
      </c>
      <c r="M46" s="165">
        <v>2</v>
      </c>
      <c r="N46" s="165">
        <v>0</v>
      </c>
      <c r="O46" s="165">
        <v>23</v>
      </c>
      <c r="P46" s="156"/>
      <c r="Q46" s="165">
        <v>6</v>
      </c>
      <c r="R46" s="165">
        <v>5</v>
      </c>
      <c r="S46" s="163">
        <v>0</v>
      </c>
      <c r="T46" s="166">
        <v>4</v>
      </c>
      <c r="U46" s="163">
        <v>0</v>
      </c>
      <c r="V46" s="165">
        <v>0</v>
      </c>
      <c r="W46" s="165">
        <v>0</v>
      </c>
      <c r="X46" s="165">
        <v>0</v>
      </c>
      <c r="Y46" s="166"/>
      <c r="Z46" s="21"/>
      <c r="AA46" s="25">
        <v>61</v>
      </c>
      <c r="AB46" s="26">
        <v>37</v>
      </c>
      <c r="AC46" s="26">
        <v>8</v>
      </c>
      <c r="AD46" s="27">
        <v>6</v>
      </c>
    </row>
    <row r="47" spans="1:30" s="52" customFormat="1" ht="12" customHeight="1">
      <c r="A47" s="16">
        <v>44</v>
      </c>
      <c r="B47" s="170"/>
      <c r="C47" s="160">
        <f t="shared" si="0"/>
        <v>44130</v>
      </c>
      <c r="D47" s="161" t="s">
        <v>109</v>
      </c>
      <c r="E47" s="160">
        <f t="shared" si="1"/>
        <v>44136</v>
      </c>
      <c r="F47" s="151"/>
      <c r="G47" s="162">
        <v>0</v>
      </c>
      <c r="H47" s="163">
        <v>0</v>
      </c>
      <c r="I47" s="164">
        <v>2</v>
      </c>
      <c r="J47" s="165">
        <v>52</v>
      </c>
      <c r="K47" s="165">
        <v>98</v>
      </c>
      <c r="L47" s="165">
        <v>6</v>
      </c>
      <c r="M47" s="165">
        <v>1</v>
      </c>
      <c r="N47" s="165">
        <v>0</v>
      </c>
      <c r="O47" s="165">
        <v>17</v>
      </c>
      <c r="P47" s="156"/>
      <c r="Q47" s="165">
        <v>8</v>
      </c>
      <c r="R47" s="165">
        <v>1</v>
      </c>
      <c r="S47" s="163">
        <v>0</v>
      </c>
      <c r="T47" s="166">
        <v>6</v>
      </c>
      <c r="U47" s="163">
        <v>1</v>
      </c>
      <c r="V47" s="165">
        <v>0</v>
      </c>
      <c r="W47" s="165">
        <v>0</v>
      </c>
      <c r="X47" s="165">
        <v>0</v>
      </c>
      <c r="Y47" s="166"/>
      <c r="Z47" s="21"/>
      <c r="AA47" s="25">
        <v>61</v>
      </c>
      <c r="AB47" s="26">
        <v>37</v>
      </c>
      <c r="AC47" s="26">
        <v>8</v>
      </c>
      <c r="AD47" s="27">
        <v>6</v>
      </c>
    </row>
    <row r="48" spans="1:30" s="52" customFormat="1" ht="12" customHeight="1">
      <c r="A48" s="16">
        <v>45</v>
      </c>
      <c r="B48" s="170"/>
      <c r="C48" s="160">
        <f t="shared" si="0"/>
        <v>44137</v>
      </c>
      <c r="D48" s="161" t="s">
        <v>109</v>
      </c>
      <c r="E48" s="160">
        <f t="shared" si="1"/>
        <v>44143</v>
      </c>
      <c r="F48" s="151"/>
      <c r="G48" s="162">
        <v>0</v>
      </c>
      <c r="H48" s="163">
        <v>1</v>
      </c>
      <c r="I48" s="164">
        <v>6</v>
      </c>
      <c r="J48" s="165">
        <v>25</v>
      </c>
      <c r="K48" s="165">
        <v>92</v>
      </c>
      <c r="L48" s="165">
        <v>6</v>
      </c>
      <c r="M48" s="165">
        <v>1</v>
      </c>
      <c r="N48" s="165">
        <v>2</v>
      </c>
      <c r="O48" s="165">
        <v>18</v>
      </c>
      <c r="P48" s="156"/>
      <c r="Q48" s="165">
        <v>2</v>
      </c>
      <c r="R48" s="165">
        <v>1</v>
      </c>
      <c r="S48" s="163">
        <v>0</v>
      </c>
      <c r="T48" s="166">
        <v>2</v>
      </c>
      <c r="U48" s="163">
        <v>0</v>
      </c>
      <c r="V48" s="165">
        <v>0</v>
      </c>
      <c r="W48" s="165">
        <v>0</v>
      </c>
      <c r="X48" s="165">
        <v>0</v>
      </c>
      <c r="Y48" s="166"/>
      <c r="Z48" s="21"/>
      <c r="AA48" s="25">
        <v>61</v>
      </c>
      <c r="AB48" s="26">
        <v>37</v>
      </c>
      <c r="AC48" s="26">
        <v>8</v>
      </c>
      <c r="AD48" s="27">
        <v>6</v>
      </c>
    </row>
    <row r="49" spans="1:30" s="52" customFormat="1" ht="12" customHeight="1">
      <c r="A49" s="16">
        <v>46</v>
      </c>
      <c r="B49" s="170"/>
      <c r="C49" s="160">
        <f t="shared" si="0"/>
        <v>44144</v>
      </c>
      <c r="D49" s="161" t="s">
        <v>109</v>
      </c>
      <c r="E49" s="160">
        <f t="shared" si="1"/>
        <v>44150</v>
      </c>
      <c r="F49" s="151"/>
      <c r="G49" s="162">
        <v>1</v>
      </c>
      <c r="H49" s="163">
        <v>0</v>
      </c>
      <c r="I49" s="164">
        <v>4</v>
      </c>
      <c r="J49" s="165">
        <v>38</v>
      </c>
      <c r="K49" s="165">
        <v>100</v>
      </c>
      <c r="L49" s="165">
        <v>5</v>
      </c>
      <c r="M49" s="165">
        <v>1</v>
      </c>
      <c r="N49" s="165">
        <v>1</v>
      </c>
      <c r="O49" s="165">
        <v>26</v>
      </c>
      <c r="P49" s="156"/>
      <c r="Q49" s="165">
        <v>4</v>
      </c>
      <c r="R49" s="165">
        <v>4</v>
      </c>
      <c r="S49" s="163">
        <v>0</v>
      </c>
      <c r="T49" s="166">
        <v>2</v>
      </c>
      <c r="U49" s="163">
        <v>0</v>
      </c>
      <c r="V49" s="165">
        <v>0</v>
      </c>
      <c r="W49" s="165">
        <v>0</v>
      </c>
      <c r="X49" s="165">
        <v>0</v>
      </c>
      <c r="Y49" s="166"/>
      <c r="Z49" s="21"/>
      <c r="AA49" s="25">
        <v>61</v>
      </c>
      <c r="AB49" s="26">
        <v>37</v>
      </c>
      <c r="AC49" s="26">
        <v>8</v>
      </c>
      <c r="AD49" s="27">
        <v>6</v>
      </c>
    </row>
    <row r="50" spans="1:30" s="52" customFormat="1" ht="12" customHeight="1">
      <c r="A50" s="16">
        <v>47</v>
      </c>
      <c r="B50" s="170"/>
      <c r="C50" s="160">
        <f t="shared" si="0"/>
        <v>44151</v>
      </c>
      <c r="D50" s="161" t="s">
        <v>109</v>
      </c>
      <c r="E50" s="160">
        <f t="shared" si="1"/>
        <v>44157</v>
      </c>
      <c r="F50" s="151"/>
      <c r="G50" s="162">
        <v>0</v>
      </c>
      <c r="H50" s="163">
        <v>0</v>
      </c>
      <c r="I50" s="164">
        <v>1</v>
      </c>
      <c r="J50" s="165">
        <v>40</v>
      </c>
      <c r="K50" s="165">
        <v>99</v>
      </c>
      <c r="L50" s="165">
        <v>14</v>
      </c>
      <c r="M50" s="165">
        <v>2</v>
      </c>
      <c r="N50" s="165">
        <v>0</v>
      </c>
      <c r="O50" s="165">
        <v>23</v>
      </c>
      <c r="P50" s="156"/>
      <c r="Q50" s="165">
        <v>6</v>
      </c>
      <c r="R50" s="165">
        <v>2</v>
      </c>
      <c r="S50" s="163">
        <v>0</v>
      </c>
      <c r="T50" s="166">
        <v>9</v>
      </c>
      <c r="U50" s="163">
        <v>0</v>
      </c>
      <c r="V50" s="165">
        <v>0</v>
      </c>
      <c r="W50" s="165">
        <v>0</v>
      </c>
      <c r="X50" s="165">
        <v>0</v>
      </c>
      <c r="Y50" s="166"/>
      <c r="Z50" s="21"/>
      <c r="AA50" s="25">
        <v>61</v>
      </c>
      <c r="AB50" s="26">
        <v>37</v>
      </c>
      <c r="AC50" s="26">
        <v>8</v>
      </c>
      <c r="AD50" s="27">
        <v>6</v>
      </c>
    </row>
    <row r="51" spans="1:30" s="52" customFormat="1" ht="12" customHeight="1">
      <c r="A51" s="16">
        <v>48</v>
      </c>
      <c r="B51" s="170"/>
      <c r="C51" s="160">
        <f t="shared" si="0"/>
        <v>44158</v>
      </c>
      <c r="D51" s="161" t="s">
        <v>109</v>
      </c>
      <c r="E51" s="160">
        <f t="shared" si="1"/>
        <v>44164</v>
      </c>
      <c r="F51" s="151"/>
      <c r="G51" s="162">
        <v>0</v>
      </c>
      <c r="H51" s="163">
        <v>0</v>
      </c>
      <c r="I51" s="164">
        <v>7</v>
      </c>
      <c r="J51" s="165">
        <v>23</v>
      </c>
      <c r="K51" s="165">
        <v>94</v>
      </c>
      <c r="L51" s="165">
        <v>9</v>
      </c>
      <c r="M51" s="165">
        <v>0</v>
      </c>
      <c r="N51" s="165">
        <v>0</v>
      </c>
      <c r="O51" s="165">
        <v>13</v>
      </c>
      <c r="P51" s="156"/>
      <c r="Q51" s="165">
        <v>7</v>
      </c>
      <c r="R51" s="165">
        <v>1</v>
      </c>
      <c r="S51" s="163">
        <v>0</v>
      </c>
      <c r="T51" s="166">
        <v>12</v>
      </c>
      <c r="U51" s="163">
        <v>0</v>
      </c>
      <c r="V51" s="165">
        <v>0</v>
      </c>
      <c r="W51" s="165">
        <v>0</v>
      </c>
      <c r="X51" s="165">
        <v>0</v>
      </c>
      <c r="Y51" s="166"/>
      <c r="Z51" s="21"/>
      <c r="AA51" s="25">
        <v>61</v>
      </c>
      <c r="AB51" s="26">
        <v>37</v>
      </c>
      <c r="AC51" s="26">
        <v>8</v>
      </c>
      <c r="AD51" s="27">
        <v>6</v>
      </c>
    </row>
    <row r="52" spans="1:30" s="52" customFormat="1" ht="12" customHeight="1">
      <c r="A52" s="16">
        <v>49</v>
      </c>
      <c r="B52" s="170"/>
      <c r="C52" s="160">
        <f t="shared" si="0"/>
        <v>44165</v>
      </c>
      <c r="D52" s="161" t="s">
        <v>109</v>
      </c>
      <c r="E52" s="160">
        <f t="shared" si="1"/>
        <v>44171</v>
      </c>
      <c r="F52" s="151"/>
      <c r="G52" s="162">
        <v>0</v>
      </c>
      <c r="H52" s="163">
        <v>0</v>
      </c>
      <c r="I52" s="164">
        <v>1</v>
      </c>
      <c r="J52" s="165">
        <v>31</v>
      </c>
      <c r="K52" s="165">
        <v>110</v>
      </c>
      <c r="L52" s="165">
        <v>12</v>
      </c>
      <c r="M52" s="165">
        <v>2</v>
      </c>
      <c r="N52" s="165">
        <v>0</v>
      </c>
      <c r="O52" s="165">
        <v>16</v>
      </c>
      <c r="P52" s="156"/>
      <c r="Q52" s="165">
        <v>8</v>
      </c>
      <c r="R52" s="165">
        <v>2</v>
      </c>
      <c r="S52" s="163">
        <v>0</v>
      </c>
      <c r="T52" s="166">
        <v>9</v>
      </c>
      <c r="U52" s="163">
        <v>0</v>
      </c>
      <c r="V52" s="165">
        <v>0</v>
      </c>
      <c r="W52" s="165">
        <v>0</v>
      </c>
      <c r="X52" s="165">
        <v>0</v>
      </c>
      <c r="Y52" s="166"/>
      <c r="Z52" s="21"/>
      <c r="AA52" s="25">
        <v>61</v>
      </c>
      <c r="AB52" s="26">
        <v>37</v>
      </c>
      <c r="AC52" s="26">
        <v>8</v>
      </c>
      <c r="AD52" s="27">
        <v>6</v>
      </c>
    </row>
    <row r="53" spans="1:30" s="52" customFormat="1" ht="12" customHeight="1">
      <c r="A53" s="16">
        <v>50</v>
      </c>
      <c r="B53" s="170"/>
      <c r="C53" s="160">
        <f t="shared" si="0"/>
        <v>44172</v>
      </c>
      <c r="D53" s="161" t="s">
        <v>109</v>
      </c>
      <c r="E53" s="160">
        <f t="shared" si="1"/>
        <v>44178</v>
      </c>
      <c r="F53" s="151"/>
      <c r="G53" s="162">
        <v>0</v>
      </c>
      <c r="H53" s="163">
        <v>0</v>
      </c>
      <c r="I53" s="164">
        <v>7</v>
      </c>
      <c r="J53" s="165">
        <v>42</v>
      </c>
      <c r="K53" s="165">
        <v>123</v>
      </c>
      <c r="L53" s="165">
        <v>12</v>
      </c>
      <c r="M53" s="165">
        <v>1</v>
      </c>
      <c r="N53" s="165">
        <v>0</v>
      </c>
      <c r="O53" s="165">
        <v>26</v>
      </c>
      <c r="P53" s="156"/>
      <c r="Q53" s="165">
        <v>19</v>
      </c>
      <c r="R53" s="165">
        <v>5</v>
      </c>
      <c r="S53" s="163">
        <v>0</v>
      </c>
      <c r="T53" s="166">
        <v>8</v>
      </c>
      <c r="U53" s="163"/>
      <c r="V53" s="165">
        <v>0</v>
      </c>
      <c r="W53" s="165">
        <v>0</v>
      </c>
      <c r="X53" s="165">
        <v>1</v>
      </c>
      <c r="Y53" s="166"/>
      <c r="Z53" s="21"/>
      <c r="AA53" s="25">
        <v>61</v>
      </c>
      <c r="AB53" s="26">
        <v>37</v>
      </c>
      <c r="AC53" s="26">
        <v>8</v>
      </c>
      <c r="AD53" s="27">
        <v>6</v>
      </c>
    </row>
    <row r="54" spans="1:30" s="52" customFormat="1" ht="12" customHeight="1">
      <c r="A54" s="16">
        <v>51</v>
      </c>
      <c r="B54" s="170"/>
      <c r="C54" s="160">
        <f t="shared" si="0"/>
        <v>44179</v>
      </c>
      <c r="D54" s="161" t="s">
        <v>109</v>
      </c>
      <c r="E54" s="160">
        <f t="shared" si="1"/>
        <v>44185</v>
      </c>
      <c r="F54" s="151"/>
      <c r="G54" s="162">
        <v>1</v>
      </c>
      <c r="H54" s="163">
        <v>0</v>
      </c>
      <c r="I54" s="164">
        <v>14</v>
      </c>
      <c r="J54" s="165">
        <v>38</v>
      </c>
      <c r="K54" s="165">
        <v>111</v>
      </c>
      <c r="L54" s="165">
        <v>12</v>
      </c>
      <c r="M54" s="165">
        <v>3</v>
      </c>
      <c r="N54" s="165">
        <v>0</v>
      </c>
      <c r="O54" s="165">
        <v>9</v>
      </c>
      <c r="P54" s="156"/>
      <c r="Q54" s="165">
        <v>11</v>
      </c>
      <c r="R54" s="165">
        <v>3</v>
      </c>
      <c r="S54" s="163">
        <v>0</v>
      </c>
      <c r="T54" s="166">
        <v>8</v>
      </c>
      <c r="U54" s="163">
        <v>0</v>
      </c>
      <c r="V54" s="165">
        <v>1</v>
      </c>
      <c r="W54" s="165">
        <v>0</v>
      </c>
      <c r="X54" s="165">
        <v>0</v>
      </c>
      <c r="Y54" s="166"/>
      <c r="Z54" s="21"/>
      <c r="AA54" s="25">
        <v>61</v>
      </c>
      <c r="AB54" s="26">
        <v>37</v>
      </c>
      <c r="AC54" s="26">
        <v>8</v>
      </c>
      <c r="AD54" s="27">
        <v>6</v>
      </c>
    </row>
    <row r="55" spans="1:30" s="52" customFormat="1" ht="12" customHeight="1">
      <c r="A55" s="16">
        <v>52</v>
      </c>
      <c r="B55" s="170"/>
      <c r="C55" s="160">
        <f t="shared" si="0"/>
        <v>44186</v>
      </c>
      <c r="D55" s="161" t="s">
        <v>109</v>
      </c>
      <c r="E55" s="160">
        <f t="shared" si="1"/>
        <v>44192</v>
      </c>
      <c r="F55" s="151"/>
      <c r="G55" s="162">
        <v>0</v>
      </c>
      <c r="H55" s="163">
        <v>0</v>
      </c>
      <c r="I55" s="164">
        <v>6</v>
      </c>
      <c r="J55" s="165">
        <v>25</v>
      </c>
      <c r="K55" s="165">
        <v>114</v>
      </c>
      <c r="L55" s="165">
        <v>8</v>
      </c>
      <c r="M55" s="165">
        <v>3</v>
      </c>
      <c r="N55" s="165">
        <v>0</v>
      </c>
      <c r="O55" s="165">
        <v>30</v>
      </c>
      <c r="P55" s="156"/>
      <c r="Q55" s="165">
        <v>13</v>
      </c>
      <c r="R55" s="165">
        <v>1</v>
      </c>
      <c r="S55" s="163">
        <v>0</v>
      </c>
      <c r="T55" s="166">
        <v>8</v>
      </c>
      <c r="U55" s="163">
        <v>0</v>
      </c>
      <c r="V55" s="165">
        <v>1</v>
      </c>
      <c r="W55" s="165">
        <v>0</v>
      </c>
      <c r="X55" s="165">
        <v>0</v>
      </c>
      <c r="Y55" s="166"/>
      <c r="Z55" s="21"/>
      <c r="AA55" s="25">
        <v>61</v>
      </c>
      <c r="AB55" s="26">
        <v>37</v>
      </c>
      <c r="AC55" s="26">
        <v>8</v>
      </c>
      <c r="AD55" s="27">
        <v>6</v>
      </c>
    </row>
    <row r="56" spans="1:30" s="52" customFormat="1" ht="12" customHeight="1" thickBot="1">
      <c r="A56" s="16">
        <v>53</v>
      </c>
      <c r="B56" s="171"/>
      <c r="C56" s="151">
        <f t="shared" si="0"/>
        <v>44193</v>
      </c>
      <c r="D56" s="171" t="s">
        <v>109</v>
      </c>
      <c r="E56" s="151">
        <f t="shared" si="1"/>
        <v>44199</v>
      </c>
      <c r="F56" s="172"/>
      <c r="G56" s="173"/>
      <c r="H56" s="174"/>
      <c r="I56" s="175">
        <v>6</v>
      </c>
      <c r="J56" s="176">
        <v>10</v>
      </c>
      <c r="K56" s="176">
        <v>57</v>
      </c>
      <c r="L56" s="176">
        <v>8</v>
      </c>
      <c r="M56" s="176">
        <v>2</v>
      </c>
      <c r="N56" s="176">
        <v>0</v>
      </c>
      <c r="O56" s="176">
        <v>15</v>
      </c>
      <c r="P56" s="156">
        <v>0</v>
      </c>
      <c r="Q56" s="177">
        <v>7</v>
      </c>
      <c r="R56" s="175">
        <v>1</v>
      </c>
      <c r="S56" s="174">
        <v>0</v>
      </c>
      <c r="T56" s="175">
        <v>1</v>
      </c>
      <c r="U56" s="174">
        <v>1</v>
      </c>
      <c r="V56" s="176">
        <v>0</v>
      </c>
      <c r="W56" s="176">
        <v>0</v>
      </c>
      <c r="X56" s="176">
        <v>0</v>
      </c>
      <c r="Y56" s="178">
        <v>0</v>
      </c>
      <c r="Z56" s="21"/>
      <c r="AA56" s="119">
        <v>61</v>
      </c>
      <c r="AB56" s="120">
        <v>37</v>
      </c>
      <c r="AC56" s="120">
        <v>8</v>
      </c>
      <c r="AD56" s="121">
        <v>6</v>
      </c>
    </row>
    <row r="57" spans="1:30" s="52" customFormat="1" ht="14.25" customHeight="1" thickTop="1">
      <c r="A57" s="303" t="s">
        <v>5</v>
      </c>
      <c r="B57" s="304"/>
      <c r="C57" s="304"/>
      <c r="D57" s="304"/>
      <c r="E57" s="304"/>
      <c r="F57" s="144"/>
      <c r="G57" s="179">
        <f>SUM(G4:G56)</f>
        <v>8123</v>
      </c>
      <c r="H57" s="180">
        <f aca="true" t="shared" si="2" ref="H57:Y57">SUM(H4:H56)</f>
        <v>113</v>
      </c>
      <c r="I57" s="181">
        <f t="shared" si="2"/>
        <v>268</v>
      </c>
      <c r="J57" s="182">
        <f t="shared" si="2"/>
        <v>3073</v>
      </c>
      <c r="K57" s="182">
        <f t="shared" si="2"/>
        <v>7317</v>
      </c>
      <c r="L57" s="182">
        <f t="shared" si="2"/>
        <v>347</v>
      </c>
      <c r="M57" s="182">
        <f t="shared" si="2"/>
        <v>108</v>
      </c>
      <c r="N57" s="182">
        <f t="shared" si="2"/>
        <v>372</v>
      </c>
      <c r="O57" s="182">
        <f t="shared" si="2"/>
        <v>1153</v>
      </c>
      <c r="P57" s="156">
        <f t="shared" si="2"/>
        <v>0</v>
      </c>
      <c r="Q57" s="182">
        <f t="shared" si="2"/>
        <v>196</v>
      </c>
      <c r="R57" s="183">
        <f t="shared" si="2"/>
        <v>284</v>
      </c>
      <c r="S57" s="184">
        <f t="shared" si="2"/>
        <v>5</v>
      </c>
      <c r="T57" s="181">
        <f t="shared" si="2"/>
        <v>394</v>
      </c>
      <c r="U57" s="184">
        <f t="shared" si="2"/>
        <v>8</v>
      </c>
      <c r="V57" s="182">
        <f t="shared" si="2"/>
        <v>4</v>
      </c>
      <c r="W57" s="182">
        <f t="shared" si="2"/>
        <v>1</v>
      </c>
      <c r="X57" s="182">
        <f t="shared" si="2"/>
        <v>30</v>
      </c>
      <c r="Y57" s="185">
        <f t="shared" si="2"/>
        <v>0</v>
      </c>
      <c r="Z57" s="53"/>
      <c r="AA57" s="53"/>
      <c r="AB57" s="53"/>
      <c r="AC57" s="53"/>
      <c r="AD57" s="53"/>
    </row>
    <row r="58" spans="1:30" s="15" customFormat="1" ht="14.25" customHeight="1">
      <c r="A58" s="305" t="s">
        <v>90</v>
      </c>
      <c r="B58" s="306"/>
      <c r="C58" s="306"/>
      <c r="D58" s="306"/>
      <c r="E58" s="306"/>
      <c r="F58" s="186"/>
      <c r="G58" s="162">
        <v>4190</v>
      </c>
      <c r="H58" s="163">
        <v>61</v>
      </c>
      <c r="I58" s="164">
        <v>166</v>
      </c>
      <c r="J58" s="165">
        <v>1628</v>
      </c>
      <c r="K58" s="165">
        <v>3976</v>
      </c>
      <c r="L58" s="165">
        <v>176</v>
      </c>
      <c r="M58" s="165">
        <v>57</v>
      </c>
      <c r="N58" s="165">
        <v>208</v>
      </c>
      <c r="O58" s="165">
        <v>606</v>
      </c>
      <c r="P58" s="156"/>
      <c r="Q58" s="165">
        <v>93</v>
      </c>
      <c r="R58" s="165">
        <v>149</v>
      </c>
      <c r="S58" s="163">
        <v>2</v>
      </c>
      <c r="T58" s="166">
        <v>197</v>
      </c>
      <c r="U58" s="163">
        <v>4</v>
      </c>
      <c r="V58" s="165">
        <v>2</v>
      </c>
      <c r="W58" s="165"/>
      <c r="X58" s="165">
        <v>13</v>
      </c>
      <c r="Y58" s="166"/>
      <c r="Z58" s="20"/>
      <c r="AA58" s="20"/>
      <c r="AB58" s="20"/>
      <c r="AC58" s="20"/>
      <c r="AD58" s="20"/>
    </row>
    <row r="59" spans="1:30" s="15" customFormat="1" ht="14.25" customHeight="1">
      <c r="A59" s="307" t="s">
        <v>91</v>
      </c>
      <c r="B59" s="308"/>
      <c r="C59" s="308"/>
      <c r="D59" s="308"/>
      <c r="E59" s="308"/>
      <c r="F59" s="187"/>
      <c r="G59" s="188">
        <v>3933</v>
      </c>
      <c r="H59" s="189">
        <v>52</v>
      </c>
      <c r="I59" s="190">
        <v>102</v>
      </c>
      <c r="J59" s="191">
        <v>1445</v>
      </c>
      <c r="K59" s="191">
        <v>3341</v>
      </c>
      <c r="L59" s="191">
        <v>171</v>
      </c>
      <c r="M59" s="191">
        <v>51</v>
      </c>
      <c r="N59" s="191">
        <v>164</v>
      </c>
      <c r="O59" s="191">
        <v>547</v>
      </c>
      <c r="P59" s="156"/>
      <c r="Q59" s="191">
        <v>103</v>
      </c>
      <c r="R59" s="191">
        <v>135</v>
      </c>
      <c r="S59" s="189">
        <v>3</v>
      </c>
      <c r="T59" s="192">
        <v>197</v>
      </c>
      <c r="U59" s="189">
        <v>4</v>
      </c>
      <c r="V59" s="191">
        <v>2</v>
      </c>
      <c r="W59" s="191">
        <v>1</v>
      </c>
      <c r="X59" s="191">
        <v>17</v>
      </c>
      <c r="Y59" s="192"/>
      <c r="Z59" s="20"/>
      <c r="AA59" s="20"/>
      <c r="AB59" s="20"/>
      <c r="AC59" s="20"/>
      <c r="AD59" s="20"/>
    </row>
    <row r="60" ht="3" customHeight="1"/>
    <row r="61" spans="1:25" s="57" customFormat="1" ht="15" customHeight="1">
      <c r="A61" s="309" t="s">
        <v>102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15" t="s">
        <v>110</v>
      </c>
      <c r="R61" s="74"/>
      <c r="S61" s="74"/>
      <c r="T61" s="74"/>
      <c r="U61" s="74"/>
      <c r="V61" s="74"/>
      <c r="W61" s="74"/>
      <c r="X61" s="74"/>
      <c r="Y61" s="74"/>
    </row>
    <row r="62" spans="1:25" s="57" customFormat="1" ht="13.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</row>
    <row r="63" spans="7:26" s="57" customFormat="1" ht="11.25"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>
        <f>SUM(Y58:Y59)</f>
        <v>0</v>
      </c>
      <c r="Z63" s="140">
        <f>SUM(Z57:Z58)</f>
        <v>0</v>
      </c>
    </row>
  </sheetData>
  <sheetProtection/>
  <mergeCells count="12">
    <mergeCell ref="S2:T2"/>
    <mergeCell ref="U2:Y2"/>
    <mergeCell ref="AA2:AD2"/>
    <mergeCell ref="A57:E57"/>
    <mergeCell ref="A58:E58"/>
    <mergeCell ref="A59:E59"/>
    <mergeCell ref="A61:P61"/>
    <mergeCell ref="A62:Y62"/>
    <mergeCell ref="A2:A3"/>
    <mergeCell ref="B2:F3"/>
    <mergeCell ref="H2:O2"/>
    <mergeCell ref="Q2:R2"/>
  </mergeCells>
  <printOptions/>
  <pageMargins left="0.7086614173228347" right="0.5905511811023623" top="0.4330708661417323" bottom="0.35433070866141736" header="0.31496062992125984" footer="0.3937007874015748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showGridLines="0" showZeros="0" zoomScale="70" zoomScaleNormal="70" zoomScaleSheetLayoutView="100" zoomScalePageLayoutView="200" workbookViewId="0" topLeftCell="A1">
      <selection activeCell="S56" sqref="S56"/>
    </sheetView>
  </sheetViews>
  <sheetFormatPr defaultColWidth="9.00390625" defaultRowHeight="13.5"/>
  <cols>
    <col min="1" max="1" width="4.125" style="1" customWidth="1"/>
    <col min="2" max="2" width="1.00390625" style="1" customWidth="1"/>
    <col min="3" max="3" width="5.375" style="1" bestFit="1" customWidth="1"/>
    <col min="4" max="4" width="3.375" style="1" customWidth="1"/>
    <col min="5" max="5" width="5.375" style="1" customWidth="1"/>
    <col min="6" max="6" width="1.00390625" style="1" customWidth="1"/>
    <col min="7" max="7" width="8.50390625" style="1" customWidth="1"/>
    <col min="8" max="15" width="7.50390625" style="1" customWidth="1"/>
    <col min="16" max="16" width="4.625" style="1" customWidth="1"/>
    <col min="17" max="25" width="7.50390625" style="1" customWidth="1"/>
    <col min="26" max="26" width="2.125" style="1" customWidth="1"/>
    <col min="27" max="30" width="5.125" style="1" customWidth="1"/>
    <col min="31" max="16384" width="9.00390625" style="1" customWidth="1"/>
  </cols>
  <sheetData>
    <row r="1" spans="1:30" ht="28.5" customHeight="1">
      <c r="A1" s="58" t="s">
        <v>35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9" t="s">
        <v>89</v>
      </c>
      <c r="Z1" s="57"/>
      <c r="AA1" s="57"/>
      <c r="AB1" s="57"/>
      <c r="AC1" s="57"/>
      <c r="AD1" s="59"/>
    </row>
    <row r="2" spans="1:30" s="6" customFormat="1" ht="21">
      <c r="A2" s="311" t="s">
        <v>0</v>
      </c>
      <c r="B2" s="332" t="s">
        <v>111</v>
      </c>
      <c r="C2" s="333"/>
      <c r="D2" s="333"/>
      <c r="E2" s="333"/>
      <c r="F2" s="334"/>
      <c r="G2" s="60" t="s">
        <v>12</v>
      </c>
      <c r="H2" s="319" t="s">
        <v>9</v>
      </c>
      <c r="I2" s="320"/>
      <c r="J2" s="320"/>
      <c r="K2" s="320"/>
      <c r="L2" s="320"/>
      <c r="M2" s="320"/>
      <c r="N2" s="320"/>
      <c r="O2" s="320"/>
      <c r="P2" s="146"/>
      <c r="Q2" s="141"/>
      <c r="R2" s="142"/>
      <c r="S2" s="322" t="s">
        <v>10</v>
      </c>
      <c r="T2" s="323"/>
      <c r="U2" s="322" t="s">
        <v>11</v>
      </c>
      <c r="V2" s="338"/>
      <c r="W2" s="339"/>
      <c r="X2" s="339"/>
      <c r="Y2" s="340"/>
      <c r="Z2" s="61"/>
      <c r="AA2" s="341" t="s">
        <v>8</v>
      </c>
      <c r="AB2" s="342"/>
      <c r="AC2" s="342"/>
      <c r="AD2" s="343"/>
    </row>
    <row r="3" spans="1:30" s="8" customFormat="1" ht="118.5" customHeight="1">
      <c r="A3" s="312"/>
      <c r="B3" s="335"/>
      <c r="C3" s="336"/>
      <c r="D3" s="336"/>
      <c r="E3" s="336"/>
      <c r="F3" s="337"/>
      <c r="G3" s="56" t="s">
        <v>1</v>
      </c>
      <c r="H3" s="46" t="s">
        <v>29</v>
      </c>
      <c r="I3" s="47" t="s">
        <v>112</v>
      </c>
      <c r="J3" s="48" t="s">
        <v>113</v>
      </c>
      <c r="K3" s="49" t="s">
        <v>15</v>
      </c>
      <c r="L3" s="49" t="s">
        <v>114</v>
      </c>
      <c r="M3" s="49" t="s">
        <v>115</v>
      </c>
      <c r="N3" s="49" t="s">
        <v>17</v>
      </c>
      <c r="O3" s="49" t="s">
        <v>27</v>
      </c>
      <c r="P3" s="147"/>
      <c r="Q3" s="49" t="s">
        <v>18</v>
      </c>
      <c r="R3" s="49" t="s">
        <v>116</v>
      </c>
      <c r="S3" s="50" t="s">
        <v>2</v>
      </c>
      <c r="T3" s="51" t="s">
        <v>3</v>
      </c>
      <c r="U3" s="50" t="s">
        <v>96</v>
      </c>
      <c r="V3" s="49" t="s">
        <v>117</v>
      </c>
      <c r="W3" s="49" t="s">
        <v>6</v>
      </c>
      <c r="X3" s="49" t="s">
        <v>7</v>
      </c>
      <c r="Y3" s="54" t="s">
        <v>28</v>
      </c>
      <c r="Z3" s="7"/>
      <c r="AA3" s="50" t="s">
        <v>118</v>
      </c>
      <c r="AB3" s="49" t="s">
        <v>4</v>
      </c>
      <c r="AC3" s="49" t="s">
        <v>31</v>
      </c>
      <c r="AD3" s="51" t="s">
        <v>32</v>
      </c>
    </row>
    <row r="4" spans="1:30" ht="12" customHeight="1">
      <c r="A4" s="10">
        <v>1</v>
      </c>
      <c r="B4" s="148"/>
      <c r="C4" s="149">
        <v>43829</v>
      </c>
      <c r="D4" s="150" t="s">
        <v>109</v>
      </c>
      <c r="E4" s="149">
        <v>43835</v>
      </c>
      <c r="F4" s="151"/>
      <c r="G4" s="193">
        <f>'2-2-1週報_週別患者数 '!G4/61</f>
        <v>12.688524590163935</v>
      </c>
      <c r="H4" s="194">
        <f>'2-2-1週報_週別患者数 '!H4/37</f>
        <v>0.2702702702702703</v>
      </c>
      <c r="I4" s="195">
        <f>'2-2-1週報_週別患者数 '!I4/37</f>
        <v>0.21621621621621623</v>
      </c>
      <c r="J4" s="195">
        <f>'2-2-1週報_週別患者数 '!J4/37</f>
        <v>0.8378378378378378</v>
      </c>
      <c r="K4" s="195">
        <f>'2-2-1週報_週別患者数 '!K4/37</f>
        <v>3.054054054054054</v>
      </c>
      <c r="L4" s="195">
        <f>'2-2-1週報_週別患者数 '!L4/37</f>
        <v>0.1891891891891892</v>
      </c>
      <c r="M4" s="195">
        <f>'2-2-1週報_週別患者数 '!M4/37</f>
        <v>0.10810810810810811</v>
      </c>
      <c r="N4" s="195">
        <f>'2-2-1週報_週別患者数 '!N4/37</f>
        <v>0.2702702702702703</v>
      </c>
      <c r="O4" s="195">
        <f>'2-2-1週報_週別患者数 '!O4/37</f>
        <v>0.2972972972972973</v>
      </c>
      <c r="P4" s="196">
        <f>'2-2-1週報_週別患者数 '!P4/37</f>
        <v>0</v>
      </c>
      <c r="Q4" s="195">
        <f>'2-2-1週報_週別患者数 '!Q4/37</f>
        <v>0.02702702702702703</v>
      </c>
      <c r="R4" s="197">
        <f>'2-2-1週報_週別患者数 '!R4/37</f>
        <v>0.3783783783783784</v>
      </c>
      <c r="S4" s="198">
        <f>'2-2-1週報_週別患者数 '!S4/8</f>
        <v>0</v>
      </c>
      <c r="T4" s="197">
        <f>'2-2-1週報_週別患者数 '!T4/8</f>
        <v>0.375</v>
      </c>
      <c r="U4" s="199">
        <f>'2-2-1週報_週別患者数 '!U4/6</f>
        <v>0</v>
      </c>
      <c r="V4" s="200">
        <f>'2-2-1週報_週別患者数 '!V4/6</f>
        <v>0</v>
      </c>
      <c r="W4" s="200">
        <f>'2-2-1週報_週別患者数 '!W4/6</f>
        <v>0</v>
      </c>
      <c r="X4" s="200">
        <f>'2-2-1週報_週別患者数 '!X4/6</f>
        <v>0</v>
      </c>
      <c r="Y4" s="201">
        <f>'2-2-1週報_週別患者数 '!Y4/6</f>
        <v>0</v>
      </c>
      <c r="Z4" s="11"/>
      <c r="AA4" s="12">
        <v>61</v>
      </c>
      <c r="AB4" s="13">
        <v>37</v>
      </c>
      <c r="AC4" s="13">
        <v>8</v>
      </c>
      <c r="AD4" s="14">
        <v>6</v>
      </c>
    </row>
    <row r="5" spans="1:30" ht="12" customHeight="1">
      <c r="A5" s="16">
        <v>2</v>
      </c>
      <c r="B5" s="159"/>
      <c r="C5" s="160">
        <f>C4+7</f>
        <v>43836</v>
      </c>
      <c r="D5" s="161" t="s">
        <v>109</v>
      </c>
      <c r="E5" s="160">
        <f>E4+7</f>
        <v>43842</v>
      </c>
      <c r="F5" s="151"/>
      <c r="G5" s="202">
        <f>'2-2-1週報_週別患者数 '!G5/61</f>
        <v>20.491803278688526</v>
      </c>
      <c r="H5" s="198">
        <f>'2-2-1週報_週別患者数 '!H5/37</f>
        <v>0.08108108108108109</v>
      </c>
      <c r="I5" s="203">
        <f>'2-2-1週報_週別患者数 '!I5/37</f>
        <v>0.35135135135135137</v>
      </c>
      <c r="J5" s="203">
        <f>'2-2-1週報_週別患者数 '!J5/37</f>
        <v>2.7027027027027026</v>
      </c>
      <c r="K5" s="203">
        <f>'2-2-1週報_週別患者数 '!K5/37</f>
        <v>8.08108108108108</v>
      </c>
      <c r="L5" s="203">
        <f>'2-2-1週報_週別患者数 '!L5/37</f>
        <v>0.40540540540540543</v>
      </c>
      <c r="M5" s="203">
        <f>'2-2-1週報_週別患者数 '!M5/37</f>
        <v>0.3783783783783784</v>
      </c>
      <c r="N5" s="203">
        <f>'2-2-1週報_週別患者数 '!N5/37</f>
        <v>1.2432432432432432</v>
      </c>
      <c r="O5" s="203">
        <f>'2-2-1週報_週別患者数 '!O5/37</f>
        <v>0.5405405405405406</v>
      </c>
      <c r="P5" s="196">
        <f>'2-2-1週報_週別患者数 '!P5/37</f>
        <v>0</v>
      </c>
      <c r="Q5" s="203">
        <f>'2-2-1週報_週別患者数 '!Q5/37</f>
        <v>0.02702702702702703</v>
      </c>
      <c r="R5" s="204">
        <f>'2-2-1週報_週別患者数 '!R5/37</f>
        <v>0.6756756756756757</v>
      </c>
      <c r="S5" s="198">
        <f>'2-2-1週報_週別患者数 '!S5/8</f>
        <v>0</v>
      </c>
      <c r="T5" s="204">
        <f>'2-2-1週報_週別患者数 '!T5/8</f>
        <v>2.625</v>
      </c>
      <c r="U5" s="205">
        <f>'2-2-1週報_週別患者数 '!U5/6</f>
        <v>0</v>
      </c>
      <c r="V5" s="203">
        <f>'2-2-1週報_週別患者数 '!V5/6</f>
        <v>0</v>
      </c>
      <c r="W5" s="203">
        <f>'2-2-1週報_週別患者数 '!W5/6</f>
        <v>0</v>
      </c>
      <c r="X5" s="203">
        <f>'2-2-1週報_週別患者数 '!X5/6</f>
        <v>0.3333333333333333</v>
      </c>
      <c r="Y5" s="204">
        <f>'2-2-1週報_週別患者数 '!Y5/6</f>
        <v>0</v>
      </c>
      <c r="Z5" s="11"/>
      <c r="AA5" s="17">
        <v>61</v>
      </c>
      <c r="AB5" s="18">
        <v>37</v>
      </c>
      <c r="AC5" s="18">
        <v>8</v>
      </c>
      <c r="AD5" s="19">
        <v>6</v>
      </c>
    </row>
    <row r="6" spans="1:30" ht="12" customHeight="1">
      <c r="A6" s="16">
        <v>3</v>
      </c>
      <c r="B6" s="168"/>
      <c r="C6" s="160">
        <f aca="true" t="shared" si="0" ref="C6:C56">C5+7</f>
        <v>43843</v>
      </c>
      <c r="D6" s="161" t="s">
        <v>109</v>
      </c>
      <c r="E6" s="160">
        <f aca="true" t="shared" si="1" ref="E6:E56">E5+7</f>
        <v>43849</v>
      </c>
      <c r="F6" s="151"/>
      <c r="G6" s="202">
        <f>'2-2-1週報_週別患者数 '!G6/61</f>
        <v>22.540983606557376</v>
      </c>
      <c r="H6" s="198">
        <f>'2-2-1週報_週別患者数 '!H6/37</f>
        <v>0.16216216216216217</v>
      </c>
      <c r="I6" s="203">
        <f>'2-2-1週報_週別患者数 '!I6/37</f>
        <v>0.21621621621621623</v>
      </c>
      <c r="J6" s="203">
        <f>'2-2-1週報_週別患者数 '!J6/37</f>
        <v>3.324324324324324</v>
      </c>
      <c r="K6" s="203">
        <f>'2-2-1週報_週別患者数 '!K6/37</f>
        <v>9</v>
      </c>
      <c r="L6" s="203">
        <f>'2-2-1週報_週別患者数 '!L6/37</f>
        <v>0.1891891891891892</v>
      </c>
      <c r="M6" s="203">
        <f>'2-2-1週報_週別患者数 '!M6/37</f>
        <v>0.16216216216216217</v>
      </c>
      <c r="N6" s="203">
        <f>'2-2-1週報_週別患者数 '!N6/37</f>
        <v>1.1081081081081081</v>
      </c>
      <c r="O6" s="203">
        <f>'2-2-1週報_週別患者数 '!O6/37</f>
        <v>0.5135135135135135</v>
      </c>
      <c r="P6" s="196">
        <f>'2-2-1週報_週別患者数 '!P6/37</f>
        <v>0</v>
      </c>
      <c r="Q6" s="203">
        <f>'2-2-1週報_週別患者数 '!Q6/37</f>
        <v>0.05405405405405406</v>
      </c>
      <c r="R6" s="204">
        <f>'2-2-1週報_週別患者数 '!R6/37</f>
        <v>0.5135135135135135</v>
      </c>
      <c r="S6" s="198">
        <f>'2-2-1週報_週別患者数 '!S6/8</f>
        <v>0</v>
      </c>
      <c r="T6" s="204">
        <f>'2-2-1週報_週別患者数 '!T6/8</f>
        <v>1.875</v>
      </c>
      <c r="U6" s="206">
        <f>'2-2-1週報_週別患者数 '!U6/6</f>
        <v>0</v>
      </c>
      <c r="V6" s="203">
        <f>'2-2-1週報_週別患者数 '!V6/6</f>
        <v>0</v>
      </c>
      <c r="W6" s="203">
        <f>'2-2-1週報_週別患者数 '!W6/6</f>
        <v>0</v>
      </c>
      <c r="X6" s="203">
        <f>'2-2-1週報_週別患者数 '!X6/6</f>
        <v>0.5</v>
      </c>
      <c r="Y6" s="204">
        <f>'2-2-1週報_週別患者数 '!Y6/6</f>
        <v>0</v>
      </c>
      <c r="Z6" s="11"/>
      <c r="AA6" s="17">
        <v>61</v>
      </c>
      <c r="AB6" s="18">
        <v>37</v>
      </c>
      <c r="AC6" s="18">
        <v>8</v>
      </c>
      <c r="AD6" s="19">
        <v>6</v>
      </c>
    </row>
    <row r="7" spans="1:30" ht="12" customHeight="1">
      <c r="A7" s="16">
        <v>4</v>
      </c>
      <c r="B7" s="169"/>
      <c r="C7" s="160">
        <f t="shared" si="0"/>
        <v>43850</v>
      </c>
      <c r="D7" s="161" t="s">
        <v>109</v>
      </c>
      <c r="E7" s="160">
        <f t="shared" si="1"/>
        <v>43856</v>
      </c>
      <c r="F7" s="151"/>
      <c r="G7" s="202">
        <f>'2-2-1週報_週別患者数 '!G7/61</f>
        <v>23.540983606557376</v>
      </c>
      <c r="H7" s="198">
        <f>'2-2-1週報_週別患者数 '!H7/37</f>
        <v>0.21621621621621623</v>
      </c>
      <c r="I7" s="203">
        <f>'2-2-1週報_週別患者数 '!I7/37</f>
        <v>0.2702702702702703</v>
      </c>
      <c r="J7" s="203">
        <f>'2-2-1週報_週別患者数 '!J7/37</f>
        <v>4.324324324324325</v>
      </c>
      <c r="K7" s="203">
        <f>'2-2-1週報_週別患者数 '!K7/37</f>
        <v>9.432432432432432</v>
      </c>
      <c r="L7" s="203">
        <f>'2-2-1週報_週別患者数 '!L7/37</f>
        <v>0.24324324324324326</v>
      </c>
      <c r="M7" s="203">
        <f>'2-2-1週報_週別患者数 '!M7/37</f>
        <v>0.2972972972972973</v>
      </c>
      <c r="N7" s="203">
        <f>'2-2-1週報_週別患者数 '!N7/37</f>
        <v>0.6756756756756757</v>
      </c>
      <c r="O7" s="203">
        <f>'2-2-1週報_週別患者数 '!O7/37</f>
        <v>0.43243243243243246</v>
      </c>
      <c r="P7" s="196">
        <f>'2-2-1週報_週別患者数 '!P7/37</f>
        <v>0</v>
      </c>
      <c r="Q7" s="203">
        <f>'2-2-1週報_週別患者数 '!Q7/37</f>
        <v>0</v>
      </c>
      <c r="R7" s="204">
        <f>'2-2-1週報_週別患者数 '!R7/37</f>
        <v>0.43243243243243246</v>
      </c>
      <c r="S7" s="198">
        <f>'2-2-1週報_週別患者数 '!S7/8</f>
        <v>0</v>
      </c>
      <c r="T7" s="204">
        <f>'2-2-1週報_週別患者数 '!T7/8</f>
        <v>1.375</v>
      </c>
      <c r="U7" s="205">
        <f>'2-2-1週報_週別患者数 '!U7/6</f>
        <v>0</v>
      </c>
      <c r="V7" s="203">
        <f>'2-2-1週報_週別患者数 '!V7/6</f>
        <v>0</v>
      </c>
      <c r="W7" s="203">
        <f>'2-2-1週報_週別患者数 '!W7/6</f>
        <v>0</v>
      </c>
      <c r="X7" s="203">
        <f>'2-2-1週報_週別患者数 '!X7/6</f>
        <v>0.3333333333333333</v>
      </c>
      <c r="Y7" s="204">
        <f>'2-2-1週報_週別患者数 '!Y7/6</f>
        <v>0</v>
      </c>
      <c r="Z7" s="11"/>
      <c r="AA7" s="17">
        <v>61</v>
      </c>
      <c r="AB7" s="18">
        <v>37</v>
      </c>
      <c r="AC7" s="18">
        <v>8</v>
      </c>
      <c r="AD7" s="19">
        <v>6</v>
      </c>
    </row>
    <row r="8" spans="1:30" ht="12" customHeight="1">
      <c r="A8" s="16">
        <v>5</v>
      </c>
      <c r="B8" s="168"/>
      <c r="C8" s="160">
        <f t="shared" si="0"/>
        <v>43857</v>
      </c>
      <c r="D8" s="161" t="s">
        <v>109</v>
      </c>
      <c r="E8" s="160">
        <f t="shared" si="1"/>
        <v>43863</v>
      </c>
      <c r="F8" s="151"/>
      <c r="G8" s="202">
        <f>'2-2-1週報_週別患者数 '!G8/61</f>
        <v>17.016393442622952</v>
      </c>
      <c r="H8" s="198">
        <f>'2-2-1週報_週別患者数 '!H8/37</f>
        <v>0.4594594594594595</v>
      </c>
      <c r="I8" s="203">
        <f>'2-2-1週報_週別患者数 '!I8/37</f>
        <v>0.2702702702702703</v>
      </c>
      <c r="J8" s="203">
        <f>'2-2-1週報_週別患者数 '!J8/37</f>
        <v>4.297297297297297</v>
      </c>
      <c r="K8" s="203">
        <f>'2-2-1週報_週別患者数 '!K8/37</f>
        <v>9.243243243243244</v>
      </c>
      <c r="L8" s="203">
        <f>'2-2-1週報_週別患者数 '!L8/37</f>
        <v>0.16216216216216217</v>
      </c>
      <c r="M8" s="203">
        <f>'2-2-1週報_週別患者数 '!M8/37</f>
        <v>0.08108108108108109</v>
      </c>
      <c r="N8" s="203">
        <f>'2-2-1週報_週別患者数 '!N8/37</f>
        <v>0.6216216216216216</v>
      </c>
      <c r="O8" s="203">
        <f>'2-2-1週報_週別患者数 '!O8/37</f>
        <v>0.43243243243243246</v>
      </c>
      <c r="P8" s="196">
        <f>'2-2-1週報_週別患者数 '!P8/37</f>
        <v>0</v>
      </c>
      <c r="Q8" s="203">
        <f>'2-2-1週報_週別患者数 '!Q8/37</f>
        <v>0</v>
      </c>
      <c r="R8" s="204">
        <f>'2-2-1週報_週別患者数 '!R8/37</f>
        <v>0.43243243243243246</v>
      </c>
      <c r="S8" s="198">
        <f>'2-2-1週報_週別患者数 '!S8/8</f>
        <v>0</v>
      </c>
      <c r="T8" s="204">
        <f>'2-2-1週報_週別患者数 '!T8/8</f>
        <v>0.75</v>
      </c>
      <c r="U8" s="206">
        <f>'2-2-1週報_週別患者数 '!U8/6</f>
        <v>0.3333333333333333</v>
      </c>
      <c r="V8" s="203">
        <f>'2-2-1週報_週別患者数 '!V8/6</f>
        <v>0</v>
      </c>
      <c r="W8" s="203">
        <f>'2-2-1週報_週別患者数 '!W8/6</f>
        <v>0</v>
      </c>
      <c r="X8" s="203">
        <f>'2-2-1週報_週別患者数 '!X8/6</f>
        <v>0.3333333333333333</v>
      </c>
      <c r="Y8" s="204">
        <f>'2-2-1週報_週別患者数 '!Y8/6</f>
        <v>0</v>
      </c>
      <c r="Z8" s="11"/>
      <c r="AA8" s="17">
        <v>61</v>
      </c>
      <c r="AB8" s="18">
        <v>37</v>
      </c>
      <c r="AC8" s="18">
        <v>8</v>
      </c>
      <c r="AD8" s="19">
        <v>6</v>
      </c>
    </row>
    <row r="9" spans="1:30" ht="12" customHeight="1">
      <c r="A9" s="16">
        <v>6</v>
      </c>
      <c r="B9" s="168"/>
      <c r="C9" s="160">
        <f t="shared" si="0"/>
        <v>43864</v>
      </c>
      <c r="D9" s="161" t="s">
        <v>109</v>
      </c>
      <c r="E9" s="160">
        <f t="shared" si="1"/>
        <v>43870</v>
      </c>
      <c r="F9" s="151"/>
      <c r="G9" s="202">
        <f>'2-2-1週報_週別患者数 '!G9/61</f>
        <v>11.770491803278688</v>
      </c>
      <c r="H9" s="198">
        <f>'2-2-1週報_週別患者数 '!H9/37</f>
        <v>0.24324324324324326</v>
      </c>
      <c r="I9" s="203">
        <f>'2-2-1週報_週別患者数 '!I9/37</f>
        <v>0.5405405405405406</v>
      </c>
      <c r="J9" s="203">
        <f>'2-2-1週報_週別患者数 '!J9/37</f>
        <v>4.648648648648648</v>
      </c>
      <c r="K9" s="203">
        <f>'2-2-1週報_週別患者数 '!K9/37</f>
        <v>8.243243243243244</v>
      </c>
      <c r="L9" s="203">
        <f>'2-2-1週報_週別患者数 '!L9/37</f>
        <v>0.2972972972972973</v>
      </c>
      <c r="M9" s="203">
        <f>'2-2-1週報_週別患者数 '!M9/37</f>
        <v>0.13513513513513514</v>
      </c>
      <c r="N9" s="203">
        <f>'2-2-1週報_週別患者数 '!N9/37</f>
        <v>0.5135135135135135</v>
      </c>
      <c r="O9" s="203">
        <f>'2-2-1週報_週別患者数 '!O9/37</f>
        <v>0.5405405405405406</v>
      </c>
      <c r="P9" s="196">
        <f>'2-2-1週報_週別患者数 '!P9/37</f>
        <v>0</v>
      </c>
      <c r="Q9" s="203">
        <f>'2-2-1週報_週別患者数 '!Q9/37</f>
        <v>0.02702702702702703</v>
      </c>
      <c r="R9" s="204">
        <f>'2-2-1週報_週別患者数 '!R9/37</f>
        <v>0.2972972972972973</v>
      </c>
      <c r="S9" s="198">
        <f>'2-2-1週報_週別患者数 '!S9/8</f>
        <v>0</v>
      </c>
      <c r="T9" s="204">
        <f>'2-2-1週報_週別患者数 '!T9/8</f>
        <v>1.375</v>
      </c>
      <c r="U9" s="205">
        <f>'2-2-1週報_週別患者数 '!U9/6</f>
        <v>0</v>
      </c>
      <c r="V9" s="203">
        <f>'2-2-1週報_週別患者数 '!V9/6</f>
        <v>0</v>
      </c>
      <c r="W9" s="203">
        <f>'2-2-1週報_週別患者数 '!W9/6</f>
        <v>0</v>
      </c>
      <c r="X9" s="203">
        <f>'2-2-1週報_週別患者数 '!X9/6</f>
        <v>0</v>
      </c>
      <c r="Y9" s="204">
        <f>'2-2-1週報_週別患者数 '!Y9/6</f>
        <v>0</v>
      </c>
      <c r="Z9" s="11"/>
      <c r="AA9" s="17">
        <v>61</v>
      </c>
      <c r="AB9" s="18">
        <v>37</v>
      </c>
      <c r="AC9" s="18">
        <v>8</v>
      </c>
      <c r="AD9" s="19">
        <v>6</v>
      </c>
    </row>
    <row r="10" spans="1:30" ht="12" customHeight="1">
      <c r="A10" s="16">
        <v>7</v>
      </c>
      <c r="B10" s="170"/>
      <c r="C10" s="160">
        <f t="shared" si="0"/>
        <v>43871</v>
      </c>
      <c r="D10" s="161" t="s">
        <v>109</v>
      </c>
      <c r="E10" s="160">
        <f t="shared" si="1"/>
        <v>43877</v>
      </c>
      <c r="F10" s="151"/>
      <c r="G10" s="202">
        <f>'2-2-1週報_週別患者数 '!G10/61</f>
        <v>7.852459016393443</v>
      </c>
      <c r="H10" s="198">
        <f>'2-2-1週報_週別患者数 '!H10/37</f>
        <v>0.24324324324324326</v>
      </c>
      <c r="I10" s="203">
        <f>'2-2-1週報_週別患者数 '!I10/37</f>
        <v>0.13513513513513514</v>
      </c>
      <c r="J10" s="203">
        <f>'2-2-1週報_週別患者数 '!J10/37</f>
        <v>5.54054054054054</v>
      </c>
      <c r="K10" s="203">
        <f>'2-2-1週報_週別患者数 '!K10/37</f>
        <v>8.891891891891891</v>
      </c>
      <c r="L10" s="203">
        <f>'2-2-1週報_週別患者数 '!L10/37</f>
        <v>0.21621621621621623</v>
      </c>
      <c r="M10" s="203">
        <f>'2-2-1週報_週別患者数 '!M10/37</f>
        <v>0.02702702702702703</v>
      </c>
      <c r="N10" s="203">
        <f>'2-2-1週報_週別患者数 '!N10/37</f>
        <v>0.1891891891891892</v>
      </c>
      <c r="O10" s="203">
        <f>'2-2-1週報_週別患者数 '!O10/37</f>
        <v>0.2702702702702703</v>
      </c>
      <c r="P10" s="196">
        <f>'2-2-1週報_週別患者数 '!P10/37</f>
        <v>0</v>
      </c>
      <c r="Q10" s="203">
        <f>'2-2-1週報_週別患者数 '!Q10/37</f>
        <v>0.05405405405405406</v>
      </c>
      <c r="R10" s="204">
        <f>'2-2-1週報_週別患者数 '!R10/37</f>
        <v>0.21621621621621623</v>
      </c>
      <c r="S10" s="198">
        <f>'2-2-1週報_週別患者数 '!S10/8</f>
        <v>0</v>
      </c>
      <c r="T10" s="204">
        <f>'2-2-1週報_週別患者数 '!T10/8</f>
        <v>1</v>
      </c>
      <c r="U10" s="206">
        <f>'2-2-1週報_週別患者数 '!U10/6</f>
        <v>0</v>
      </c>
      <c r="V10" s="203">
        <f>'2-2-1週報_週別患者数 '!V10/6</f>
        <v>0</v>
      </c>
      <c r="W10" s="203">
        <f>'2-2-1週報_週別患者数 '!W10/6</f>
        <v>0</v>
      </c>
      <c r="X10" s="203">
        <f>'2-2-1週報_週別患者数 '!X10/6</f>
        <v>0.6666666666666666</v>
      </c>
      <c r="Y10" s="204">
        <f>'2-2-1週報_週別患者数 '!Y10/6</f>
        <v>0</v>
      </c>
      <c r="Z10" s="11"/>
      <c r="AA10" s="17">
        <v>61</v>
      </c>
      <c r="AB10" s="18">
        <v>37</v>
      </c>
      <c r="AC10" s="18">
        <v>8</v>
      </c>
      <c r="AD10" s="19">
        <v>6</v>
      </c>
    </row>
    <row r="11" spans="1:30" ht="12" customHeight="1">
      <c r="A11" s="16">
        <v>8</v>
      </c>
      <c r="B11" s="170"/>
      <c r="C11" s="160">
        <f t="shared" si="0"/>
        <v>43878</v>
      </c>
      <c r="D11" s="161" t="s">
        <v>109</v>
      </c>
      <c r="E11" s="160">
        <f t="shared" si="1"/>
        <v>43884</v>
      </c>
      <c r="F11" s="151"/>
      <c r="G11" s="202">
        <f>'2-2-1週報_週別患者数 '!G11/61</f>
        <v>6.590163934426229</v>
      </c>
      <c r="H11" s="198">
        <f>'2-2-1週報_週別患者数 '!H11/37</f>
        <v>0.2702702702702703</v>
      </c>
      <c r="I11" s="203">
        <f>'2-2-1週報_週別患者数 '!I11/37</f>
        <v>0.1891891891891892</v>
      </c>
      <c r="J11" s="203">
        <f>'2-2-1週報_週別患者数 '!J11/37</f>
        <v>4.108108108108108</v>
      </c>
      <c r="K11" s="203">
        <f>'2-2-1週報_週別患者数 '!K11/37</f>
        <v>9.405405405405405</v>
      </c>
      <c r="L11" s="203">
        <f>'2-2-1週報_週別患者数 '!L11/37</f>
        <v>0.16216216216216217</v>
      </c>
      <c r="M11" s="203">
        <f>'2-2-1週報_週別患者数 '!M11/37</f>
        <v>0.10810810810810811</v>
      </c>
      <c r="N11" s="203">
        <f>'2-2-1週報_週別患者数 '!N11/37</f>
        <v>0.43243243243243246</v>
      </c>
      <c r="O11" s="203">
        <f>'2-2-1週報_週別患者数 '!O11/37</f>
        <v>0.4864864864864865</v>
      </c>
      <c r="P11" s="196">
        <f>'2-2-1週報_週別患者数 '!P11/37</f>
        <v>0</v>
      </c>
      <c r="Q11" s="203">
        <f>'2-2-1週報_週別患者数 '!Q11/37</f>
        <v>0</v>
      </c>
      <c r="R11" s="204">
        <f>'2-2-1週報_週別患者数 '!R11/37</f>
        <v>0.2972972972972973</v>
      </c>
      <c r="S11" s="198">
        <f>'2-2-1週報_週別患者数 '!S11/8</f>
        <v>0</v>
      </c>
      <c r="T11" s="204">
        <f>'2-2-1週報_週別患者数 '!T11/8</f>
        <v>1.375</v>
      </c>
      <c r="U11" s="205">
        <f>'2-2-1週報_週別患者数 '!U11/6</f>
        <v>0</v>
      </c>
      <c r="V11" s="203">
        <f>'2-2-1週報_週別患者数 '!V11/6</f>
        <v>0</v>
      </c>
      <c r="W11" s="203">
        <f>'2-2-1週報_週別患者数 '!W11/6</f>
        <v>0</v>
      </c>
      <c r="X11" s="203">
        <f>'2-2-1週報_週別患者数 '!X11/6</f>
        <v>0.6666666666666666</v>
      </c>
      <c r="Y11" s="204">
        <f>'2-2-1週報_週別患者数 '!Y11/6</f>
        <v>0</v>
      </c>
      <c r="Z11" s="11"/>
      <c r="AA11" s="17">
        <v>61</v>
      </c>
      <c r="AB11" s="18">
        <v>37</v>
      </c>
      <c r="AC11" s="18">
        <v>8</v>
      </c>
      <c r="AD11" s="19">
        <v>6</v>
      </c>
    </row>
    <row r="12" spans="1:30" ht="12" customHeight="1">
      <c r="A12" s="16">
        <v>9</v>
      </c>
      <c r="B12" s="170"/>
      <c r="C12" s="160">
        <f t="shared" si="0"/>
        <v>43885</v>
      </c>
      <c r="D12" s="161" t="s">
        <v>109</v>
      </c>
      <c r="E12" s="160">
        <f t="shared" si="1"/>
        <v>43891</v>
      </c>
      <c r="F12" s="151"/>
      <c r="G12" s="202">
        <f>'2-2-1週報_週別患者数 '!G12/61</f>
        <v>4.19672131147541</v>
      </c>
      <c r="H12" s="198">
        <f>'2-2-1週報_週別患者数 '!H12/37</f>
        <v>0.16216216216216217</v>
      </c>
      <c r="I12" s="203">
        <f>'2-2-1週報_週別患者数 '!I12/37</f>
        <v>0.16216216216216217</v>
      </c>
      <c r="J12" s="203">
        <f>'2-2-1週報_週別患者数 '!J12/37</f>
        <v>3.108108108108108</v>
      </c>
      <c r="K12" s="203">
        <f>'2-2-1週報_週別患者数 '!K12/37</f>
        <v>5.891891891891892</v>
      </c>
      <c r="L12" s="203">
        <f>'2-2-1週報_週別患者数 '!L12/37</f>
        <v>0.35135135135135137</v>
      </c>
      <c r="M12" s="203">
        <f>'2-2-1週報_週別患者数 '!M12/37</f>
        <v>0.05405405405405406</v>
      </c>
      <c r="N12" s="203">
        <f>'2-2-1週報_週別患者数 '!N12/37</f>
        <v>0.4864864864864865</v>
      </c>
      <c r="O12" s="203">
        <f>'2-2-1週報_週別患者数 '!O12/37</f>
        <v>0.3783783783783784</v>
      </c>
      <c r="P12" s="196">
        <f>'2-2-1週報_週別患者数 '!P12/37</f>
        <v>0</v>
      </c>
      <c r="Q12" s="203">
        <f>'2-2-1週報_週別患者数 '!Q12/37</f>
        <v>0</v>
      </c>
      <c r="R12" s="204">
        <f>'2-2-1週報_週別患者数 '!R12/37</f>
        <v>0.24324324324324326</v>
      </c>
      <c r="S12" s="198">
        <f>'2-2-1週報_週別患者数 '!S12/8</f>
        <v>0</v>
      </c>
      <c r="T12" s="204">
        <f>'2-2-1週報_週別患者数 '!T12/8</f>
        <v>1.125</v>
      </c>
      <c r="U12" s="206">
        <f>'2-2-1週報_週別患者数 '!U12/6</f>
        <v>0.16666666666666666</v>
      </c>
      <c r="V12" s="203">
        <f>'2-2-1週報_週別患者数 '!V12/6</f>
        <v>0</v>
      </c>
      <c r="W12" s="203">
        <f>'2-2-1週報_週別患者数 '!W12/6</f>
        <v>0</v>
      </c>
      <c r="X12" s="203">
        <f>'2-2-1週報_週別患者数 '!X12/6</f>
        <v>0.3333333333333333</v>
      </c>
      <c r="Y12" s="204">
        <f>'2-2-1週報_週別患者数 '!Y12/6</f>
        <v>0</v>
      </c>
      <c r="Z12" s="11"/>
      <c r="AA12" s="17">
        <v>61</v>
      </c>
      <c r="AB12" s="18">
        <v>37</v>
      </c>
      <c r="AC12" s="18">
        <v>8</v>
      </c>
      <c r="AD12" s="19">
        <v>6</v>
      </c>
    </row>
    <row r="13" spans="1:30" ht="12" customHeight="1">
      <c r="A13" s="16">
        <v>10</v>
      </c>
      <c r="B13" s="170"/>
      <c r="C13" s="160">
        <f t="shared" si="0"/>
        <v>43892</v>
      </c>
      <c r="D13" s="161" t="s">
        <v>109</v>
      </c>
      <c r="E13" s="160">
        <f t="shared" si="1"/>
        <v>43898</v>
      </c>
      <c r="F13" s="151"/>
      <c r="G13" s="202">
        <f>'2-2-1週報_週別患者数 '!G13/61</f>
        <v>3.1311475409836067</v>
      </c>
      <c r="H13" s="198">
        <f>'2-2-1週報_週別患者数 '!H13/37</f>
        <v>0.21621621621621623</v>
      </c>
      <c r="I13" s="203">
        <f>'2-2-1週報_週別患者数 '!I13/37</f>
        <v>0.08108108108108109</v>
      </c>
      <c r="J13" s="203">
        <f>'2-2-1週報_週別患者数 '!J13/37</f>
        <v>4.486486486486487</v>
      </c>
      <c r="K13" s="203">
        <f>'2-2-1週報_週別患者数 '!K13/37</f>
        <v>6</v>
      </c>
      <c r="L13" s="203">
        <f>'2-2-1週報_週別患者数 '!L13/37</f>
        <v>0.2972972972972973</v>
      </c>
      <c r="M13" s="203">
        <f>'2-2-1週報_週別患者数 '!M13/37</f>
        <v>0</v>
      </c>
      <c r="N13" s="203">
        <f>'2-2-1週報_週別患者数 '!N13/37</f>
        <v>0.35135135135135137</v>
      </c>
      <c r="O13" s="203">
        <f>'2-2-1週報_週別患者数 '!O13/37</f>
        <v>0.3783783783783784</v>
      </c>
      <c r="P13" s="196">
        <f>'2-2-1週報_週別患者数 '!P13/37</f>
        <v>0</v>
      </c>
      <c r="Q13" s="203">
        <f>'2-2-1週報_週別患者数 '!Q13/37</f>
        <v>0.02702702702702703</v>
      </c>
      <c r="R13" s="204">
        <f>'2-2-1週報_週別患者数 '!R13/37</f>
        <v>0.24324324324324326</v>
      </c>
      <c r="S13" s="198">
        <f>'2-2-1週報_週別患者数 '!S13/8</f>
        <v>0</v>
      </c>
      <c r="T13" s="204">
        <f>'2-2-1週報_週別患者数 '!T13/8</f>
        <v>1.75</v>
      </c>
      <c r="U13" s="205">
        <f>'2-2-1週報_週別患者数 '!U13/6</f>
        <v>0</v>
      </c>
      <c r="V13" s="203">
        <f>'2-2-1週報_週別患者数 '!V13/6</f>
        <v>0</v>
      </c>
      <c r="W13" s="203">
        <f>'2-2-1週報_週別患者数 '!W13/6</f>
        <v>0</v>
      </c>
      <c r="X13" s="203">
        <f>'2-2-1週報_週別患者数 '!X13/6</f>
        <v>0.3333333333333333</v>
      </c>
      <c r="Y13" s="204">
        <f>'2-2-1週報_週別患者数 '!Y13/6</f>
        <v>0</v>
      </c>
      <c r="Z13" s="11"/>
      <c r="AA13" s="17">
        <v>61</v>
      </c>
      <c r="AB13" s="18">
        <v>37</v>
      </c>
      <c r="AC13" s="18">
        <v>8</v>
      </c>
      <c r="AD13" s="19">
        <v>6</v>
      </c>
    </row>
    <row r="14" spans="1:30" ht="12" customHeight="1">
      <c r="A14" s="16">
        <v>11</v>
      </c>
      <c r="B14" s="170"/>
      <c r="C14" s="160">
        <f t="shared" si="0"/>
        <v>43899</v>
      </c>
      <c r="D14" s="161" t="s">
        <v>109</v>
      </c>
      <c r="E14" s="160">
        <f t="shared" si="1"/>
        <v>43905</v>
      </c>
      <c r="F14" s="151"/>
      <c r="G14" s="202">
        <f>'2-2-1週報_週別患者数 '!G14/61</f>
        <v>2.278688524590164</v>
      </c>
      <c r="H14" s="198">
        <f>'2-2-1週報_週別患者数 '!H14/37</f>
        <v>0.10810810810810811</v>
      </c>
      <c r="I14" s="203">
        <f>'2-2-1週報_週別患者数 '!I14/37</f>
        <v>0.16216216216216217</v>
      </c>
      <c r="J14" s="203">
        <f>'2-2-1週報_週別患者数 '!J14/37</f>
        <v>2.6216216216216215</v>
      </c>
      <c r="K14" s="203">
        <f>'2-2-1週報_週別患者数 '!K14/37</f>
        <v>4.5675675675675675</v>
      </c>
      <c r="L14" s="203">
        <f>'2-2-1週報_週別患者数 '!L14/37</f>
        <v>0.2702702702702703</v>
      </c>
      <c r="M14" s="203">
        <f>'2-2-1週報_週別患者数 '!M14/37</f>
        <v>0</v>
      </c>
      <c r="N14" s="203">
        <f>'2-2-1週報_週別患者数 '!N14/37</f>
        <v>0.5675675675675675</v>
      </c>
      <c r="O14" s="203">
        <f>'2-2-1週報_週別患者数 '!O14/37</f>
        <v>0.5945945945945946</v>
      </c>
      <c r="P14" s="196">
        <f>'2-2-1週報_週別患者数 '!P14/37</f>
        <v>0</v>
      </c>
      <c r="Q14" s="203">
        <f>'2-2-1週報_週別患者数 '!Q14/37</f>
        <v>0</v>
      </c>
      <c r="R14" s="204">
        <f>'2-2-1週報_週別患者数 '!R14/37</f>
        <v>0.43243243243243246</v>
      </c>
      <c r="S14" s="198">
        <f>'2-2-1週報_週別患者数 '!S14/8</f>
        <v>0</v>
      </c>
      <c r="T14" s="204">
        <f>'2-2-1週報_週別患者数 '!T14/8</f>
        <v>0.75</v>
      </c>
      <c r="U14" s="206">
        <f>'2-2-1週報_週別患者数 '!U14/6</f>
        <v>0</v>
      </c>
      <c r="V14" s="203">
        <f>'2-2-1週報_週別患者数 '!V14/6</f>
        <v>0</v>
      </c>
      <c r="W14" s="203">
        <f>'2-2-1週報_週別患者数 '!W14/6</f>
        <v>0</v>
      </c>
      <c r="X14" s="203">
        <f>'2-2-1週報_週別患者数 '!X14/6</f>
        <v>0.5</v>
      </c>
      <c r="Y14" s="204">
        <f>'2-2-1週報_週別患者数 '!Y14/6</f>
        <v>0</v>
      </c>
      <c r="Z14" s="11"/>
      <c r="AA14" s="17">
        <v>61</v>
      </c>
      <c r="AB14" s="18">
        <v>37</v>
      </c>
      <c r="AC14" s="18">
        <v>8</v>
      </c>
      <c r="AD14" s="19">
        <v>6</v>
      </c>
    </row>
    <row r="15" spans="1:30" ht="12" customHeight="1">
      <c r="A15" s="16">
        <v>12</v>
      </c>
      <c r="B15" s="170"/>
      <c r="C15" s="160">
        <f t="shared" si="0"/>
        <v>43906</v>
      </c>
      <c r="D15" s="161" t="s">
        <v>109</v>
      </c>
      <c r="E15" s="160">
        <f t="shared" si="1"/>
        <v>43912</v>
      </c>
      <c r="F15" s="151"/>
      <c r="G15" s="202">
        <f>'2-2-1週報_週別患者数 '!G15/61</f>
        <v>0.5737704918032787</v>
      </c>
      <c r="H15" s="198">
        <f>'2-2-1週報_週別患者数 '!H15/37</f>
        <v>0.02702702702702703</v>
      </c>
      <c r="I15" s="203">
        <f>'2-2-1週報_週別患者数 '!I15/37</f>
        <v>0.1891891891891892</v>
      </c>
      <c r="J15" s="203">
        <f>'2-2-1週報_週別患者数 '!J15/37</f>
        <v>1.8918918918918919</v>
      </c>
      <c r="K15" s="203">
        <f>'2-2-1週報_週別患者数 '!K15/37</f>
        <v>3.945945945945946</v>
      </c>
      <c r="L15" s="203">
        <f>'2-2-1週報_週別患者数 '!L15/37</f>
        <v>0.16216216216216217</v>
      </c>
      <c r="M15" s="203">
        <f>'2-2-1週報_週別患者数 '!M15/37</f>
        <v>0.02702702702702703</v>
      </c>
      <c r="N15" s="203">
        <f>'2-2-1週報_週別患者数 '!N15/37</f>
        <v>0.21621621621621623</v>
      </c>
      <c r="O15" s="203">
        <f>'2-2-1週報_週別患者数 '!O15/37</f>
        <v>0.4594594594594595</v>
      </c>
      <c r="P15" s="196">
        <f>'2-2-1週報_週別患者数 '!P15/37</f>
        <v>0</v>
      </c>
      <c r="Q15" s="203">
        <f>'2-2-1週報_週別患者数 '!Q15/37</f>
        <v>0</v>
      </c>
      <c r="R15" s="204">
        <f>'2-2-1週報_週別患者数 '!R15/37</f>
        <v>0.16216216216216217</v>
      </c>
      <c r="S15" s="198">
        <f>'2-2-1週報_週別患者数 '!S15/8</f>
        <v>0</v>
      </c>
      <c r="T15" s="204">
        <f>'2-2-1週報_週別患者数 '!T15/8</f>
        <v>1.375</v>
      </c>
      <c r="U15" s="205">
        <f>'2-2-1週報_週別患者数 '!U15/6</f>
        <v>0.16666666666666666</v>
      </c>
      <c r="V15" s="203">
        <f>'2-2-1週報_週別患者数 '!V15/6</f>
        <v>0</v>
      </c>
      <c r="W15" s="203">
        <f>'2-2-1週報_週別患者数 '!W15/6</f>
        <v>0</v>
      </c>
      <c r="X15" s="203">
        <f>'2-2-1週報_週別患者数 '!X15/6</f>
        <v>0</v>
      </c>
      <c r="Y15" s="204">
        <f>'2-2-1週報_週別患者数 '!Y15/6</f>
        <v>0</v>
      </c>
      <c r="Z15" s="11"/>
      <c r="AA15" s="17">
        <v>61</v>
      </c>
      <c r="AB15" s="18">
        <v>37</v>
      </c>
      <c r="AC15" s="18">
        <v>8</v>
      </c>
      <c r="AD15" s="19">
        <v>6</v>
      </c>
    </row>
    <row r="16" spans="1:30" ht="12" customHeight="1">
      <c r="A16" s="16">
        <v>13</v>
      </c>
      <c r="B16" s="170"/>
      <c r="C16" s="160">
        <f t="shared" si="0"/>
        <v>43913</v>
      </c>
      <c r="D16" s="161" t="s">
        <v>109</v>
      </c>
      <c r="E16" s="160">
        <f t="shared" si="1"/>
        <v>43919</v>
      </c>
      <c r="F16" s="151"/>
      <c r="G16" s="202">
        <f>'2-2-1週報_週別患者数 '!G16/61</f>
        <v>0.18032786885245902</v>
      </c>
      <c r="H16" s="198">
        <f>'2-2-1週報_週別患者数 '!H16/37</f>
        <v>0.02702702702702703</v>
      </c>
      <c r="I16" s="203">
        <f>'2-2-1週報_週別患者数 '!I16/37</f>
        <v>0.05405405405405406</v>
      </c>
      <c r="J16" s="203">
        <f>'2-2-1週報_週別患者数 '!J16/37</f>
        <v>1.7027027027027026</v>
      </c>
      <c r="K16" s="203">
        <f>'2-2-1週報_週別患者数 '!K16/37</f>
        <v>4</v>
      </c>
      <c r="L16" s="203">
        <f>'2-2-1週報_週別患者数 '!L16/37</f>
        <v>0.2972972972972973</v>
      </c>
      <c r="M16" s="203">
        <f>'2-2-1週報_週別患者数 '!M16/37</f>
        <v>0.10810810810810811</v>
      </c>
      <c r="N16" s="203">
        <f>'2-2-1週報_週別患者数 '!N16/37</f>
        <v>0.5405405405405406</v>
      </c>
      <c r="O16" s="203">
        <f>'2-2-1週報_週別患者数 '!O16/37</f>
        <v>0.35135135135135137</v>
      </c>
      <c r="P16" s="196">
        <f>'2-2-1週報_週別患者数 '!P16/37</f>
        <v>0</v>
      </c>
      <c r="Q16" s="203">
        <f>'2-2-1週報_週別患者数 '!Q16/37</f>
        <v>0</v>
      </c>
      <c r="R16" s="204">
        <f>'2-2-1週報_週別患者数 '!R16/37</f>
        <v>0.16216216216216217</v>
      </c>
      <c r="S16" s="198">
        <f>'2-2-1週報_週別患者数 '!S16/8</f>
        <v>0</v>
      </c>
      <c r="T16" s="204">
        <f>'2-2-1週報_週別患者数 '!T16/8</f>
        <v>0.75</v>
      </c>
      <c r="U16" s="206">
        <f>'2-2-1週報_週別患者数 '!U16/6</f>
        <v>0</v>
      </c>
      <c r="V16" s="203">
        <f>'2-2-1週報_週別患者数 '!V16/6</f>
        <v>0</v>
      </c>
      <c r="W16" s="203">
        <f>'2-2-1週報_週別患者数 '!W16/6</f>
        <v>0</v>
      </c>
      <c r="X16" s="203">
        <f>'2-2-1週報_週別患者数 '!X16/6</f>
        <v>0.5</v>
      </c>
      <c r="Y16" s="204">
        <f>'2-2-1週報_週別患者数 '!Y16/6</f>
        <v>0</v>
      </c>
      <c r="Z16" s="11"/>
      <c r="AA16" s="17">
        <v>61</v>
      </c>
      <c r="AB16" s="18">
        <v>37</v>
      </c>
      <c r="AC16" s="18">
        <v>8</v>
      </c>
      <c r="AD16" s="19">
        <v>6</v>
      </c>
    </row>
    <row r="17" spans="1:30" ht="12" customHeight="1">
      <c r="A17" s="16">
        <v>14</v>
      </c>
      <c r="B17" s="170"/>
      <c r="C17" s="160">
        <f t="shared" si="0"/>
        <v>43920</v>
      </c>
      <c r="D17" s="161" t="s">
        <v>109</v>
      </c>
      <c r="E17" s="160">
        <f t="shared" si="1"/>
        <v>43926</v>
      </c>
      <c r="F17" s="151"/>
      <c r="G17" s="202">
        <f>'2-2-1週報_週別患者数 '!G17/61</f>
        <v>0.06557377049180328</v>
      </c>
      <c r="H17" s="198">
        <f>'2-2-1週報_週別患者数 '!H17/37</f>
        <v>0.05405405405405406</v>
      </c>
      <c r="I17" s="203">
        <f>'2-2-1週報_週別患者数 '!I17/37</f>
        <v>0.08108108108108109</v>
      </c>
      <c r="J17" s="203">
        <f>'2-2-1週報_週別患者数 '!J17/37</f>
        <v>1.864864864864865</v>
      </c>
      <c r="K17" s="203">
        <f>'2-2-1週報_週別患者数 '!K17/37</f>
        <v>2.72972972972973</v>
      </c>
      <c r="L17" s="203">
        <f>'2-2-1週報_週別患者数 '!L17/37</f>
        <v>0.16216216216216217</v>
      </c>
      <c r="M17" s="203">
        <f>'2-2-1週報_週別患者数 '!M17/37</f>
        <v>0</v>
      </c>
      <c r="N17" s="203">
        <f>'2-2-1週報_週別患者数 '!N17/37</f>
        <v>0.40540540540540543</v>
      </c>
      <c r="O17" s="203">
        <f>'2-2-1週報_週別患者数 '!O17/37</f>
        <v>0.32432432432432434</v>
      </c>
      <c r="P17" s="196">
        <f>'2-2-1週報_週別患者数 '!P17/37</f>
        <v>0</v>
      </c>
      <c r="Q17" s="203">
        <f>'2-2-1週報_週別患者数 '!Q17/37</f>
        <v>0</v>
      </c>
      <c r="R17" s="204">
        <f>'2-2-1週報_週別患者数 '!R17/37</f>
        <v>0.10810810810810811</v>
      </c>
      <c r="S17" s="198">
        <f>'2-2-1週報_週別患者数 '!S17/8</f>
        <v>0</v>
      </c>
      <c r="T17" s="204">
        <f>'2-2-1週報_週別患者数 '!T17/8</f>
        <v>1</v>
      </c>
      <c r="U17" s="205">
        <f>'2-2-1週報_週別患者数 '!U17/6</f>
        <v>0</v>
      </c>
      <c r="V17" s="203">
        <f>'2-2-1週報_週別患者数 '!V17/6</f>
        <v>0</v>
      </c>
      <c r="W17" s="203">
        <f>'2-2-1週報_週別患者数 '!W17/6</f>
        <v>0</v>
      </c>
      <c r="X17" s="203">
        <f>'2-2-1週報_週別患者数 '!X17/6</f>
        <v>0</v>
      </c>
      <c r="Y17" s="204">
        <f>'2-2-1週報_週別患者数 '!Y17/6</f>
        <v>0</v>
      </c>
      <c r="Z17" s="11"/>
      <c r="AA17" s="17">
        <v>61</v>
      </c>
      <c r="AB17" s="18">
        <v>37</v>
      </c>
      <c r="AC17" s="18">
        <v>8</v>
      </c>
      <c r="AD17" s="19">
        <v>6</v>
      </c>
    </row>
    <row r="18" spans="1:30" ht="12" customHeight="1">
      <c r="A18" s="16">
        <v>15</v>
      </c>
      <c r="B18" s="170"/>
      <c r="C18" s="160">
        <f t="shared" si="0"/>
        <v>43927</v>
      </c>
      <c r="D18" s="161" t="s">
        <v>109</v>
      </c>
      <c r="E18" s="160">
        <f t="shared" si="1"/>
        <v>43933</v>
      </c>
      <c r="F18" s="151"/>
      <c r="G18" s="202">
        <f>'2-2-1週報_週別患者数 '!G18/61</f>
        <v>0.08196721311475409</v>
      </c>
      <c r="H18" s="198">
        <f>'2-2-1週報_週別患者数 '!H18/37</f>
        <v>0.13513513513513514</v>
      </c>
      <c r="I18" s="203">
        <f>'2-2-1週報_週別患者数 '!I18/37</f>
        <v>0.08108108108108109</v>
      </c>
      <c r="J18" s="203">
        <f>'2-2-1週報_週別患者数 '!J18/37</f>
        <v>1.4864864864864864</v>
      </c>
      <c r="K18" s="203">
        <f>'2-2-1週報_週別患者数 '!K18/37</f>
        <v>2.7567567567567566</v>
      </c>
      <c r="L18" s="203">
        <f>'2-2-1週報_週別患者数 '!L18/37</f>
        <v>0.32432432432432434</v>
      </c>
      <c r="M18" s="203">
        <f>'2-2-1週報_週別患者数 '!M18/37</f>
        <v>0</v>
      </c>
      <c r="N18" s="203">
        <f>'2-2-1週報_週別患者数 '!N18/37</f>
        <v>0.32432432432432434</v>
      </c>
      <c r="O18" s="203">
        <f>'2-2-1週報_週別患者数 '!O18/37</f>
        <v>0.4864864864864865</v>
      </c>
      <c r="P18" s="196">
        <f>'2-2-1週報_週別患者数 '!P18/37</f>
        <v>0</v>
      </c>
      <c r="Q18" s="203">
        <f>'2-2-1週報_週別患者数 '!Q18/37</f>
        <v>0</v>
      </c>
      <c r="R18" s="204">
        <f>'2-2-1週報_週別患者数 '!R18/37</f>
        <v>0.13513513513513514</v>
      </c>
      <c r="S18" s="198">
        <f>'2-2-1週報_週別患者数 '!S18/8</f>
        <v>0</v>
      </c>
      <c r="T18" s="204">
        <f>'2-2-1週報_週別患者数 '!T18/8</f>
        <v>1</v>
      </c>
      <c r="U18" s="206">
        <f>'2-2-1週報_週別患者数 '!U18/6</f>
        <v>0</v>
      </c>
      <c r="V18" s="203">
        <f>'2-2-1週報_週別患者数 '!V18/6</f>
        <v>0</v>
      </c>
      <c r="W18" s="203">
        <f>'2-2-1週報_週別患者数 '!W18/6</f>
        <v>0.16666666666666666</v>
      </c>
      <c r="X18" s="203">
        <f>'2-2-1週報_週別患者数 '!X18/6</f>
        <v>0</v>
      </c>
      <c r="Y18" s="204">
        <f>'2-2-1週報_週別患者数 '!Y18/6</f>
        <v>0</v>
      </c>
      <c r="Z18" s="11"/>
      <c r="AA18" s="17">
        <v>61</v>
      </c>
      <c r="AB18" s="18">
        <v>37</v>
      </c>
      <c r="AC18" s="18">
        <v>8</v>
      </c>
      <c r="AD18" s="19">
        <v>6</v>
      </c>
    </row>
    <row r="19" spans="1:30" ht="12" customHeight="1">
      <c r="A19" s="16">
        <v>16</v>
      </c>
      <c r="B19" s="170"/>
      <c r="C19" s="160">
        <f t="shared" si="0"/>
        <v>43934</v>
      </c>
      <c r="D19" s="161" t="s">
        <v>109</v>
      </c>
      <c r="E19" s="160">
        <f t="shared" si="1"/>
        <v>43940</v>
      </c>
      <c r="F19" s="151"/>
      <c r="G19" s="202">
        <f>'2-2-1週報_週別患者数 '!G19/61</f>
        <v>0</v>
      </c>
      <c r="H19" s="198">
        <f>'2-2-1週報_週別患者数 '!H19/37</f>
        <v>0.13513513513513514</v>
      </c>
      <c r="I19" s="203">
        <f>'2-2-1週報_週別患者数 '!I19/37</f>
        <v>0.08108108108108109</v>
      </c>
      <c r="J19" s="203">
        <f>'2-2-1週報_週別患者数 '!J19/37</f>
        <v>1.1891891891891893</v>
      </c>
      <c r="K19" s="203">
        <f>'2-2-1週報_週別患者数 '!K19/37</f>
        <v>3.7837837837837838</v>
      </c>
      <c r="L19" s="203">
        <f>'2-2-1週報_週別患者数 '!L19/37</f>
        <v>0.10810810810810811</v>
      </c>
      <c r="M19" s="203">
        <f>'2-2-1週報_週別患者数 '!M19/37</f>
        <v>0</v>
      </c>
      <c r="N19" s="203">
        <f>'2-2-1週報_週別患者数 '!N19/37</f>
        <v>0.2972972972972973</v>
      </c>
      <c r="O19" s="203">
        <f>'2-2-1週報_週別患者数 '!O19/37</f>
        <v>0.5675675675675675</v>
      </c>
      <c r="P19" s="196">
        <f>'2-2-1週報_週別患者数 '!P19/37</f>
        <v>0</v>
      </c>
      <c r="Q19" s="203">
        <f>'2-2-1週報_週別患者数 '!Q19/37</f>
        <v>0</v>
      </c>
      <c r="R19" s="204">
        <f>'2-2-1週報_週別患者数 '!R19/37</f>
        <v>0.08108108108108109</v>
      </c>
      <c r="S19" s="198">
        <f>'2-2-1週報_週別患者数 '!S19/8</f>
        <v>0</v>
      </c>
      <c r="T19" s="204">
        <f>'2-2-1週報_週別患者数 '!T19/8</f>
        <v>0.25</v>
      </c>
      <c r="U19" s="205">
        <f>'2-2-1週報_週別患者数 '!U19/6</f>
        <v>0</v>
      </c>
      <c r="V19" s="203">
        <f>'2-2-1週報_週別患者数 '!V19/6</f>
        <v>0</v>
      </c>
      <c r="W19" s="203">
        <f>'2-2-1週報_週別患者数 '!W19/6</f>
        <v>0</v>
      </c>
      <c r="X19" s="203">
        <f>'2-2-1週報_週別患者数 '!X19/6</f>
        <v>0</v>
      </c>
      <c r="Y19" s="204">
        <f>'2-2-1週報_週別患者数 '!Y19/6</f>
        <v>0</v>
      </c>
      <c r="Z19" s="11"/>
      <c r="AA19" s="17">
        <v>61</v>
      </c>
      <c r="AB19" s="18">
        <v>37</v>
      </c>
      <c r="AC19" s="18">
        <v>8</v>
      </c>
      <c r="AD19" s="19">
        <v>6</v>
      </c>
    </row>
    <row r="20" spans="1:30" ht="12" customHeight="1">
      <c r="A20" s="16">
        <v>17</v>
      </c>
      <c r="B20" s="170"/>
      <c r="C20" s="160">
        <f t="shared" si="0"/>
        <v>43941</v>
      </c>
      <c r="D20" s="161" t="s">
        <v>109</v>
      </c>
      <c r="E20" s="160">
        <f t="shared" si="1"/>
        <v>43947</v>
      </c>
      <c r="F20" s="151"/>
      <c r="G20" s="202">
        <f>'2-2-1週報_週別患者数 '!G20/61</f>
        <v>0.06557377049180328</v>
      </c>
      <c r="H20" s="198">
        <f>'2-2-1週報_週別患者数 '!H20/37</f>
        <v>0.08108108108108109</v>
      </c>
      <c r="I20" s="203">
        <f>'2-2-1週報_週別患者数 '!I20/37</f>
        <v>0.08108108108108109</v>
      </c>
      <c r="J20" s="203">
        <f>'2-2-1週報_週別患者数 '!J20/37</f>
        <v>1.0810810810810811</v>
      </c>
      <c r="K20" s="203">
        <f>'2-2-1週報_週別患者数 '!K20/37</f>
        <v>2.27027027027027</v>
      </c>
      <c r="L20" s="203">
        <f>'2-2-1週報_週別患者数 '!L20/37</f>
        <v>0.1891891891891892</v>
      </c>
      <c r="M20" s="203">
        <f>'2-2-1週報_週別患者数 '!M20/37</f>
        <v>0</v>
      </c>
      <c r="N20" s="203">
        <f>'2-2-1週報_週別患者数 '!N20/37</f>
        <v>0.2702702702702703</v>
      </c>
      <c r="O20" s="203">
        <f>'2-2-1週報_週別患者数 '!O20/37</f>
        <v>0.4864864864864865</v>
      </c>
      <c r="P20" s="196">
        <f>'2-2-1週報_週別患者数 '!P20/37</f>
        <v>0</v>
      </c>
      <c r="Q20" s="203">
        <f>'2-2-1週報_週別患者数 '!Q20/37</f>
        <v>0</v>
      </c>
      <c r="R20" s="204">
        <f>'2-2-1週報_週別患者数 '!R20/37</f>
        <v>0.13513513513513514</v>
      </c>
      <c r="S20" s="198">
        <f>'2-2-1週報_週別患者数 '!S20/8</f>
        <v>0</v>
      </c>
      <c r="T20" s="204">
        <f>'2-2-1週報_週別患者数 '!T20/8</f>
        <v>0.875</v>
      </c>
      <c r="U20" s="205">
        <f>'2-2-1週報_週別患者数 '!U20/6</f>
        <v>0</v>
      </c>
      <c r="V20" s="203">
        <f>'2-2-1週報_週別患者数 '!V20/6</f>
        <v>0</v>
      </c>
      <c r="W20" s="203">
        <f>'2-2-1週報_週別患者数 '!W20/6</f>
        <v>0</v>
      </c>
      <c r="X20" s="203">
        <f>'2-2-1週報_週別患者数 '!X20/6</f>
        <v>0</v>
      </c>
      <c r="Y20" s="204">
        <f>'2-2-1週報_週別患者数 '!Y20/6</f>
        <v>0</v>
      </c>
      <c r="Z20" s="11"/>
      <c r="AA20" s="17">
        <v>61</v>
      </c>
      <c r="AB20" s="18">
        <v>37</v>
      </c>
      <c r="AC20" s="18">
        <v>8</v>
      </c>
      <c r="AD20" s="19">
        <v>6</v>
      </c>
    </row>
    <row r="21" spans="1:30" ht="12" customHeight="1">
      <c r="A21" s="16">
        <v>18</v>
      </c>
      <c r="B21" s="170"/>
      <c r="C21" s="160">
        <f t="shared" si="0"/>
        <v>43948</v>
      </c>
      <c r="D21" s="161" t="s">
        <v>109</v>
      </c>
      <c r="E21" s="160">
        <f t="shared" si="1"/>
        <v>43954</v>
      </c>
      <c r="F21" s="151"/>
      <c r="G21" s="202">
        <f>'2-2-1週報_週別患者数 '!G21/61</f>
        <v>0.01639344262295082</v>
      </c>
      <c r="H21" s="198">
        <f>'2-2-1週報_週別患者数 '!H21/37</f>
        <v>0.02702702702702703</v>
      </c>
      <c r="I21" s="203">
        <f>'2-2-1週報_週別患者数 '!I21/37</f>
        <v>0.16216216216216217</v>
      </c>
      <c r="J21" s="203">
        <f>'2-2-1週報_週別患者数 '!J21/37</f>
        <v>1.1891891891891893</v>
      </c>
      <c r="K21" s="203">
        <f>'2-2-1週報_週別患者数 '!K21/37</f>
        <v>2.27027027027027</v>
      </c>
      <c r="L21" s="203">
        <f>'2-2-1週報_週別患者数 '!L21/37</f>
        <v>0.08108108108108109</v>
      </c>
      <c r="M21" s="203">
        <f>'2-2-1週報_週別患者数 '!M21/37</f>
        <v>0.05405405405405406</v>
      </c>
      <c r="N21" s="203">
        <f>'2-2-1週報_週別患者数 '!N21/37</f>
        <v>0.2702702702702703</v>
      </c>
      <c r="O21" s="203">
        <f>'2-2-1週報_週別患者数 '!O21/37</f>
        <v>0.5405405405405406</v>
      </c>
      <c r="P21" s="196">
        <f>'2-2-1週報_週別患者数 '!P21/37</f>
        <v>0</v>
      </c>
      <c r="Q21" s="203">
        <f>'2-2-1週報_週別患者数 '!Q21/37</f>
        <v>0</v>
      </c>
      <c r="R21" s="204">
        <f>'2-2-1週報_週別患者数 '!R21/37</f>
        <v>0.1891891891891892</v>
      </c>
      <c r="S21" s="198">
        <f>'2-2-1週報_週別患者数 '!S21/8</f>
        <v>0</v>
      </c>
      <c r="T21" s="204">
        <f>'2-2-1週報_週別患者数 '!T21/8</f>
        <v>0.625</v>
      </c>
      <c r="U21" s="206">
        <f>'2-2-1週報_週別患者数 '!U21/6</f>
        <v>0</v>
      </c>
      <c r="V21" s="203">
        <f>'2-2-1週報_週別患者数 '!V21/6</f>
        <v>0</v>
      </c>
      <c r="W21" s="203">
        <f>'2-2-1週報_週別患者数 '!W21/6</f>
        <v>0</v>
      </c>
      <c r="X21" s="203">
        <f>'2-2-1週報_週別患者数 '!X21/6</f>
        <v>0</v>
      </c>
      <c r="Y21" s="204">
        <f>'2-2-1週報_週別患者数 '!Y21/6</f>
        <v>0</v>
      </c>
      <c r="Z21" s="11"/>
      <c r="AA21" s="17">
        <v>61</v>
      </c>
      <c r="AB21" s="18">
        <v>37</v>
      </c>
      <c r="AC21" s="18">
        <v>8</v>
      </c>
      <c r="AD21" s="19">
        <v>6</v>
      </c>
    </row>
    <row r="22" spans="1:30" ht="12" customHeight="1">
      <c r="A22" s="16">
        <v>19</v>
      </c>
      <c r="B22" s="170"/>
      <c r="C22" s="160">
        <f t="shared" si="0"/>
        <v>43955</v>
      </c>
      <c r="D22" s="161" t="s">
        <v>109</v>
      </c>
      <c r="E22" s="160">
        <f t="shared" si="1"/>
        <v>43961</v>
      </c>
      <c r="F22" s="151"/>
      <c r="G22" s="202">
        <f>'2-2-1週報_週別患者数 '!G22/61</f>
        <v>0.01639344262295082</v>
      </c>
      <c r="H22" s="198">
        <f>'2-2-1週報_週別患者数 '!H22/37</f>
        <v>0.02702702702702703</v>
      </c>
      <c r="I22" s="203">
        <f>'2-2-1週報_週別患者数 '!I22/37</f>
        <v>0.05405405405405406</v>
      </c>
      <c r="J22" s="203">
        <f>'2-2-1週報_週別患者数 '!J22/37</f>
        <v>0.7297297297297297</v>
      </c>
      <c r="K22" s="203">
        <f>'2-2-1週報_週別患者数 '!K22/37</f>
        <v>1.0810810810810811</v>
      </c>
      <c r="L22" s="203">
        <f>'2-2-1週報_週別患者数 '!L22/37</f>
        <v>0.13513513513513514</v>
      </c>
      <c r="M22" s="203">
        <f>'2-2-1週報_週別患者数 '!M22/37</f>
        <v>0</v>
      </c>
      <c r="N22" s="203">
        <f>'2-2-1週報_週別患者数 '!N22/37</f>
        <v>0.13513513513513514</v>
      </c>
      <c r="O22" s="203">
        <f>'2-2-1週報_週別患者数 '!O22/37</f>
        <v>0.5135135135135135</v>
      </c>
      <c r="P22" s="196">
        <f>'2-2-1週報_週別患者数 '!P22/37</f>
        <v>0</v>
      </c>
      <c r="Q22" s="203">
        <f>'2-2-1週報_週別患者数 '!Q22/37</f>
        <v>0</v>
      </c>
      <c r="R22" s="204">
        <f>'2-2-1週報_週別患者数 '!R22/37</f>
        <v>0.05405405405405406</v>
      </c>
      <c r="S22" s="198">
        <f>'2-2-1週報_週別患者数 '!S22/8</f>
        <v>0</v>
      </c>
      <c r="T22" s="204">
        <f>'2-2-1週報_週別患者数 '!T22/8</f>
        <v>0.375</v>
      </c>
      <c r="U22" s="205">
        <f>'2-2-1週報_週別患者数 '!U22/6</f>
        <v>0</v>
      </c>
      <c r="V22" s="203">
        <f>'2-2-1週報_週別患者数 '!V22/6</f>
        <v>0</v>
      </c>
      <c r="W22" s="203">
        <f>'2-2-1週報_週別患者数 '!W22/6</f>
        <v>0</v>
      </c>
      <c r="X22" s="203">
        <f>'2-2-1週報_週別患者数 '!X22/6</f>
        <v>0</v>
      </c>
      <c r="Y22" s="204">
        <f>'2-2-1週報_週別患者数 '!Y22/6</f>
        <v>0</v>
      </c>
      <c r="Z22" s="11"/>
      <c r="AA22" s="17">
        <v>61</v>
      </c>
      <c r="AB22" s="18">
        <v>37</v>
      </c>
      <c r="AC22" s="18">
        <v>8</v>
      </c>
      <c r="AD22" s="19">
        <v>6</v>
      </c>
    </row>
    <row r="23" spans="1:30" ht="12" customHeight="1">
      <c r="A23" s="16">
        <v>20</v>
      </c>
      <c r="B23" s="170"/>
      <c r="C23" s="160">
        <f t="shared" si="0"/>
        <v>43962</v>
      </c>
      <c r="D23" s="161" t="s">
        <v>109</v>
      </c>
      <c r="E23" s="160">
        <f t="shared" si="1"/>
        <v>43968</v>
      </c>
      <c r="F23" s="151"/>
      <c r="G23" s="202">
        <f>'2-2-1週報_週別患者数 '!G23/61</f>
        <v>0</v>
      </c>
      <c r="H23" s="198">
        <f>'2-2-1週報_週別患者数 '!H23/37</f>
        <v>0</v>
      </c>
      <c r="I23" s="203">
        <f>'2-2-1週報_週別患者数 '!I23/37</f>
        <v>0.05405405405405406</v>
      </c>
      <c r="J23" s="203">
        <f>'2-2-1週報_週別患者数 '!J23/37</f>
        <v>1.4054054054054055</v>
      </c>
      <c r="K23" s="203">
        <f>'2-2-1週報_週別患者数 '!K23/37</f>
        <v>2.054054054054054</v>
      </c>
      <c r="L23" s="203">
        <f>'2-2-1週報_週別患者数 '!L23/37</f>
        <v>0.16216216216216217</v>
      </c>
      <c r="M23" s="203">
        <f>'2-2-1週報_週別患者数 '!M23/37</f>
        <v>0</v>
      </c>
      <c r="N23" s="203">
        <f>'2-2-1週報_週別患者数 '!N23/37</f>
        <v>0.1891891891891892</v>
      </c>
      <c r="O23" s="203">
        <f>'2-2-1週報_週別患者数 '!O23/37</f>
        <v>0.5675675675675675</v>
      </c>
      <c r="P23" s="196">
        <f>'2-2-1週報_週別患者数 '!P23/37</f>
        <v>0</v>
      </c>
      <c r="Q23" s="203">
        <f>'2-2-1週報_週別患者数 '!Q23/37</f>
        <v>0.02702702702702703</v>
      </c>
      <c r="R23" s="204">
        <f>'2-2-1週報_週別患者数 '!R23/37</f>
        <v>0.05405405405405406</v>
      </c>
      <c r="S23" s="198">
        <f>'2-2-1週報_週別患者数 '!S23/8</f>
        <v>0</v>
      </c>
      <c r="T23" s="204">
        <f>'2-2-1週報_週別患者数 '!T23/8</f>
        <v>1</v>
      </c>
      <c r="U23" s="206">
        <f>'2-2-1週報_週別患者数 '!U23/6</f>
        <v>0</v>
      </c>
      <c r="V23" s="203">
        <f>'2-2-1週報_週別患者数 '!V23/6</f>
        <v>0</v>
      </c>
      <c r="W23" s="203">
        <f>'2-2-1週報_週別患者数 '!W23/6</f>
        <v>0</v>
      </c>
      <c r="X23" s="203">
        <f>'2-2-1週報_週別患者数 '!X23/6</f>
        <v>0</v>
      </c>
      <c r="Y23" s="204">
        <f>'2-2-1週報_週別患者数 '!Y23/6</f>
        <v>0</v>
      </c>
      <c r="Z23" s="11"/>
      <c r="AA23" s="17">
        <v>61</v>
      </c>
      <c r="AB23" s="18">
        <v>37</v>
      </c>
      <c r="AC23" s="18">
        <v>8</v>
      </c>
      <c r="AD23" s="19">
        <v>6</v>
      </c>
    </row>
    <row r="24" spans="1:30" ht="12" customHeight="1">
      <c r="A24" s="16">
        <v>21</v>
      </c>
      <c r="B24" s="170"/>
      <c r="C24" s="160">
        <f t="shared" si="0"/>
        <v>43969</v>
      </c>
      <c r="D24" s="161" t="s">
        <v>109</v>
      </c>
      <c r="E24" s="160">
        <f t="shared" si="1"/>
        <v>43975</v>
      </c>
      <c r="F24" s="151"/>
      <c r="G24" s="202">
        <f>'2-2-1週報_週別患者数 '!G24/61</f>
        <v>0</v>
      </c>
      <c r="H24" s="198">
        <f>'2-2-1週報_週別患者数 '!H24/37</f>
        <v>0</v>
      </c>
      <c r="I24" s="203">
        <f>'2-2-1週報_週別患者数 '!I24/37</f>
        <v>0.02702702702702703</v>
      </c>
      <c r="J24" s="203">
        <f>'2-2-1週報_週別患者数 '!J24/37</f>
        <v>0.8108108108108109</v>
      </c>
      <c r="K24" s="203">
        <f>'2-2-1週報_週別患者数 '!K24/37</f>
        <v>1.5675675675675675</v>
      </c>
      <c r="L24" s="203">
        <f>'2-2-1週報_週別患者数 '!L24/37</f>
        <v>0.02702702702702703</v>
      </c>
      <c r="M24" s="203">
        <f>'2-2-1週報_週別患者数 '!M24/37</f>
        <v>0</v>
      </c>
      <c r="N24" s="203">
        <f>'2-2-1週報_週別患者数 '!N24/37</f>
        <v>0.10810810810810811</v>
      </c>
      <c r="O24" s="203">
        <f>'2-2-1週報_週別患者数 '!O24/37</f>
        <v>0.6486486486486487</v>
      </c>
      <c r="P24" s="196">
        <f>'2-2-1週報_週別患者数 '!P24/37</f>
        <v>0</v>
      </c>
      <c r="Q24" s="203">
        <f>'2-2-1週報_週別患者数 '!Q24/37</f>
        <v>0</v>
      </c>
      <c r="R24" s="204">
        <f>'2-2-1週報_週別患者数 '!R24/37</f>
        <v>0.05405405405405406</v>
      </c>
      <c r="S24" s="198">
        <f>'2-2-1週報_週別患者数 '!S24/8</f>
        <v>0</v>
      </c>
      <c r="T24" s="204">
        <f>'2-2-1週報_週別患者数 '!T24/8</f>
        <v>1</v>
      </c>
      <c r="U24" s="205">
        <f>'2-2-1週報_週別患者数 '!U24/6</f>
        <v>0.16666666666666666</v>
      </c>
      <c r="V24" s="203">
        <f>'2-2-1週報_週別患者数 '!V24/6</f>
        <v>0</v>
      </c>
      <c r="W24" s="203">
        <f>'2-2-1週報_週別患者数 '!W24/6</f>
        <v>0</v>
      </c>
      <c r="X24" s="203">
        <f>'2-2-1週報_週別患者数 '!X24/6</f>
        <v>0</v>
      </c>
      <c r="Y24" s="204">
        <f>'2-2-1週報_週別患者数 '!Y24/6</f>
        <v>0</v>
      </c>
      <c r="Z24" s="11"/>
      <c r="AA24" s="17">
        <v>61</v>
      </c>
      <c r="AB24" s="18">
        <v>37</v>
      </c>
      <c r="AC24" s="18">
        <v>8</v>
      </c>
      <c r="AD24" s="19">
        <v>6</v>
      </c>
    </row>
    <row r="25" spans="1:30" ht="12" customHeight="1">
      <c r="A25" s="16">
        <v>22</v>
      </c>
      <c r="B25" s="170"/>
      <c r="C25" s="160">
        <f t="shared" si="0"/>
        <v>43976</v>
      </c>
      <c r="D25" s="161" t="s">
        <v>109</v>
      </c>
      <c r="E25" s="160">
        <f t="shared" si="1"/>
        <v>43982</v>
      </c>
      <c r="F25" s="151"/>
      <c r="G25" s="202">
        <f>'2-2-1週報_週別患者数 '!G25/61</f>
        <v>0</v>
      </c>
      <c r="H25" s="198">
        <f>'2-2-1週報_週別患者数 '!H25/37</f>
        <v>0</v>
      </c>
      <c r="I25" s="203">
        <f>'2-2-1週報_週別患者数 '!I25/37</f>
        <v>0.05405405405405406</v>
      </c>
      <c r="J25" s="203">
        <f>'2-2-1週報_週別患者数 '!J25/37</f>
        <v>1.4594594594594594</v>
      </c>
      <c r="K25" s="203">
        <f>'2-2-1週報_週別患者数 '!K25/37</f>
        <v>2.108108108108108</v>
      </c>
      <c r="L25" s="203">
        <f>'2-2-1週報_週別患者数 '!L25/37</f>
        <v>0.05405405405405406</v>
      </c>
      <c r="M25" s="203">
        <f>'2-2-1週報_週別患者数 '!M25/37</f>
        <v>0.02702702702702703</v>
      </c>
      <c r="N25" s="203">
        <f>'2-2-1週報_週別患者数 '!N25/37</f>
        <v>0.08108108108108109</v>
      </c>
      <c r="O25" s="203">
        <f>'2-2-1週報_週別患者数 '!O25/37</f>
        <v>0.7567567567567568</v>
      </c>
      <c r="P25" s="196">
        <f>'2-2-1週報_週別患者数 '!P25/37</f>
        <v>0</v>
      </c>
      <c r="Q25" s="203">
        <f>'2-2-1週報_週別患者数 '!Q25/37</f>
        <v>0</v>
      </c>
      <c r="R25" s="204">
        <f>'2-2-1週報_週別患者数 '!R25/37</f>
        <v>0.08108108108108109</v>
      </c>
      <c r="S25" s="198">
        <f>'2-2-1週報_週別患者数 '!S25/8</f>
        <v>0</v>
      </c>
      <c r="T25" s="204">
        <f>'2-2-1週報_週別患者数 '!T25/8</f>
        <v>1.125</v>
      </c>
      <c r="U25" s="206">
        <f>'2-2-1週報_週別患者数 '!U25/6</f>
        <v>0</v>
      </c>
      <c r="V25" s="203">
        <f>'2-2-1週報_週別患者数 '!V25/6</f>
        <v>0</v>
      </c>
      <c r="W25" s="203">
        <f>'2-2-1週報_週別患者数 '!W25/6</f>
        <v>0</v>
      </c>
      <c r="X25" s="203">
        <f>'2-2-1週報_週別患者数 '!X25/6</f>
        <v>0</v>
      </c>
      <c r="Y25" s="204">
        <f>'2-2-1週報_週別患者数 '!Y25/6</f>
        <v>0</v>
      </c>
      <c r="Z25" s="11"/>
      <c r="AA25" s="17">
        <v>61</v>
      </c>
      <c r="AB25" s="18">
        <v>37</v>
      </c>
      <c r="AC25" s="18">
        <v>8</v>
      </c>
      <c r="AD25" s="19">
        <v>6</v>
      </c>
    </row>
    <row r="26" spans="1:30" ht="12" customHeight="1">
      <c r="A26" s="16">
        <v>23</v>
      </c>
      <c r="B26" s="170"/>
      <c r="C26" s="160">
        <f t="shared" si="0"/>
        <v>43983</v>
      </c>
      <c r="D26" s="161" t="s">
        <v>109</v>
      </c>
      <c r="E26" s="160">
        <f t="shared" si="1"/>
        <v>43989</v>
      </c>
      <c r="F26" s="151"/>
      <c r="G26" s="202">
        <f>'2-2-1週報_週別患者数 '!G26/61</f>
        <v>0</v>
      </c>
      <c r="H26" s="198">
        <f>'2-2-1週報_週別患者数 '!H26/37</f>
        <v>0</v>
      </c>
      <c r="I26" s="203">
        <f>'2-2-1週報_週別患者数 '!I26/37</f>
        <v>0.10810810810810811</v>
      </c>
      <c r="J26" s="203">
        <f>'2-2-1週報_週別患者数 '!J26/37</f>
        <v>1.3783783783783783</v>
      </c>
      <c r="K26" s="203">
        <f>'2-2-1週報_週別患者数 '!K26/37</f>
        <v>3.054054054054054</v>
      </c>
      <c r="L26" s="203">
        <f>'2-2-1週報_週別患者数 '!L26/37</f>
        <v>0</v>
      </c>
      <c r="M26" s="203">
        <f>'2-2-1週報_週別患者数 '!M26/37</f>
        <v>0.08108108108108109</v>
      </c>
      <c r="N26" s="203">
        <f>'2-2-1週報_週別患者数 '!N26/37</f>
        <v>0.10810810810810811</v>
      </c>
      <c r="O26" s="203">
        <f>'2-2-1週報_週別患者数 '!O26/37</f>
        <v>0.972972972972973</v>
      </c>
      <c r="P26" s="196">
        <f>'2-2-1週報_週別患者数 '!P26/37</f>
        <v>0</v>
      </c>
      <c r="Q26" s="203">
        <f>'2-2-1週報_週別患者数 '!Q26/37</f>
        <v>0</v>
      </c>
      <c r="R26" s="204">
        <f>'2-2-1週報_週別患者数 '!R26/37</f>
        <v>0.05405405405405406</v>
      </c>
      <c r="S26" s="198">
        <f>'2-2-1週報_週別患者数 '!S26/8</f>
        <v>0.125</v>
      </c>
      <c r="T26" s="204">
        <f>'2-2-1週報_週別患者数 '!T26/8</f>
        <v>0.75</v>
      </c>
      <c r="U26" s="205">
        <f>'2-2-1週報_週別患者数 '!U26/6</f>
        <v>0</v>
      </c>
      <c r="V26" s="203">
        <f>'2-2-1週報_週別患者数 '!V26/6</f>
        <v>0.16666666666666666</v>
      </c>
      <c r="W26" s="203">
        <f>'2-2-1週報_週別患者数 '!W26/6</f>
        <v>0</v>
      </c>
      <c r="X26" s="203">
        <f>'2-2-1週報_週別患者数 '!X26/6</f>
        <v>0</v>
      </c>
      <c r="Y26" s="204">
        <f>'2-2-1週報_週別患者数 '!Y26/6</f>
        <v>0</v>
      </c>
      <c r="Z26" s="11"/>
      <c r="AA26" s="17">
        <v>61</v>
      </c>
      <c r="AB26" s="18">
        <v>37</v>
      </c>
      <c r="AC26" s="18">
        <v>8</v>
      </c>
      <c r="AD26" s="19">
        <v>6</v>
      </c>
    </row>
    <row r="27" spans="1:30" ht="12" customHeight="1">
      <c r="A27" s="16">
        <v>24</v>
      </c>
      <c r="B27" s="170"/>
      <c r="C27" s="160">
        <f t="shared" si="0"/>
        <v>43990</v>
      </c>
      <c r="D27" s="161" t="s">
        <v>109</v>
      </c>
      <c r="E27" s="160">
        <f t="shared" si="1"/>
        <v>43996</v>
      </c>
      <c r="F27" s="151"/>
      <c r="G27" s="202">
        <f>'2-2-1週報_週別患者数 '!G27/61</f>
        <v>0</v>
      </c>
      <c r="H27" s="198">
        <f>'2-2-1週報_週別患者数 '!H27/37</f>
        <v>0</v>
      </c>
      <c r="I27" s="203">
        <f>'2-2-1週報_週別患者数 '!I27/37</f>
        <v>0.10810810810810811</v>
      </c>
      <c r="J27" s="203">
        <f>'2-2-1週報_週別患者数 '!J27/37</f>
        <v>1.2702702702702702</v>
      </c>
      <c r="K27" s="203">
        <f>'2-2-1週報_週別患者数 '!K27/37</f>
        <v>3.2972972972972974</v>
      </c>
      <c r="L27" s="203">
        <f>'2-2-1週報_週別患者数 '!L27/37</f>
        <v>0.08108108108108109</v>
      </c>
      <c r="M27" s="203">
        <f>'2-2-1週報_週別患者数 '!M27/37</f>
        <v>0.02702702702702703</v>
      </c>
      <c r="N27" s="203">
        <f>'2-2-1週報_週別患者数 '!N27/37</f>
        <v>0.02702702702702703</v>
      </c>
      <c r="O27" s="203">
        <f>'2-2-1週報_週別患者数 '!O27/37</f>
        <v>1.162162162162162</v>
      </c>
      <c r="P27" s="196">
        <f>'2-2-1週報_週別患者数 '!P27/37</f>
        <v>0</v>
      </c>
      <c r="Q27" s="203">
        <f>'2-2-1週報_週別患者数 '!Q27/37</f>
        <v>0.02702702702702703</v>
      </c>
      <c r="R27" s="204">
        <f>'2-2-1週報_週別患者数 '!R27/37</f>
        <v>0.05405405405405406</v>
      </c>
      <c r="S27" s="198">
        <f>'2-2-1週報_週別患者数 '!S27/8</f>
        <v>0</v>
      </c>
      <c r="T27" s="204">
        <f>'2-2-1週報_週別患者数 '!T27/8</f>
        <v>0.875</v>
      </c>
      <c r="U27" s="206">
        <f>'2-2-1週報_週別患者数 '!U27/6</f>
        <v>0</v>
      </c>
      <c r="V27" s="203">
        <f>'2-2-1週報_週別患者数 '!V27/6</f>
        <v>0</v>
      </c>
      <c r="W27" s="203">
        <f>'2-2-1週報_週別患者数 '!W27/6</f>
        <v>0</v>
      </c>
      <c r="X27" s="203">
        <f>'2-2-1週報_週別患者数 '!X27/6</f>
        <v>0</v>
      </c>
      <c r="Y27" s="204">
        <f>'2-2-1週報_週別患者数 '!Y27/6</f>
        <v>0</v>
      </c>
      <c r="Z27" s="11"/>
      <c r="AA27" s="17">
        <v>61</v>
      </c>
      <c r="AB27" s="18">
        <v>37</v>
      </c>
      <c r="AC27" s="18">
        <v>8</v>
      </c>
      <c r="AD27" s="19">
        <v>6</v>
      </c>
    </row>
    <row r="28" spans="1:30" ht="12" customHeight="1">
      <c r="A28" s="16">
        <v>25</v>
      </c>
      <c r="B28" s="170"/>
      <c r="C28" s="160">
        <f t="shared" si="0"/>
        <v>43997</v>
      </c>
      <c r="D28" s="161" t="s">
        <v>109</v>
      </c>
      <c r="E28" s="160">
        <f t="shared" si="1"/>
        <v>44003</v>
      </c>
      <c r="F28" s="151"/>
      <c r="G28" s="202">
        <f>'2-2-1週報_週別患者数 '!G28/61</f>
        <v>0</v>
      </c>
      <c r="H28" s="198">
        <f>'2-2-1週報_週別患者数 '!H28/37</f>
        <v>0</v>
      </c>
      <c r="I28" s="203">
        <f>'2-2-1週報_週別患者数 '!I28/37</f>
        <v>0.08108108108108109</v>
      </c>
      <c r="J28" s="203">
        <f>'2-2-1週報_週別患者数 '!J28/37</f>
        <v>0.8378378378378378</v>
      </c>
      <c r="K28" s="203">
        <f>'2-2-1週報_週別患者数 '!K28/37</f>
        <v>3.108108108108108</v>
      </c>
      <c r="L28" s="203">
        <f>'2-2-1週報_週別患者数 '!L28/37</f>
        <v>0.13513513513513514</v>
      </c>
      <c r="M28" s="203">
        <f>'2-2-1週報_週別患者数 '!M28/37</f>
        <v>0.05405405405405406</v>
      </c>
      <c r="N28" s="203">
        <f>'2-2-1週報_週別患者数 '!N28/37</f>
        <v>0.05405405405405406</v>
      </c>
      <c r="O28" s="203">
        <f>'2-2-1週報_週別患者数 '!O28/37</f>
        <v>0.7297297297297297</v>
      </c>
      <c r="P28" s="196">
        <f>'2-2-1週報_週別患者数 '!P28/37</f>
        <v>0</v>
      </c>
      <c r="Q28" s="203">
        <f>'2-2-1週報_週別患者数 '!Q28/37</f>
        <v>0.02702702702702703</v>
      </c>
      <c r="R28" s="204">
        <f>'2-2-1週報_週別患者数 '!R28/37</f>
        <v>0.24324324324324326</v>
      </c>
      <c r="S28" s="198">
        <f>'2-2-1週報_週別患者数 '!S28/8</f>
        <v>0</v>
      </c>
      <c r="T28" s="204">
        <f>'2-2-1週報_週別患者数 '!T28/8</f>
        <v>0.625</v>
      </c>
      <c r="U28" s="205">
        <f>'2-2-1週報_週別患者数 '!U28/6</f>
        <v>0</v>
      </c>
      <c r="V28" s="203">
        <f>'2-2-1週報_週別患者数 '!V28/6</f>
        <v>0</v>
      </c>
      <c r="W28" s="203">
        <f>'2-2-1週報_週別患者数 '!W28/6</f>
        <v>0</v>
      </c>
      <c r="X28" s="203">
        <f>'2-2-1週報_週別患者数 '!X28/6</f>
        <v>0</v>
      </c>
      <c r="Y28" s="204">
        <f>'2-2-1週報_週別患者数 '!Y28/6</f>
        <v>0</v>
      </c>
      <c r="Z28" s="11"/>
      <c r="AA28" s="17">
        <v>61</v>
      </c>
      <c r="AB28" s="18">
        <v>37</v>
      </c>
      <c r="AC28" s="18">
        <v>8</v>
      </c>
      <c r="AD28" s="19">
        <v>6</v>
      </c>
    </row>
    <row r="29" spans="1:30" ht="12" customHeight="1">
      <c r="A29" s="16">
        <v>26</v>
      </c>
      <c r="B29" s="170"/>
      <c r="C29" s="160">
        <f t="shared" si="0"/>
        <v>44004</v>
      </c>
      <c r="D29" s="161" t="s">
        <v>109</v>
      </c>
      <c r="E29" s="160">
        <f t="shared" si="1"/>
        <v>44010</v>
      </c>
      <c r="F29" s="151"/>
      <c r="G29" s="202">
        <f>'2-2-1週報_週別患者数 '!G29/61</f>
        <v>0.01639344262295082</v>
      </c>
      <c r="H29" s="198">
        <f>'2-2-1週報_週別患者数 '!H29/37</f>
        <v>0</v>
      </c>
      <c r="I29" s="203">
        <f>'2-2-1週報_週別患者数 '!I29/37</f>
        <v>0.05405405405405406</v>
      </c>
      <c r="J29" s="203">
        <f>'2-2-1週報_週別患者数 '!J29/37</f>
        <v>1.5945945945945945</v>
      </c>
      <c r="K29" s="203">
        <f>'2-2-1週報_週別患者数 '!K29/37</f>
        <v>3.1621621621621623</v>
      </c>
      <c r="L29" s="203">
        <f>'2-2-1週報_週別患者数 '!L29/37</f>
        <v>0.02702702702702703</v>
      </c>
      <c r="M29" s="203">
        <f>'2-2-1週報_週別患者数 '!M29/37</f>
        <v>0.08108108108108109</v>
      </c>
      <c r="N29" s="203">
        <f>'2-2-1週報_週別患者数 '!N29/37</f>
        <v>0.05405405405405406</v>
      </c>
      <c r="O29" s="203">
        <f>'2-2-1週報_週別患者数 '!O29/37</f>
        <v>0.6486486486486487</v>
      </c>
      <c r="P29" s="196">
        <f>'2-2-1週報_週別患者数 '!P29/37</f>
        <v>0</v>
      </c>
      <c r="Q29" s="203">
        <f>'2-2-1週報_週別患者数 '!Q29/37</f>
        <v>0</v>
      </c>
      <c r="R29" s="204">
        <f>'2-2-1週報_週別患者数 '!R29/37</f>
        <v>0.1891891891891892</v>
      </c>
      <c r="S29" s="198">
        <f>'2-2-1週報_週別患者数 '!S29/8</f>
        <v>0</v>
      </c>
      <c r="T29" s="204">
        <f>'2-2-1週報_週別患者数 '!T29/8</f>
        <v>0.75</v>
      </c>
      <c r="U29" s="206">
        <f>'2-2-1週報_週別患者数 '!U29/6</f>
        <v>0.16666666666666666</v>
      </c>
      <c r="V29" s="203">
        <f>'2-2-1週報_週別患者数 '!V29/6</f>
        <v>0</v>
      </c>
      <c r="W29" s="203">
        <f>'2-2-1週報_週別患者数 '!W29/6</f>
        <v>0</v>
      </c>
      <c r="X29" s="203">
        <f>'2-2-1週報_週別患者数 '!X29/6</f>
        <v>0</v>
      </c>
      <c r="Y29" s="204">
        <f>'2-2-1週報_週別患者数 '!Y29/6</f>
        <v>0</v>
      </c>
      <c r="Z29" s="11"/>
      <c r="AA29" s="17">
        <v>61</v>
      </c>
      <c r="AB29" s="18">
        <v>37</v>
      </c>
      <c r="AC29" s="18">
        <v>8</v>
      </c>
      <c r="AD29" s="19">
        <v>6</v>
      </c>
    </row>
    <row r="30" spans="1:30" ht="12" customHeight="1">
      <c r="A30" s="16">
        <v>27</v>
      </c>
      <c r="B30" s="170"/>
      <c r="C30" s="160">
        <f t="shared" si="0"/>
        <v>44011</v>
      </c>
      <c r="D30" s="161" t="s">
        <v>109</v>
      </c>
      <c r="E30" s="160">
        <f t="shared" si="1"/>
        <v>44017</v>
      </c>
      <c r="F30" s="151"/>
      <c r="G30" s="202">
        <f>'2-2-1週報_週別患者数 '!G30/61</f>
        <v>0</v>
      </c>
      <c r="H30" s="198">
        <f>'2-2-1週報_週別患者数 '!H30/37</f>
        <v>0</v>
      </c>
      <c r="I30" s="203">
        <f>'2-2-1週報_週別患者数 '!I30/37</f>
        <v>0.16216216216216217</v>
      </c>
      <c r="J30" s="203">
        <f>'2-2-1週報_週別患者数 '!J30/37</f>
        <v>1.2432432432432432</v>
      </c>
      <c r="K30" s="203">
        <f>'2-2-1週報_週別患者数 '!K30/37</f>
        <v>3.189189189189189</v>
      </c>
      <c r="L30" s="203">
        <f>'2-2-1週報_週別患者数 '!L30/37</f>
        <v>0.10810810810810811</v>
      </c>
      <c r="M30" s="203">
        <f>'2-2-1週報_週別患者数 '!M30/37</f>
        <v>0.05405405405405406</v>
      </c>
      <c r="N30" s="203">
        <f>'2-2-1週報_週別患者数 '!N30/37</f>
        <v>0</v>
      </c>
      <c r="O30" s="203">
        <f>'2-2-1週報_週別患者数 '!O30/37</f>
        <v>0.9459459459459459</v>
      </c>
      <c r="P30" s="196">
        <f>'2-2-1週報_週別患者数 '!P30/37</f>
        <v>0</v>
      </c>
      <c r="Q30" s="203">
        <f>'2-2-1週報_週別患者数 '!Q30/37</f>
        <v>0.05405405405405406</v>
      </c>
      <c r="R30" s="204">
        <f>'2-2-1週報_週別患者数 '!R30/37</f>
        <v>0.10810810810810811</v>
      </c>
      <c r="S30" s="198">
        <f>'2-2-1週報_週別患者数 '!S30/8</f>
        <v>0.125</v>
      </c>
      <c r="T30" s="204">
        <f>'2-2-1週報_週別患者数 '!T30/8</f>
        <v>1.25</v>
      </c>
      <c r="U30" s="205">
        <f>'2-2-1週報_週別患者数 '!U30/6</f>
        <v>0</v>
      </c>
      <c r="V30" s="203">
        <f>'2-2-1週報_週別患者数 '!V30/6</f>
        <v>0</v>
      </c>
      <c r="W30" s="203">
        <f>'2-2-1週報_週別患者数 '!W30/6</f>
        <v>0</v>
      </c>
      <c r="X30" s="203">
        <f>'2-2-1週報_週別患者数 '!X30/6</f>
        <v>0.16666666666666666</v>
      </c>
      <c r="Y30" s="204">
        <f>'2-2-1週報_週別患者数 '!Y30/6</f>
        <v>0</v>
      </c>
      <c r="Z30" s="11"/>
      <c r="AA30" s="17">
        <v>61</v>
      </c>
      <c r="AB30" s="18">
        <v>37</v>
      </c>
      <c r="AC30" s="18">
        <v>8</v>
      </c>
      <c r="AD30" s="19">
        <v>6</v>
      </c>
    </row>
    <row r="31" spans="1:30" ht="12" customHeight="1">
      <c r="A31" s="16">
        <v>28</v>
      </c>
      <c r="B31" s="170"/>
      <c r="C31" s="160">
        <f t="shared" si="0"/>
        <v>44018</v>
      </c>
      <c r="D31" s="161" t="s">
        <v>109</v>
      </c>
      <c r="E31" s="160">
        <f t="shared" si="1"/>
        <v>44024</v>
      </c>
      <c r="F31" s="151"/>
      <c r="G31" s="202">
        <f>'2-2-1週報_週別患者数 '!G31/61</f>
        <v>0</v>
      </c>
      <c r="H31" s="198">
        <f>'2-2-1週報_週別患者数 '!H31/37</f>
        <v>0</v>
      </c>
      <c r="I31" s="203">
        <f>'2-2-1週報_週別患者数 '!I31/37</f>
        <v>0.02702702702702703</v>
      </c>
      <c r="J31" s="203">
        <f>'2-2-1週報_週別患者数 '!J31/37</f>
        <v>1.027027027027027</v>
      </c>
      <c r="K31" s="203">
        <f>'2-2-1週報_週別患者数 '!K31/37</f>
        <v>3.4324324324324325</v>
      </c>
      <c r="L31" s="203">
        <f>'2-2-1週報_週別患者数 '!L31/37</f>
        <v>0.13513513513513514</v>
      </c>
      <c r="M31" s="203">
        <f>'2-2-1週報_週別患者数 '!M31/37</f>
        <v>0</v>
      </c>
      <c r="N31" s="203">
        <f>'2-2-1週報_週別患者数 '!N31/37</f>
        <v>0</v>
      </c>
      <c r="O31" s="203">
        <f>'2-2-1週報_週別患者数 '!O31/37</f>
        <v>1.054054054054054</v>
      </c>
      <c r="P31" s="196">
        <f>'2-2-1週報_週別患者数 '!P31/36</f>
        <v>0</v>
      </c>
      <c r="Q31" s="203">
        <f>'2-2-1週報_週別患者数 '!Q31/37</f>
        <v>0</v>
      </c>
      <c r="R31" s="204">
        <f>'2-2-1週報_週別患者数 '!R31/37</f>
        <v>0.08108108108108109</v>
      </c>
      <c r="S31" s="198">
        <f>'2-2-1週報_週別患者数 '!S31/8</f>
        <v>0.25</v>
      </c>
      <c r="T31" s="204">
        <f>'2-2-1週報_週別患者数 '!T31/8</f>
        <v>0.375</v>
      </c>
      <c r="U31" s="206">
        <f>'2-2-1週報_週別患者数 '!U31/6</f>
        <v>0</v>
      </c>
      <c r="V31" s="203">
        <f>'2-2-1週報_週別患者数 '!V31/6</f>
        <v>0</v>
      </c>
      <c r="W31" s="203">
        <f>'2-2-1週報_週別患者数 '!W31/6</f>
        <v>0</v>
      </c>
      <c r="X31" s="203">
        <f>'2-2-1週報_週別患者数 '!X31/6</f>
        <v>0</v>
      </c>
      <c r="Y31" s="204">
        <f>'2-2-1週報_週別患者数 '!Y31/6</f>
        <v>0</v>
      </c>
      <c r="Z31" s="11"/>
      <c r="AA31" s="17">
        <v>61</v>
      </c>
      <c r="AB31" s="18">
        <v>37</v>
      </c>
      <c r="AC31" s="18">
        <v>8</v>
      </c>
      <c r="AD31" s="19">
        <v>6</v>
      </c>
    </row>
    <row r="32" spans="1:30" ht="12" customHeight="1">
      <c r="A32" s="16">
        <v>29</v>
      </c>
      <c r="B32" s="170"/>
      <c r="C32" s="160">
        <f t="shared" si="0"/>
        <v>44025</v>
      </c>
      <c r="D32" s="161" t="s">
        <v>109</v>
      </c>
      <c r="E32" s="160">
        <f t="shared" si="1"/>
        <v>44031</v>
      </c>
      <c r="F32" s="151"/>
      <c r="G32" s="202">
        <f>'2-2-1週報_週別患者数 '!G32/61</f>
        <v>0.01639344262295082</v>
      </c>
      <c r="H32" s="198">
        <f>'2-2-1週報_週別患者数 '!H32/37</f>
        <v>0</v>
      </c>
      <c r="I32" s="203">
        <f>'2-2-1週報_週別患者数 '!I32/37</f>
        <v>0.2702702702702703</v>
      </c>
      <c r="J32" s="203">
        <f>'2-2-1週報_週別患者数 '!J32/37</f>
        <v>1.2432432432432432</v>
      </c>
      <c r="K32" s="203">
        <f>'2-2-1週報_週別患者数 '!K32/37</f>
        <v>3.5135135135135136</v>
      </c>
      <c r="L32" s="203">
        <f>'2-2-1週報_週別患者数 '!L32/37</f>
        <v>0.16216216216216217</v>
      </c>
      <c r="M32" s="203">
        <f>'2-2-1週報_週別患者数 '!M32/37</f>
        <v>0</v>
      </c>
      <c r="N32" s="203">
        <f>'2-2-1週報_週別患者数 '!N32/37</f>
        <v>0.05405405405405406</v>
      </c>
      <c r="O32" s="203">
        <f>'2-2-1週報_週別患者数 '!O32/37</f>
        <v>0.6216216216216216</v>
      </c>
      <c r="P32" s="196">
        <f>'2-2-1週報_週別患者数 '!P32/37</f>
        <v>0</v>
      </c>
      <c r="Q32" s="203">
        <f>'2-2-1週報_週別患者数 '!Q32/37</f>
        <v>0.02702702702702703</v>
      </c>
      <c r="R32" s="204">
        <f>'2-2-1週報_週別患者数 '!R32/37</f>
        <v>0.05405405405405406</v>
      </c>
      <c r="S32" s="198">
        <f>'2-2-1週報_週別患者数 '!S32/8</f>
        <v>0</v>
      </c>
      <c r="T32" s="204">
        <f>'2-2-1週報_週別患者数 '!T32/8</f>
        <v>0.75</v>
      </c>
      <c r="U32" s="205">
        <f>'2-2-1週報_週別患者数 '!U32/6</f>
        <v>0</v>
      </c>
      <c r="V32" s="203">
        <f>'2-2-1週報_週別患者数 '!V32/6</f>
        <v>0</v>
      </c>
      <c r="W32" s="203">
        <f>'2-2-1週報_週別患者数 '!W32/6</f>
        <v>0</v>
      </c>
      <c r="X32" s="203">
        <f>'2-2-1週報_週別患者数 '!X32/6</f>
        <v>0</v>
      </c>
      <c r="Y32" s="204">
        <f>'2-2-1週報_週別患者数 '!Y32/6</f>
        <v>0</v>
      </c>
      <c r="Z32" s="11"/>
      <c r="AA32" s="17">
        <v>61</v>
      </c>
      <c r="AB32" s="18">
        <v>37</v>
      </c>
      <c r="AC32" s="18">
        <v>8</v>
      </c>
      <c r="AD32" s="19">
        <v>6</v>
      </c>
    </row>
    <row r="33" spans="1:30" ht="12" customHeight="1">
      <c r="A33" s="16">
        <v>30</v>
      </c>
      <c r="B33" s="170"/>
      <c r="C33" s="160">
        <f t="shared" si="0"/>
        <v>44032</v>
      </c>
      <c r="D33" s="161" t="s">
        <v>109</v>
      </c>
      <c r="E33" s="160">
        <f t="shared" si="1"/>
        <v>44038</v>
      </c>
      <c r="F33" s="151"/>
      <c r="G33" s="202">
        <f>'2-2-1週報_週別患者数 '!G33/61</f>
        <v>0</v>
      </c>
      <c r="H33" s="198">
        <f>'2-2-1週報_週別患者数 '!H33/37</f>
        <v>0</v>
      </c>
      <c r="I33" s="203">
        <f>'2-2-1週報_週別患者数 '!I33/37</f>
        <v>0.21621621621621623</v>
      </c>
      <c r="J33" s="203">
        <f>'2-2-1週報_週別患者数 '!J33/37</f>
        <v>0.43243243243243246</v>
      </c>
      <c r="K33" s="203">
        <f>'2-2-1週報_週別患者数 '!K33/37</f>
        <v>2.5405405405405403</v>
      </c>
      <c r="L33" s="203">
        <f>'2-2-1週報_週別患者数 '!L33/37</f>
        <v>0.05405405405405406</v>
      </c>
      <c r="M33" s="203">
        <f>'2-2-1週報_週別患者数 '!M33/37</f>
        <v>0</v>
      </c>
      <c r="N33" s="203">
        <f>'2-2-1週報_週別患者数 '!N33/37</f>
        <v>0.08108108108108109</v>
      </c>
      <c r="O33" s="203">
        <f>'2-2-1週報_週別患者数 '!O33/37</f>
        <v>0.6216216216216216</v>
      </c>
      <c r="P33" s="196">
        <f>'2-2-1週報_週別患者数 '!P33/36</f>
        <v>0</v>
      </c>
      <c r="Q33" s="203">
        <f>'2-2-1週報_週別患者数 '!Q33/37</f>
        <v>0</v>
      </c>
      <c r="R33" s="204">
        <f>'2-2-1週報_週別患者数 '!R33/37</f>
        <v>0</v>
      </c>
      <c r="S33" s="198">
        <f>'2-2-1週報_週別患者数 '!S33/8</f>
        <v>0</v>
      </c>
      <c r="T33" s="204">
        <f>'2-2-1週報_週別患者数 '!T33/8</f>
        <v>0.75</v>
      </c>
      <c r="U33" s="206">
        <f>'2-2-1週報_週別患者数 '!U33/6</f>
        <v>0</v>
      </c>
      <c r="V33" s="203">
        <f>'2-2-1週報_週別患者数 '!V33/6</f>
        <v>0</v>
      </c>
      <c r="W33" s="203">
        <f>'2-2-1週報_週別患者数 '!W33/6</f>
        <v>0</v>
      </c>
      <c r="X33" s="203">
        <f>'2-2-1週報_週別患者数 '!X33/6</f>
        <v>0</v>
      </c>
      <c r="Y33" s="204">
        <f>'2-2-1週報_週別患者数 '!Y33/6</f>
        <v>0</v>
      </c>
      <c r="Z33" s="11"/>
      <c r="AA33" s="17">
        <v>61</v>
      </c>
      <c r="AB33" s="18">
        <v>37</v>
      </c>
      <c r="AC33" s="18">
        <v>8</v>
      </c>
      <c r="AD33" s="19">
        <v>6</v>
      </c>
    </row>
    <row r="34" spans="1:30" ht="12" customHeight="1">
      <c r="A34" s="16">
        <v>31</v>
      </c>
      <c r="B34" s="170"/>
      <c r="C34" s="160">
        <f t="shared" si="0"/>
        <v>44039</v>
      </c>
      <c r="D34" s="161" t="s">
        <v>109</v>
      </c>
      <c r="E34" s="160">
        <f t="shared" si="1"/>
        <v>44045</v>
      </c>
      <c r="F34" s="151"/>
      <c r="G34" s="202">
        <f>'2-2-1週報_週別患者数 '!G34/61</f>
        <v>0</v>
      </c>
      <c r="H34" s="198">
        <f>'2-2-1週報_週別患者数 '!H34/37</f>
        <v>0.02702702702702703</v>
      </c>
      <c r="I34" s="203">
        <f>'2-2-1週報_週別患者数 '!I34/37</f>
        <v>0.08108108108108109</v>
      </c>
      <c r="J34" s="203">
        <f>'2-2-1週報_週別患者数 '!J34/37</f>
        <v>0.7567567567567568</v>
      </c>
      <c r="K34" s="203">
        <f>'2-2-1週報_週別患者数 '!K34/37</f>
        <v>2.7837837837837838</v>
      </c>
      <c r="L34" s="203">
        <f>'2-2-1週報_週別患者数 '!L34/37</f>
        <v>0.2702702702702703</v>
      </c>
      <c r="M34" s="203">
        <f>'2-2-1週報_週別患者数 '!M34/37</f>
        <v>0.13513513513513514</v>
      </c>
      <c r="N34" s="203">
        <f>'2-2-1週報_週別患者数 '!N34/37</f>
        <v>0.08108108108108109</v>
      </c>
      <c r="O34" s="203">
        <f>'2-2-1週報_週別患者数 '!O34/37</f>
        <v>0.7567567567567568</v>
      </c>
      <c r="P34" s="196">
        <f>'2-2-1週報_週別患者数 '!P34/37</f>
        <v>0</v>
      </c>
      <c r="Q34" s="203">
        <f>'2-2-1週報_週別患者数 '!Q34/37</f>
        <v>0.02702702702702703</v>
      </c>
      <c r="R34" s="204">
        <f>'2-2-1週報_週別患者数 '!R34/37</f>
        <v>0.05405405405405406</v>
      </c>
      <c r="S34" s="198">
        <f>'2-2-1週報_週別患者数 '!S34/8</f>
        <v>0</v>
      </c>
      <c r="T34" s="204">
        <f>'2-2-1週報_週別患者数 '!T34/8</f>
        <v>1.25</v>
      </c>
      <c r="U34" s="205">
        <f>'2-2-1週報_週別患者数 '!U34/6</f>
        <v>0</v>
      </c>
      <c r="V34" s="203">
        <f>'2-2-1週報_週別患者数 '!V34/6</f>
        <v>0</v>
      </c>
      <c r="W34" s="203">
        <f>'2-2-1週報_週別患者数 '!W34/6</f>
        <v>0</v>
      </c>
      <c r="X34" s="203">
        <f>'2-2-1週報_週別患者数 '!X34/6</f>
        <v>0.16666666666666666</v>
      </c>
      <c r="Y34" s="204">
        <f>'2-2-1週報_週別患者数 '!Y34/6</f>
        <v>0</v>
      </c>
      <c r="Z34" s="11"/>
      <c r="AA34" s="17">
        <v>61</v>
      </c>
      <c r="AB34" s="18">
        <v>37</v>
      </c>
      <c r="AC34" s="18">
        <v>8</v>
      </c>
      <c r="AD34" s="19">
        <v>6</v>
      </c>
    </row>
    <row r="35" spans="1:30" ht="12" customHeight="1">
      <c r="A35" s="16">
        <v>32</v>
      </c>
      <c r="B35" s="170"/>
      <c r="C35" s="160">
        <f t="shared" si="0"/>
        <v>44046</v>
      </c>
      <c r="D35" s="161" t="s">
        <v>109</v>
      </c>
      <c r="E35" s="160">
        <f t="shared" si="1"/>
        <v>44052</v>
      </c>
      <c r="F35" s="151"/>
      <c r="G35" s="202">
        <f>'2-2-1週報_週別患者数 '!G35/61</f>
        <v>0</v>
      </c>
      <c r="H35" s="198">
        <f>'2-2-1週報_週別患者数 '!H35/37</f>
        <v>0.02702702702702703</v>
      </c>
      <c r="I35" s="203">
        <f>'2-2-1週報_週別患者数 '!I35/37</f>
        <v>0.10810810810810811</v>
      </c>
      <c r="J35" s="203">
        <f>'2-2-1週報_週別患者数 '!J35/37</f>
        <v>0.6216216216216216</v>
      </c>
      <c r="K35" s="203">
        <f>'2-2-1週報_週別患者数 '!K35/37</f>
        <v>2.3513513513513513</v>
      </c>
      <c r="L35" s="203">
        <f>'2-2-1週報_週別患者数 '!L35/37</f>
        <v>0.21621621621621623</v>
      </c>
      <c r="M35" s="203">
        <f>'2-2-1週報_週別患者数 '!M35/37</f>
        <v>0.02702702702702703</v>
      </c>
      <c r="N35" s="203">
        <f>'2-2-1週報_週別患者数 '!N35/37</f>
        <v>0.02702702702702703</v>
      </c>
      <c r="O35" s="203">
        <f>'2-2-1週報_週別患者数 '!O35/37</f>
        <v>0.5675675675675675</v>
      </c>
      <c r="P35" s="196">
        <f>'2-2-1週報_週別患者数 '!P35/37</f>
        <v>0</v>
      </c>
      <c r="Q35" s="203">
        <f>'2-2-1週報_週別患者数 '!Q35/37</f>
        <v>0.1891891891891892</v>
      </c>
      <c r="R35" s="204">
        <f>'2-2-1週報_週別患者数 '!R35/37</f>
        <v>0.10810810810810811</v>
      </c>
      <c r="S35" s="198">
        <f>'2-2-1週報_週別患者数 '!S35/8</f>
        <v>0</v>
      </c>
      <c r="T35" s="204">
        <f>'2-2-1週報_週別患者数 '!T35/8</f>
        <v>1.125</v>
      </c>
      <c r="U35" s="205">
        <f>'2-2-1週報_週別患者数 '!U35/6</f>
        <v>0</v>
      </c>
      <c r="V35" s="203">
        <f>'2-2-1週報_週別患者数 '!V35/6</f>
        <v>0</v>
      </c>
      <c r="W35" s="203">
        <f>'2-2-1週報_週別患者数 '!W35/6</f>
        <v>0</v>
      </c>
      <c r="X35" s="203">
        <f>'2-2-1週報_週別患者数 '!X35/6</f>
        <v>0</v>
      </c>
      <c r="Y35" s="204">
        <f>'2-2-1週報_週別患者数 '!Y35/6</f>
        <v>0</v>
      </c>
      <c r="Z35" s="11"/>
      <c r="AA35" s="17">
        <v>61</v>
      </c>
      <c r="AB35" s="18">
        <v>37</v>
      </c>
      <c r="AC35" s="18">
        <v>8</v>
      </c>
      <c r="AD35" s="19">
        <v>6</v>
      </c>
    </row>
    <row r="36" spans="1:30" ht="12" customHeight="1">
      <c r="A36" s="16">
        <v>33</v>
      </c>
      <c r="B36" s="170"/>
      <c r="C36" s="160">
        <f t="shared" si="0"/>
        <v>44053</v>
      </c>
      <c r="D36" s="161" t="s">
        <v>109</v>
      </c>
      <c r="E36" s="160">
        <f t="shared" si="1"/>
        <v>44059</v>
      </c>
      <c r="F36" s="151"/>
      <c r="G36" s="202">
        <f>'2-2-1週報_週別患者数 '!G36/61</f>
        <v>0</v>
      </c>
      <c r="H36" s="198">
        <f>'2-2-1週報_週別患者数 '!H36/37</f>
        <v>0.02702702702702703</v>
      </c>
      <c r="I36" s="203">
        <f>'2-2-1週報_週別患者数 '!I36/37</f>
        <v>0.05405405405405406</v>
      </c>
      <c r="J36" s="203">
        <f>'2-2-1週報_週別患者数 '!J36/37</f>
        <v>0.2702702702702703</v>
      </c>
      <c r="K36" s="203">
        <f>'2-2-1週報_週別患者数 '!K36/37</f>
        <v>1.972972972972973</v>
      </c>
      <c r="L36" s="203">
        <f>'2-2-1週報_週別患者数 '!L36/37</f>
        <v>0.08108108108108109</v>
      </c>
      <c r="M36" s="203">
        <f>'2-2-1週報_週別患者数 '!M36/37</f>
        <v>0</v>
      </c>
      <c r="N36" s="203">
        <f>'2-2-1週報_週別患者数 '!N36/37</f>
        <v>0</v>
      </c>
      <c r="O36" s="203">
        <f>'2-2-1週報_週別患者数 '!O36/37</f>
        <v>0.5675675675675675</v>
      </c>
      <c r="P36" s="196">
        <f>'2-2-1週報_週別患者数 '!P36/37</f>
        <v>0</v>
      </c>
      <c r="Q36" s="203">
        <f>'2-2-1週報_週別患者数 '!Q36/37</f>
        <v>0.10810810810810811</v>
      </c>
      <c r="R36" s="204">
        <f>'2-2-1週報_週別患者数 '!R36/37</f>
        <v>0</v>
      </c>
      <c r="S36" s="198">
        <f>'2-2-1週報_週別患者数 '!S36/8</f>
        <v>0</v>
      </c>
      <c r="T36" s="204">
        <f>'2-2-1週報_週別患者数 '!T36/8</f>
        <v>0.5</v>
      </c>
      <c r="U36" s="206">
        <f>'2-2-1週報_週別患者数 '!U36/6</f>
        <v>0</v>
      </c>
      <c r="V36" s="203">
        <f>'2-2-1週報_週別患者数 '!V36/6</f>
        <v>0</v>
      </c>
      <c r="W36" s="203">
        <f>'2-2-1週報_週別患者数 '!W36/6</f>
        <v>0</v>
      </c>
      <c r="X36" s="203">
        <f>'2-2-1週報_週別患者数 '!X36/6</f>
        <v>0</v>
      </c>
      <c r="Y36" s="204">
        <f>'2-2-1週報_週別患者数 '!Y36/6</f>
        <v>0</v>
      </c>
      <c r="Z36" s="11"/>
      <c r="AA36" s="17">
        <v>61</v>
      </c>
      <c r="AB36" s="18">
        <v>37</v>
      </c>
      <c r="AC36" s="18">
        <v>8</v>
      </c>
      <c r="AD36" s="19">
        <v>6</v>
      </c>
    </row>
    <row r="37" spans="1:30" ht="12" customHeight="1">
      <c r="A37" s="16">
        <v>34</v>
      </c>
      <c r="B37" s="170"/>
      <c r="C37" s="160">
        <f t="shared" si="0"/>
        <v>44060</v>
      </c>
      <c r="D37" s="161" t="s">
        <v>109</v>
      </c>
      <c r="E37" s="160">
        <f t="shared" si="1"/>
        <v>44066</v>
      </c>
      <c r="F37" s="151"/>
      <c r="G37" s="202">
        <f>'2-2-1週報_週別患者数 '!G37/61</f>
        <v>0</v>
      </c>
      <c r="H37" s="198">
        <f>'2-2-1週報_週別患者数 '!H37/37</f>
        <v>0</v>
      </c>
      <c r="I37" s="203">
        <f>'2-2-1週報_週別患者数 '!I37/37</f>
        <v>0.1891891891891892</v>
      </c>
      <c r="J37" s="203">
        <f>'2-2-1週報_週別患者数 '!J37/37</f>
        <v>0.6486486486486487</v>
      </c>
      <c r="K37" s="203">
        <f>'2-2-1週報_週別患者数 '!K37/37</f>
        <v>2.3783783783783785</v>
      </c>
      <c r="L37" s="203">
        <f>'2-2-1週報_週別患者数 '!L37/37</f>
        <v>0.16216216216216217</v>
      </c>
      <c r="M37" s="203">
        <f>'2-2-1週報_週別患者数 '!M37/37</f>
        <v>0.08108108108108109</v>
      </c>
      <c r="N37" s="203">
        <f>'2-2-1週報_週別患者数 '!N37/37</f>
        <v>0</v>
      </c>
      <c r="O37" s="203">
        <f>'2-2-1週報_週別患者数 '!O37/37</f>
        <v>0.7567567567567568</v>
      </c>
      <c r="P37" s="196">
        <f>'2-2-1週報_週別患者数 '!P37/37</f>
        <v>0</v>
      </c>
      <c r="Q37" s="203">
        <f>'2-2-1週報_週別患者数 '!Q37/37</f>
        <v>0.13513513513513514</v>
      </c>
      <c r="R37" s="204">
        <f>'2-2-1週報_週別患者数 '!R37/37</f>
        <v>0.13513513513513514</v>
      </c>
      <c r="S37" s="198">
        <f>'2-2-1週報_週別患者数 '!S37/8</f>
        <v>0</v>
      </c>
      <c r="T37" s="204">
        <f>'2-2-1週報_週別患者数 '!T37/8</f>
        <v>0.625</v>
      </c>
      <c r="U37" s="205">
        <f>'2-2-1週報_週別患者数 '!U37/6</f>
        <v>0</v>
      </c>
      <c r="V37" s="203">
        <f>'2-2-1週報_週別患者数 '!V37/6</f>
        <v>0</v>
      </c>
      <c r="W37" s="203">
        <f>'2-2-1週報_週別患者数 '!W37/6</f>
        <v>0</v>
      </c>
      <c r="X37" s="203">
        <f>'2-2-1週報_週別患者数 '!X37/6</f>
        <v>0</v>
      </c>
      <c r="Y37" s="204">
        <f>'2-2-1週報_週別患者数 '!Y37/6</f>
        <v>0</v>
      </c>
      <c r="Z37" s="11"/>
      <c r="AA37" s="17">
        <v>61</v>
      </c>
      <c r="AB37" s="18">
        <v>37</v>
      </c>
      <c r="AC37" s="18">
        <v>8</v>
      </c>
      <c r="AD37" s="19">
        <v>6</v>
      </c>
    </row>
    <row r="38" spans="1:30" ht="12" customHeight="1">
      <c r="A38" s="16">
        <v>35</v>
      </c>
      <c r="B38" s="170"/>
      <c r="C38" s="160">
        <f t="shared" si="0"/>
        <v>44067</v>
      </c>
      <c r="D38" s="161" t="s">
        <v>109</v>
      </c>
      <c r="E38" s="160">
        <f t="shared" si="1"/>
        <v>44073</v>
      </c>
      <c r="F38" s="151"/>
      <c r="G38" s="202">
        <f>'2-2-1週報_週別患者数 '!G38/61</f>
        <v>0</v>
      </c>
      <c r="H38" s="198">
        <f>'2-2-1週報_週別患者数 '!H38/37</f>
        <v>0</v>
      </c>
      <c r="I38" s="203">
        <f>'2-2-1週報_週別患者数 '!I38/37</f>
        <v>0.21621621621621623</v>
      </c>
      <c r="J38" s="203">
        <f>'2-2-1週報_週別患者数 '!J38/37</f>
        <v>0.4864864864864865</v>
      </c>
      <c r="K38" s="203">
        <f>'2-2-1週報_週別患者数 '!K38/37</f>
        <v>2.7837837837837838</v>
      </c>
      <c r="L38" s="203">
        <f>'2-2-1週報_週別患者数 '!L38/37</f>
        <v>0.16216216216216217</v>
      </c>
      <c r="M38" s="203">
        <f>'2-2-1週報_週別患者数 '!M38/37</f>
        <v>0.05405405405405406</v>
      </c>
      <c r="N38" s="203">
        <f>'2-2-1週報_週別患者数 '!N38/37</f>
        <v>0.02702702702702703</v>
      </c>
      <c r="O38" s="203">
        <f>'2-2-1週報_週別患者数 '!O38/37</f>
        <v>0.8918918918918919</v>
      </c>
      <c r="P38" s="196">
        <f>'2-2-1週報_週別患者数 '!P38/37</f>
        <v>0</v>
      </c>
      <c r="Q38" s="203">
        <f>'2-2-1週報_週別患者数 '!Q38/37</f>
        <v>0.16216216216216217</v>
      </c>
      <c r="R38" s="204">
        <f>'2-2-1週報_週別患者数 '!R38/37</f>
        <v>0.05405405405405406</v>
      </c>
      <c r="S38" s="198">
        <f>'2-2-1週報_週別患者数 '!S38/8</f>
        <v>0</v>
      </c>
      <c r="T38" s="204">
        <f>'2-2-1週報_週別患者数 '!T38/8</f>
        <v>1.125</v>
      </c>
      <c r="U38" s="205">
        <f>'2-2-1週報_週別患者数 '!U38/6</f>
        <v>0</v>
      </c>
      <c r="V38" s="203">
        <f>'2-2-1週報_週別患者数 '!V38/6</f>
        <v>0.16666666666666666</v>
      </c>
      <c r="W38" s="203">
        <f>'2-2-1週報_週別患者数 '!W38/6</f>
        <v>0</v>
      </c>
      <c r="X38" s="203">
        <f>'2-2-1週報_週別患者数 '!X38/6</f>
        <v>0</v>
      </c>
      <c r="Y38" s="204">
        <f>'2-2-1週報_週別患者数 '!Y38/6</f>
        <v>0</v>
      </c>
      <c r="Z38" s="11"/>
      <c r="AA38" s="17">
        <v>61</v>
      </c>
      <c r="AB38" s="18">
        <v>37</v>
      </c>
      <c r="AC38" s="18">
        <v>8</v>
      </c>
      <c r="AD38" s="19">
        <v>6</v>
      </c>
    </row>
    <row r="39" spans="1:30" ht="12" customHeight="1">
      <c r="A39" s="16">
        <v>36</v>
      </c>
      <c r="B39" s="170"/>
      <c r="C39" s="160">
        <f t="shared" si="0"/>
        <v>44074</v>
      </c>
      <c r="D39" s="161" t="s">
        <v>109</v>
      </c>
      <c r="E39" s="160">
        <f t="shared" si="1"/>
        <v>44080</v>
      </c>
      <c r="F39" s="151"/>
      <c r="G39" s="202">
        <f>'2-2-1週報_週別患者数 '!G39/61</f>
        <v>0</v>
      </c>
      <c r="H39" s="198">
        <f>'2-2-1週報_週別患者数 '!H39/37</f>
        <v>0</v>
      </c>
      <c r="I39" s="203">
        <f>'2-2-1週報_週別患者数 '!I39/37</f>
        <v>0.13513513513513514</v>
      </c>
      <c r="J39" s="203">
        <f>'2-2-1週報_週別患者数 '!J39/37</f>
        <v>0.7567567567567568</v>
      </c>
      <c r="K39" s="203">
        <f>'2-2-1週報_週別患者数 '!K39/37</f>
        <v>2.918918918918919</v>
      </c>
      <c r="L39" s="203">
        <f>'2-2-1週報_週別患者数 '!L39/37</f>
        <v>0.08108108108108109</v>
      </c>
      <c r="M39" s="203">
        <f>'2-2-1週報_週別患者数 '!M39/37</f>
        <v>0.05405405405405406</v>
      </c>
      <c r="N39" s="203">
        <f>'2-2-1週報_週別患者数 '!N39/37</f>
        <v>0</v>
      </c>
      <c r="O39" s="203">
        <f>'2-2-1週報_週別患者数 '!O39/37</f>
        <v>0.918918918918919</v>
      </c>
      <c r="P39" s="196">
        <f>'2-2-1週報_週別患者数 '!P39/37</f>
        <v>0</v>
      </c>
      <c r="Q39" s="203">
        <f>'2-2-1週報_週別患者数 '!Q39/37</f>
        <v>0.1891891891891892</v>
      </c>
      <c r="R39" s="204">
        <f>'2-2-1週報_週別患者数 '!R39/37</f>
        <v>0.10810810810810811</v>
      </c>
      <c r="S39" s="198">
        <f>'2-2-1週報_週別患者数 '!S39/8</f>
        <v>0</v>
      </c>
      <c r="T39" s="204">
        <f>'2-2-1週報_週別患者数 '!T39/8</f>
        <v>1.25</v>
      </c>
      <c r="U39" s="206">
        <f>'2-2-1週報_週別患者数 '!U39/6</f>
        <v>0</v>
      </c>
      <c r="V39" s="203">
        <f>'2-2-1週報_週別患者数 '!V39/6</f>
        <v>0</v>
      </c>
      <c r="W39" s="203">
        <f>'2-2-1週報_週別患者数 '!W39/6</f>
        <v>0</v>
      </c>
      <c r="X39" s="203">
        <f>'2-2-1週報_週別患者数 '!X39/6</f>
        <v>0</v>
      </c>
      <c r="Y39" s="204">
        <f>'2-2-1週報_週別患者数 '!Y39/6</f>
        <v>0</v>
      </c>
      <c r="Z39" s="11"/>
      <c r="AA39" s="17">
        <v>61</v>
      </c>
      <c r="AB39" s="18">
        <v>37</v>
      </c>
      <c r="AC39" s="18">
        <v>8</v>
      </c>
      <c r="AD39" s="19">
        <v>6</v>
      </c>
    </row>
    <row r="40" spans="1:30" ht="12" customHeight="1">
      <c r="A40" s="16">
        <v>37</v>
      </c>
      <c r="B40" s="170"/>
      <c r="C40" s="160">
        <f t="shared" si="0"/>
        <v>44081</v>
      </c>
      <c r="D40" s="161" t="s">
        <v>109</v>
      </c>
      <c r="E40" s="160">
        <f t="shared" si="1"/>
        <v>44087</v>
      </c>
      <c r="F40" s="151"/>
      <c r="G40" s="202">
        <f>'2-2-1週報_週別患者数 '!G40/61</f>
        <v>0</v>
      </c>
      <c r="H40" s="198">
        <f>'2-2-1週報_週別患者数 '!H40/37</f>
        <v>0</v>
      </c>
      <c r="I40" s="203">
        <f>'2-2-1週報_週別患者数 '!I40/37</f>
        <v>0.02702702702702703</v>
      </c>
      <c r="J40" s="203">
        <f>'2-2-1週報_週別患者数 '!J40/37</f>
        <v>1.135135135135135</v>
      </c>
      <c r="K40" s="203">
        <f>'2-2-1週報_週別患者数 '!K40/37</f>
        <v>3.5945945945945947</v>
      </c>
      <c r="L40" s="203">
        <f>'2-2-1週報_週別患者数 '!L40/37</f>
        <v>0.16216216216216217</v>
      </c>
      <c r="M40" s="203">
        <f>'2-2-1週報_週別患者数 '!M40/37</f>
        <v>0.10810810810810811</v>
      </c>
      <c r="N40" s="203">
        <f>'2-2-1週報_週別患者数 '!N40/37</f>
        <v>0.02702702702702703</v>
      </c>
      <c r="O40" s="203">
        <f>'2-2-1週報_週別患者数 '!O40/37</f>
        <v>0.7027027027027027</v>
      </c>
      <c r="P40" s="196">
        <f>'2-2-1週報_週別患者数 '!P40/37</f>
        <v>0</v>
      </c>
      <c r="Q40" s="203">
        <f>'2-2-1週報_週別患者数 '!Q40/37</f>
        <v>0.21621621621621623</v>
      </c>
      <c r="R40" s="204">
        <f>'2-2-1週報_週別患者数 '!R40/37</f>
        <v>0.02702702702702703</v>
      </c>
      <c r="S40" s="198">
        <f>'2-2-1週報_週別患者数 '!S40/8</f>
        <v>0</v>
      </c>
      <c r="T40" s="204">
        <f>'2-2-1週報_週別患者数 '!T40/8</f>
        <v>1.125</v>
      </c>
      <c r="U40" s="205">
        <f>'2-2-1週報_週別患者数 '!U40/6</f>
        <v>0</v>
      </c>
      <c r="V40" s="203">
        <f>'2-2-1週報_週別患者数 '!V40/6</f>
        <v>0</v>
      </c>
      <c r="W40" s="203">
        <f>'2-2-1週報_週別患者数 '!W40/6</f>
        <v>0</v>
      </c>
      <c r="X40" s="203">
        <f>'2-2-1週報_週別患者数 '!X40/6</f>
        <v>0</v>
      </c>
      <c r="Y40" s="204">
        <f>'2-2-1週報_週別患者数 '!Y40/6</f>
        <v>0</v>
      </c>
      <c r="Z40" s="11"/>
      <c r="AA40" s="17">
        <v>61</v>
      </c>
      <c r="AB40" s="18">
        <v>37</v>
      </c>
      <c r="AC40" s="18">
        <v>8</v>
      </c>
      <c r="AD40" s="19">
        <v>6</v>
      </c>
    </row>
    <row r="41" spans="1:30" ht="12" customHeight="1">
      <c r="A41" s="16">
        <v>38</v>
      </c>
      <c r="B41" s="170"/>
      <c r="C41" s="160">
        <f t="shared" si="0"/>
        <v>44088</v>
      </c>
      <c r="D41" s="161" t="s">
        <v>109</v>
      </c>
      <c r="E41" s="160">
        <f t="shared" si="1"/>
        <v>44094</v>
      </c>
      <c r="F41" s="151"/>
      <c r="G41" s="202">
        <f>'2-2-1週報_週別患者数 '!G41/61</f>
        <v>0</v>
      </c>
      <c r="H41" s="198">
        <f>'2-2-1週報_週別患者数 '!H41/37</f>
        <v>0</v>
      </c>
      <c r="I41" s="203">
        <f>'2-2-1週報_週別患者数 '!I41/37</f>
        <v>0.10810810810810811</v>
      </c>
      <c r="J41" s="203">
        <f>'2-2-1週報_週別患者数 '!J41/37</f>
        <v>1.0810810810810811</v>
      </c>
      <c r="K41" s="203">
        <f>'2-2-1週報_週別患者数 '!K41/37</f>
        <v>2.891891891891892</v>
      </c>
      <c r="L41" s="203">
        <f>'2-2-1週報_週別患者数 '!L41/37</f>
        <v>0.05405405405405406</v>
      </c>
      <c r="M41" s="203">
        <f>'2-2-1週報_週別患者数 '!M41/37</f>
        <v>0.02702702702702703</v>
      </c>
      <c r="N41" s="203">
        <f>'2-2-1週報_週別患者数 '!N41/37</f>
        <v>0.02702702702702703</v>
      </c>
      <c r="O41" s="203">
        <f>'2-2-1週報_週別患者数 '!O41/37</f>
        <v>0.5405405405405406</v>
      </c>
      <c r="P41" s="196">
        <f>'2-2-1週報_週別患者数 '!P41/37</f>
        <v>0</v>
      </c>
      <c r="Q41" s="203">
        <f>'2-2-1週報_週別患者数 '!Q41/37</f>
        <v>0.40540540540540543</v>
      </c>
      <c r="R41" s="204">
        <f>'2-2-1週報_週別患者数 '!R41/37</f>
        <v>0.08108108108108109</v>
      </c>
      <c r="S41" s="198">
        <f>'2-2-1週報_週別患者数 '!S41/8</f>
        <v>0.125</v>
      </c>
      <c r="T41" s="204">
        <f>'2-2-1週報_週別患者数 '!T41/8</f>
        <v>0.875</v>
      </c>
      <c r="U41" s="206">
        <f>'2-2-1週報_週別患者数 '!U41/6</f>
        <v>0</v>
      </c>
      <c r="V41" s="203">
        <f>'2-2-1週報_週別患者数 '!V41/6</f>
        <v>0</v>
      </c>
      <c r="W41" s="203">
        <f>'2-2-1週報_週別患者数 '!W41/6</f>
        <v>0</v>
      </c>
      <c r="X41" s="203">
        <f>'2-2-1週報_週別患者数 '!X41/6</f>
        <v>0</v>
      </c>
      <c r="Y41" s="204">
        <f>'2-2-1週報_週別患者数 '!Y41/6</f>
        <v>0</v>
      </c>
      <c r="Z41" s="11"/>
      <c r="AA41" s="17">
        <v>61</v>
      </c>
      <c r="AB41" s="18">
        <v>37</v>
      </c>
      <c r="AC41" s="18">
        <v>8</v>
      </c>
      <c r="AD41" s="19">
        <v>6</v>
      </c>
    </row>
    <row r="42" spans="1:30" ht="12" customHeight="1">
      <c r="A42" s="16">
        <v>39</v>
      </c>
      <c r="B42" s="170"/>
      <c r="C42" s="160">
        <f t="shared" si="0"/>
        <v>44095</v>
      </c>
      <c r="D42" s="161" t="s">
        <v>109</v>
      </c>
      <c r="E42" s="160">
        <f t="shared" si="1"/>
        <v>44101</v>
      </c>
      <c r="F42" s="151"/>
      <c r="G42" s="202">
        <f>'2-2-1週報_週別患者数 '!G42/61</f>
        <v>0</v>
      </c>
      <c r="H42" s="198">
        <f>'2-2-1週報_週別患者数 '!H42/37</f>
        <v>0</v>
      </c>
      <c r="I42" s="203">
        <f>'2-2-1週報_週別患者数 '!I42/37</f>
        <v>0.05405405405405406</v>
      </c>
      <c r="J42" s="203">
        <f>'2-2-1週報_週別患者数 '!J42/37</f>
        <v>0.8108108108108109</v>
      </c>
      <c r="K42" s="203">
        <f>'2-2-1週報_週別患者数 '!K42/37</f>
        <v>2.4324324324324325</v>
      </c>
      <c r="L42" s="203">
        <f>'2-2-1週報_週別患者数 '!L42/37</f>
        <v>0.05405405405405406</v>
      </c>
      <c r="M42" s="203">
        <f>'2-2-1週報_週別患者数 '!M42/37</f>
        <v>0.02702702702702703</v>
      </c>
      <c r="N42" s="203">
        <f>'2-2-1週報_週別患者数 '!N42/37</f>
        <v>0</v>
      </c>
      <c r="O42" s="203">
        <f>'2-2-1週報_週別患者数 '!O42/37</f>
        <v>0.35135135135135137</v>
      </c>
      <c r="P42" s="196">
        <f>'2-2-1週報_週別患者数 '!P42/37</f>
        <v>0</v>
      </c>
      <c r="Q42" s="203">
        <f>'2-2-1週報_週別患者数 '!Q42/37</f>
        <v>0.1891891891891892</v>
      </c>
      <c r="R42" s="204">
        <f>'2-2-1週報_週別患者数 '!R42/37</f>
        <v>0.08108108108108109</v>
      </c>
      <c r="S42" s="198">
        <f>'2-2-1週報_週別患者数 '!S42/8</f>
        <v>0</v>
      </c>
      <c r="T42" s="204">
        <f>'2-2-1週報_週別患者数 '!T42/8</f>
        <v>0.625</v>
      </c>
      <c r="U42" s="205">
        <f>'2-2-1週報_週別患者数 '!U42/6</f>
        <v>0</v>
      </c>
      <c r="V42" s="203">
        <f>'2-2-1週報_週別患者数 '!V42/6</f>
        <v>0</v>
      </c>
      <c r="W42" s="203">
        <f>'2-2-1週報_週別患者数 '!W42/6</f>
        <v>0</v>
      </c>
      <c r="X42" s="203">
        <f>'2-2-1週報_週別患者数 '!X42/6</f>
        <v>0</v>
      </c>
      <c r="Y42" s="204">
        <f>'2-2-1週報_週別患者数 '!Y42/6</f>
        <v>0</v>
      </c>
      <c r="Z42" s="11"/>
      <c r="AA42" s="17">
        <v>61</v>
      </c>
      <c r="AB42" s="18">
        <v>37</v>
      </c>
      <c r="AC42" s="18">
        <v>8</v>
      </c>
      <c r="AD42" s="19">
        <v>6</v>
      </c>
    </row>
    <row r="43" spans="1:30" ht="12" customHeight="1">
      <c r="A43" s="16">
        <v>40</v>
      </c>
      <c r="B43" s="170"/>
      <c r="C43" s="160">
        <f t="shared" si="0"/>
        <v>44102</v>
      </c>
      <c r="D43" s="161" t="s">
        <v>109</v>
      </c>
      <c r="E43" s="160">
        <f t="shared" si="1"/>
        <v>44108</v>
      </c>
      <c r="F43" s="151"/>
      <c r="G43" s="202">
        <f>'2-2-1週報_週別患者数 '!G43/61</f>
        <v>0</v>
      </c>
      <c r="H43" s="198">
        <f>'2-2-1週報_週別患者数 '!H43/37</f>
        <v>0</v>
      </c>
      <c r="I43" s="203">
        <f>'2-2-1週報_週別患者数 '!I43/37</f>
        <v>0.08108108108108109</v>
      </c>
      <c r="J43" s="203">
        <f>'2-2-1週報_週別患者数 '!J43/37</f>
        <v>1.3513513513513513</v>
      </c>
      <c r="K43" s="203">
        <f>'2-2-1週報_週別患者数 '!K43/37</f>
        <v>2.3513513513513513</v>
      </c>
      <c r="L43" s="203">
        <f>'2-2-1週報_週別患者数 '!L43/37</f>
        <v>0.13513513513513514</v>
      </c>
      <c r="M43" s="203">
        <f>'2-2-1週報_週別患者数 '!M43/37</f>
        <v>0.02702702702702703</v>
      </c>
      <c r="N43" s="203">
        <f>'2-2-1週報_週別患者数 '!N43/37</f>
        <v>0</v>
      </c>
      <c r="O43" s="203">
        <f>'2-2-1週報_週別患者数 '!O43/37</f>
        <v>0.7297297297297297</v>
      </c>
      <c r="P43" s="196">
        <f>'2-2-1週報_週別患者数 '!P43/37</f>
        <v>0</v>
      </c>
      <c r="Q43" s="203">
        <f>'2-2-1週報_週別患者数 '!Q43/37</f>
        <v>0.3783783783783784</v>
      </c>
      <c r="R43" s="204">
        <f>'2-2-1週報_週別患者数 '!R43/37</f>
        <v>0.10810810810810811</v>
      </c>
      <c r="S43" s="198">
        <f>'2-2-1週報_週別患者数 '!S43/8</f>
        <v>0</v>
      </c>
      <c r="T43" s="204">
        <f>'2-2-1週報_週別患者数 '!T43/8</f>
        <v>0.5</v>
      </c>
      <c r="U43" s="206">
        <f>'2-2-1週報_週別患者数 '!U43/6</f>
        <v>0</v>
      </c>
      <c r="V43" s="203">
        <f>'2-2-1週報_週別患者数 '!V43/6</f>
        <v>0</v>
      </c>
      <c r="W43" s="203">
        <f>'2-2-1週報_週別患者数 '!W43/6</f>
        <v>0</v>
      </c>
      <c r="X43" s="203">
        <f>'2-2-1週報_週別患者数 '!X43/6</f>
        <v>0</v>
      </c>
      <c r="Y43" s="204">
        <f>'2-2-1週報_週別患者数 '!Y43/6</f>
        <v>0</v>
      </c>
      <c r="Z43" s="11"/>
      <c r="AA43" s="17">
        <v>61</v>
      </c>
      <c r="AB43" s="18">
        <v>37</v>
      </c>
      <c r="AC43" s="18">
        <v>8</v>
      </c>
      <c r="AD43" s="19">
        <v>6</v>
      </c>
    </row>
    <row r="44" spans="1:30" ht="12" customHeight="1">
      <c r="A44" s="16">
        <v>41</v>
      </c>
      <c r="B44" s="170"/>
      <c r="C44" s="160">
        <f t="shared" si="0"/>
        <v>44109</v>
      </c>
      <c r="D44" s="161" t="s">
        <v>109</v>
      </c>
      <c r="E44" s="160">
        <f t="shared" si="1"/>
        <v>44115</v>
      </c>
      <c r="F44" s="151"/>
      <c r="G44" s="202">
        <f>'2-2-1週報_週別患者数 '!G44/61</f>
        <v>0</v>
      </c>
      <c r="H44" s="198">
        <f>'2-2-1週報_週別患者数 '!H44/37</f>
        <v>0</v>
      </c>
      <c r="I44" s="203">
        <f>'2-2-1週報_週別患者数 '!I44/37</f>
        <v>0.02702702702702703</v>
      </c>
      <c r="J44" s="203">
        <f>'2-2-1週報_週別患者数 '!J44/37</f>
        <v>1.054054054054054</v>
      </c>
      <c r="K44" s="203">
        <f>'2-2-1週報_週別患者数 '!K44/37</f>
        <v>2.5135135135135136</v>
      </c>
      <c r="L44" s="203">
        <f>'2-2-1週報_週別患者数 '!L44/37</f>
        <v>0.05405405405405406</v>
      </c>
      <c r="M44" s="203">
        <f>'2-2-1週報_週別患者数 '!M44/37</f>
        <v>0</v>
      </c>
      <c r="N44" s="203">
        <f>'2-2-1週報_週別患者数 '!N44/37</f>
        <v>0.08108108108108109</v>
      </c>
      <c r="O44" s="203">
        <f>'2-2-1週報_週別患者数 '!O44/37</f>
        <v>0.7027027027027027</v>
      </c>
      <c r="P44" s="196">
        <f>'2-2-1週報_週別患者数 '!P44/37</f>
        <v>0</v>
      </c>
      <c r="Q44" s="203">
        <f>'2-2-1週報_週別患者数 '!Q44/37</f>
        <v>0.2972972972972973</v>
      </c>
      <c r="R44" s="204">
        <f>'2-2-1週報_週別患者数 '!R44/37</f>
        <v>0</v>
      </c>
      <c r="S44" s="198">
        <f>'2-2-1週報_週別患者数 '!S44/8</f>
        <v>0</v>
      </c>
      <c r="T44" s="204">
        <f>'2-2-1週報_週別患者数 '!T44/8</f>
        <v>1</v>
      </c>
      <c r="U44" s="205">
        <f>'2-2-1週報_週別患者数 '!U44/6</f>
        <v>0</v>
      </c>
      <c r="V44" s="203">
        <f>'2-2-1週報_週別患者数 '!V44/6</f>
        <v>0</v>
      </c>
      <c r="W44" s="203">
        <f>'2-2-1週報_週別患者数 '!W44/6</f>
        <v>0</v>
      </c>
      <c r="X44" s="203">
        <f>'2-2-1週報_週別患者数 '!X44/6</f>
        <v>0</v>
      </c>
      <c r="Y44" s="204">
        <f>'2-2-1週報_週別患者数 '!Y44/6</f>
        <v>0</v>
      </c>
      <c r="Z44" s="11"/>
      <c r="AA44" s="17">
        <v>61</v>
      </c>
      <c r="AB44" s="18">
        <v>37</v>
      </c>
      <c r="AC44" s="18">
        <v>8</v>
      </c>
      <c r="AD44" s="19">
        <v>6</v>
      </c>
    </row>
    <row r="45" spans="1:30" ht="12" customHeight="1">
      <c r="A45" s="16">
        <v>42</v>
      </c>
      <c r="B45" s="170"/>
      <c r="C45" s="160">
        <f t="shared" si="0"/>
        <v>44116</v>
      </c>
      <c r="D45" s="161" t="s">
        <v>109</v>
      </c>
      <c r="E45" s="160">
        <f t="shared" si="1"/>
        <v>44122</v>
      </c>
      <c r="F45" s="151"/>
      <c r="G45" s="202">
        <f>'2-2-1週報_週別患者数 '!G45/61</f>
        <v>0</v>
      </c>
      <c r="H45" s="198">
        <f>'2-2-1週報_週別患者数 '!H45/37</f>
        <v>0</v>
      </c>
      <c r="I45" s="203">
        <f>'2-2-1週報_週別患者数 '!I45/37</f>
        <v>0.08108108108108109</v>
      </c>
      <c r="J45" s="203">
        <f>'2-2-1週報_週別患者数 '!J45/37</f>
        <v>0.5675675675675675</v>
      </c>
      <c r="K45" s="203">
        <f>'2-2-1週報_週別患者数 '!K45/37</f>
        <v>3.2432432432432434</v>
      </c>
      <c r="L45" s="203">
        <f>'2-2-1週報_週別患者数 '!L45/37</f>
        <v>0.1891891891891892</v>
      </c>
      <c r="M45" s="203">
        <f>'2-2-1週報_週別患者数 '!M45/37</f>
        <v>0.02702702702702703</v>
      </c>
      <c r="N45" s="203">
        <f>'2-2-1週報_週別患者数 '!N45/37</f>
        <v>0.02702702702702703</v>
      </c>
      <c r="O45" s="203">
        <f>'2-2-1週報_週別患者数 '!O45/37</f>
        <v>0.5135135135135135</v>
      </c>
      <c r="P45" s="196">
        <f>'2-2-1週報_週別患者数 '!P45/37</f>
        <v>0</v>
      </c>
      <c r="Q45" s="203">
        <f>'2-2-1週報_週別患者数 '!Q45/37</f>
        <v>0.16216216216216217</v>
      </c>
      <c r="R45" s="204">
        <f>'2-2-1週報_週別患者数 '!R45/37</f>
        <v>0.05405405405405406</v>
      </c>
      <c r="S45" s="198">
        <f>'2-2-1週報_週別患者数 '!S45/8</f>
        <v>0</v>
      </c>
      <c r="T45" s="204">
        <f>'2-2-1週報_週別患者数 '!T45/8</f>
        <v>0.75</v>
      </c>
      <c r="U45" s="206">
        <f>'2-2-1週報_週別患者数 '!U45/6</f>
        <v>0</v>
      </c>
      <c r="V45" s="203">
        <f>'2-2-1週報_週別患者数 '!V45/6</f>
        <v>0</v>
      </c>
      <c r="W45" s="203">
        <f>'2-2-1週報_週別患者数 '!W45/6</f>
        <v>0</v>
      </c>
      <c r="X45" s="203">
        <f>'2-2-1週報_週別患者数 '!X45/6</f>
        <v>0</v>
      </c>
      <c r="Y45" s="204">
        <f>'2-2-1週報_週別患者数 '!Y45/6</f>
        <v>0</v>
      </c>
      <c r="Z45" s="11"/>
      <c r="AA45" s="17">
        <v>61</v>
      </c>
      <c r="AB45" s="18">
        <v>37</v>
      </c>
      <c r="AC45" s="18">
        <v>8</v>
      </c>
      <c r="AD45" s="19">
        <v>6</v>
      </c>
    </row>
    <row r="46" spans="1:30" ht="12" customHeight="1">
      <c r="A46" s="16">
        <v>43</v>
      </c>
      <c r="B46" s="170"/>
      <c r="C46" s="160">
        <f t="shared" si="0"/>
        <v>44123</v>
      </c>
      <c r="D46" s="161" t="s">
        <v>109</v>
      </c>
      <c r="E46" s="160">
        <f t="shared" si="1"/>
        <v>44129</v>
      </c>
      <c r="F46" s="151"/>
      <c r="G46" s="202">
        <f>'2-2-1週報_週別患者数 '!G46/61</f>
        <v>0</v>
      </c>
      <c r="H46" s="198">
        <f>'2-2-1週報_週別患者数 '!H46/37</f>
        <v>0</v>
      </c>
      <c r="I46" s="203">
        <f>'2-2-1週報_週別患者数 '!I46/37</f>
        <v>0.08108108108108109</v>
      </c>
      <c r="J46" s="203">
        <f>'2-2-1週報_週別患者数 '!J46/37</f>
        <v>0.918918918918919</v>
      </c>
      <c r="K46" s="203">
        <f>'2-2-1週報_週別患者数 '!K46/37</f>
        <v>2.891891891891892</v>
      </c>
      <c r="L46" s="203">
        <f>'2-2-1週報_週別患者数 '!L46/37</f>
        <v>0.08108108108108109</v>
      </c>
      <c r="M46" s="203">
        <f>'2-2-1週報_週別患者数 '!M46/37</f>
        <v>0.05405405405405406</v>
      </c>
      <c r="N46" s="203">
        <f>'2-2-1週報_週別患者数 '!N46/37</f>
        <v>0</v>
      </c>
      <c r="O46" s="203">
        <f>'2-2-1週報_週別患者数 '!O46/37</f>
        <v>0.6216216216216216</v>
      </c>
      <c r="P46" s="196">
        <f>'2-2-1週報_週別患者数 '!P46/37</f>
        <v>0</v>
      </c>
      <c r="Q46" s="203">
        <f>'2-2-1週報_週別患者数 '!Q46/37</f>
        <v>0.16216216216216217</v>
      </c>
      <c r="R46" s="204">
        <f>'2-2-1週報_週別患者数 '!R46/37</f>
        <v>0.13513513513513514</v>
      </c>
      <c r="S46" s="198">
        <f>'2-2-1週報_週別患者数 '!S46/8</f>
        <v>0</v>
      </c>
      <c r="T46" s="204">
        <f>'2-2-1週報_週別患者数 '!T46/8</f>
        <v>0.5</v>
      </c>
      <c r="U46" s="205">
        <f>'2-2-1週報_週別患者数 '!U46/6</f>
        <v>0</v>
      </c>
      <c r="V46" s="203">
        <f>'2-2-1週報_週別患者数 '!V46/6</f>
        <v>0</v>
      </c>
      <c r="W46" s="203">
        <f>'2-2-1週報_週別患者数 '!W46/6</f>
        <v>0</v>
      </c>
      <c r="X46" s="203">
        <f>'2-2-1週報_週別患者数 '!X46/6</f>
        <v>0</v>
      </c>
      <c r="Y46" s="204">
        <f>'2-2-1週報_週別患者数 '!Y46/6</f>
        <v>0</v>
      </c>
      <c r="Z46" s="11"/>
      <c r="AA46" s="17">
        <v>61</v>
      </c>
      <c r="AB46" s="18">
        <v>37</v>
      </c>
      <c r="AC46" s="18">
        <v>8</v>
      </c>
      <c r="AD46" s="19">
        <v>6</v>
      </c>
    </row>
    <row r="47" spans="1:30" ht="12" customHeight="1">
      <c r="A47" s="16">
        <v>44</v>
      </c>
      <c r="B47" s="170"/>
      <c r="C47" s="160">
        <f t="shared" si="0"/>
        <v>44130</v>
      </c>
      <c r="D47" s="161" t="s">
        <v>109</v>
      </c>
      <c r="E47" s="160">
        <f t="shared" si="1"/>
        <v>44136</v>
      </c>
      <c r="F47" s="151"/>
      <c r="G47" s="202">
        <f>'2-2-1週報_週別患者数 '!G47/61</f>
        <v>0</v>
      </c>
      <c r="H47" s="198">
        <f>'2-2-1週報_週別患者数 '!H47/37</f>
        <v>0</v>
      </c>
      <c r="I47" s="203">
        <f>'2-2-1週報_週別患者数 '!I47/37</f>
        <v>0.05405405405405406</v>
      </c>
      <c r="J47" s="203">
        <f>'2-2-1週報_週別患者数 '!J47/37</f>
        <v>1.4054054054054055</v>
      </c>
      <c r="K47" s="203">
        <f>'2-2-1週報_週別患者数 '!K47/37</f>
        <v>2.6486486486486487</v>
      </c>
      <c r="L47" s="203">
        <f>'2-2-1週報_週別患者数 '!L47/37</f>
        <v>0.16216216216216217</v>
      </c>
      <c r="M47" s="203">
        <f>'2-2-1週報_週別患者数 '!M47/37</f>
        <v>0.02702702702702703</v>
      </c>
      <c r="N47" s="203">
        <f>'2-2-1週報_週別患者数 '!N47/37</f>
        <v>0</v>
      </c>
      <c r="O47" s="203">
        <f>'2-2-1週報_週別患者数 '!O47/37</f>
        <v>0.4594594594594595</v>
      </c>
      <c r="P47" s="196">
        <f>'2-2-1週報_週別患者数 '!P47/36</f>
        <v>0</v>
      </c>
      <c r="Q47" s="203">
        <f>'2-2-1週報_週別患者数 '!Q47/37</f>
        <v>0.21621621621621623</v>
      </c>
      <c r="R47" s="204">
        <f>'2-2-1週報_週別患者数 '!R47/37</f>
        <v>0.02702702702702703</v>
      </c>
      <c r="S47" s="198">
        <f>'2-2-1週報_週別患者数 '!S47/8</f>
        <v>0</v>
      </c>
      <c r="T47" s="204">
        <f>'2-2-1週報_週別患者数 '!T47/8</f>
        <v>0.75</v>
      </c>
      <c r="U47" s="206">
        <f>'2-2-1週報_週別患者数 '!U47/6</f>
        <v>0.16666666666666666</v>
      </c>
      <c r="V47" s="203">
        <f>'2-2-1週報_週別患者数 '!V47/6</f>
        <v>0</v>
      </c>
      <c r="W47" s="203">
        <f>'2-2-1週報_週別患者数 '!W47/6</f>
        <v>0</v>
      </c>
      <c r="X47" s="203">
        <f>'2-2-1週報_週別患者数 '!X47/6</f>
        <v>0</v>
      </c>
      <c r="Y47" s="204">
        <f>'2-2-1週報_週別患者数 '!Y47/6</f>
        <v>0</v>
      </c>
      <c r="Z47" s="11"/>
      <c r="AA47" s="17">
        <v>61</v>
      </c>
      <c r="AB47" s="18">
        <v>37</v>
      </c>
      <c r="AC47" s="18">
        <v>8</v>
      </c>
      <c r="AD47" s="19">
        <v>6</v>
      </c>
    </row>
    <row r="48" spans="1:30" ht="12" customHeight="1">
      <c r="A48" s="16">
        <v>45</v>
      </c>
      <c r="B48" s="170"/>
      <c r="C48" s="160">
        <f t="shared" si="0"/>
        <v>44137</v>
      </c>
      <c r="D48" s="161" t="s">
        <v>109</v>
      </c>
      <c r="E48" s="160">
        <f t="shared" si="1"/>
        <v>44143</v>
      </c>
      <c r="F48" s="151"/>
      <c r="G48" s="202">
        <f>'2-2-1週報_週別患者数 '!G48/61</f>
        <v>0</v>
      </c>
      <c r="H48" s="198">
        <f>'2-2-1週報_週別患者数 '!H48/37</f>
        <v>0.02702702702702703</v>
      </c>
      <c r="I48" s="203">
        <f>'2-2-1週報_週別患者数 '!I48/37</f>
        <v>0.16216216216216217</v>
      </c>
      <c r="J48" s="203">
        <f>'2-2-1週報_週別患者数 '!J48/37</f>
        <v>0.6756756756756757</v>
      </c>
      <c r="K48" s="203">
        <f>'2-2-1週報_週別患者数 '!K48/37</f>
        <v>2.4864864864864864</v>
      </c>
      <c r="L48" s="203">
        <f>'2-2-1週報_週別患者数 '!L48/37</f>
        <v>0.16216216216216217</v>
      </c>
      <c r="M48" s="203">
        <f>'2-2-1週報_週別患者数 '!M48/37</f>
        <v>0.02702702702702703</v>
      </c>
      <c r="N48" s="203">
        <f>'2-2-1週報_週別患者数 '!N48/37</f>
        <v>0.05405405405405406</v>
      </c>
      <c r="O48" s="203">
        <f>'2-2-1週報_週別患者数 '!O48/37</f>
        <v>0.4864864864864865</v>
      </c>
      <c r="P48" s="196">
        <f>'2-2-1週報_週別患者数 '!P48/36</f>
        <v>0</v>
      </c>
      <c r="Q48" s="203">
        <f>'2-2-1週報_週別患者数 '!Q48/37</f>
        <v>0.05405405405405406</v>
      </c>
      <c r="R48" s="204">
        <f>'2-2-1週報_週別患者数 '!R48/37</f>
        <v>0.02702702702702703</v>
      </c>
      <c r="S48" s="198">
        <f>'2-2-1週報_週別患者数 '!S48/8</f>
        <v>0</v>
      </c>
      <c r="T48" s="204">
        <f>'2-2-1週報_週別患者数 '!T48/8</f>
        <v>0.25</v>
      </c>
      <c r="U48" s="205">
        <f>'2-2-1週報_週別患者数 '!U48/6</f>
        <v>0</v>
      </c>
      <c r="V48" s="203">
        <f>'2-2-1週報_週別患者数 '!V48/6</f>
        <v>0</v>
      </c>
      <c r="W48" s="203">
        <f>'2-2-1週報_週別患者数 '!W48/6</f>
        <v>0</v>
      </c>
      <c r="X48" s="203">
        <f>'2-2-1週報_週別患者数 '!X48/6</f>
        <v>0</v>
      </c>
      <c r="Y48" s="204">
        <f>'2-2-1週報_週別患者数 '!Y48/6</f>
        <v>0</v>
      </c>
      <c r="Z48" s="11"/>
      <c r="AA48" s="17">
        <v>61</v>
      </c>
      <c r="AB48" s="18">
        <v>37</v>
      </c>
      <c r="AC48" s="18">
        <v>8</v>
      </c>
      <c r="AD48" s="19">
        <v>6</v>
      </c>
    </row>
    <row r="49" spans="1:30" ht="12" customHeight="1">
      <c r="A49" s="16">
        <v>46</v>
      </c>
      <c r="B49" s="170"/>
      <c r="C49" s="160">
        <f t="shared" si="0"/>
        <v>44144</v>
      </c>
      <c r="D49" s="161" t="s">
        <v>109</v>
      </c>
      <c r="E49" s="160">
        <f t="shared" si="1"/>
        <v>44150</v>
      </c>
      <c r="F49" s="151"/>
      <c r="G49" s="202">
        <f>'2-2-1週報_週別患者数 '!G49/61</f>
        <v>0.01639344262295082</v>
      </c>
      <c r="H49" s="198">
        <f>'2-2-1週報_週別患者数 '!H49/37</f>
        <v>0</v>
      </c>
      <c r="I49" s="203">
        <f>'2-2-1週報_週別患者数 '!I49/37</f>
        <v>0.10810810810810811</v>
      </c>
      <c r="J49" s="203">
        <f>'2-2-1週報_週別患者数 '!J49/37</f>
        <v>1.027027027027027</v>
      </c>
      <c r="K49" s="203">
        <f>'2-2-1週報_週別患者数 '!K49/37</f>
        <v>2.7027027027027026</v>
      </c>
      <c r="L49" s="203">
        <f>'2-2-1週報_週別患者数 '!L49/37</f>
        <v>0.13513513513513514</v>
      </c>
      <c r="M49" s="203">
        <f>'2-2-1週報_週別患者数 '!M49/37</f>
        <v>0.02702702702702703</v>
      </c>
      <c r="N49" s="203">
        <f>'2-2-1週報_週別患者数 '!N49/37</f>
        <v>0.02702702702702703</v>
      </c>
      <c r="O49" s="203">
        <f>'2-2-1週報_週別患者数 '!O49/37</f>
        <v>0.7027027027027027</v>
      </c>
      <c r="P49" s="196">
        <f>'2-2-1週報_週別患者数 '!P49/36</f>
        <v>0</v>
      </c>
      <c r="Q49" s="203">
        <f>'2-2-1週報_週別患者数 '!Q49/37</f>
        <v>0.10810810810810811</v>
      </c>
      <c r="R49" s="204">
        <f>'2-2-1週報_週別患者数 '!R49/37</f>
        <v>0.10810810810810811</v>
      </c>
      <c r="S49" s="198">
        <f>'2-2-1週報_週別患者数 '!S49/8</f>
        <v>0</v>
      </c>
      <c r="T49" s="204">
        <f>'2-2-1週報_週別患者数 '!T49/8</f>
        <v>0.25</v>
      </c>
      <c r="U49" s="206">
        <f>'2-2-1週報_週別患者数 '!U49/6</f>
        <v>0</v>
      </c>
      <c r="V49" s="203">
        <f>'2-2-1週報_週別患者数 '!V49/6</f>
        <v>0</v>
      </c>
      <c r="W49" s="203">
        <f>'2-2-1週報_週別患者数 '!W49/6</f>
        <v>0</v>
      </c>
      <c r="X49" s="203">
        <f>'2-2-1週報_週別患者数 '!X49/6</f>
        <v>0</v>
      </c>
      <c r="Y49" s="204">
        <f>'2-2-1週報_週別患者数 '!Y49/6</f>
        <v>0</v>
      </c>
      <c r="Z49" s="11"/>
      <c r="AA49" s="17">
        <v>61</v>
      </c>
      <c r="AB49" s="18">
        <v>37</v>
      </c>
      <c r="AC49" s="18">
        <v>8</v>
      </c>
      <c r="AD49" s="19">
        <v>6</v>
      </c>
    </row>
    <row r="50" spans="1:30" ht="12" customHeight="1">
      <c r="A50" s="16">
        <v>47</v>
      </c>
      <c r="B50" s="170"/>
      <c r="C50" s="160">
        <f t="shared" si="0"/>
        <v>44151</v>
      </c>
      <c r="D50" s="161" t="s">
        <v>109</v>
      </c>
      <c r="E50" s="160">
        <f t="shared" si="1"/>
        <v>44157</v>
      </c>
      <c r="F50" s="151"/>
      <c r="G50" s="202">
        <f>'2-2-1週報_週別患者数 '!G50/61</f>
        <v>0</v>
      </c>
      <c r="H50" s="198">
        <f>'2-2-1週報_週別患者数 '!H50/37</f>
        <v>0</v>
      </c>
      <c r="I50" s="203">
        <f>'2-2-1週報_週別患者数 '!I50/37</f>
        <v>0.02702702702702703</v>
      </c>
      <c r="J50" s="203">
        <f>'2-2-1週報_週別患者数 '!J50/37</f>
        <v>1.0810810810810811</v>
      </c>
      <c r="K50" s="203">
        <f>'2-2-1週報_週別患者数 '!K50/37</f>
        <v>2.675675675675676</v>
      </c>
      <c r="L50" s="203">
        <f>'2-2-1週報_週別患者数 '!L50/37</f>
        <v>0.3783783783783784</v>
      </c>
      <c r="M50" s="203">
        <f>'2-2-1週報_週別患者数 '!M50/37</f>
        <v>0.05405405405405406</v>
      </c>
      <c r="N50" s="203">
        <f>'2-2-1週報_週別患者数 '!N50/37</f>
        <v>0</v>
      </c>
      <c r="O50" s="203">
        <f>'2-2-1週報_週別患者数 '!O50/37</f>
        <v>0.6216216216216216</v>
      </c>
      <c r="P50" s="196">
        <f>'2-2-1週報_週別患者数 '!P50/36</f>
        <v>0</v>
      </c>
      <c r="Q50" s="203">
        <f>'2-2-1週報_週別患者数 '!Q50/37</f>
        <v>0.16216216216216217</v>
      </c>
      <c r="R50" s="204">
        <f>'2-2-1週報_週別患者数 '!R50/37</f>
        <v>0.05405405405405406</v>
      </c>
      <c r="S50" s="198">
        <f>'2-2-1週報_週別患者数 '!S50/8</f>
        <v>0</v>
      </c>
      <c r="T50" s="204">
        <f>'2-2-1週報_週別患者数 '!T50/8</f>
        <v>1.125</v>
      </c>
      <c r="U50" s="205">
        <f>'2-2-1週報_週別患者数 '!U50/6</f>
        <v>0</v>
      </c>
      <c r="V50" s="203">
        <f>'2-2-1週報_週別患者数 '!V50/6</f>
        <v>0</v>
      </c>
      <c r="W50" s="203">
        <f>'2-2-1週報_週別患者数 '!W50/6</f>
        <v>0</v>
      </c>
      <c r="X50" s="203">
        <f>'2-2-1週報_週別患者数 '!X50/6</f>
        <v>0</v>
      </c>
      <c r="Y50" s="204">
        <f>'2-2-1週報_週別患者数 '!Y50/6</f>
        <v>0</v>
      </c>
      <c r="Z50" s="11"/>
      <c r="AA50" s="17">
        <v>61</v>
      </c>
      <c r="AB50" s="18">
        <v>37</v>
      </c>
      <c r="AC50" s="18">
        <v>8</v>
      </c>
      <c r="AD50" s="19">
        <v>6</v>
      </c>
    </row>
    <row r="51" spans="1:30" ht="12" customHeight="1">
      <c r="A51" s="16">
        <v>48</v>
      </c>
      <c r="B51" s="170"/>
      <c r="C51" s="160">
        <f t="shared" si="0"/>
        <v>44158</v>
      </c>
      <c r="D51" s="161" t="s">
        <v>109</v>
      </c>
      <c r="E51" s="160">
        <f t="shared" si="1"/>
        <v>44164</v>
      </c>
      <c r="F51" s="151"/>
      <c r="G51" s="202">
        <f>'2-2-1週報_週別患者数 '!G51/61</f>
        <v>0</v>
      </c>
      <c r="H51" s="198">
        <f>'2-2-1週報_週別患者数 '!H51/37</f>
        <v>0</v>
      </c>
      <c r="I51" s="203">
        <f>'2-2-1週報_週別患者数 '!I51/37</f>
        <v>0.1891891891891892</v>
      </c>
      <c r="J51" s="203">
        <f>'2-2-1週報_週別患者数 '!J51/37</f>
        <v>0.6216216216216216</v>
      </c>
      <c r="K51" s="203">
        <f>'2-2-1週報_週別患者数 '!K51/37</f>
        <v>2.5405405405405403</v>
      </c>
      <c r="L51" s="203">
        <f>'2-2-1週報_週別患者数 '!L51/37</f>
        <v>0.24324324324324326</v>
      </c>
      <c r="M51" s="203">
        <f>'2-2-1週報_週別患者数 '!M51/37</f>
        <v>0</v>
      </c>
      <c r="N51" s="203">
        <f>'2-2-1週報_週別患者数 '!N51/37</f>
        <v>0</v>
      </c>
      <c r="O51" s="203">
        <f>'2-2-1週報_週別患者数 '!O51/37</f>
        <v>0.35135135135135137</v>
      </c>
      <c r="P51" s="196">
        <f>'2-2-1週報_週別患者数 '!P51/36</f>
        <v>0</v>
      </c>
      <c r="Q51" s="203">
        <f>'2-2-1週報_週別患者数 '!Q51/37</f>
        <v>0.1891891891891892</v>
      </c>
      <c r="R51" s="204">
        <f>'2-2-1週報_週別患者数 '!R51/37</f>
        <v>0.02702702702702703</v>
      </c>
      <c r="S51" s="198">
        <f>'2-2-1週報_週別患者数 '!S51/8</f>
        <v>0</v>
      </c>
      <c r="T51" s="204">
        <f>'2-2-1週報_週別患者数 '!T51/8</f>
        <v>1.5</v>
      </c>
      <c r="U51" s="206">
        <f>'2-2-1週報_週別患者数 '!U51/6</f>
        <v>0</v>
      </c>
      <c r="V51" s="203">
        <f>'2-2-1週報_週別患者数 '!V51/6</f>
        <v>0</v>
      </c>
      <c r="W51" s="203">
        <f>'2-2-1週報_週別患者数 '!W51/6</f>
        <v>0</v>
      </c>
      <c r="X51" s="203">
        <f>'2-2-1週報_週別患者数 '!X51/6</f>
        <v>0</v>
      </c>
      <c r="Y51" s="204">
        <f>'2-2-1週報_週別患者数 '!Y51/6</f>
        <v>0</v>
      </c>
      <c r="Z51" s="11"/>
      <c r="AA51" s="17">
        <v>61</v>
      </c>
      <c r="AB51" s="18">
        <v>37</v>
      </c>
      <c r="AC51" s="18">
        <v>8</v>
      </c>
      <c r="AD51" s="19">
        <v>6</v>
      </c>
    </row>
    <row r="52" spans="1:30" ht="12" customHeight="1">
      <c r="A52" s="16">
        <v>49</v>
      </c>
      <c r="B52" s="170"/>
      <c r="C52" s="160">
        <f t="shared" si="0"/>
        <v>44165</v>
      </c>
      <c r="D52" s="161" t="s">
        <v>109</v>
      </c>
      <c r="E52" s="160">
        <f t="shared" si="1"/>
        <v>44171</v>
      </c>
      <c r="F52" s="151"/>
      <c r="G52" s="202">
        <f>'2-2-1週報_週別患者数 '!G52/61</f>
        <v>0</v>
      </c>
      <c r="H52" s="198">
        <f>'2-2-1週報_週別患者数 '!H52/37</f>
        <v>0</v>
      </c>
      <c r="I52" s="203">
        <f>'2-2-1週報_週別患者数 '!I52/37</f>
        <v>0.02702702702702703</v>
      </c>
      <c r="J52" s="203">
        <f>'2-2-1週報_週別患者数 '!J52/37</f>
        <v>0.8378378378378378</v>
      </c>
      <c r="K52" s="203">
        <f>'2-2-1週報_週別患者数 '!K52/37</f>
        <v>2.972972972972973</v>
      </c>
      <c r="L52" s="203">
        <f>'2-2-1週報_週別患者数 '!L52/37</f>
        <v>0.32432432432432434</v>
      </c>
      <c r="M52" s="203">
        <f>'2-2-1週報_週別患者数 '!M52/37</f>
        <v>0.05405405405405406</v>
      </c>
      <c r="N52" s="203">
        <f>'2-2-1週報_週別患者数 '!N52/37</f>
        <v>0</v>
      </c>
      <c r="O52" s="203">
        <f>'2-2-1週報_週別患者数 '!O52/37</f>
        <v>0.43243243243243246</v>
      </c>
      <c r="P52" s="196">
        <f>'2-2-1週報_週別患者数 '!P52/36</f>
        <v>0</v>
      </c>
      <c r="Q52" s="203">
        <f>'2-2-1週報_週別患者数 '!Q52/37</f>
        <v>0.21621621621621623</v>
      </c>
      <c r="R52" s="204">
        <f>'2-2-1週報_週別患者数 '!R52/37</f>
        <v>0.05405405405405406</v>
      </c>
      <c r="S52" s="198">
        <f>'2-2-1週報_週別患者数 '!S52/8</f>
        <v>0</v>
      </c>
      <c r="T52" s="204">
        <f>'2-2-1週報_週別患者数 '!T52/8</f>
        <v>1.125</v>
      </c>
      <c r="U52" s="205">
        <f>'2-2-1週報_週別患者数 '!U52/6</f>
        <v>0</v>
      </c>
      <c r="V52" s="203">
        <f>'2-2-1週報_週別患者数 '!V52/6</f>
        <v>0</v>
      </c>
      <c r="W52" s="203">
        <f>'2-2-1週報_週別患者数 '!W52/6</f>
        <v>0</v>
      </c>
      <c r="X52" s="203">
        <f>'2-2-1週報_週別患者数 '!X52/6</f>
        <v>0</v>
      </c>
      <c r="Y52" s="204">
        <f>'2-2-1週報_週別患者数 '!Y52/6</f>
        <v>0</v>
      </c>
      <c r="Z52" s="11"/>
      <c r="AA52" s="17">
        <v>61</v>
      </c>
      <c r="AB52" s="18">
        <v>37</v>
      </c>
      <c r="AC52" s="18">
        <v>8</v>
      </c>
      <c r="AD52" s="19">
        <v>6</v>
      </c>
    </row>
    <row r="53" spans="1:30" ht="12" customHeight="1">
      <c r="A53" s="16">
        <v>50</v>
      </c>
      <c r="B53" s="170"/>
      <c r="C53" s="160">
        <f t="shared" si="0"/>
        <v>44172</v>
      </c>
      <c r="D53" s="161" t="s">
        <v>109</v>
      </c>
      <c r="E53" s="160">
        <f t="shared" si="1"/>
        <v>44178</v>
      </c>
      <c r="F53" s="151"/>
      <c r="G53" s="202">
        <f>'2-2-1週報_週別患者数 '!G53/61</f>
        <v>0</v>
      </c>
      <c r="H53" s="198">
        <f>'2-2-1週報_週別患者数 '!H53/37</f>
        <v>0</v>
      </c>
      <c r="I53" s="203">
        <f>'2-2-1週報_週別患者数 '!I53/37</f>
        <v>0.1891891891891892</v>
      </c>
      <c r="J53" s="203">
        <f>'2-2-1週報_週別患者数 '!J53/37</f>
        <v>1.135135135135135</v>
      </c>
      <c r="K53" s="203">
        <f>'2-2-1週報_週別患者数 '!K53/37</f>
        <v>3.324324324324324</v>
      </c>
      <c r="L53" s="203">
        <f>'2-2-1週報_週別患者数 '!L53/37</f>
        <v>0.32432432432432434</v>
      </c>
      <c r="M53" s="203">
        <f>'2-2-1週報_週別患者数 '!M53/37</f>
        <v>0.02702702702702703</v>
      </c>
      <c r="N53" s="203">
        <f>'2-2-1週報_週別患者数 '!N53/37</f>
        <v>0</v>
      </c>
      <c r="O53" s="203">
        <f>'2-2-1週報_週別患者数 '!O53/37</f>
        <v>0.7027027027027027</v>
      </c>
      <c r="P53" s="196">
        <f>'2-2-1週報_週別患者数 '!P53/36</f>
        <v>0</v>
      </c>
      <c r="Q53" s="203">
        <f>'2-2-1週報_週別患者数 '!Q53/37</f>
        <v>0.5135135135135135</v>
      </c>
      <c r="R53" s="204">
        <f>'2-2-1週報_週別患者数 '!R53/36</f>
        <v>0.1388888888888889</v>
      </c>
      <c r="S53" s="198">
        <f>'2-2-1週報_週別患者数 '!S53/8</f>
        <v>0</v>
      </c>
      <c r="T53" s="204">
        <f>'2-2-1週報_週別患者数 '!T53/8</f>
        <v>1</v>
      </c>
      <c r="U53" s="205">
        <f>'2-2-1週報_週別患者数 '!U53/6</f>
        <v>0</v>
      </c>
      <c r="V53" s="203">
        <f>'2-2-1週報_週別患者数 '!V53/6</f>
        <v>0</v>
      </c>
      <c r="W53" s="203">
        <f>'2-2-1週報_週別患者数 '!W53/6</f>
        <v>0</v>
      </c>
      <c r="X53" s="203">
        <f>'2-2-1週報_週別患者数 '!X53/6</f>
        <v>0.16666666666666666</v>
      </c>
      <c r="Y53" s="204">
        <f>'2-2-1週報_週別患者数 '!Y53/6</f>
        <v>0</v>
      </c>
      <c r="Z53" s="11"/>
      <c r="AA53" s="17">
        <v>61</v>
      </c>
      <c r="AB53" s="18">
        <v>37</v>
      </c>
      <c r="AC53" s="18">
        <v>8</v>
      </c>
      <c r="AD53" s="19">
        <v>6</v>
      </c>
    </row>
    <row r="54" spans="1:30" ht="12" customHeight="1">
      <c r="A54" s="16">
        <v>51</v>
      </c>
      <c r="B54" s="170"/>
      <c r="C54" s="160">
        <f t="shared" si="0"/>
        <v>44179</v>
      </c>
      <c r="D54" s="161" t="s">
        <v>109</v>
      </c>
      <c r="E54" s="160">
        <f t="shared" si="1"/>
        <v>44185</v>
      </c>
      <c r="F54" s="151"/>
      <c r="G54" s="202">
        <f>'2-2-1週報_週別患者数 '!G54/61</f>
        <v>0.01639344262295082</v>
      </c>
      <c r="H54" s="198">
        <f>'2-2-1週報_週別患者数 '!H54/37</f>
        <v>0</v>
      </c>
      <c r="I54" s="203">
        <f>'2-2-1週報_週別患者数 '!I54/37</f>
        <v>0.3783783783783784</v>
      </c>
      <c r="J54" s="203">
        <f>'2-2-1週報_週別患者数 '!J54/37</f>
        <v>1.027027027027027</v>
      </c>
      <c r="K54" s="203">
        <f>'2-2-1週報_週別患者数 '!K54/37</f>
        <v>3</v>
      </c>
      <c r="L54" s="203">
        <f>'2-2-1週報_週別患者数 '!L54/37</f>
        <v>0.32432432432432434</v>
      </c>
      <c r="M54" s="203">
        <f>'2-2-1週報_週別患者数 '!M54/37</f>
        <v>0.08108108108108109</v>
      </c>
      <c r="N54" s="203">
        <f>'2-2-1週報_週別患者数 '!N54/37</f>
        <v>0</v>
      </c>
      <c r="O54" s="203">
        <f>'2-2-1週報_週別患者数 '!O54/37</f>
        <v>0.24324324324324326</v>
      </c>
      <c r="P54" s="196">
        <f>'2-2-1週報_週別患者数 '!P54/36</f>
        <v>0</v>
      </c>
      <c r="Q54" s="203">
        <f>'2-2-1週報_週別患者数 '!Q54/37</f>
        <v>0.2972972972972973</v>
      </c>
      <c r="R54" s="204">
        <f>'2-2-1週報_週別患者数 '!R54/37</f>
        <v>0.08108108108108109</v>
      </c>
      <c r="S54" s="198">
        <f>'2-2-1週報_週別患者数 '!S54/8</f>
        <v>0</v>
      </c>
      <c r="T54" s="204">
        <f>'2-2-1週報_週別患者数 '!T54/8</f>
        <v>1</v>
      </c>
      <c r="U54" s="206">
        <f>'2-2-1週報_週別患者数 '!U54/6</f>
        <v>0</v>
      </c>
      <c r="V54" s="203">
        <f>'2-2-1週報_週別患者数 '!V54/6</f>
        <v>0.16666666666666666</v>
      </c>
      <c r="W54" s="203">
        <f>'2-2-1週報_週別患者数 '!W54/6</f>
        <v>0</v>
      </c>
      <c r="X54" s="203">
        <f>'2-2-1週報_週別患者数 '!X54/6</f>
        <v>0</v>
      </c>
      <c r="Y54" s="204">
        <f>'2-2-1週報_週別患者数 '!Y54/6</f>
        <v>0</v>
      </c>
      <c r="Z54" s="11"/>
      <c r="AA54" s="17">
        <v>61</v>
      </c>
      <c r="AB54" s="18">
        <v>37</v>
      </c>
      <c r="AC54" s="18">
        <v>8</v>
      </c>
      <c r="AD54" s="19">
        <v>6</v>
      </c>
    </row>
    <row r="55" spans="1:30" ht="13.5" customHeight="1">
      <c r="A55" s="16">
        <v>52</v>
      </c>
      <c r="B55" s="170"/>
      <c r="C55" s="160">
        <f t="shared" si="0"/>
        <v>44186</v>
      </c>
      <c r="D55" s="161" t="s">
        <v>109</v>
      </c>
      <c r="E55" s="160">
        <f t="shared" si="1"/>
        <v>44192</v>
      </c>
      <c r="F55" s="151"/>
      <c r="G55" s="202">
        <f>'2-2-1週報_週別患者数 '!G55/61</f>
        <v>0</v>
      </c>
      <c r="H55" s="198">
        <f>'2-2-1週報_週別患者数 '!H55/37</f>
        <v>0</v>
      </c>
      <c r="I55" s="203">
        <f>'2-2-1週報_週別患者数 '!I55/37</f>
        <v>0.16216216216216217</v>
      </c>
      <c r="J55" s="203">
        <f>'2-2-1週報_週別患者数 '!J55/37</f>
        <v>0.6756756756756757</v>
      </c>
      <c r="K55" s="203">
        <f>'2-2-1週報_週別患者数 '!K55/37</f>
        <v>3.081081081081081</v>
      </c>
      <c r="L55" s="203">
        <f>'2-2-1週報_週別患者数 '!L55/37</f>
        <v>0.21621621621621623</v>
      </c>
      <c r="M55" s="203">
        <f>'2-2-1週報_週別患者数 '!M55/37</f>
        <v>0.08108108108108109</v>
      </c>
      <c r="N55" s="203">
        <f>'2-2-1週報_週別患者数 '!N55/37</f>
        <v>0</v>
      </c>
      <c r="O55" s="203">
        <f>'2-2-1週報_週別患者数 '!O55/37</f>
        <v>0.8108108108108109</v>
      </c>
      <c r="P55" s="196">
        <f>'2-2-1週報_週別患者数 '!P55/37</f>
        <v>0</v>
      </c>
      <c r="Q55" s="203">
        <f>'2-2-1週報_週別患者数 '!Q55/37</f>
        <v>0.35135135135135137</v>
      </c>
      <c r="R55" s="204">
        <f>'2-2-1週報_週別患者数 '!R55/37</f>
        <v>0.02702702702702703</v>
      </c>
      <c r="S55" s="198">
        <f>'2-2-1週報_週別患者数 '!S55/8</f>
        <v>0</v>
      </c>
      <c r="T55" s="204">
        <f>'2-2-1週報_週別患者数 '!T55/8</f>
        <v>1</v>
      </c>
      <c r="U55" s="205">
        <f>'2-2-1週報_週別患者数 '!U55/6</f>
        <v>0</v>
      </c>
      <c r="V55" s="203">
        <f>'2-2-1週報_週別患者数 '!V55/6</f>
        <v>0.16666666666666666</v>
      </c>
      <c r="W55" s="203">
        <f>'2-2-1週報_週別患者数 '!W55/6</f>
        <v>0</v>
      </c>
      <c r="X55" s="203">
        <f>'2-2-1週報_週別患者数 '!X55/6</f>
        <v>0</v>
      </c>
      <c r="Y55" s="204">
        <f>'2-2-1週報_週別患者数 '!Y55/6</f>
        <v>0</v>
      </c>
      <c r="Z55" s="11"/>
      <c r="AA55" s="17">
        <v>61</v>
      </c>
      <c r="AB55" s="18">
        <v>37</v>
      </c>
      <c r="AC55" s="18">
        <v>8</v>
      </c>
      <c r="AD55" s="19">
        <v>6</v>
      </c>
    </row>
    <row r="56" spans="1:30" ht="13.5" customHeight="1" thickBot="1">
      <c r="A56" s="16">
        <v>53</v>
      </c>
      <c r="B56" s="171"/>
      <c r="C56" s="151">
        <f t="shared" si="0"/>
        <v>44193</v>
      </c>
      <c r="D56" s="171" t="s">
        <v>109</v>
      </c>
      <c r="E56" s="151">
        <f t="shared" si="1"/>
        <v>44199</v>
      </c>
      <c r="F56" s="172"/>
      <c r="G56" s="202">
        <f>'2-2-1週報_週別患者数 '!G56/61</f>
        <v>0</v>
      </c>
      <c r="H56" s="198">
        <f>'2-2-1週報_週別患者数 '!H56/37</f>
        <v>0</v>
      </c>
      <c r="I56" s="203">
        <f>'2-2-1週報_週別患者数 '!I56/37</f>
        <v>0.16216216216216217</v>
      </c>
      <c r="J56" s="203">
        <f>'2-2-1週報_週別患者数 '!J56/37</f>
        <v>0.2702702702702703</v>
      </c>
      <c r="K56" s="203">
        <f>'2-2-1週報_週別患者数 '!K56/37</f>
        <v>1.5405405405405406</v>
      </c>
      <c r="L56" s="203">
        <f>'2-2-1週報_週別患者数 '!L56/37</f>
        <v>0.21621621621621623</v>
      </c>
      <c r="M56" s="203">
        <f>'2-2-1週報_週別患者数 '!M56/37</f>
        <v>0.05405405405405406</v>
      </c>
      <c r="N56" s="203">
        <f>'2-2-1週報_週別患者数 '!N56/37</f>
        <v>0</v>
      </c>
      <c r="O56" s="203">
        <f>'2-2-1週報_週別患者数 '!O56/37</f>
        <v>0.40540540540540543</v>
      </c>
      <c r="P56" s="196">
        <f>'2-2-1週報_週別患者数 '!P56/37</f>
        <v>0</v>
      </c>
      <c r="Q56" s="207">
        <f>'2-2-1週報_週別患者数 '!Q56/37</f>
        <v>0.1891891891891892</v>
      </c>
      <c r="R56" s="208">
        <f>'2-2-1週報_週別患者数 '!R56/37</f>
        <v>0.02702702702702703</v>
      </c>
      <c r="S56" s="209">
        <f>'2-2-1週報_週別患者数 '!S56/8</f>
        <v>0</v>
      </c>
      <c r="T56" s="204">
        <f>'2-2-1週報_週別患者数 '!T56/8</f>
        <v>0.125</v>
      </c>
      <c r="U56" s="205">
        <f>'2-2-1週報_週別患者数 '!U56/6</f>
        <v>0.16666666666666666</v>
      </c>
      <c r="V56" s="203">
        <f>'2-2-1週報_週別患者数 '!V56/6</f>
        <v>0</v>
      </c>
      <c r="W56" s="203">
        <f>'2-2-1週報_週別患者数 '!W56/6</f>
        <v>0</v>
      </c>
      <c r="X56" s="203">
        <f>'2-2-1週報_週別患者数 '!X56/6</f>
        <v>0</v>
      </c>
      <c r="Y56" s="204">
        <f>'2-2-1週報_週別患者数 '!Y56/6</f>
        <v>0</v>
      </c>
      <c r="Z56" s="11"/>
      <c r="AA56" s="210">
        <v>61</v>
      </c>
      <c r="AB56" s="211">
        <v>37</v>
      </c>
      <c r="AC56" s="211">
        <v>8</v>
      </c>
      <c r="AD56" s="212">
        <v>6</v>
      </c>
    </row>
    <row r="57" spans="1:30" ht="14.25" customHeight="1" thickTop="1">
      <c r="A57" s="303" t="s">
        <v>5</v>
      </c>
      <c r="B57" s="304"/>
      <c r="C57" s="304"/>
      <c r="D57" s="304"/>
      <c r="E57" s="304"/>
      <c r="F57" s="304"/>
      <c r="G57" s="213">
        <f>SUM(G4:G55)</f>
        <v>133.16393442622953</v>
      </c>
      <c r="H57" s="214">
        <f>SUM(H4:H55)</f>
        <v>3.0540540540540553</v>
      </c>
      <c r="I57" s="215">
        <f>SUM(I4:I56)</f>
        <v>7.243243243243244</v>
      </c>
      <c r="J57" s="216">
        <f aca="true" t="shared" si="2" ref="J57:O57">SUM(J4:J56)</f>
        <v>83.05405405405405</v>
      </c>
      <c r="K57" s="216">
        <f t="shared" si="2"/>
        <v>197.75675675675677</v>
      </c>
      <c r="L57" s="216">
        <f t="shared" si="2"/>
        <v>9.378378378378377</v>
      </c>
      <c r="M57" s="216">
        <f t="shared" si="2"/>
        <v>2.9189189189189193</v>
      </c>
      <c r="N57" s="216">
        <f t="shared" si="2"/>
        <v>10.05405405405405</v>
      </c>
      <c r="O57" s="216">
        <f t="shared" si="2"/>
        <v>31.16216216216216</v>
      </c>
      <c r="P57" s="196">
        <f>'2-2-1週報_週別患者数 '!P57/37</f>
        <v>0</v>
      </c>
      <c r="Q57" s="217">
        <f>SUM(Q4:Q56)</f>
        <v>5.297297297297298</v>
      </c>
      <c r="R57" s="218">
        <f aca="true" t="shared" si="3" ref="R57:X57">SUM(R4:R56)</f>
        <v>7.679429429429432</v>
      </c>
      <c r="S57" s="219">
        <f t="shared" si="3"/>
        <v>0.625</v>
      </c>
      <c r="T57" s="220">
        <f t="shared" si="3"/>
        <v>49.25</v>
      </c>
      <c r="U57" s="214">
        <f t="shared" si="3"/>
        <v>1.3333333333333333</v>
      </c>
      <c r="V57" s="216">
        <f t="shared" si="3"/>
        <v>0.6666666666666666</v>
      </c>
      <c r="W57" s="216">
        <f t="shared" si="3"/>
        <v>0.16666666666666666</v>
      </c>
      <c r="X57" s="216">
        <f t="shared" si="3"/>
        <v>5.000000000000001</v>
      </c>
      <c r="Y57" s="220">
        <f>SUM(Y4:Y55)</f>
        <v>0</v>
      </c>
      <c r="Z57" s="62"/>
      <c r="AA57" s="62"/>
      <c r="AB57" s="62"/>
      <c r="AC57" s="62"/>
      <c r="AD57" s="62"/>
    </row>
    <row r="58" spans="1:30" s="15" customFormat="1" ht="14.25" customHeight="1">
      <c r="A58" s="328" t="s">
        <v>90</v>
      </c>
      <c r="B58" s="329"/>
      <c r="C58" s="329"/>
      <c r="D58" s="329"/>
      <c r="E58" s="329"/>
      <c r="F58" s="329"/>
      <c r="G58" s="202">
        <f>'2-2-1週報_週別患者数 '!G58/61</f>
        <v>68.68852459016394</v>
      </c>
      <c r="H58" s="198">
        <f>'2-2-1週報_週別患者数 '!H58/37</f>
        <v>1.6486486486486487</v>
      </c>
      <c r="I58" s="203">
        <f>'2-2-1週報_週別患者数 '!I58/37</f>
        <v>4.486486486486487</v>
      </c>
      <c r="J58" s="203">
        <f>'2-2-1週報_週別患者数 '!J58/37</f>
        <v>44</v>
      </c>
      <c r="K58" s="221">
        <f>'2-2-1週報_週別患者数 '!K58/37</f>
        <v>107.45945945945945</v>
      </c>
      <c r="L58" s="222">
        <f>'2-2-1週報_週別患者数 '!L58/37</f>
        <v>4.756756756756757</v>
      </c>
      <c r="M58" s="222">
        <f>'2-2-1週報_週別患者数 '!M58/37</f>
        <v>1.5405405405405406</v>
      </c>
      <c r="N58" s="203">
        <f>'2-2-1週報_週別患者数 '!N58/37</f>
        <v>5.621621621621622</v>
      </c>
      <c r="O58" s="221">
        <f>'2-2-1週報_週別患者数 '!O58/37</f>
        <v>16.37837837837838</v>
      </c>
      <c r="P58" s="196">
        <f>'2-2-1週報_週別患者数 '!P58/37</f>
        <v>0</v>
      </c>
      <c r="Q58" s="203">
        <f>'2-2-1週報_週別患者数 '!Q58/37</f>
        <v>2.5135135135135136</v>
      </c>
      <c r="R58" s="204">
        <f>'2-2-1週報_週別患者数 '!R58/37</f>
        <v>4.027027027027027</v>
      </c>
      <c r="S58" s="205">
        <f>'2-2-1週報_週別患者数 '!S58/8</f>
        <v>0.25</v>
      </c>
      <c r="T58" s="204">
        <f>'2-2-1週報_週別患者数 '!T58/8</f>
        <v>24.625</v>
      </c>
      <c r="U58" s="205">
        <f>'2-2-1週報_週別患者数 '!U58/6</f>
        <v>0.6666666666666666</v>
      </c>
      <c r="V58" s="203">
        <f>'2-2-1週報_週別患者数 '!V58/6</f>
        <v>0.3333333333333333</v>
      </c>
      <c r="W58" s="203">
        <f>'2-2-1週報_週別患者数 '!W58/6</f>
        <v>0</v>
      </c>
      <c r="X58" s="203">
        <f>'2-2-1週報_週別患者数 '!X58/6</f>
        <v>2.1666666666666665</v>
      </c>
      <c r="Y58" s="204">
        <f>'2-2-1週報_週別患者数 '!Y58/6</f>
        <v>0</v>
      </c>
      <c r="Z58" s="53"/>
      <c r="AA58" s="53"/>
      <c r="AB58" s="53"/>
      <c r="AC58" s="53"/>
      <c r="AD58" s="53"/>
    </row>
    <row r="59" spans="1:30" s="15" customFormat="1" ht="14.25" customHeight="1">
      <c r="A59" s="330" t="s">
        <v>91</v>
      </c>
      <c r="B59" s="331"/>
      <c r="C59" s="331"/>
      <c r="D59" s="331"/>
      <c r="E59" s="331"/>
      <c r="F59" s="331"/>
      <c r="G59" s="223">
        <f>'2-2-1週報_週別患者数 '!G59/61</f>
        <v>64.47540983606558</v>
      </c>
      <c r="H59" s="224">
        <f>'2-2-1週報_週別患者数 '!H59/37</f>
        <v>1.4054054054054055</v>
      </c>
      <c r="I59" s="225">
        <f>'2-2-1週報_週別患者数 '!I59/37</f>
        <v>2.7567567567567566</v>
      </c>
      <c r="J59" s="225">
        <f>'2-2-1週報_週別患者数 '!J59/37</f>
        <v>39.054054054054056</v>
      </c>
      <c r="K59" s="225">
        <f>'2-2-1週報_週別患者数 '!K59/37</f>
        <v>90.29729729729729</v>
      </c>
      <c r="L59" s="225">
        <f>'2-2-1週報_週別患者数 '!L59/37</f>
        <v>4.621621621621622</v>
      </c>
      <c r="M59" s="225">
        <f>'2-2-1週報_週別患者数 '!M59/37</f>
        <v>1.3783783783783783</v>
      </c>
      <c r="N59" s="225">
        <f>'2-2-1週報_週別患者数 '!N59/37</f>
        <v>4.4324324324324325</v>
      </c>
      <c r="O59" s="225">
        <f>'2-2-1週報_週別患者数 '!O59/37</f>
        <v>14.783783783783784</v>
      </c>
      <c r="P59" s="196">
        <f>'2-2-1週報_週別患者数 '!P59/37</f>
        <v>0</v>
      </c>
      <c r="Q59" s="225">
        <f>'2-2-1週報_週別患者数 '!Q59/37</f>
        <v>2.7837837837837838</v>
      </c>
      <c r="R59" s="226">
        <f>'2-2-1週報_週別患者数 '!R59/37</f>
        <v>3.6486486486486487</v>
      </c>
      <c r="S59" s="224">
        <f>'2-2-1週報_週別患者数 '!S59/8</f>
        <v>0.375</v>
      </c>
      <c r="T59" s="226">
        <f>'2-2-1週報_週別患者数 '!T59/8</f>
        <v>24.625</v>
      </c>
      <c r="U59" s="224">
        <f>'2-2-1週報_週別患者数 '!U59/6</f>
        <v>0.6666666666666666</v>
      </c>
      <c r="V59" s="225">
        <f>'2-2-1週報_週別患者数 '!V59/6</f>
        <v>0.3333333333333333</v>
      </c>
      <c r="W59" s="225">
        <f>'2-2-1週報_週別患者数 '!W59/6</f>
        <v>0.16666666666666666</v>
      </c>
      <c r="X59" s="225">
        <f>'2-2-1週報_週別患者数 '!X59/6</f>
        <v>2.8333333333333335</v>
      </c>
      <c r="Y59" s="226">
        <f>'2-2-1週報_週別患者数 '!Y59/6</f>
        <v>0</v>
      </c>
      <c r="Z59" s="53"/>
      <c r="AA59" s="53"/>
      <c r="AB59" s="53"/>
      <c r="AC59" s="53"/>
      <c r="AD59" s="53"/>
    </row>
    <row r="60" spans="23:25" ht="3" customHeight="1">
      <c r="W60" s="57"/>
      <c r="X60" s="57"/>
      <c r="Y60" s="57"/>
    </row>
    <row r="61" spans="1:25" s="57" customFormat="1" ht="15" customHeight="1">
      <c r="A61" s="309" t="s">
        <v>102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15" t="s">
        <v>103</v>
      </c>
      <c r="R61" s="74"/>
      <c r="S61" s="74"/>
      <c r="T61" s="74"/>
      <c r="U61" s="74"/>
      <c r="V61" s="74"/>
      <c r="W61" s="74"/>
      <c r="X61" s="74"/>
      <c r="Y61" s="74"/>
    </row>
  </sheetData>
  <sheetProtection/>
  <mergeCells count="10">
    <mergeCell ref="S2:T2"/>
    <mergeCell ref="U2:Y2"/>
    <mergeCell ref="AA2:AD2"/>
    <mergeCell ref="A57:F57"/>
    <mergeCell ref="A58:F58"/>
    <mergeCell ref="A59:F59"/>
    <mergeCell ref="A61:P61"/>
    <mergeCell ref="A2:A3"/>
    <mergeCell ref="B2:F3"/>
    <mergeCell ref="H2:O2"/>
  </mergeCells>
  <printOptions/>
  <pageMargins left="0.7086614173228347" right="0.5905511811023623" top="0.6299212598425197" bottom="0.3937007874015748" header="0.3937007874015748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zoomScale="60" zoomScaleNormal="60" zoomScaleSheetLayoutView="70" zoomScalePageLayoutView="0" workbookViewId="0" topLeftCell="A1">
      <pane xSplit="1" ySplit="3" topLeftCell="B4" activePane="bottomRight" state="frozen"/>
      <selection pane="topLeft" activeCell="S56" sqref="S56"/>
      <selection pane="topRight" activeCell="S56" sqref="S56"/>
      <selection pane="bottomLeft" activeCell="S56" sqref="S56"/>
      <selection pane="bottomRight" activeCell="S56" sqref="S56"/>
    </sheetView>
  </sheetViews>
  <sheetFormatPr defaultColWidth="9.00390625" defaultRowHeight="13.5"/>
  <cols>
    <col min="1" max="1" width="12.50390625" style="63" customWidth="1"/>
    <col min="2" max="2" width="9.875" style="57" customWidth="1"/>
    <col min="3" max="14" width="7.125" style="57" customWidth="1"/>
    <col min="15" max="15" width="1.625" style="57" customWidth="1"/>
    <col min="16" max="16" width="12.375" style="63" customWidth="1"/>
    <col min="17" max="18" width="7.125" style="57" customWidth="1"/>
    <col min="19" max="21" width="5.625" style="57" customWidth="1"/>
    <col min="22" max="22" width="1.37890625" style="57" customWidth="1"/>
    <col min="23" max="16384" width="9.00390625" style="57" customWidth="1"/>
  </cols>
  <sheetData>
    <row r="1" spans="1:21" ht="27.75" customHeight="1">
      <c r="A1" s="64" t="s">
        <v>34</v>
      </c>
      <c r="N1" s="65" t="s">
        <v>13</v>
      </c>
      <c r="P1" s="67"/>
      <c r="U1" s="59" t="s">
        <v>13</v>
      </c>
    </row>
    <row r="2" spans="1:21" s="61" customFormat="1" ht="24" customHeight="1">
      <c r="A2" s="345" t="s">
        <v>21</v>
      </c>
      <c r="B2" s="71" t="s">
        <v>12</v>
      </c>
      <c r="C2" s="347" t="s">
        <v>9</v>
      </c>
      <c r="D2" s="348"/>
      <c r="E2" s="348"/>
      <c r="F2" s="348"/>
      <c r="G2" s="348"/>
      <c r="H2" s="348"/>
      <c r="I2" s="348"/>
      <c r="J2" s="348"/>
      <c r="K2" s="348"/>
      <c r="L2" s="349"/>
      <c r="M2" s="347" t="s">
        <v>10</v>
      </c>
      <c r="N2" s="350"/>
      <c r="O2" s="66"/>
      <c r="P2" s="351" t="s">
        <v>21</v>
      </c>
      <c r="Q2" s="347" t="s">
        <v>11</v>
      </c>
      <c r="R2" s="353"/>
      <c r="S2" s="348"/>
      <c r="T2" s="348"/>
      <c r="U2" s="349"/>
    </row>
    <row r="3" spans="1:22" s="8" customFormat="1" ht="144.75" customHeight="1">
      <c r="A3" s="346"/>
      <c r="B3" s="56" t="s">
        <v>1</v>
      </c>
      <c r="C3" s="130" t="s">
        <v>37</v>
      </c>
      <c r="D3" s="131" t="s">
        <v>14</v>
      </c>
      <c r="E3" s="132" t="s">
        <v>104</v>
      </c>
      <c r="F3" s="133" t="s">
        <v>15</v>
      </c>
      <c r="G3" s="133" t="s">
        <v>26</v>
      </c>
      <c r="H3" s="133" t="s">
        <v>16</v>
      </c>
      <c r="I3" s="133" t="s">
        <v>17</v>
      </c>
      <c r="J3" s="133" t="s">
        <v>27</v>
      </c>
      <c r="K3" s="133" t="s">
        <v>18</v>
      </c>
      <c r="L3" s="133" t="s">
        <v>19</v>
      </c>
      <c r="M3" s="134" t="s">
        <v>2</v>
      </c>
      <c r="N3" s="135" t="s">
        <v>3</v>
      </c>
      <c r="O3" s="34"/>
      <c r="P3" s="352"/>
      <c r="Q3" s="50" t="s">
        <v>96</v>
      </c>
      <c r="R3" s="49" t="s">
        <v>95</v>
      </c>
      <c r="S3" s="133" t="s">
        <v>6</v>
      </c>
      <c r="T3" s="133" t="s">
        <v>7</v>
      </c>
      <c r="U3" s="139" t="s">
        <v>33</v>
      </c>
      <c r="V3" s="7"/>
    </row>
    <row r="4" spans="1:22" ht="21" customHeight="1">
      <c r="A4" s="31" t="s">
        <v>38</v>
      </c>
      <c r="B4" s="125">
        <v>32</v>
      </c>
      <c r="C4" s="126">
        <v>14</v>
      </c>
      <c r="D4" s="127">
        <v>2</v>
      </c>
      <c r="E4" s="127">
        <v>3</v>
      </c>
      <c r="F4" s="127">
        <v>79</v>
      </c>
      <c r="G4" s="127">
        <v>3</v>
      </c>
      <c r="H4" s="127">
        <v>2</v>
      </c>
      <c r="I4" s="127">
        <v>0</v>
      </c>
      <c r="J4" s="127">
        <v>9</v>
      </c>
      <c r="K4" s="127">
        <v>2</v>
      </c>
      <c r="L4" s="128">
        <v>0</v>
      </c>
      <c r="M4" s="126">
        <v>0</v>
      </c>
      <c r="N4" s="129">
        <v>1</v>
      </c>
      <c r="O4" s="227"/>
      <c r="P4" s="136" t="s">
        <v>39</v>
      </c>
      <c r="Q4" s="137">
        <v>1</v>
      </c>
      <c r="R4" s="138">
        <v>1</v>
      </c>
      <c r="S4" s="138">
        <v>0</v>
      </c>
      <c r="T4" s="138">
        <v>0</v>
      </c>
      <c r="U4" s="228"/>
      <c r="V4" s="2"/>
    </row>
    <row r="5" spans="1:22" ht="21" customHeight="1">
      <c r="A5" s="32" t="s">
        <v>40</v>
      </c>
      <c r="B5" s="122">
        <v>115</v>
      </c>
      <c r="C5" s="112">
        <v>14</v>
      </c>
      <c r="D5" s="113">
        <v>22</v>
      </c>
      <c r="E5" s="113">
        <v>11</v>
      </c>
      <c r="F5" s="113">
        <v>374</v>
      </c>
      <c r="G5" s="113">
        <v>8</v>
      </c>
      <c r="H5" s="113">
        <v>3</v>
      </c>
      <c r="I5" s="113">
        <v>8</v>
      </c>
      <c r="J5" s="113">
        <v>336</v>
      </c>
      <c r="K5" s="113">
        <v>7</v>
      </c>
      <c r="L5" s="111">
        <v>1</v>
      </c>
      <c r="M5" s="112">
        <v>0</v>
      </c>
      <c r="N5" s="114">
        <v>1</v>
      </c>
      <c r="O5" s="227"/>
      <c r="P5" s="82" t="s">
        <v>41</v>
      </c>
      <c r="Q5" s="107">
        <v>1</v>
      </c>
      <c r="R5" s="108">
        <v>1</v>
      </c>
      <c r="S5" s="108">
        <v>1</v>
      </c>
      <c r="T5" s="108">
        <v>12</v>
      </c>
      <c r="U5" s="229">
        <v>0</v>
      </c>
      <c r="V5" s="2"/>
    </row>
    <row r="6" spans="1:22" ht="21" customHeight="1">
      <c r="A6" s="32" t="s">
        <v>42</v>
      </c>
      <c r="B6" s="122">
        <v>328</v>
      </c>
      <c r="C6" s="112">
        <v>42</v>
      </c>
      <c r="D6" s="113">
        <v>97</v>
      </c>
      <c r="E6" s="113">
        <v>133</v>
      </c>
      <c r="F6" s="113">
        <v>1023</v>
      </c>
      <c r="G6" s="113">
        <v>18</v>
      </c>
      <c r="H6" s="113">
        <v>38</v>
      </c>
      <c r="I6" s="113">
        <v>20</v>
      </c>
      <c r="J6" s="113">
        <v>683</v>
      </c>
      <c r="K6" s="113">
        <v>82</v>
      </c>
      <c r="L6" s="111">
        <v>6</v>
      </c>
      <c r="M6" s="112">
        <v>1</v>
      </c>
      <c r="N6" s="114">
        <v>17</v>
      </c>
      <c r="O6" s="227"/>
      <c r="P6" s="82" t="s">
        <v>43</v>
      </c>
      <c r="Q6" s="107">
        <v>3</v>
      </c>
      <c r="R6" s="108">
        <v>0</v>
      </c>
      <c r="S6" s="108">
        <v>0</v>
      </c>
      <c r="T6" s="108">
        <v>8</v>
      </c>
      <c r="U6" s="229">
        <v>0</v>
      </c>
      <c r="V6" s="2"/>
    </row>
    <row r="7" spans="1:22" ht="21" customHeight="1">
      <c r="A7" s="32" t="s">
        <v>44</v>
      </c>
      <c r="B7" s="122">
        <v>318</v>
      </c>
      <c r="C7" s="112">
        <v>20</v>
      </c>
      <c r="D7" s="113">
        <v>40</v>
      </c>
      <c r="E7" s="113">
        <v>199</v>
      </c>
      <c r="F7" s="113">
        <v>757</v>
      </c>
      <c r="G7" s="113">
        <v>10</v>
      </c>
      <c r="H7" s="113">
        <v>15</v>
      </c>
      <c r="I7" s="113">
        <v>20</v>
      </c>
      <c r="J7" s="113">
        <v>86</v>
      </c>
      <c r="K7" s="113">
        <v>51</v>
      </c>
      <c r="L7" s="111">
        <v>16</v>
      </c>
      <c r="M7" s="112">
        <v>0</v>
      </c>
      <c r="N7" s="114">
        <v>11</v>
      </c>
      <c r="O7" s="227"/>
      <c r="P7" s="82" t="s">
        <v>45</v>
      </c>
      <c r="Q7" s="107">
        <v>0</v>
      </c>
      <c r="R7" s="108">
        <v>0</v>
      </c>
      <c r="S7" s="108">
        <v>0</v>
      </c>
      <c r="T7" s="108">
        <v>5</v>
      </c>
      <c r="U7" s="229">
        <v>0</v>
      </c>
      <c r="V7" s="2"/>
    </row>
    <row r="8" spans="1:22" ht="21" customHeight="1">
      <c r="A8" s="32" t="s">
        <v>46</v>
      </c>
      <c r="B8" s="122">
        <v>383</v>
      </c>
      <c r="C8" s="112">
        <v>15</v>
      </c>
      <c r="D8" s="113">
        <v>29</v>
      </c>
      <c r="E8" s="113">
        <v>308</v>
      </c>
      <c r="F8" s="113">
        <v>692</v>
      </c>
      <c r="G8" s="113">
        <v>25</v>
      </c>
      <c r="H8" s="113">
        <v>12</v>
      </c>
      <c r="I8" s="113">
        <v>48</v>
      </c>
      <c r="J8" s="113">
        <v>20</v>
      </c>
      <c r="K8" s="113">
        <v>27</v>
      </c>
      <c r="L8" s="111">
        <v>24</v>
      </c>
      <c r="M8" s="112">
        <v>0</v>
      </c>
      <c r="N8" s="114">
        <v>10</v>
      </c>
      <c r="O8" s="227"/>
      <c r="P8" s="82" t="s">
        <v>47</v>
      </c>
      <c r="Q8" s="107">
        <v>0</v>
      </c>
      <c r="R8" s="108">
        <v>0</v>
      </c>
      <c r="S8" s="108">
        <v>0</v>
      </c>
      <c r="T8" s="108">
        <v>1</v>
      </c>
      <c r="U8" s="229">
        <v>0</v>
      </c>
      <c r="V8" s="2"/>
    </row>
    <row r="9" spans="1:22" ht="21" customHeight="1">
      <c r="A9" s="32" t="s">
        <v>48</v>
      </c>
      <c r="B9" s="122">
        <v>485</v>
      </c>
      <c r="C9" s="112">
        <v>7</v>
      </c>
      <c r="D9" s="113">
        <v>32</v>
      </c>
      <c r="E9" s="113">
        <v>409</v>
      </c>
      <c r="F9" s="113">
        <v>571</v>
      </c>
      <c r="G9" s="113">
        <v>29</v>
      </c>
      <c r="H9" s="113">
        <v>14</v>
      </c>
      <c r="I9" s="113">
        <v>76</v>
      </c>
      <c r="J9" s="113">
        <v>16</v>
      </c>
      <c r="K9" s="113">
        <v>9</v>
      </c>
      <c r="L9" s="111">
        <v>49</v>
      </c>
      <c r="M9" s="112">
        <v>0</v>
      </c>
      <c r="N9" s="114">
        <v>4</v>
      </c>
      <c r="O9" s="227"/>
      <c r="P9" s="82" t="s">
        <v>49</v>
      </c>
      <c r="Q9" s="107">
        <v>0</v>
      </c>
      <c r="R9" s="108">
        <v>0</v>
      </c>
      <c r="S9" s="108">
        <v>0</v>
      </c>
      <c r="T9" s="108">
        <v>0</v>
      </c>
      <c r="U9" s="229">
        <v>0</v>
      </c>
      <c r="V9" s="2"/>
    </row>
    <row r="10" spans="1:22" ht="21" customHeight="1">
      <c r="A10" s="32" t="s">
        <v>50</v>
      </c>
      <c r="B10" s="122">
        <v>542</v>
      </c>
      <c r="C10" s="112">
        <v>0</v>
      </c>
      <c r="D10" s="113">
        <v>18</v>
      </c>
      <c r="E10" s="113">
        <v>424</v>
      </c>
      <c r="F10" s="113">
        <v>560</v>
      </c>
      <c r="G10" s="113">
        <v>48</v>
      </c>
      <c r="H10" s="113">
        <v>6</v>
      </c>
      <c r="I10" s="113">
        <v>65</v>
      </c>
      <c r="J10" s="113">
        <v>3</v>
      </c>
      <c r="K10" s="113">
        <v>6</v>
      </c>
      <c r="L10" s="111">
        <v>42</v>
      </c>
      <c r="M10" s="112">
        <v>0</v>
      </c>
      <c r="N10" s="114">
        <v>10</v>
      </c>
      <c r="O10" s="227"/>
      <c r="P10" s="82" t="s">
        <v>51</v>
      </c>
      <c r="Q10" s="107">
        <v>0</v>
      </c>
      <c r="R10" s="108">
        <v>0</v>
      </c>
      <c r="S10" s="108">
        <v>0</v>
      </c>
      <c r="T10" s="108">
        <v>0</v>
      </c>
      <c r="U10" s="229">
        <v>0</v>
      </c>
      <c r="V10" s="2"/>
    </row>
    <row r="11" spans="1:22" ht="21" customHeight="1">
      <c r="A11" s="32" t="s">
        <v>52</v>
      </c>
      <c r="B11" s="122">
        <v>590</v>
      </c>
      <c r="C11" s="112">
        <v>0</v>
      </c>
      <c r="D11" s="113">
        <v>10</v>
      </c>
      <c r="E11" s="113">
        <v>385</v>
      </c>
      <c r="F11" s="113">
        <v>474</v>
      </c>
      <c r="G11" s="113">
        <v>41</v>
      </c>
      <c r="H11" s="113">
        <v>6</v>
      </c>
      <c r="I11" s="113">
        <v>39</v>
      </c>
      <c r="J11" s="113">
        <v>0</v>
      </c>
      <c r="K11" s="113">
        <v>3</v>
      </c>
      <c r="L11" s="111">
        <v>36</v>
      </c>
      <c r="M11" s="112">
        <v>0</v>
      </c>
      <c r="N11" s="114">
        <v>1</v>
      </c>
      <c r="O11" s="227"/>
      <c r="P11" s="82" t="s">
        <v>53</v>
      </c>
      <c r="Q11" s="107">
        <v>0</v>
      </c>
      <c r="R11" s="108">
        <v>0</v>
      </c>
      <c r="S11" s="108">
        <v>0</v>
      </c>
      <c r="T11" s="108">
        <v>0</v>
      </c>
      <c r="U11" s="229">
        <v>0</v>
      </c>
      <c r="V11" s="2"/>
    </row>
    <row r="12" spans="1:22" ht="21" customHeight="1">
      <c r="A12" s="32" t="s">
        <v>54</v>
      </c>
      <c r="B12" s="122">
        <v>507</v>
      </c>
      <c r="C12" s="112">
        <v>0</v>
      </c>
      <c r="D12" s="113">
        <v>7</v>
      </c>
      <c r="E12" s="113">
        <v>256</v>
      </c>
      <c r="F12" s="113">
        <v>373</v>
      </c>
      <c r="G12" s="113">
        <v>34</v>
      </c>
      <c r="H12" s="113">
        <v>4</v>
      </c>
      <c r="I12" s="113">
        <v>25</v>
      </c>
      <c r="J12" s="113">
        <v>0</v>
      </c>
      <c r="K12" s="113">
        <v>1</v>
      </c>
      <c r="L12" s="111">
        <v>38</v>
      </c>
      <c r="M12" s="112">
        <v>0</v>
      </c>
      <c r="N12" s="114">
        <v>3</v>
      </c>
      <c r="O12" s="227"/>
      <c r="P12" s="82" t="s">
        <v>55</v>
      </c>
      <c r="Q12" s="107">
        <v>0</v>
      </c>
      <c r="R12" s="108">
        <v>0</v>
      </c>
      <c r="S12" s="108">
        <v>0</v>
      </c>
      <c r="T12" s="108">
        <v>0</v>
      </c>
      <c r="U12" s="229">
        <v>0</v>
      </c>
      <c r="V12" s="2"/>
    </row>
    <row r="13" spans="1:22" ht="21" customHeight="1">
      <c r="A13" s="32" t="s">
        <v>56</v>
      </c>
      <c r="B13" s="122">
        <v>542</v>
      </c>
      <c r="C13" s="112">
        <v>0</v>
      </c>
      <c r="D13" s="113">
        <v>4</v>
      </c>
      <c r="E13" s="113">
        <v>267</v>
      </c>
      <c r="F13" s="113">
        <v>391</v>
      </c>
      <c r="G13" s="113">
        <v>39</v>
      </c>
      <c r="H13" s="113">
        <v>5</v>
      </c>
      <c r="I13" s="113">
        <v>28</v>
      </c>
      <c r="J13" s="113">
        <v>0</v>
      </c>
      <c r="K13" s="113">
        <v>5</v>
      </c>
      <c r="L13" s="111">
        <v>17</v>
      </c>
      <c r="M13" s="112">
        <v>0</v>
      </c>
      <c r="N13" s="114">
        <v>5</v>
      </c>
      <c r="O13" s="227"/>
      <c r="P13" s="82" t="s">
        <v>57</v>
      </c>
      <c r="Q13" s="107">
        <v>0</v>
      </c>
      <c r="R13" s="108">
        <v>1</v>
      </c>
      <c r="S13" s="108">
        <v>0</v>
      </c>
      <c r="T13" s="108">
        <v>1</v>
      </c>
      <c r="U13" s="229">
        <v>0</v>
      </c>
      <c r="V13" s="2"/>
    </row>
    <row r="14" spans="1:22" ht="21" customHeight="1">
      <c r="A14" s="32" t="s">
        <v>58</v>
      </c>
      <c r="B14" s="122">
        <v>528</v>
      </c>
      <c r="C14" s="112">
        <v>0</v>
      </c>
      <c r="D14" s="113">
        <v>3</v>
      </c>
      <c r="E14" s="113">
        <v>205</v>
      </c>
      <c r="F14" s="113">
        <v>336</v>
      </c>
      <c r="G14" s="113">
        <v>35</v>
      </c>
      <c r="H14" s="113">
        <v>2</v>
      </c>
      <c r="I14" s="113">
        <v>24</v>
      </c>
      <c r="J14" s="113">
        <v>0</v>
      </c>
      <c r="K14" s="113">
        <v>1</v>
      </c>
      <c r="L14" s="111">
        <v>16</v>
      </c>
      <c r="M14" s="112">
        <v>0</v>
      </c>
      <c r="N14" s="114">
        <v>0</v>
      </c>
      <c r="O14" s="227"/>
      <c r="P14" s="82" t="s">
        <v>59</v>
      </c>
      <c r="Q14" s="107">
        <v>2</v>
      </c>
      <c r="R14" s="108">
        <v>0</v>
      </c>
      <c r="S14" s="108">
        <v>0</v>
      </c>
      <c r="T14" s="108">
        <v>0</v>
      </c>
      <c r="U14" s="229">
        <v>0</v>
      </c>
      <c r="V14" s="2"/>
    </row>
    <row r="15" spans="1:22" ht="21" customHeight="1">
      <c r="A15" s="32" t="s">
        <v>60</v>
      </c>
      <c r="B15" s="122">
        <v>1503</v>
      </c>
      <c r="C15" s="112">
        <v>1</v>
      </c>
      <c r="D15" s="113">
        <v>4</v>
      </c>
      <c r="E15" s="113">
        <v>402</v>
      </c>
      <c r="F15" s="113">
        <v>1084</v>
      </c>
      <c r="G15" s="113">
        <v>52</v>
      </c>
      <c r="H15" s="113">
        <v>0</v>
      </c>
      <c r="I15" s="113">
        <v>17</v>
      </c>
      <c r="J15" s="113">
        <v>0</v>
      </c>
      <c r="K15" s="113">
        <v>2</v>
      </c>
      <c r="L15" s="111">
        <v>35</v>
      </c>
      <c r="M15" s="112">
        <v>1</v>
      </c>
      <c r="N15" s="114">
        <v>13</v>
      </c>
      <c r="O15" s="227"/>
      <c r="P15" s="82" t="s">
        <v>61</v>
      </c>
      <c r="Q15" s="107">
        <v>0</v>
      </c>
      <c r="R15" s="108">
        <v>0</v>
      </c>
      <c r="S15" s="108">
        <v>0</v>
      </c>
      <c r="T15" s="108">
        <v>0</v>
      </c>
      <c r="U15" s="229">
        <v>0</v>
      </c>
      <c r="V15" s="2"/>
    </row>
    <row r="16" spans="1:22" ht="21" customHeight="1">
      <c r="A16" s="32" t="s">
        <v>62</v>
      </c>
      <c r="B16" s="122">
        <v>289</v>
      </c>
      <c r="C16" s="112">
        <v>0</v>
      </c>
      <c r="D16" s="113">
        <v>0</v>
      </c>
      <c r="E16" s="113">
        <v>17</v>
      </c>
      <c r="F16" s="113">
        <v>129</v>
      </c>
      <c r="G16" s="113">
        <v>2</v>
      </c>
      <c r="H16" s="113">
        <v>1</v>
      </c>
      <c r="I16" s="113">
        <v>1</v>
      </c>
      <c r="J16" s="113">
        <v>0</v>
      </c>
      <c r="K16" s="113">
        <v>0</v>
      </c>
      <c r="L16" s="111">
        <v>0</v>
      </c>
      <c r="M16" s="112">
        <v>0</v>
      </c>
      <c r="N16" s="114">
        <v>14</v>
      </c>
      <c r="O16" s="227"/>
      <c r="P16" s="82" t="s">
        <v>63</v>
      </c>
      <c r="Q16" s="107">
        <v>0</v>
      </c>
      <c r="R16" s="108">
        <v>0</v>
      </c>
      <c r="S16" s="108">
        <v>0</v>
      </c>
      <c r="T16" s="108">
        <v>0</v>
      </c>
      <c r="U16" s="229">
        <v>0</v>
      </c>
      <c r="V16" s="2"/>
    </row>
    <row r="17" spans="1:22" ht="21" customHeight="1">
      <c r="A17" s="32" t="s">
        <v>97</v>
      </c>
      <c r="B17" s="122">
        <v>230</v>
      </c>
      <c r="C17" s="112">
        <v>0</v>
      </c>
      <c r="D17" s="113">
        <v>0</v>
      </c>
      <c r="E17" s="113">
        <v>54</v>
      </c>
      <c r="F17" s="113">
        <v>474</v>
      </c>
      <c r="G17" s="113">
        <v>3</v>
      </c>
      <c r="H17" s="113">
        <v>0</v>
      </c>
      <c r="I17" s="113">
        <v>1</v>
      </c>
      <c r="J17" s="113">
        <v>0</v>
      </c>
      <c r="K17" s="113">
        <v>0</v>
      </c>
      <c r="L17" s="111">
        <v>4</v>
      </c>
      <c r="M17" s="112">
        <v>2</v>
      </c>
      <c r="N17" s="114">
        <v>52</v>
      </c>
      <c r="O17" s="227"/>
      <c r="P17" s="82" t="s">
        <v>64</v>
      </c>
      <c r="Q17" s="107">
        <v>0</v>
      </c>
      <c r="R17" s="108">
        <v>0</v>
      </c>
      <c r="S17" s="108">
        <v>0</v>
      </c>
      <c r="T17" s="108">
        <v>0</v>
      </c>
      <c r="U17" s="229">
        <v>0</v>
      </c>
      <c r="V17" s="2"/>
    </row>
    <row r="18" spans="1:22" ht="21" customHeight="1">
      <c r="A18" s="32" t="s">
        <v>65</v>
      </c>
      <c r="B18" s="122">
        <v>432</v>
      </c>
      <c r="C18" s="112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1">
        <v>0</v>
      </c>
      <c r="M18" s="112">
        <v>0</v>
      </c>
      <c r="N18" s="114">
        <v>52</v>
      </c>
      <c r="O18" s="227"/>
      <c r="P18" s="82" t="s">
        <v>66</v>
      </c>
      <c r="Q18" s="107">
        <v>1</v>
      </c>
      <c r="R18" s="108">
        <v>0</v>
      </c>
      <c r="S18" s="108">
        <v>0</v>
      </c>
      <c r="T18" s="108">
        <v>1</v>
      </c>
      <c r="U18" s="229">
        <v>0</v>
      </c>
      <c r="V18" s="2"/>
    </row>
    <row r="19" spans="1:22" ht="21" customHeight="1" thickBot="1">
      <c r="A19" s="32" t="s">
        <v>67</v>
      </c>
      <c r="B19" s="122">
        <v>514</v>
      </c>
      <c r="C19" s="112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1">
        <v>0</v>
      </c>
      <c r="M19" s="112">
        <v>1</v>
      </c>
      <c r="N19" s="114">
        <v>48</v>
      </c>
      <c r="O19" s="227"/>
      <c r="P19" s="82" t="s">
        <v>68</v>
      </c>
      <c r="Q19" s="109">
        <v>0</v>
      </c>
      <c r="R19" s="110">
        <v>1</v>
      </c>
      <c r="S19" s="110">
        <v>0</v>
      </c>
      <c r="T19" s="110">
        <v>2</v>
      </c>
      <c r="U19" s="230">
        <v>0</v>
      </c>
      <c r="V19" s="2"/>
    </row>
    <row r="20" spans="1:22" ht="21" customHeight="1" thickTop="1">
      <c r="A20" s="32" t="s">
        <v>69</v>
      </c>
      <c r="B20" s="122">
        <v>307</v>
      </c>
      <c r="C20" s="112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1">
        <v>0</v>
      </c>
      <c r="M20" s="112">
        <v>0</v>
      </c>
      <c r="N20" s="114">
        <v>39</v>
      </c>
      <c r="O20" s="227"/>
      <c r="P20" s="85" t="s">
        <v>5</v>
      </c>
      <c r="Q20" s="231">
        <f>SUM(Q4:Q19)</f>
        <v>8</v>
      </c>
      <c r="R20" s="232">
        <f>SUM(R4:R19)</f>
        <v>4</v>
      </c>
      <c r="S20" s="232">
        <f>SUM(S4:S19)</f>
        <v>1</v>
      </c>
      <c r="T20" s="232">
        <f>SUM(T4:T19)</f>
        <v>30</v>
      </c>
      <c r="U20" s="233">
        <f>SUM(U4:U19)</f>
        <v>0</v>
      </c>
      <c r="V20" s="2"/>
    </row>
    <row r="21" spans="1:22" ht="21" customHeight="1">
      <c r="A21" s="32" t="s">
        <v>70</v>
      </c>
      <c r="B21" s="122">
        <v>207</v>
      </c>
      <c r="C21" s="112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1">
        <v>0</v>
      </c>
      <c r="M21" s="112">
        <v>0</v>
      </c>
      <c r="N21" s="114">
        <v>35</v>
      </c>
      <c r="O21" s="227"/>
      <c r="P21" s="68"/>
      <c r="Q21" s="69"/>
      <c r="R21" s="69"/>
      <c r="S21" s="69"/>
      <c r="T21" s="69"/>
      <c r="U21" s="69"/>
      <c r="V21" s="2"/>
    </row>
    <row r="22" spans="1:22" ht="21" customHeight="1">
      <c r="A22" s="32" t="s">
        <v>98</v>
      </c>
      <c r="B22" s="122">
        <v>154</v>
      </c>
      <c r="C22" s="112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1">
        <v>0</v>
      </c>
      <c r="M22" s="112">
        <v>0</v>
      </c>
      <c r="N22" s="114">
        <v>78</v>
      </c>
      <c r="O22" s="227"/>
      <c r="P22" s="68"/>
      <c r="Q22" s="69"/>
      <c r="R22" s="69"/>
      <c r="S22" s="69"/>
      <c r="T22" s="69"/>
      <c r="U22" s="69"/>
      <c r="V22" s="2"/>
    </row>
    <row r="23" spans="1:22" ht="21" customHeight="1" thickBot="1">
      <c r="A23" s="124" t="s">
        <v>71</v>
      </c>
      <c r="B23" s="123">
        <v>117</v>
      </c>
      <c r="C23" s="116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5">
        <v>0</v>
      </c>
      <c r="M23" s="116">
        <v>0</v>
      </c>
      <c r="N23" s="118">
        <v>0</v>
      </c>
      <c r="O23" s="227"/>
      <c r="P23" s="68"/>
      <c r="Q23" s="69"/>
      <c r="R23" s="69"/>
      <c r="S23" s="69"/>
      <c r="T23" s="69"/>
      <c r="U23" s="69"/>
      <c r="V23" s="2"/>
    </row>
    <row r="24" spans="1:22" ht="21" customHeight="1" thickTop="1">
      <c r="A24" s="85" t="s">
        <v>5</v>
      </c>
      <c r="B24" s="234">
        <v>8123</v>
      </c>
      <c r="C24" s="235">
        <v>113</v>
      </c>
      <c r="D24" s="236">
        <v>268</v>
      </c>
      <c r="E24" s="236">
        <v>3073</v>
      </c>
      <c r="F24" s="236">
        <v>7317</v>
      </c>
      <c r="G24" s="236">
        <v>347</v>
      </c>
      <c r="H24" s="236">
        <v>108</v>
      </c>
      <c r="I24" s="236">
        <v>372</v>
      </c>
      <c r="J24" s="236">
        <v>1153</v>
      </c>
      <c r="K24" s="236">
        <v>196</v>
      </c>
      <c r="L24" s="237">
        <v>284</v>
      </c>
      <c r="M24" s="235">
        <v>5</v>
      </c>
      <c r="N24" s="237">
        <v>394</v>
      </c>
      <c r="O24" s="238"/>
      <c r="P24" s="68"/>
      <c r="Q24" s="69"/>
      <c r="R24" s="69"/>
      <c r="S24" s="69"/>
      <c r="T24" s="69"/>
      <c r="U24" s="69"/>
      <c r="V24" s="70"/>
    </row>
    <row r="25" spans="1:16" ht="4.5" customHeight="1">
      <c r="A25" s="57"/>
      <c r="B25" s="63"/>
      <c r="P25" s="57"/>
    </row>
    <row r="26" spans="1:21" s="72" customFormat="1" ht="15" customHeight="1">
      <c r="A26" s="354" t="s">
        <v>100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</row>
    <row r="27" spans="1:21" s="73" customFormat="1" ht="15" customHeight="1">
      <c r="A27" s="344" t="s">
        <v>99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143"/>
      <c r="S27" s="143"/>
      <c r="T27" s="143"/>
      <c r="U27" s="143"/>
    </row>
    <row r="36" spans="6:20" ht="13.5">
      <c r="F36" s="83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</row>
  </sheetData>
  <sheetProtection/>
  <mergeCells count="7">
    <mergeCell ref="A27:Q27"/>
    <mergeCell ref="A2:A3"/>
    <mergeCell ref="C2:L2"/>
    <mergeCell ref="M2:N2"/>
    <mergeCell ref="P2:P3"/>
    <mergeCell ref="Q2:U2"/>
    <mergeCell ref="A26:U26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showZeros="0" zoomScale="70" zoomScaleNormal="70" zoomScalePageLayoutView="0" workbookViewId="0" topLeftCell="A1">
      <selection activeCell="S56" sqref="S56"/>
    </sheetView>
  </sheetViews>
  <sheetFormatPr defaultColWidth="9.00390625" defaultRowHeight="13.5"/>
  <cols>
    <col min="1" max="1" width="6.25390625" style="4" customWidth="1"/>
    <col min="2" max="22" width="5.875" style="1" customWidth="1"/>
    <col min="23" max="23" width="2.253906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28" t="s">
        <v>79</v>
      </c>
      <c r="M1" s="55"/>
      <c r="V1" s="29" t="s">
        <v>13</v>
      </c>
      <c r="Y1" s="9"/>
    </row>
    <row r="2" spans="1:25" s="6" customFormat="1" ht="24" customHeight="1">
      <c r="A2" s="351"/>
      <c r="B2" s="361" t="s">
        <v>93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361" t="s">
        <v>94</v>
      </c>
      <c r="O2" s="362"/>
      <c r="P2" s="362"/>
      <c r="Q2" s="362"/>
      <c r="R2" s="362"/>
      <c r="S2" s="362"/>
      <c r="T2" s="362"/>
      <c r="U2" s="362"/>
      <c r="V2" s="363"/>
      <c r="X2" s="364" t="s">
        <v>8</v>
      </c>
      <c r="Y2" s="365"/>
    </row>
    <row r="3" spans="1:26" s="8" customFormat="1" ht="200.25" customHeight="1">
      <c r="A3" s="360"/>
      <c r="B3" s="355" t="s">
        <v>119</v>
      </c>
      <c r="C3" s="356"/>
      <c r="D3" s="357"/>
      <c r="E3" s="366" t="s">
        <v>120</v>
      </c>
      <c r="F3" s="356"/>
      <c r="G3" s="357"/>
      <c r="H3" s="355" t="s">
        <v>75</v>
      </c>
      <c r="I3" s="356"/>
      <c r="J3" s="357"/>
      <c r="K3" s="356" t="s">
        <v>24</v>
      </c>
      <c r="L3" s="356"/>
      <c r="M3" s="357"/>
      <c r="N3" s="366" t="s">
        <v>86</v>
      </c>
      <c r="O3" s="367"/>
      <c r="P3" s="368"/>
      <c r="Q3" s="366" t="s">
        <v>87</v>
      </c>
      <c r="R3" s="367"/>
      <c r="S3" s="367"/>
      <c r="T3" s="355" t="s">
        <v>25</v>
      </c>
      <c r="U3" s="356"/>
      <c r="V3" s="357"/>
      <c r="W3" s="7"/>
      <c r="X3" s="358" t="s">
        <v>121</v>
      </c>
      <c r="Y3" s="359" t="s">
        <v>81</v>
      </c>
      <c r="Z3" s="7"/>
    </row>
    <row r="4" spans="1:26" ht="18.75" customHeight="1">
      <c r="A4" s="38" t="s">
        <v>22</v>
      </c>
      <c r="B4" s="239" t="s">
        <v>72</v>
      </c>
      <c r="C4" s="240" t="s">
        <v>73</v>
      </c>
      <c r="D4" s="241" t="s">
        <v>74</v>
      </c>
      <c r="E4" s="239" t="s">
        <v>72</v>
      </c>
      <c r="F4" s="242" t="s">
        <v>73</v>
      </c>
      <c r="G4" s="241" t="s">
        <v>74</v>
      </c>
      <c r="H4" s="239" t="s">
        <v>72</v>
      </c>
      <c r="I4" s="242" t="s">
        <v>73</v>
      </c>
      <c r="J4" s="241" t="s">
        <v>74</v>
      </c>
      <c r="K4" s="240" t="s">
        <v>72</v>
      </c>
      <c r="L4" s="242" t="s">
        <v>73</v>
      </c>
      <c r="M4" s="241" t="s">
        <v>74</v>
      </c>
      <c r="N4" s="239" t="s">
        <v>72</v>
      </c>
      <c r="O4" s="242" t="s">
        <v>73</v>
      </c>
      <c r="P4" s="241" t="s">
        <v>74</v>
      </c>
      <c r="Q4" s="239" t="s">
        <v>72</v>
      </c>
      <c r="R4" s="242" t="s">
        <v>73</v>
      </c>
      <c r="S4" s="243" t="s">
        <v>74</v>
      </c>
      <c r="T4" s="239" t="s">
        <v>72</v>
      </c>
      <c r="U4" s="242" t="s">
        <v>73</v>
      </c>
      <c r="V4" s="241" t="s">
        <v>74</v>
      </c>
      <c r="W4" s="21"/>
      <c r="X4" s="358"/>
      <c r="Y4" s="359"/>
      <c r="Z4" s="2"/>
    </row>
    <row r="5" spans="1:26" ht="25.5" customHeight="1">
      <c r="A5" s="31" t="s">
        <v>82</v>
      </c>
      <c r="B5" s="244">
        <f>SUM(C5:D5)</f>
        <v>8</v>
      </c>
      <c r="C5" s="244">
        <v>3</v>
      </c>
      <c r="D5" s="245">
        <v>5</v>
      </c>
      <c r="E5" s="244">
        <f>SUM(F5:G5)</f>
        <v>1</v>
      </c>
      <c r="F5" s="246">
        <v>1</v>
      </c>
      <c r="G5" s="245">
        <v>0</v>
      </c>
      <c r="H5" s="244">
        <f>SUM(I5:J5)</f>
        <v>3</v>
      </c>
      <c r="I5" s="246">
        <v>3</v>
      </c>
      <c r="J5" s="245">
        <v>0</v>
      </c>
      <c r="K5" s="244">
        <f>SUM(L5:M5)</f>
        <v>2</v>
      </c>
      <c r="L5" s="246">
        <v>2</v>
      </c>
      <c r="M5" s="245">
        <v>0</v>
      </c>
      <c r="N5" s="244">
        <f>SUM(O5:P5)</f>
        <v>8</v>
      </c>
      <c r="O5" s="244">
        <v>3</v>
      </c>
      <c r="P5" s="247">
        <v>5</v>
      </c>
      <c r="Q5" s="244">
        <f>SUM(R5:S5)</f>
        <v>0</v>
      </c>
      <c r="R5" s="246"/>
      <c r="S5" s="248">
        <v>0</v>
      </c>
      <c r="T5" s="249">
        <f>SUM(U5:V5)</f>
        <v>0</v>
      </c>
      <c r="U5" s="246"/>
      <c r="V5" s="245"/>
      <c r="W5" s="21"/>
      <c r="X5" s="40">
        <v>11</v>
      </c>
      <c r="Y5" s="41">
        <v>6</v>
      </c>
      <c r="Z5" s="2"/>
    </row>
    <row r="6" spans="1:26" ht="25.5" customHeight="1">
      <c r="A6" s="32" t="s">
        <v>105</v>
      </c>
      <c r="B6" s="244">
        <f aca="true" t="shared" si="0" ref="B6:B15">SUM(C6:D6)</f>
        <v>6</v>
      </c>
      <c r="C6" s="250">
        <v>3</v>
      </c>
      <c r="D6" s="251">
        <v>3</v>
      </c>
      <c r="E6" s="244">
        <f aca="true" t="shared" si="1" ref="E6:E15">SUM(F6:G6)</f>
        <v>3</v>
      </c>
      <c r="F6" s="252">
        <v>2</v>
      </c>
      <c r="G6" s="251">
        <v>1</v>
      </c>
      <c r="H6" s="244">
        <f aca="true" t="shared" si="2" ref="H6:H15">SUM(I6:J6)</f>
        <v>1</v>
      </c>
      <c r="I6" s="252">
        <v>1</v>
      </c>
      <c r="J6" s="251">
        <v>0</v>
      </c>
      <c r="K6" s="244">
        <f aca="true" t="shared" si="3" ref="K6:K15">SUM(L6:M6)</f>
        <v>5</v>
      </c>
      <c r="L6" s="252">
        <v>5</v>
      </c>
      <c r="M6" s="251">
        <v>0</v>
      </c>
      <c r="N6" s="244">
        <f aca="true" t="shared" si="4" ref="N6:N15">SUM(O6:P6)</f>
        <v>10</v>
      </c>
      <c r="O6" s="250">
        <v>6</v>
      </c>
      <c r="P6" s="253">
        <v>4</v>
      </c>
      <c r="Q6" s="244">
        <f aca="true" t="shared" si="5" ref="Q6:Q15">SUM(R6:S6)</f>
        <v>0</v>
      </c>
      <c r="R6" s="252"/>
      <c r="S6" s="254"/>
      <c r="T6" s="249">
        <f aca="true" t="shared" si="6" ref="T6:T15">SUM(U6:V6)</f>
        <v>0</v>
      </c>
      <c r="U6" s="252"/>
      <c r="V6" s="251"/>
      <c r="W6" s="21"/>
      <c r="X6" s="42">
        <v>11</v>
      </c>
      <c r="Y6" s="43">
        <v>6</v>
      </c>
      <c r="Z6" s="2"/>
    </row>
    <row r="7" spans="1:26" ht="25.5" customHeight="1">
      <c r="A7" s="32" t="s">
        <v>106</v>
      </c>
      <c r="B7" s="244">
        <f t="shared" si="0"/>
        <v>10</v>
      </c>
      <c r="C7" s="250">
        <v>5</v>
      </c>
      <c r="D7" s="251">
        <v>5</v>
      </c>
      <c r="E7" s="244">
        <f t="shared" si="1"/>
        <v>0</v>
      </c>
      <c r="F7" s="252">
        <v>0</v>
      </c>
      <c r="G7" s="251">
        <v>0</v>
      </c>
      <c r="H7" s="244">
        <f t="shared" si="2"/>
        <v>1</v>
      </c>
      <c r="I7" s="252">
        <v>1</v>
      </c>
      <c r="J7" s="251">
        <v>0</v>
      </c>
      <c r="K7" s="244">
        <f t="shared" si="3"/>
        <v>5</v>
      </c>
      <c r="L7" s="252">
        <v>4</v>
      </c>
      <c r="M7" s="251">
        <v>1</v>
      </c>
      <c r="N7" s="244">
        <f t="shared" si="4"/>
        <v>7</v>
      </c>
      <c r="O7" s="250">
        <v>4</v>
      </c>
      <c r="P7" s="253">
        <v>3</v>
      </c>
      <c r="Q7" s="244">
        <f t="shared" si="5"/>
        <v>0</v>
      </c>
      <c r="R7" s="252"/>
      <c r="S7" s="254"/>
      <c r="T7" s="249">
        <f t="shared" si="6"/>
        <v>0</v>
      </c>
      <c r="U7" s="252"/>
      <c r="V7" s="251"/>
      <c r="W7" s="21"/>
      <c r="X7" s="42">
        <v>11</v>
      </c>
      <c r="Y7" s="43">
        <v>6</v>
      </c>
      <c r="Z7" s="2"/>
    </row>
    <row r="8" spans="1:26" ht="25.5" customHeight="1">
      <c r="A8" s="32" t="s">
        <v>107</v>
      </c>
      <c r="B8" s="244">
        <f t="shared" si="0"/>
        <v>5</v>
      </c>
      <c r="C8" s="250">
        <v>2</v>
      </c>
      <c r="D8" s="251">
        <v>3</v>
      </c>
      <c r="E8" s="244">
        <f t="shared" si="1"/>
        <v>4</v>
      </c>
      <c r="F8" s="252">
        <v>2</v>
      </c>
      <c r="G8" s="251">
        <v>2</v>
      </c>
      <c r="H8" s="244">
        <f t="shared" si="2"/>
        <v>2</v>
      </c>
      <c r="I8" s="252">
        <v>2</v>
      </c>
      <c r="J8" s="251">
        <v>0</v>
      </c>
      <c r="K8" s="244">
        <f t="shared" si="3"/>
        <v>1</v>
      </c>
      <c r="L8" s="252">
        <v>1</v>
      </c>
      <c r="M8" s="251">
        <v>0</v>
      </c>
      <c r="N8" s="244">
        <f t="shared" si="4"/>
        <v>12</v>
      </c>
      <c r="O8" s="250">
        <v>8</v>
      </c>
      <c r="P8" s="253">
        <v>4</v>
      </c>
      <c r="Q8" s="244">
        <f t="shared" si="5"/>
        <v>0</v>
      </c>
      <c r="R8" s="252">
        <v>0</v>
      </c>
      <c r="S8" s="254"/>
      <c r="T8" s="249">
        <f t="shared" si="6"/>
        <v>0</v>
      </c>
      <c r="U8" s="252"/>
      <c r="V8" s="251"/>
      <c r="W8" s="21"/>
      <c r="X8" s="42">
        <v>11</v>
      </c>
      <c r="Y8" s="43">
        <v>6</v>
      </c>
      <c r="Z8" s="2"/>
    </row>
    <row r="9" spans="1:26" ht="25.5" customHeight="1">
      <c r="A9" s="32" t="s">
        <v>122</v>
      </c>
      <c r="B9" s="244">
        <f t="shared" si="0"/>
        <v>8</v>
      </c>
      <c r="C9" s="250">
        <v>5</v>
      </c>
      <c r="D9" s="251">
        <v>3</v>
      </c>
      <c r="E9" s="244">
        <f t="shared" si="1"/>
        <v>1</v>
      </c>
      <c r="F9" s="252">
        <v>1</v>
      </c>
      <c r="G9" s="251">
        <v>0</v>
      </c>
      <c r="H9" s="244">
        <f t="shared" si="2"/>
        <v>0</v>
      </c>
      <c r="I9" s="252">
        <v>0</v>
      </c>
      <c r="J9" s="251">
        <v>0</v>
      </c>
      <c r="K9" s="244">
        <f t="shared" si="3"/>
        <v>2</v>
      </c>
      <c r="L9" s="252">
        <v>2</v>
      </c>
      <c r="M9" s="251">
        <v>0</v>
      </c>
      <c r="N9" s="244">
        <f t="shared" si="4"/>
        <v>11</v>
      </c>
      <c r="O9" s="250">
        <v>4</v>
      </c>
      <c r="P9" s="253">
        <v>7</v>
      </c>
      <c r="Q9" s="244">
        <f t="shared" si="5"/>
        <v>0</v>
      </c>
      <c r="R9" s="252"/>
      <c r="S9" s="254"/>
      <c r="T9" s="249">
        <f t="shared" si="6"/>
        <v>0</v>
      </c>
      <c r="U9" s="252"/>
      <c r="V9" s="251"/>
      <c r="W9" s="21"/>
      <c r="X9" s="42">
        <v>11</v>
      </c>
      <c r="Y9" s="43">
        <v>6</v>
      </c>
      <c r="Z9" s="2"/>
    </row>
    <row r="10" spans="1:26" ht="25.5" customHeight="1">
      <c r="A10" s="32" t="s">
        <v>76</v>
      </c>
      <c r="B10" s="244">
        <f t="shared" si="0"/>
        <v>9</v>
      </c>
      <c r="C10" s="250">
        <v>4</v>
      </c>
      <c r="D10" s="251">
        <v>5</v>
      </c>
      <c r="E10" s="244">
        <f t="shared" si="1"/>
        <v>6</v>
      </c>
      <c r="F10" s="252">
        <v>3</v>
      </c>
      <c r="G10" s="251">
        <v>3</v>
      </c>
      <c r="H10" s="244">
        <f t="shared" si="2"/>
        <v>0</v>
      </c>
      <c r="I10" s="252">
        <v>0</v>
      </c>
      <c r="J10" s="251">
        <v>0</v>
      </c>
      <c r="K10" s="244">
        <f t="shared" si="3"/>
        <v>6</v>
      </c>
      <c r="L10" s="252">
        <v>6</v>
      </c>
      <c r="M10" s="251">
        <v>0</v>
      </c>
      <c r="N10" s="244">
        <f t="shared" si="4"/>
        <v>11</v>
      </c>
      <c r="O10" s="250">
        <v>7</v>
      </c>
      <c r="P10" s="253">
        <v>4</v>
      </c>
      <c r="Q10" s="244">
        <f t="shared" si="5"/>
        <v>0</v>
      </c>
      <c r="R10" s="252"/>
      <c r="S10" s="254"/>
      <c r="T10" s="249">
        <f t="shared" si="6"/>
        <v>0</v>
      </c>
      <c r="U10" s="252"/>
      <c r="V10" s="251"/>
      <c r="W10" s="21"/>
      <c r="X10" s="42">
        <v>11</v>
      </c>
      <c r="Y10" s="43">
        <v>6</v>
      </c>
      <c r="Z10" s="2"/>
    </row>
    <row r="11" spans="1:26" ht="25.5" customHeight="1">
      <c r="A11" s="32" t="s">
        <v>123</v>
      </c>
      <c r="B11" s="244">
        <f t="shared" si="0"/>
        <v>6</v>
      </c>
      <c r="C11" s="250">
        <v>4</v>
      </c>
      <c r="D11" s="251">
        <v>2</v>
      </c>
      <c r="E11" s="244">
        <f t="shared" si="1"/>
        <v>2</v>
      </c>
      <c r="F11" s="252">
        <v>2</v>
      </c>
      <c r="G11" s="251">
        <v>0</v>
      </c>
      <c r="H11" s="244">
        <f t="shared" si="2"/>
        <v>0</v>
      </c>
      <c r="I11" s="252">
        <v>0</v>
      </c>
      <c r="J11" s="251">
        <v>0</v>
      </c>
      <c r="K11" s="244">
        <f t="shared" si="3"/>
        <v>3</v>
      </c>
      <c r="L11" s="252">
        <v>3</v>
      </c>
      <c r="M11" s="251">
        <v>0</v>
      </c>
      <c r="N11" s="244">
        <f t="shared" si="4"/>
        <v>11</v>
      </c>
      <c r="O11" s="250">
        <v>7</v>
      </c>
      <c r="P11" s="253">
        <v>4</v>
      </c>
      <c r="Q11" s="244">
        <f t="shared" si="5"/>
        <v>0</v>
      </c>
      <c r="R11" s="252"/>
      <c r="S11" s="254"/>
      <c r="T11" s="249">
        <f t="shared" si="6"/>
        <v>0</v>
      </c>
      <c r="U11" s="252"/>
      <c r="V11" s="251"/>
      <c r="W11" s="21"/>
      <c r="X11" s="42">
        <v>11</v>
      </c>
      <c r="Y11" s="43">
        <v>6</v>
      </c>
      <c r="Z11" s="2"/>
    </row>
    <row r="12" spans="1:26" ht="25.5" customHeight="1">
      <c r="A12" s="32" t="s">
        <v>124</v>
      </c>
      <c r="B12" s="244">
        <f t="shared" si="0"/>
        <v>6</v>
      </c>
      <c r="C12" s="250">
        <v>4</v>
      </c>
      <c r="D12" s="251">
        <v>2</v>
      </c>
      <c r="E12" s="244">
        <f t="shared" si="1"/>
        <v>3</v>
      </c>
      <c r="F12" s="252">
        <v>3</v>
      </c>
      <c r="G12" s="251">
        <v>0</v>
      </c>
      <c r="H12" s="244">
        <f t="shared" si="2"/>
        <v>0</v>
      </c>
      <c r="I12" s="252">
        <v>0</v>
      </c>
      <c r="J12" s="251">
        <v>0</v>
      </c>
      <c r="K12" s="244">
        <f t="shared" si="3"/>
        <v>2</v>
      </c>
      <c r="L12" s="252">
        <v>1</v>
      </c>
      <c r="M12" s="251">
        <v>1</v>
      </c>
      <c r="N12" s="244">
        <f t="shared" si="4"/>
        <v>13</v>
      </c>
      <c r="O12" s="250">
        <v>8</v>
      </c>
      <c r="P12" s="253">
        <v>5</v>
      </c>
      <c r="Q12" s="244">
        <f t="shared" si="5"/>
        <v>0</v>
      </c>
      <c r="R12" s="252"/>
      <c r="S12" s="254"/>
      <c r="T12" s="249">
        <f t="shared" si="6"/>
        <v>0</v>
      </c>
      <c r="U12" s="252"/>
      <c r="V12" s="251"/>
      <c r="W12" s="21"/>
      <c r="X12" s="42">
        <v>11</v>
      </c>
      <c r="Y12" s="43">
        <v>6</v>
      </c>
      <c r="Z12" s="2"/>
    </row>
    <row r="13" spans="1:26" ht="25.5" customHeight="1">
      <c r="A13" s="32" t="s">
        <v>125</v>
      </c>
      <c r="B13" s="244">
        <f t="shared" si="0"/>
        <v>11</v>
      </c>
      <c r="C13" s="250">
        <v>6</v>
      </c>
      <c r="D13" s="251">
        <v>5</v>
      </c>
      <c r="E13" s="244">
        <f t="shared" si="1"/>
        <v>1</v>
      </c>
      <c r="F13" s="252">
        <v>1</v>
      </c>
      <c r="G13" s="251">
        <v>0</v>
      </c>
      <c r="H13" s="244">
        <f t="shared" si="2"/>
        <v>1</v>
      </c>
      <c r="I13" s="252">
        <v>1</v>
      </c>
      <c r="J13" s="251">
        <v>0</v>
      </c>
      <c r="K13" s="244">
        <f t="shared" si="3"/>
        <v>1</v>
      </c>
      <c r="L13" s="252">
        <v>1</v>
      </c>
      <c r="M13" s="251">
        <v>0</v>
      </c>
      <c r="N13" s="244">
        <f t="shared" si="4"/>
        <v>8</v>
      </c>
      <c r="O13" s="250">
        <v>5</v>
      </c>
      <c r="P13" s="253">
        <v>3</v>
      </c>
      <c r="Q13" s="244">
        <f t="shared" si="5"/>
        <v>0</v>
      </c>
      <c r="R13" s="252"/>
      <c r="S13" s="254"/>
      <c r="T13" s="249">
        <f t="shared" si="6"/>
        <v>0</v>
      </c>
      <c r="U13" s="252"/>
      <c r="V13" s="251"/>
      <c r="W13" s="21"/>
      <c r="X13" s="42">
        <v>11</v>
      </c>
      <c r="Y13" s="43">
        <v>6</v>
      </c>
      <c r="Z13" s="2"/>
    </row>
    <row r="14" spans="1:26" ht="25.5" customHeight="1">
      <c r="A14" s="32" t="s">
        <v>77</v>
      </c>
      <c r="B14" s="244">
        <f t="shared" si="0"/>
        <v>3</v>
      </c>
      <c r="C14" s="250">
        <v>1</v>
      </c>
      <c r="D14" s="251">
        <v>2</v>
      </c>
      <c r="E14" s="244">
        <f t="shared" si="1"/>
        <v>1</v>
      </c>
      <c r="F14" s="252">
        <v>1</v>
      </c>
      <c r="G14" s="251">
        <v>0</v>
      </c>
      <c r="H14" s="244">
        <f t="shared" si="2"/>
        <v>2</v>
      </c>
      <c r="I14" s="252">
        <v>2</v>
      </c>
      <c r="J14" s="251">
        <v>0</v>
      </c>
      <c r="K14" s="244">
        <f t="shared" si="3"/>
        <v>0</v>
      </c>
      <c r="L14" s="252">
        <v>0</v>
      </c>
      <c r="M14" s="251">
        <v>0</v>
      </c>
      <c r="N14" s="244">
        <f t="shared" si="4"/>
        <v>4</v>
      </c>
      <c r="O14" s="250">
        <v>3</v>
      </c>
      <c r="P14" s="253">
        <v>1</v>
      </c>
      <c r="Q14" s="244">
        <f t="shared" si="5"/>
        <v>0</v>
      </c>
      <c r="R14" s="252"/>
      <c r="S14" s="254"/>
      <c r="T14" s="249">
        <f t="shared" si="6"/>
        <v>0</v>
      </c>
      <c r="U14" s="252"/>
      <c r="V14" s="251"/>
      <c r="W14" s="21"/>
      <c r="X14" s="42">
        <v>11</v>
      </c>
      <c r="Y14" s="43">
        <v>6</v>
      </c>
      <c r="Z14" s="2"/>
    </row>
    <row r="15" spans="1:26" ht="25.5" customHeight="1">
      <c r="A15" s="32" t="s">
        <v>85</v>
      </c>
      <c r="B15" s="244">
        <f t="shared" si="0"/>
        <v>11</v>
      </c>
      <c r="C15" s="250">
        <v>7</v>
      </c>
      <c r="D15" s="251">
        <v>4</v>
      </c>
      <c r="E15" s="244">
        <f t="shared" si="1"/>
        <v>12</v>
      </c>
      <c r="F15" s="252">
        <v>10</v>
      </c>
      <c r="G15" s="251">
        <v>2</v>
      </c>
      <c r="H15" s="244">
        <f t="shared" si="2"/>
        <v>6</v>
      </c>
      <c r="I15" s="252">
        <v>6</v>
      </c>
      <c r="J15" s="251">
        <v>0</v>
      </c>
      <c r="K15" s="244">
        <f t="shared" si="3"/>
        <v>5</v>
      </c>
      <c r="L15" s="252">
        <v>5</v>
      </c>
      <c r="M15" s="251">
        <v>0</v>
      </c>
      <c r="N15" s="244">
        <f t="shared" si="4"/>
        <v>6</v>
      </c>
      <c r="O15" s="250">
        <v>6</v>
      </c>
      <c r="P15" s="253"/>
      <c r="Q15" s="244">
        <f t="shared" si="5"/>
        <v>0</v>
      </c>
      <c r="R15" s="252"/>
      <c r="S15" s="254"/>
      <c r="T15" s="249">
        <f t="shared" si="6"/>
        <v>1</v>
      </c>
      <c r="U15" s="252">
        <v>1</v>
      </c>
      <c r="V15" s="251"/>
      <c r="W15" s="21"/>
      <c r="X15" s="42">
        <v>11</v>
      </c>
      <c r="Y15" s="43">
        <v>6</v>
      </c>
      <c r="Z15" s="2"/>
    </row>
    <row r="16" spans="1:26" ht="25.5" customHeight="1" thickBot="1">
      <c r="A16" s="32" t="s">
        <v>126</v>
      </c>
      <c r="B16" s="244">
        <f>SUM(C16:D16)</f>
        <v>6</v>
      </c>
      <c r="C16" s="250">
        <v>6</v>
      </c>
      <c r="D16" s="251">
        <v>0</v>
      </c>
      <c r="E16" s="244">
        <f>SUM(F16:G16)</f>
        <v>13</v>
      </c>
      <c r="F16" s="252">
        <v>9</v>
      </c>
      <c r="G16" s="251">
        <v>4</v>
      </c>
      <c r="H16" s="244">
        <f>SUM(I16:J16)</f>
        <v>9</v>
      </c>
      <c r="I16" s="252">
        <v>9</v>
      </c>
      <c r="J16" s="251">
        <v>0</v>
      </c>
      <c r="K16" s="244">
        <f>SUM(L16:M16)</f>
        <v>5</v>
      </c>
      <c r="L16" s="252">
        <v>5</v>
      </c>
      <c r="M16" s="251">
        <v>0</v>
      </c>
      <c r="N16" s="244">
        <f>SUM(O16:P16)</f>
        <v>6</v>
      </c>
      <c r="O16" s="250">
        <v>4</v>
      </c>
      <c r="P16" s="253">
        <v>2</v>
      </c>
      <c r="Q16" s="244">
        <f>SUM(R16:S16)</f>
        <v>0</v>
      </c>
      <c r="R16" s="252"/>
      <c r="S16" s="254"/>
      <c r="T16" s="249">
        <f>SUM(U16:V16)</f>
        <v>0</v>
      </c>
      <c r="U16" s="252"/>
      <c r="V16" s="251"/>
      <c r="W16" s="21"/>
      <c r="X16" s="44">
        <v>11</v>
      </c>
      <c r="Y16" s="45">
        <v>6</v>
      </c>
      <c r="Z16" s="2"/>
    </row>
    <row r="17" spans="1:26" ht="25.5" customHeight="1" thickTop="1">
      <c r="A17" s="106" t="s">
        <v>5</v>
      </c>
      <c r="B17" s="255">
        <f aca="true" t="shared" si="7" ref="B17:H17">SUM(B5:B16)</f>
        <v>89</v>
      </c>
      <c r="C17" s="256">
        <f>SUM(C5:C16)</f>
        <v>50</v>
      </c>
      <c r="D17" s="257">
        <f t="shared" si="7"/>
        <v>39</v>
      </c>
      <c r="E17" s="255">
        <f t="shared" si="7"/>
        <v>47</v>
      </c>
      <c r="F17" s="258">
        <f t="shared" si="7"/>
        <v>35</v>
      </c>
      <c r="G17" s="258">
        <f t="shared" si="7"/>
        <v>12</v>
      </c>
      <c r="H17" s="255">
        <f t="shared" si="7"/>
        <v>25</v>
      </c>
      <c r="I17" s="258">
        <f aca="true" t="shared" si="8" ref="I17:V17">SUM(I5:I16)</f>
        <v>25</v>
      </c>
      <c r="J17" s="257">
        <f t="shared" si="8"/>
        <v>0</v>
      </c>
      <c r="K17" s="255">
        <f t="shared" si="8"/>
        <v>37</v>
      </c>
      <c r="L17" s="258">
        <f t="shared" si="8"/>
        <v>35</v>
      </c>
      <c r="M17" s="257">
        <f t="shared" si="8"/>
        <v>2</v>
      </c>
      <c r="N17" s="255">
        <f t="shared" si="8"/>
        <v>107</v>
      </c>
      <c r="O17" s="258">
        <f t="shared" si="8"/>
        <v>65</v>
      </c>
      <c r="P17" s="257">
        <f t="shared" si="8"/>
        <v>42</v>
      </c>
      <c r="Q17" s="255">
        <f t="shared" si="8"/>
        <v>0</v>
      </c>
      <c r="R17" s="258">
        <f t="shared" si="8"/>
        <v>0</v>
      </c>
      <c r="S17" s="259">
        <f t="shared" si="8"/>
        <v>0</v>
      </c>
      <c r="T17" s="255">
        <f t="shared" si="8"/>
        <v>1</v>
      </c>
      <c r="U17" s="258">
        <f t="shared" si="8"/>
        <v>1</v>
      </c>
      <c r="V17" s="257">
        <f t="shared" si="8"/>
        <v>0</v>
      </c>
      <c r="W17" s="21"/>
      <c r="X17" s="39"/>
      <c r="Y17" s="39"/>
      <c r="Z17" s="3"/>
    </row>
    <row r="18" spans="1:25" s="30" customFormat="1" ht="35.2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21"/>
      <c r="X18" s="21"/>
      <c r="Y18" s="21"/>
    </row>
    <row r="19" ht="13.5">
      <c r="W19" s="21"/>
    </row>
    <row r="20" ht="13.5">
      <c r="W20" s="21"/>
    </row>
    <row r="21" ht="11.25" customHeight="1">
      <c r="W21" s="21"/>
    </row>
    <row r="22" ht="13.5">
      <c r="W22" s="21"/>
    </row>
    <row r="23" ht="13.5">
      <c r="W23" s="21"/>
    </row>
    <row r="24" ht="13.5">
      <c r="W24" s="21"/>
    </row>
    <row r="25" ht="13.5">
      <c r="W25" s="21"/>
    </row>
    <row r="26" ht="13.5">
      <c r="W26" s="21"/>
    </row>
    <row r="27" ht="13.5">
      <c r="W27" s="21"/>
    </row>
    <row r="28" ht="13.5">
      <c r="W28" s="21"/>
    </row>
    <row r="29" ht="13.5">
      <c r="W29" s="21"/>
    </row>
    <row r="30" ht="13.5">
      <c r="W30" s="21"/>
    </row>
    <row r="31" ht="13.5">
      <c r="W31" s="21"/>
    </row>
    <row r="32" ht="13.5">
      <c r="W32" s="21"/>
    </row>
    <row r="33" ht="13.5">
      <c r="W33" s="21"/>
    </row>
    <row r="34" ht="13.5">
      <c r="W34" s="21"/>
    </row>
    <row r="35" ht="13.5">
      <c r="W35" s="21"/>
    </row>
    <row r="36" ht="13.5">
      <c r="W36" s="21"/>
    </row>
    <row r="37" ht="13.5">
      <c r="W37" s="21"/>
    </row>
    <row r="38" ht="13.5">
      <c r="W38" s="21"/>
    </row>
    <row r="39" ht="13.5">
      <c r="W39" s="20"/>
    </row>
  </sheetData>
  <sheetProtection/>
  <mergeCells count="13">
    <mergeCell ref="K3:M3"/>
    <mergeCell ref="N3:P3"/>
    <mergeCell ref="Q3:S3"/>
    <mergeCell ref="T3:V3"/>
    <mergeCell ref="X3:X4"/>
    <mergeCell ref="Y3:Y4"/>
    <mergeCell ref="A2:A3"/>
    <mergeCell ref="B2:M2"/>
    <mergeCell ref="N2:V2"/>
    <mergeCell ref="X2:Y2"/>
    <mergeCell ref="B3:D3"/>
    <mergeCell ref="E3:G3"/>
    <mergeCell ref="H3:J3"/>
  </mergeCells>
  <printOptions/>
  <pageMargins left="0.58" right="0.1968503937007874" top="0.7086614173228347" bottom="0.5118110236220472" header="0.5118110236220472" footer="0.4330708661417323"/>
  <pageSetup fitToHeight="1" fitToWidth="1" horizontalDpi="1200" verticalDpi="1200" orientation="landscape" paperSize="9" scale="91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showZeros="0" zoomScale="70" zoomScaleNormal="70" zoomScalePageLayoutView="0" workbookViewId="0" topLeftCell="A1">
      <selection activeCell="S56" sqref="S56"/>
    </sheetView>
  </sheetViews>
  <sheetFormatPr defaultColWidth="9.00390625" defaultRowHeight="13.5"/>
  <cols>
    <col min="1" max="1" width="6.25390625" style="4" customWidth="1"/>
    <col min="2" max="13" width="5.875" style="1" customWidth="1"/>
    <col min="14" max="16" width="6.50390625" style="1" bestFit="1" customWidth="1"/>
    <col min="17" max="22" width="5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28" t="s">
        <v>127</v>
      </c>
      <c r="M1" s="55"/>
      <c r="V1" s="29" t="s">
        <v>88</v>
      </c>
      <c r="Y1" s="9"/>
    </row>
    <row r="2" spans="1:25" s="6" customFormat="1" ht="24" customHeight="1">
      <c r="A2" s="351"/>
      <c r="B2" s="361" t="s">
        <v>93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361" t="s">
        <v>94</v>
      </c>
      <c r="O2" s="362"/>
      <c r="P2" s="362"/>
      <c r="Q2" s="362"/>
      <c r="R2" s="362"/>
      <c r="S2" s="362"/>
      <c r="T2" s="362"/>
      <c r="U2" s="362"/>
      <c r="V2" s="363"/>
      <c r="X2" s="364" t="s">
        <v>8</v>
      </c>
      <c r="Y2" s="365"/>
    </row>
    <row r="3" spans="1:26" s="8" customFormat="1" ht="200.25" customHeight="1">
      <c r="A3" s="360"/>
      <c r="B3" s="355" t="s">
        <v>78</v>
      </c>
      <c r="C3" s="356"/>
      <c r="D3" s="357"/>
      <c r="E3" s="366" t="s">
        <v>128</v>
      </c>
      <c r="F3" s="356"/>
      <c r="G3" s="357"/>
      <c r="H3" s="355" t="s">
        <v>75</v>
      </c>
      <c r="I3" s="356"/>
      <c r="J3" s="357"/>
      <c r="K3" s="356" t="s">
        <v>24</v>
      </c>
      <c r="L3" s="356"/>
      <c r="M3" s="357"/>
      <c r="N3" s="366" t="s">
        <v>129</v>
      </c>
      <c r="O3" s="367"/>
      <c r="P3" s="368"/>
      <c r="Q3" s="366" t="s">
        <v>130</v>
      </c>
      <c r="R3" s="367"/>
      <c r="S3" s="368"/>
      <c r="T3" s="355" t="s">
        <v>25</v>
      </c>
      <c r="U3" s="356"/>
      <c r="V3" s="357"/>
      <c r="W3" s="7"/>
      <c r="X3" s="358" t="s">
        <v>131</v>
      </c>
      <c r="Y3" s="359" t="s">
        <v>81</v>
      </c>
      <c r="Z3" s="7"/>
    </row>
    <row r="4" spans="1:26" ht="18.75" customHeight="1">
      <c r="A4" s="38" t="s">
        <v>22</v>
      </c>
      <c r="B4" s="239" t="s">
        <v>72</v>
      </c>
      <c r="C4" s="240" t="s">
        <v>73</v>
      </c>
      <c r="D4" s="241" t="s">
        <v>74</v>
      </c>
      <c r="E4" s="239" t="s">
        <v>72</v>
      </c>
      <c r="F4" s="242" t="s">
        <v>73</v>
      </c>
      <c r="G4" s="241" t="s">
        <v>74</v>
      </c>
      <c r="H4" s="239" t="s">
        <v>72</v>
      </c>
      <c r="I4" s="242" t="s">
        <v>73</v>
      </c>
      <c r="J4" s="241" t="s">
        <v>74</v>
      </c>
      <c r="K4" s="240" t="s">
        <v>72</v>
      </c>
      <c r="L4" s="242" t="s">
        <v>73</v>
      </c>
      <c r="M4" s="241" t="s">
        <v>74</v>
      </c>
      <c r="N4" s="239" t="s">
        <v>72</v>
      </c>
      <c r="O4" s="242" t="s">
        <v>73</v>
      </c>
      <c r="P4" s="241" t="s">
        <v>74</v>
      </c>
      <c r="Q4" s="239" t="s">
        <v>72</v>
      </c>
      <c r="R4" s="242" t="s">
        <v>73</v>
      </c>
      <c r="S4" s="260" t="s">
        <v>74</v>
      </c>
      <c r="T4" s="239" t="s">
        <v>72</v>
      </c>
      <c r="U4" s="242" t="s">
        <v>73</v>
      </c>
      <c r="V4" s="241" t="s">
        <v>74</v>
      </c>
      <c r="W4" s="21"/>
      <c r="X4" s="369"/>
      <c r="Y4" s="359"/>
      <c r="Z4" s="2"/>
    </row>
    <row r="5" spans="1:26" ht="25.5" customHeight="1">
      <c r="A5" s="31" t="s">
        <v>82</v>
      </c>
      <c r="B5" s="261">
        <f>'2-2-4月報_月別患者数 '!B5/11</f>
        <v>0.7272727272727273</v>
      </c>
      <c r="C5" s="262">
        <f>'2-2-4月報_月別患者数 '!C5/11</f>
        <v>0.2727272727272727</v>
      </c>
      <c r="D5" s="263">
        <f>'2-2-4月報_月別患者数 '!D5/11</f>
        <v>0.45454545454545453</v>
      </c>
      <c r="E5" s="261">
        <f>'2-2-4月報_月別患者数 '!E5/11</f>
        <v>0.09090909090909091</v>
      </c>
      <c r="F5" s="264">
        <f>'2-2-4月報_月別患者数 '!F5/11</f>
        <v>0.09090909090909091</v>
      </c>
      <c r="G5" s="263">
        <f>'2-2-4月報_月別患者数 '!G5/11</f>
        <v>0</v>
      </c>
      <c r="H5" s="261">
        <f>'2-2-4月報_月別患者数 '!H5/11</f>
        <v>0.2727272727272727</v>
      </c>
      <c r="I5" s="264">
        <f>'2-2-4月報_月別患者数 '!I5/11</f>
        <v>0.2727272727272727</v>
      </c>
      <c r="J5" s="263">
        <f>'2-2-4月報_月別患者数 '!J5/11</f>
        <v>0</v>
      </c>
      <c r="K5" s="262">
        <f>'2-2-4月報_月別患者数 '!K5/11</f>
        <v>0.18181818181818182</v>
      </c>
      <c r="L5" s="264">
        <f>'2-2-4月報_月別患者数 '!L5/11</f>
        <v>0.18181818181818182</v>
      </c>
      <c r="M5" s="263">
        <f>'2-2-4月報_月別患者数 '!M5/11</f>
        <v>0</v>
      </c>
      <c r="N5" s="265">
        <f>'2-2-4月報_月別患者数 '!N5/6</f>
        <v>1.3333333333333333</v>
      </c>
      <c r="O5" s="266">
        <f>'2-2-4月報_月別患者数 '!O5/6</f>
        <v>0.5</v>
      </c>
      <c r="P5" s="267">
        <f>'2-2-4月報_月別患者数 '!P5/6</f>
        <v>0.8333333333333334</v>
      </c>
      <c r="Q5" s="265">
        <f>'2-2-4月報_月別患者数 '!Q5/6</f>
        <v>0</v>
      </c>
      <c r="R5" s="268">
        <f>'2-2-4月報_月別患者数 '!R5/6</f>
        <v>0</v>
      </c>
      <c r="S5" s="267">
        <f>'2-2-4月報_月別患者数 '!S5/6</f>
        <v>0</v>
      </c>
      <c r="T5" s="269">
        <f>'2-2-4月報_月別患者数 '!T5/6</f>
        <v>0</v>
      </c>
      <c r="U5" s="270">
        <f>'2-2-4月報_月別患者数 '!U5/6</f>
        <v>0</v>
      </c>
      <c r="V5" s="271">
        <f>'2-2-4月報_月別患者数 '!V5/6</f>
        <v>0</v>
      </c>
      <c r="W5" s="21"/>
      <c r="X5" s="40">
        <v>11</v>
      </c>
      <c r="Y5" s="41">
        <v>6</v>
      </c>
      <c r="Z5" s="2"/>
    </row>
    <row r="6" spans="1:26" ht="25.5" customHeight="1">
      <c r="A6" s="32" t="s">
        <v>105</v>
      </c>
      <c r="B6" s="265">
        <f>'2-2-4月報_月別患者数 '!B6/11</f>
        <v>0.5454545454545454</v>
      </c>
      <c r="C6" s="266">
        <f>'2-2-4月報_月別患者数 '!C6/11</f>
        <v>0.2727272727272727</v>
      </c>
      <c r="D6" s="272">
        <f>'2-2-4月報_月別患者数 '!D6/11</f>
        <v>0.2727272727272727</v>
      </c>
      <c r="E6" s="265">
        <f>'2-2-4月報_月別患者数 '!E6/11</f>
        <v>0.2727272727272727</v>
      </c>
      <c r="F6" s="268">
        <f>'2-2-4月報_月別患者数 '!F6/11</f>
        <v>0.18181818181818182</v>
      </c>
      <c r="G6" s="272">
        <f>'2-2-4月報_月別患者数 '!G6/11</f>
        <v>0.09090909090909091</v>
      </c>
      <c r="H6" s="265">
        <f>'2-2-4月報_月別患者数 '!H6/11</f>
        <v>0.09090909090909091</v>
      </c>
      <c r="I6" s="268">
        <f>'2-2-4月報_月別患者数 '!I6/11</f>
        <v>0.09090909090909091</v>
      </c>
      <c r="J6" s="272">
        <f>'2-2-4月報_月別患者数 '!J6/11</f>
        <v>0</v>
      </c>
      <c r="K6" s="266">
        <f>'2-2-4月報_月別患者数 '!K6/11</f>
        <v>0.45454545454545453</v>
      </c>
      <c r="L6" s="268">
        <f>'2-2-4月報_月別患者数 '!L6/11</f>
        <v>0.45454545454545453</v>
      </c>
      <c r="M6" s="272">
        <f>'2-2-4月報_月別患者数 '!M6/11</f>
        <v>0</v>
      </c>
      <c r="N6" s="265">
        <f>'2-2-4月報_月別患者数 '!N6/6</f>
        <v>1.6666666666666667</v>
      </c>
      <c r="O6" s="266">
        <f>'2-2-4月報_月別患者数 '!O6/6</f>
        <v>1</v>
      </c>
      <c r="P6" s="267">
        <f>'2-2-4月報_月別患者数 '!P6/6</f>
        <v>0.6666666666666666</v>
      </c>
      <c r="Q6" s="265">
        <f>'2-2-4月報_月別患者数 '!Q6/6</f>
        <v>0</v>
      </c>
      <c r="R6" s="268">
        <f>'2-2-4月報_月別患者数 '!R6/6</f>
        <v>0</v>
      </c>
      <c r="S6" s="267">
        <f>'2-2-4月報_月別患者数 '!S6/6</f>
        <v>0</v>
      </c>
      <c r="T6" s="265">
        <f>'2-2-4月報_月別患者数 '!T6/6</f>
        <v>0</v>
      </c>
      <c r="U6" s="268">
        <f>'2-2-4月報_月別患者数 '!U6/6</f>
        <v>0</v>
      </c>
      <c r="V6" s="272">
        <f>'2-2-4月報_月別患者数 '!V6/6</f>
        <v>0</v>
      </c>
      <c r="W6" s="21"/>
      <c r="X6" s="42">
        <v>11</v>
      </c>
      <c r="Y6" s="43">
        <v>6</v>
      </c>
      <c r="Z6" s="2"/>
    </row>
    <row r="7" spans="1:26" ht="25.5" customHeight="1">
      <c r="A7" s="32" t="s">
        <v>106</v>
      </c>
      <c r="B7" s="265">
        <f>'2-2-4月報_月別患者数 '!B7/11</f>
        <v>0.9090909090909091</v>
      </c>
      <c r="C7" s="266">
        <f>'2-2-4月報_月別患者数 '!C7/11</f>
        <v>0.45454545454545453</v>
      </c>
      <c r="D7" s="272">
        <f>'2-2-4月報_月別患者数 '!D7/11</f>
        <v>0.45454545454545453</v>
      </c>
      <c r="E7" s="265">
        <f>'2-2-4月報_月別患者数 '!E7/11</f>
        <v>0</v>
      </c>
      <c r="F7" s="268">
        <f>'2-2-4月報_月別患者数 '!F7/11</f>
        <v>0</v>
      </c>
      <c r="G7" s="272">
        <f>'2-2-4月報_月別患者数 '!G7/11</f>
        <v>0</v>
      </c>
      <c r="H7" s="265">
        <f>'2-2-4月報_月別患者数 '!H7/11</f>
        <v>0.09090909090909091</v>
      </c>
      <c r="I7" s="268">
        <f>'2-2-4月報_月別患者数 '!I7/11</f>
        <v>0.09090909090909091</v>
      </c>
      <c r="J7" s="272">
        <f>'2-2-4月報_月別患者数 '!J7/11</f>
        <v>0</v>
      </c>
      <c r="K7" s="266">
        <f>'2-2-4月報_月別患者数 '!K7/11</f>
        <v>0.45454545454545453</v>
      </c>
      <c r="L7" s="268">
        <f>'2-2-4月報_月別患者数 '!L7/11</f>
        <v>0.36363636363636365</v>
      </c>
      <c r="M7" s="272">
        <f>'2-2-4月報_月別患者数 '!M7/11</f>
        <v>0.09090909090909091</v>
      </c>
      <c r="N7" s="265">
        <f>'2-2-4月報_月別患者数 '!N7/6</f>
        <v>1.1666666666666667</v>
      </c>
      <c r="O7" s="266">
        <f>'2-2-4月報_月別患者数 '!O7/6</f>
        <v>0.6666666666666666</v>
      </c>
      <c r="P7" s="267">
        <f>'2-2-4月報_月別患者数 '!P7/6</f>
        <v>0.5</v>
      </c>
      <c r="Q7" s="265">
        <f>'2-2-4月報_月別患者数 '!Q7/6</f>
        <v>0</v>
      </c>
      <c r="R7" s="268">
        <f>'2-2-4月報_月別患者数 '!R7/6</f>
        <v>0</v>
      </c>
      <c r="S7" s="267">
        <f>'2-2-4月報_月別患者数 '!S7/6</f>
        <v>0</v>
      </c>
      <c r="T7" s="265">
        <f>'2-2-4月報_月別患者数 '!T7/6</f>
        <v>0</v>
      </c>
      <c r="U7" s="268">
        <f>'2-2-4月報_月別患者数 '!U7/6</f>
        <v>0</v>
      </c>
      <c r="V7" s="272">
        <f>'2-2-4月報_月別患者数 '!V7/6</f>
        <v>0</v>
      </c>
      <c r="W7" s="21"/>
      <c r="X7" s="42">
        <v>11</v>
      </c>
      <c r="Y7" s="43">
        <v>6</v>
      </c>
      <c r="Z7" s="2"/>
    </row>
    <row r="8" spans="1:26" ht="25.5" customHeight="1">
      <c r="A8" s="32" t="s">
        <v>107</v>
      </c>
      <c r="B8" s="265">
        <f>'2-2-4月報_月別患者数 '!B8/11</f>
        <v>0.45454545454545453</v>
      </c>
      <c r="C8" s="266">
        <f>'2-2-4月報_月別患者数 '!C8/11</f>
        <v>0.18181818181818182</v>
      </c>
      <c r="D8" s="272">
        <f>'2-2-4月報_月別患者数 '!D8/11</f>
        <v>0.2727272727272727</v>
      </c>
      <c r="E8" s="265">
        <f>'2-2-4月報_月別患者数 '!E8/11</f>
        <v>0.36363636363636365</v>
      </c>
      <c r="F8" s="268">
        <f>'2-2-4月報_月別患者数 '!F8/11</f>
        <v>0.18181818181818182</v>
      </c>
      <c r="G8" s="272">
        <f>'2-2-4月報_月別患者数 '!G8/11</f>
        <v>0.18181818181818182</v>
      </c>
      <c r="H8" s="265">
        <f>'2-2-4月報_月別患者数 '!H8/11</f>
        <v>0.18181818181818182</v>
      </c>
      <c r="I8" s="268">
        <f>'2-2-4月報_月別患者数 '!I8/11</f>
        <v>0.18181818181818182</v>
      </c>
      <c r="J8" s="272">
        <f>'2-2-4月報_月別患者数 '!J8/11</f>
        <v>0</v>
      </c>
      <c r="K8" s="266">
        <f>'2-2-4月報_月別患者数 '!K8/11</f>
        <v>0.09090909090909091</v>
      </c>
      <c r="L8" s="268">
        <f>'2-2-4月報_月別患者数 '!L8/11</f>
        <v>0.09090909090909091</v>
      </c>
      <c r="M8" s="272">
        <f>'2-2-4月報_月別患者数 '!M8/11</f>
        <v>0</v>
      </c>
      <c r="N8" s="265">
        <f>'2-2-4月報_月別患者数 '!N8/6</f>
        <v>2</v>
      </c>
      <c r="O8" s="266">
        <f>'2-2-4月報_月別患者数 '!O8/6</f>
        <v>1.3333333333333333</v>
      </c>
      <c r="P8" s="267">
        <f>'2-2-4月報_月別患者数 '!P8/6</f>
        <v>0.6666666666666666</v>
      </c>
      <c r="Q8" s="265">
        <f>'2-2-4月報_月別患者数 '!Q8/6</f>
        <v>0</v>
      </c>
      <c r="R8" s="268">
        <f>'2-2-4月報_月別患者数 '!R8/6</f>
        <v>0</v>
      </c>
      <c r="S8" s="267">
        <f>'2-2-4月報_月別患者数 '!S8/6</f>
        <v>0</v>
      </c>
      <c r="T8" s="265">
        <f>'2-2-4月報_月別患者数 '!T8/6</f>
        <v>0</v>
      </c>
      <c r="U8" s="268">
        <f>'2-2-4月報_月別患者数 '!U8/6</f>
        <v>0</v>
      </c>
      <c r="V8" s="272">
        <f>'2-2-4月報_月別患者数 '!V8/6</f>
        <v>0</v>
      </c>
      <c r="W8" s="21"/>
      <c r="X8" s="42">
        <v>11</v>
      </c>
      <c r="Y8" s="43">
        <v>6</v>
      </c>
      <c r="Z8" s="2"/>
    </row>
    <row r="9" spans="1:26" ht="25.5" customHeight="1">
      <c r="A9" s="32" t="s">
        <v>132</v>
      </c>
      <c r="B9" s="265">
        <f>'2-2-4月報_月別患者数 '!B9/11</f>
        <v>0.7272727272727273</v>
      </c>
      <c r="C9" s="266">
        <f>'2-2-4月報_月別患者数 '!C9/11</f>
        <v>0.45454545454545453</v>
      </c>
      <c r="D9" s="272">
        <f>'2-2-4月報_月別患者数 '!D9/11</f>
        <v>0.2727272727272727</v>
      </c>
      <c r="E9" s="265">
        <f>'2-2-4月報_月別患者数 '!E9/11</f>
        <v>0.09090909090909091</v>
      </c>
      <c r="F9" s="268">
        <f>'2-2-4月報_月別患者数 '!F9/11</f>
        <v>0.09090909090909091</v>
      </c>
      <c r="G9" s="272">
        <f>'2-2-4月報_月別患者数 '!G9/11</f>
        <v>0</v>
      </c>
      <c r="H9" s="265">
        <f>'2-2-4月報_月別患者数 '!H9/11</f>
        <v>0</v>
      </c>
      <c r="I9" s="268">
        <f>'2-2-4月報_月別患者数 '!I9/11</f>
        <v>0</v>
      </c>
      <c r="J9" s="272">
        <f>'2-2-4月報_月別患者数 '!J9/11</f>
        <v>0</v>
      </c>
      <c r="K9" s="266">
        <f>'2-2-4月報_月別患者数 '!K9/11</f>
        <v>0.18181818181818182</v>
      </c>
      <c r="L9" s="268">
        <f>'2-2-4月報_月別患者数 '!L9/11</f>
        <v>0.18181818181818182</v>
      </c>
      <c r="M9" s="272">
        <f>'2-2-4月報_月別患者数 '!M9/11</f>
        <v>0</v>
      </c>
      <c r="N9" s="265">
        <f>'2-2-4月報_月別患者数 '!N9/6</f>
        <v>1.8333333333333333</v>
      </c>
      <c r="O9" s="266">
        <f>'2-2-4月報_月別患者数 '!O9/6</f>
        <v>0.6666666666666666</v>
      </c>
      <c r="P9" s="267">
        <f>'2-2-4月報_月別患者数 '!P9/6</f>
        <v>1.1666666666666667</v>
      </c>
      <c r="Q9" s="265">
        <f>'2-2-4月報_月別患者数 '!Q9/6</f>
        <v>0</v>
      </c>
      <c r="R9" s="268">
        <f>'2-2-4月報_月別患者数 '!R9/6</f>
        <v>0</v>
      </c>
      <c r="S9" s="267">
        <f>'2-2-4月報_月別患者数 '!S9/6</f>
        <v>0</v>
      </c>
      <c r="T9" s="265">
        <f>'2-2-4月報_月別患者数 '!T9/6</f>
        <v>0</v>
      </c>
      <c r="U9" s="268">
        <f>'2-2-4月報_月別患者数 '!U9/6</f>
        <v>0</v>
      </c>
      <c r="V9" s="272">
        <f>'2-2-4月報_月別患者数 '!V9/6</f>
        <v>0</v>
      </c>
      <c r="W9" s="21"/>
      <c r="X9" s="42">
        <v>11</v>
      </c>
      <c r="Y9" s="43">
        <v>6</v>
      </c>
      <c r="Z9" s="2"/>
    </row>
    <row r="10" spans="1:26" ht="25.5" customHeight="1">
      <c r="A10" s="32" t="s">
        <v>76</v>
      </c>
      <c r="B10" s="265">
        <f>'2-2-4月報_月別患者数 '!B10/11</f>
        <v>0.8181818181818182</v>
      </c>
      <c r="C10" s="266">
        <f>'2-2-4月報_月別患者数 '!C10/11</f>
        <v>0.36363636363636365</v>
      </c>
      <c r="D10" s="272">
        <f>'2-2-4月報_月別患者数 '!D10/11</f>
        <v>0.45454545454545453</v>
      </c>
      <c r="E10" s="265">
        <f>'2-2-4月報_月別患者数 '!E10/11</f>
        <v>0.5454545454545454</v>
      </c>
      <c r="F10" s="268">
        <f>'2-2-4月報_月別患者数 '!F10/11</f>
        <v>0.2727272727272727</v>
      </c>
      <c r="G10" s="272">
        <f>'2-2-4月報_月別患者数 '!G10/11</f>
        <v>0.2727272727272727</v>
      </c>
      <c r="H10" s="265">
        <f>'2-2-4月報_月別患者数 '!H10/11</f>
        <v>0</v>
      </c>
      <c r="I10" s="268">
        <f>'2-2-4月報_月別患者数 '!I10/11</f>
        <v>0</v>
      </c>
      <c r="J10" s="272">
        <f>'2-2-4月報_月別患者数 '!J10/11</f>
        <v>0</v>
      </c>
      <c r="K10" s="266">
        <f>'2-2-4月報_月別患者数 '!K10/11</f>
        <v>0.5454545454545454</v>
      </c>
      <c r="L10" s="268">
        <f>'2-2-4月報_月別患者数 '!L10/11</f>
        <v>0.5454545454545454</v>
      </c>
      <c r="M10" s="272">
        <f>'2-2-4月報_月別患者数 '!M10/11</f>
        <v>0</v>
      </c>
      <c r="N10" s="265">
        <f>'2-2-4月報_月別患者数 '!N10/6</f>
        <v>1.8333333333333333</v>
      </c>
      <c r="O10" s="266">
        <f>'2-2-4月報_月別患者数 '!O10/6</f>
        <v>1.1666666666666667</v>
      </c>
      <c r="P10" s="267">
        <f>'2-2-4月報_月別患者数 '!P10/6</f>
        <v>0.6666666666666666</v>
      </c>
      <c r="Q10" s="265">
        <f>'2-2-4月報_月別患者数 '!Q10/6</f>
        <v>0</v>
      </c>
      <c r="R10" s="268">
        <f>'2-2-4月報_月別患者数 '!R10/6</f>
        <v>0</v>
      </c>
      <c r="S10" s="267">
        <f>'2-2-4月報_月別患者数 '!S10/6</f>
        <v>0</v>
      </c>
      <c r="T10" s="265">
        <f>'2-2-4月報_月別患者数 '!T10/6</f>
        <v>0</v>
      </c>
      <c r="U10" s="268">
        <f>'2-2-4月報_月別患者数 '!U10/6</f>
        <v>0</v>
      </c>
      <c r="V10" s="272">
        <f>'2-2-4月報_月別患者数 '!V10/6</f>
        <v>0</v>
      </c>
      <c r="W10" s="21"/>
      <c r="X10" s="42">
        <v>11</v>
      </c>
      <c r="Y10" s="43">
        <v>6</v>
      </c>
      <c r="Z10" s="2"/>
    </row>
    <row r="11" spans="1:26" ht="25.5" customHeight="1">
      <c r="A11" s="32" t="s">
        <v>83</v>
      </c>
      <c r="B11" s="265">
        <f>'2-2-4月報_月別患者数 '!B11/11</f>
        <v>0.5454545454545454</v>
      </c>
      <c r="C11" s="266">
        <f>'2-2-4月報_月別患者数 '!C11/11</f>
        <v>0.36363636363636365</v>
      </c>
      <c r="D11" s="272">
        <f>'2-2-4月報_月別患者数 '!D11/11</f>
        <v>0.18181818181818182</v>
      </c>
      <c r="E11" s="265">
        <f>'2-2-4月報_月別患者数 '!E11/11</f>
        <v>0.18181818181818182</v>
      </c>
      <c r="F11" s="268">
        <f>'2-2-4月報_月別患者数 '!F11/11</f>
        <v>0.18181818181818182</v>
      </c>
      <c r="G11" s="272">
        <f>'2-2-4月報_月別患者数 '!G11/11</f>
        <v>0</v>
      </c>
      <c r="H11" s="265">
        <f>'2-2-4月報_月別患者数 '!H11/11</f>
        <v>0</v>
      </c>
      <c r="I11" s="268">
        <f>'2-2-4月報_月別患者数 '!I11/11</f>
        <v>0</v>
      </c>
      <c r="J11" s="272">
        <f>'2-2-4月報_月別患者数 '!J11/11</f>
        <v>0</v>
      </c>
      <c r="K11" s="266">
        <f>'2-2-4月報_月別患者数 '!K11/11</f>
        <v>0.2727272727272727</v>
      </c>
      <c r="L11" s="268">
        <f>'2-2-4月報_月別患者数 '!L11/11</f>
        <v>0.2727272727272727</v>
      </c>
      <c r="M11" s="272">
        <f>'2-2-4月報_月別患者数 '!M11/11</f>
        <v>0</v>
      </c>
      <c r="N11" s="265">
        <f>'2-2-4月報_月別患者数 '!N11/6</f>
        <v>1.8333333333333333</v>
      </c>
      <c r="O11" s="266">
        <f>'2-2-4月報_月別患者数 '!O11/6</f>
        <v>1.1666666666666667</v>
      </c>
      <c r="P11" s="267">
        <f>'2-2-4月報_月別患者数 '!P11/6</f>
        <v>0.6666666666666666</v>
      </c>
      <c r="Q11" s="265">
        <f>'2-2-4月報_月別患者数 '!Q11/6</f>
        <v>0</v>
      </c>
      <c r="R11" s="268">
        <f>'2-2-4月報_月別患者数 '!R11/6</f>
        <v>0</v>
      </c>
      <c r="S11" s="267">
        <f>'2-2-4月報_月別患者数 '!S11/6</f>
        <v>0</v>
      </c>
      <c r="T11" s="265">
        <f>'2-2-4月報_月別患者数 '!T11/6</f>
        <v>0</v>
      </c>
      <c r="U11" s="268">
        <f>'2-2-4月報_月別患者数 '!U11/6</f>
        <v>0</v>
      </c>
      <c r="V11" s="272">
        <f>'2-2-4月報_月別患者数 '!V11/6</f>
        <v>0</v>
      </c>
      <c r="W11" s="21"/>
      <c r="X11" s="42">
        <v>11</v>
      </c>
      <c r="Y11" s="43">
        <v>6</v>
      </c>
      <c r="Z11" s="2"/>
    </row>
    <row r="12" spans="1:26" ht="25.5" customHeight="1">
      <c r="A12" s="32" t="s">
        <v>84</v>
      </c>
      <c r="B12" s="265">
        <f>'2-2-4月報_月別患者数 '!B12/11</f>
        <v>0.5454545454545454</v>
      </c>
      <c r="C12" s="266">
        <f>'2-2-4月報_月別患者数 '!C12/11</f>
        <v>0.36363636363636365</v>
      </c>
      <c r="D12" s="272">
        <f>'2-2-4月報_月別患者数 '!D12/11</f>
        <v>0.18181818181818182</v>
      </c>
      <c r="E12" s="265">
        <f>'2-2-4月報_月別患者数 '!E12/11</f>
        <v>0.2727272727272727</v>
      </c>
      <c r="F12" s="268">
        <f>'2-2-4月報_月別患者数 '!F12/11</f>
        <v>0.2727272727272727</v>
      </c>
      <c r="G12" s="272">
        <f>'2-2-4月報_月別患者数 '!G12/11</f>
        <v>0</v>
      </c>
      <c r="H12" s="265">
        <f>'2-2-4月報_月別患者数 '!H12/11</f>
        <v>0</v>
      </c>
      <c r="I12" s="268">
        <f>'2-2-4月報_月別患者数 '!I12/11</f>
        <v>0</v>
      </c>
      <c r="J12" s="272">
        <f>'2-2-4月報_月別患者数 '!J12/11</f>
        <v>0</v>
      </c>
      <c r="K12" s="266">
        <f>'2-2-4月報_月別患者数 '!K12/11</f>
        <v>0.18181818181818182</v>
      </c>
      <c r="L12" s="268">
        <f>'2-2-4月報_月別患者数 '!L12/11</f>
        <v>0.09090909090909091</v>
      </c>
      <c r="M12" s="272">
        <f>'2-2-4月報_月別患者数 '!M12/11</f>
        <v>0.09090909090909091</v>
      </c>
      <c r="N12" s="265">
        <f>'2-2-4月報_月別患者数 '!N12/6</f>
        <v>2.1666666666666665</v>
      </c>
      <c r="O12" s="266">
        <f>'2-2-4月報_月別患者数 '!O12/6</f>
        <v>1.3333333333333333</v>
      </c>
      <c r="P12" s="267">
        <f>'2-2-4月報_月別患者数 '!P12/6</f>
        <v>0.8333333333333334</v>
      </c>
      <c r="Q12" s="265">
        <f>'2-2-4月報_月別患者数 '!Q12/6</f>
        <v>0</v>
      </c>
      <c r="R12" s="268">
        <f>'2-2-4月報_月別患者数 '!R12/6</f>
        <v>0</v>
      </c>
      <c r="S12" s="267">
        <f>'2-2-4月報_月別患者数 '!S12/6</f>
        <v>0</v>
      </c>
      <c r="T12" s="265">
        <f>'2-2-4月報_月別患者数 '!T12/6</f>
        <v>0</v>
      </c>
      <c r="U12" s="268">
        <f>'2-2-4月報_月別患者数 '!U12/6</f>
        <v>0</v>
      </c>
      <c r="V12" s="272">
        <f>'2-2-4月報_月別患者数 '!V12/6</f>
        <v>0</v>
      </c>
      <c r="W12" s="21"/>
      <c r="X12" s="42">
        <v>11</v>
      </c>
      <c r="Y12" s="43">
        <v>6</v>
      </c>
      <c r="Z12" s="2"/>
    </row>
    <row r="13" spans="1:26" ht="25.5" customHeight="1">
      <c r="A13" s="32" t="s">
        <v>133</v>
      </c>
      <c r="B13" s="265">
        <f>'2-2-4月報_月別患者数 '!B13/11</f>
        <v>1</v>
      </c>
      <c r="C13" s="266">
        <f>'2-2-4月報_月別患者数 '!C13/11</f>
        <v>0.5454545454545454</v>
      </c>
      <c r="D13" s="272">
        <f>'2-2-4月報_月別患者数 '!D13/11</f>
        <v>0.45454545454545453</v>
      </c>
      <c r="E13" s="265">
        <f>'2-2-4月報_月別患者数 '!E13/11</f>
        <v>0.09090909090909091</v>
      </c>
      <c r="F13" s="268">
        <f>'2-2-4月報_月別患者数 '!F13/11</f>
        <v>0.09090909090909091</v>
      </c>
      <c r="G13" s="272">
        <f>'2-2-4月報_月別患者数 '!G13/11</f>
        <v>0</v>
      </c>
      <c r="H13" s="265">
        <f>'2-2-4月報_月別患者数 '!H13/11</f>
        <v>0.09090909090909091</v>
      </c>
      <c r="I13" s="268">
        <f>'2-2-4月報_月別患者数 '!I13/11</f>
        <v>0.09090909090909091</v>
      </c>
      <c r="J13" s="272">
        <f>'2-2-4月報_月別患者数 '!J13/11</f>
        <v>0</v>
      </c>
      <c r="K13" s="266">
        <f>'2-2-4月報_月別患者数 '!K13/11</f>
        <v>0.09090909090909091</v>
      </c>
      <c r="L13" s="268">
        <f>'2-2-4月報_月別患者数 '!L13/11</f>
        <v>0.09090909090909091</v>
      </c>
      <c r="M13" s="272">
        <f>'2-2-4月報_月別患者数 '!M13/11</f>
        <v>0</v>
      </c>
      <c r="N13" s="265">
        <f>'2-2-4月報_月別患者数 '!N13/6</f>
        <v>1.3333333333333333</v>
      </c>
      <c r="O13" s="266">
        <f>'2-2-4月報_月別患者数 '!O13/6</f>
        <v>0.8333333333333334</v>
      </c>
      <c r="P13" s="267">
        <f>'2-2-4月報_月別患者数 '!P13/6</f>
        <v>0.5</v>
      </c>
      <c r="Q13" s="265">
        <f>'2-2-4月報_月別患者数 '!Q13/6</f>
        <v>0</v>
      </c>
      <c r="R13" s="268">
        <f>'2-2-4月報_月別患者数 '!R13/6</f>
        <v>0</v>
      </c>
      <c r="S13" s="267">
        <f>'2-2-4月報_月別患者数 '!S13/6</f>
        <v>0</v>
      </c>
      <c r="T13" s="265">
        <f>'2-2-4月報_月別患者数 '!T13/6</f>
        <v>0</v>
      </c>
      <c r="U13" s="268">
        <f>'2-2-4月報_月別患者数 '!U13/6</f>
        <v>0</v>
      </c>
      <c r="V13" s="272">
        <f>'2-2-4月報_月別患者数 '!V13/6</f>
        <v>0</v>
      </c>
      <c r="W13" s="21"/>
      <c r="X13" s="42">
        <v>11</v>
      </c>
      <c r="Y13" s="43">
        <v>6</v>
      </c>
      <c r="Z13" s="2"/>
    </row>
    <row r="14" spans="1:26" ht="25.5" customHeight="1">
      <c r="A14" s="32" t="s">
        <v>77</v>
      </c>
      <c r="B14" s="265">
        <f>'2-2-4月報_月別患者数 '!B14/11</f>
        <v>0.2727272727272727</v>
      </c>
      <c r="C14" s="266">
        <f>'2-2-4月報_月別患者数 '!C14/11</f>
        <v>0.09090909090909091</v>
      </c>
      <c r="D14" s="272">
        <f>'2-2-4月報_月別患者数 '!D14/11</f>
        <v>0.18181818181818182</v>
      </c>
      <c r="E14" s="265">
        <f>'2-2-4月報_月別患者数 '!E14/11</f>
        <v>0.09090909090909091</v>
      </c>
      <c r="F14" s="268">
        <f>'2-2-4月報_月別患者数 '!F14/11</f>
        <v>0.09090909090909091</v>
      </c>
      <c r="G14" s="272">
        <f>'2-2-4月報_月別患者数 '!G14/11</f>
        <v>0</v>
      </c>
      <c r="H14" s="265">
        <f>'2-2-4月報_月別患者数 '!H14/11</f>
        <v>0.18181818181818182</v>
      </c>
      <c r="I14" s="268">
        <f>'2-2-4月報_月別患者数 '!I14/11</f>
        <v>0.18181818181818182</v>
      </c>
      <c r="J14" s="272">
        <f>'2-2-4月報_月別患者数 '!J14/11</f>
        <v>0</v>
      </c>
      <c r="K14" s="266">
        <f>'2-2-4月報_月別患者数 '!K14/11</f>
        <v>0</v>
      </c>
      <c r="L14" s="268">
        <f>'2-2-4月報_月別患者数 '!L14/11</f>
        <v>0</v>
      </c>
      <c r="M14" s="272">
        <f>'2-2-4月報_月別患者数 '!M14/11</f>
        <v>0</v>
      </c>
      <c r="N14" s="265">
        <f>'2-2-4月報_月別患者数 '!N14/6</f>
        <v>0.6666666666666666</v>
      </c>
      <c r="O14" s="266">
        <f>'2-2-4月報_月別患者数 '!O14/6</f>
        <v>0.5</v>
      </c>
      <c r="P14" s="267">
        <f>'2-2-4月報_月別患者数 '!P14/6</f>
        <v>0.16666666666666666</v>
      </c>
      <c r="Q14" s="265">
        <f>'2-2-4月報_月別患者数 '!Q14/6</f>
        <v>0</v>
      </c>
      <c r="R14" s="268">
        <f>'2-2-4月報_月別患者数 '!R14/6</f>
        <v>0</v>
      </c>
      <c r="S14" s="267">
        <f>'2-2-4月報_月別患者数 '!S14/6</f>
        <v>0</v>
      </c>
      <c r="T14" s="265">
        <f>'2-2-4月報_月別患者数 '!T14/6</f>
        <v>0</v>
      </c>
      <c r="U14" s="268">
        <f>'2-2-4月報_月別患者数 '!U14/6</f>
        <v>0</v>
      </c>
      <c r="V14" s="272">
        <f>'2-2-4月報_月別患者数 '!V14/6</f>
        <v>0</v>
      </c>
      <c r="W14" s="21"/>
      <c r="X14" s="42">
        <v>11</v>
      </c>
      <c r="Y14" s="43">
        <v>6</v>
      </c>
      <c r="Z14" s="2"/>
    </row>
    <row r="15" spans="1:26" ht="25.5" customHeight="1">
      <c r="A15" s="32" t="s">
        <v>134</v>
      </c>
      <c r="B15" s="265">
        <f>'2-2-4月報_月別患者数 '!B15/11</f>
        <v>1</v>
      </c>
      <c r="C15" s="266">
        <f>'2-2-4月報_月別患者数 '!C15/11</f>
        <v>0.6363636363636364</v>
      </c>
      <c r="D15" s="272">
        <f>'2-2-4月報_月別患者数 '!D15/11</f>
        <v>0.36363636363636365</v>
      </c>
      <c r="E15" s="265">
        <f>'2-2-4月報_月別患者数 '!E15/11</f>
        <v>1.0909090909090908</v>
      </c>
      <c r="F15" s="268">
        <f>'2-2-4月報_月別患者数 '!F15/11</f>
        <v>0.9090909090909091</v>
      </c>
      <c r="G15" s="272">
        <f>'2-2-4月報_月別患者数 '!G15/11</f>
        <v>0.18181818181818182</v>
      </c>
      <c r="H15" s="265">
        <f>'2-2-4月報_月別患者数 '!H15/11</f>
        <v>0.5454545454545454</v>
      </c>
      <c r="I15" s="268">
        <f>'2-2-4月報_月別患者数 '!I15/11</f>
        <v>0.5454545454545454</v>
      </c>
      <c r="J15" s="272">
        <f>'2-2-4月報_月別患者数 '!J15/11</f>
        <v>0</v>
      </c>
      <c r="K15" s="266">
        <f>'2-2-4月報_月別患者数 '!K15/11</f>
        <v>0.45454545454545453</v>
      </c>
      <c r="L15" s="268">
        <f>'2-2-4月報_月別患者数 '!L15/11</f>
        <v>0.45454545454545453</v>
      </c>
      <c r="M15" s="272">
        <f>'2-2-4月報_月別患者数 '!M15/11</f>
        <v>0</v>
      </c>
      <c r="N15" s="265">
        <f>'2-2-4月報_月別患者数 '!N15/6</f>
        <v>1</v>
      </c>
      <c r="O15" s="266">
        <f>'2-2-4月報_月別患者数 '!O15/6</f>
        <v>1</v>
      </c>
      <c r="P15" s="267">
        <f>'2-2-4月報_月別患者数 '!P15/6</f>
        <v>0</v>
      </c>
      <c r="Q15" s="265">
        <f>'2-2-4月報_月別患者数 '!Q15/6</f>
        <v>0</v>
      </c>
      <c r="R15" s="268">
        <f>'2-2-4月報_月別患者数 '!R15/6</f>
        <v>0</v>
      </c>
      <c r="S15" s="267">
        <f>'2-2-4月報_月別患者数 '!S15/6</f>
        <v>0</v>
      </c>
      <c r="T15" s="265">
        <f>'2-2-4月報_月別患者数 '!T15/6</f>
        <v>0.16666666666666666</v>
      </c>
      <c r="U15" s="268">
        <f>'2-2-4月報_月別患者数 '!U15/6</f>
        <v>0.16666666666666666</v>
      </c>
      <c r="V15" s="272">
        <f>'2-2-4月報_月別患者数 '!V15/6</f>
        <v>0</v>
      </c>
      <c r="W15" s="21"/>
      <c r="X15" s="42">
        <v>11</v>
      </c>
      <c r="Y15" s="43">
        <v>6</v>
      </c>
      <c r="Z15" s="2"/>
    </row>
    <row r="16" spans="1:26" ht="25.5" customHeight="1" thickBot="1">
      <c r="A16" s="32" t="s">
        <v>135</v>
      </c>
      <c r="B16" s="265">
        <f>'2-2-4月報_月別患者数 '!B16/11</f>
        <v>0.5454545454545454</v>
      </c>
      <c r="C16" s="266">
        <f>'2-2-4月報_月別患者数 '!C16/11</f>
        <v>0.5454545454545454</v>
      </c>
      <c r="D16" s="272">
        <f>'2-2-4月報_月別患者数 '!D16/11</f>
        <v>0</v>
      </c>
      <c r="E16" s="265">
        <f>'2-2-4月報_月別患者数 '!E16/11</f>
        <v>1.1818181818181819</v>
      </c>
      <c r="F16" s="268">
        <f>'2-2-4月報_月別患者数 '!F16/11</f>
        <v>0.8181818181818182</v>
      </c>
      <c r="G16" s="272">
        <f>'2-2-4月報_月別患者数 '!G16/11</f>
        <v>0.36363636363636365</v>
      </c>
      <c r="H16" s="265">
        <f>'2-2-4月報_月別患者数 '!H16/11</f>
        <v>0.8181818181818182</v>
      </c>
      <c r="I16" s="268">
        <f>'2-2-4月報_月別患者数 '!I16/11</f>
        <v>0.8181818181818182</v>
      </c>
      <c r="J16" s="272">
        <f>'2-2-4月報_月別患者数 '!J16/11</f>
        <v>0</v>
      </c>
      <c r="K16" s="266">
        <f>'2-2-4月報_月別患者数 '!K16/11</f>
        <v>0.45454545454545453</v>
      </c>
      <c r="L16" s="268">
        <f>'2-2-4月報_月別患者数 '!L16/11</f>
        <v>0.45454545454545453</v>
      </c>
      <c r="M16" s="272">
        <f>'2-2-4月報_月別患者数 '!M16/11</f>
        <v>0</v>
      </c>
      <c r="N16" s="265">
        <f>'2-2-4月報_月別患者数 '!N16/6</f>
        <v>1</v>
      </c>
      <c r="O16" s="266">
        <f>'2-2-4月報_月別患者数 '!O16/6</f>
        <v>0.6666666666666666</v>
      </c>
      <c r="P16" s="267">
        <f>'2-2-4月報_月別患者数 '!P16/6</f>
        <v>0.3333333333333333</v>
      </c>
      <c r="Q16" s="265">
        <f>'2-2-4月報_月別患者数 '!Q16/6</f>
        <v>0</v>
      </c>
      <c r="R16" s="268">
        <f>'2-2-4月報_月別患者数 '!R16/6</f>
        <v>0</v>
      </c>
      <c r="S16" s="267">
        <f>'2-2-4月報_月別患者数 '!S16/6</f>
        <v>0</v>
      </c>
      <c r="T16" s="265">
        <f>'2-2-4月報_月別患者数 '!T16/6</f>
        <v>0</v>
      </c>
      <c r="U16" s="268">
        <f>'2-2-4月報_月別患者数 '!U16/6</f>
        <v>0</v>
      </c>
      <c r="V16" s="272">
        <f>'2-2-4月報_月別患者数 '!V16/6</f>
        <v>0</v>
      </c>
      <c r="W16" s="21"/>
      <c r="X16" s="44">
        <v>11</v>
      </c>
      <c r="Y16" s="45">
        <v>6</v>
      </c>
      <c r="Z16" s="2"/>
    </row>
    <row r="17" spans="1:26" ht="25.5" customHeight="1" thickTop="1">
      <c r="A17" s="35" t="s">
        <v>5</v>
      </c>
      <c r="B17" s="273">
        <f aca="true" t="shared" si="0" ref="B17:V17">SUM(B5:B16)</f>
        <v>8.09090909090909</v>
      </c>
      <c r="C17" s="274">
        <f t="shared" si="0"/>
        <v>4.545454545454545</v>
      </c>
      <c r="D17" s="275">
        <f t="shared" si="0"/>
        <v>3.545454545454545</v>
      </c>
      <c r="E17" s="273">
        <f t="shared" si="0"/>
        <v>4.2727272727272725</v>
      </c>
      <c r="F17" s="276">
        <f t="shared" si="0"/>
        <v>3.1818181818181817</v>
      </c>
      <c r="G17" s="275">
        <f t="shared" si="0"/>
        <v>1.0909090909090908</v>
      </c>
      <c r="H17" s="273">
        <f t="shared" si="0"/>
        <v>2.272727272727273</v>
      </c>
      <c r="I17" s="276">
        <f t="shared" si="0"/>
        <v>2.272727272727273</v>
      </c>
      <c r="J17" s="275">
        <f t="shared" si="0"/>
        <v>0</v>
      </c>
      <c r="K17" s="274">
        <f t="shared" si="0"/>
        <v>3.3636363636363633</v>
      </c>
      <c r="L17" s="276">
        <f t="shared" si="0"/>
        <v>3.1818181818181817</v>
      </c>
      <c r="M17" s="275">
        <f t="shared" si="0"/>
        <v>0.18181818181818182</v>
      </c>
      <c r="N17" s="273">
        <f t="shared" si="0"/>
        <v>17.833333333333336</v>
      </c>
      <c r="O17" s="274">
        <f t="shared" si="0"/>
        <v>10.833333333333334</v>
      </c>
      <c r="P17" s="277">
        <f t="shared" si="0"/>
        <v>7</v>
      </c>
      <c r="Q17" s="273">
        <f t="shared" si="0"/>
        <v>0</v>
      </c>
      <c r="R17" s="276">
        <f t="shared" si="0"/>
        <v>0</v>
      </c>
      <c r="S17" s="277">
        <f t="shared" si="0"/>
        <v>0</v>
      </c>
      <c r="T17" s="273">
        <f t="shared" si="0"/>
        <v>0.16666666666666666</v>
      </c>
      <c r="U17" s="276">
        <f t="shared" si="0"/>
        <v>0.16666666666666666</v>
      </c>
      <c r="V17" s="275">
        <f t="shared" si="0"/>
        <v>0</v>
      </c>
      <c r="W17" s="21"/>
      <c r="X17" s="39"/>
      <c r="Y17" s="39"/>
      <c r="Z17" s="3"/>
    </row>
    <row r="18" spans="1:25" s="30" customFormat="1" ht="35.2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21"/>
      <c r="X18" s="21"/>
      <c r="Y18" s="21"/>
    </row>
    <row r="19" ht="13.5">
      <c r="W19" s="21"/>
    </row>
    <row r="20" ht="13.5">
      <c r="W20" s="21"/>
    </row>
    <row r="21" ht="11.25" customHeight="1">
      <c r="W21" s="21"/>
    </row>
    <row r="22" ht="13.5">
      <c r="W22" s="21"/>
    </row>
    <row r="23" ht="13.5">
      <c r="W23" s="21"/>
    </row>
    <row r="24" ht="13.5">
      <c r="W24" s="21"/>
    </row>
    <row r="25" ht="13.5">
      <c r="W25" s="21"/>
    </row>
    <row r="26" ht="13.5">
      <c r="W26" s="21"/>
    </row>
    <row r="27" ht="13.5">
      <c r="W27" s="21"/>
    </row>
    <row r="28" ht="13.5">
      <c r="W28" s="21"/>
    </row>
    <row r="29" ht="13.5">
      <c r="W29" s="21"/>
    </row>
    <row r="30" ht="13.5">
      <c r="W30" s="21"/>
    </row>
    <row r="31" ht="13.5">
      <c r="W31" s="21"/>
    </row>
    <row r="32" ht="13.5">
      <c r="W32" s="21"/>
    </row>
    <row r="33" ht="13.5">
      <c r="W33" s="21"/>
    </row>
    <row r="34" ht="13.5">
      <c r="W34" s="21"/>
    </row>
    <row r="35" ht="13.5">
      <c r="W35" s="21"/>
    </row>
    <row r="36" ht="13.5">
      <c r="W36" s="21"/>
    </row>
    <row r="37" ht="13.5">
      <c r="W37" s="21"/>
    </row>
    <row r="38" ht="13.5">
      <c r="W38" s="21"/>
    </row>
    <row r="39" ht="13.5">
      <c r="W39" s="20"/>
    </row>
  </sheetData>
  <sheetProtection/>
  <mergeCells count="13">
    <mergeCell ref="K3:M3"/>
    <mergeCell ref="N3:P3"/>
    <mergeCell ref="Q3:S3"/>
    <mergeCell ref="T3:V3"/>
    <mergeCell ref="X3:X4"/>
    <mergeCell ref="Y3:Y4"/>
    <mergeCell ref="A2:A3"/>
    <mergeCell ref="B2:M2"/>
    <mergeCell ref="N2:V2"/>
    <mergeCell ref="X2:Y2"/>
    <mergeCell ref="B3:D3"/>
    <mergeCell ref="E3:G3"/>
    <mergeCell ref="H3:J3"/>
  </mergeCells>
  <printOptions/>
  <pageMargins left="0.5118110236220472" right="0.1968503937007874" top="0.72" bottom="0.5118110236220472" header="0.5118110236220472" footer="0.4330708661417323"/>
  <pageSetup fitToHeight="1" fitToWidth="1" horizontalDpi="1200" verticalDpi="1200" orientation="landscape" paperSize="9" scale="92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="70" zoomScaleNormal="70" zoomScalePageLayoutView="0" workbookViewId="0" topLeftCell="A1">
      <selection activeCell="S56" sqref="S56"/>
    </sheetView>
  </sheetViews>
  <sheetFormatPr defaultColWidth="9.00390625" defaultRowHeight="13.5"/>
  <cols>
    <col min="1" max="1" width="14.50390625" style="4" customWidth="1"/>
    <col min="2" max="22" width="6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34.5" customHeight="1">
      <c r="A1" s="28" t="s">
        <v>80</v>
      </c>
      <c r="M1" s="55"/>
      <c r="T1" s="29"/>
      <c r="V1" s="29" t="s">
        <v>13</v>
      </c>
    </row>
    <row r="2" spans="1:23" s="6" customFormat="1" ht="24" customHeight="1">
      <c r="A2" s="351"/>
      <c r="B2" s="361" t="s">
        <v>93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361" t="s">
        <v>94</v>
      </c>
      <c r="O2" s="362"/>
      <c r="P2" s="362"/>
      <c r="Q2" s="362"/>
      <c r="R2" s="362"/>
      <c r="S2" s="362"/>
      <c r="T2" s="362"/>
      <c r="U2" s="362"/>
      <c r="V2" s="363"/>
      <c r="W2" s="33"/>
    </row>
    <row r="3" spans="1:24" s="8" customFormat="1" ht="198.75" customHeight="1">
      <c r="A3" s="360"/>
      <c r="B3" s="370" t="s">
        <v>23</v>
      </c>
      <c r="C3" s="371"/>
      <c r="D3" s="372"/>
      <c r="E3" s="373" t="s">
        <v>136</v>
      </c>
      <c r="F3" s="371"/>
      <c r="G3" s="372"/>
      <c r="H3" s="370" t="s">
        <v>75</v>
      </c>
      <c r="I3" s="371"/>
      <c r="J3" s="372"/>
      <c r="K3" s="371" t="s">
        <v>24</v>
      </c>
      <c r="L3" s="371"/>
      <c r="M3" s="372"/>
      <c r="N3" s="373" t="s">
        <v>86</v>
      </c>
      <c r="O3" s="374"/>
      <c r="P3" s="375"/>
      <c r="Q3" s="376" t="s">
        <v>87</v>
      </c>
      <c r="R3" s="377"/>
      <c r="S3" s="378"/>
      <c r="T3" s="370" t="s">
        <v>25</v>
      </c>
      <c r="U3" s="371"/>
      <c r="V3" s="372"/>
      <c r="W3" s="34"/>
      <c r="X3" s="7"/>
    </row>
    <row r="4" spans="1:24" ht="18" customHeight="1">
      <c r="A4" s="105" t="s">
        <v>21</v>
      </c>
      <c r="B4" s="278" t="s">
        <v>72</v>
      </c>
      <c r="C4" s="279" t="s">
        <v>73</v>
      </c>
      <c r="D4" s="280" t="s">
        <v>74</v>
      </c>
      <c r="E4" s="278" t="s">
        <v>72</v>
      </c>
      <c r="F4" s="281" t="s">
        <v>73</v>
      </c>
      <c r="G4" s="280" t="s">
        <v>74</v>
      </c>
      <c r="H4" s="278" t="s">
        <v>72</v>
      </c>
      <c r="I4" s="281" t="s">
        <v>73</v>
      </c>
      <c r="J4" s="280" t="s">
        <v>74</v>
      </c>
      <c r="K4" s="279" t="s">
        <v>72</v>
      </c>
      <c r="L4" s="281" t="s">
        <v>73</v>
      </c>
      <c r="M4" s="280" t="s">
        <v>74</v>
      </c>
      <c r="N4" s="278" t="s">
        <v>72</v>
      </c>
      <c r="O4" s="281" t="s">
        <v>73</v>
      </c>
      <c r="P4" s="280" t="s">
        <v>74</v>
      </c>
      <c r="Q4" s="278" t="s">
        <v>72</v>
      </c>
      <c r="R4" s="281" t="s">
        <v>73</v>
      </c>
      <c r="S4" s="280" t="s">
        <v>74</v>
      </c>
      <c r="T4" s="278" t="s">
        <v>72</v>
      </c>
      <c r="U4" s="281" t="s">
        <v>73</v>
      </c>
      <c r="V4" s="280" t="s">
        <v>74</v>
      </c>
      <c r="W4" s="227"/>
      <c r="X4" s="2"/>
    </row>
    <row r="5" spans="1:24" ht="21.75" customHeight="1">
      <c r="A5" s="81" t="s">
        <v>39</v>
      </c>
      <c r="B5" s="282">
        <f>SUM(C5:D5)</f>
        <v>0</v>
      </c>
      <c r="C5" s="87">
        <v>0</v>
      </c>
      <c r="D5" s="88">
        <v>0</v>
      </c>
      <c r="E5" s="282">
        <f>SUM(F5:G5)</f>
        <v>0</v>
      </c>
      <c r="F5" s="87">
        <v>0</v>
      </c>
      <c r="G5" s="89">
        <v>0</v>
      </c>
      <c r="H5" s="283">
        <f>SUM(I5:J5)</f>
        <v>0</v>
      </c>
      <c r="I5" s="87">
        <v>0</v>
      </c>
      <c r="J5" s="88">
        <v>0</v>
      </c>
      <c r="K5" s="282">
        <f>SUM(L5:M5)</f>
        <v>0</v>
      </c>
      <c r="L5" s="87">
        <v>0</v>
      </c>
      <c r="M5" s="89">
        <v>0</v>
      </c>
      <c r="N5" s="283">
        <f>SUM(O5:P5)</f>
        <v>0</v>
      </c>
      <c r="O5" s="90">
        <v>0</v>
      </c>
      <c r="P5" s="91">
        <v>0</v>
      </c>
      <c r="Q5" s="282">
        <f>SUM(R5:S5)</f>
        <v>0</v>
      </c>
      <c r="R5" s="284">
        <v>0</v>
      </c>
      <c r="S5" s="285">
        <v>0</v>
      </c>
      <c r="T5" s="282">
        <f>SUM(U5:V5)</f>
        <v>0</v>
      </c>
      <c r="U5" s="90">
        <v>0</v>
      </c>
      <c r="V5" s="92">
        <v>0</v>
      </c>
      <c r="W5" s="227"/>
      <c r="X5" s="2"/>
    </row>
    <row r="6" spans="1:24" ht="21.75" customHeight="1">
      <c r="A6" s="82" t="s">
        <v>41</v>
      </c>
      <c r="B6" s="286">
        <f aca="true" t="shared" si="0" ref="B6:B20">SUM(C6:D6)</f>
        <v>0</v>
      </c>
      <c r="C6" s="93">
        <v>0</v>
      </c>
      <c r="D6" s="94">
        <v>0</v>
      </c>
      <c r="E6" s="286">
        <f aca="true" t="shared" si="1" ref="E6:E20">SUM(F6:G6)</f>
        <v>0</v>
      </c>
      <c r="F6" s="93">
        <v>0</v>
      </c>
      <c r="G6" s="95">
        <v>0</v>
      </c>
      <c r="H6" s="287">
        <f aca="true" t="shared" si="2" ref="H6:H20">SUM(I6:J6)</f>
        <v>0</v>
      </c>
      <c r="I6" s="93">
        <v>0</v>
      </c>
      <c r="J6" s="94">
        <v>0</v>
      </c>
      <c r="K6" s="286">
        <f aca="true" t="shared" si="3" ref="K6:K20">SUM(L6:M6)</f>
        <v>0</v>
      </c>
      <c r="L6" s="93">
        <v>0</v>
      </c>
      <c r="M6" s="95">
        <v>0</v>
      </c>
      <c r="N6" s="287">
        <f aca="true" t="shared" si="4" ref="N6:N20">SUM(O6:P6)</f>
        <v>3</v>
      </c>
      <c r="O6" s="96">
        <v>1</v>
      </c>
      <c r="P6" s="97">
        <v>2</v>
      </c>
      <c r="Q6" s="286">
        <f aca="true" t="shared" si="5" ref="Q6:Q20">SUM(R6:S6)</f>
        <v>0</v>
      </c>
      <c r="R6" s="288">
        <v>0</v>
      </c>
      <c r="S6" s="289">
        <v>0</v>
      </c>
      <c r="T6" s="286">
        <f aca="true" t="shared" si="6" ref="T6:T20">SUM(U6:V6)</f>
        <v>0</v>
      </c>
      <c r="U6" s="96">
        <v>0</v>
      </c>
      <c r="V6" s="98">
        <v>0</v>
      </c>
      <c r="W6" s="227"/>
      <c r="X6" s="2"/>
    </row>
    <row r="7" spans="1:24" ht="21.75" customHeight="1">
      <c r="A7" s="82" t="s">
        <v>43</v>
      </c>
      <c r="B7" s="286">
        <f t="shared" si="0"/>
        <v>0</v>
      </c>
      <c r="C7" s="93">
        <v>0</v>
      </c>
      <c r="D7" s="94">
        <v>0</v>
      </c>
      <c r="E7" s="286">
        <f t="shared" si="1"/>
        <v>0</v>
      </c>
      <c r="F7" s="93">
        <v>0</v>
      </c>
      <c r="G7" s="95">
        <v>0</v>
      </c>
      <c r="H7" s="287">
        <f t="shared" si="2"/>
        <v>0</v>
      </c>
      <c r="I7" s="93">
        <v>0</v>
      </c>
      <c r="J7" s="94">
        <v>0</v>
      </c>
      <c r="K7" s="286">
        <f t="shared" si="3"/>
        <v>0</v>
      </c>
      <c r="L7" s="93">
        <v>0</v>
      </c>
      <c r="M7" s="95">
        <v>0</v>
      </c>
      <c r="N7" s="287">
        <f t="shared" si="4"/>
        <v>1</v>
      </c>
      <c r="O7" s="96">
        <v>1</v>
      </c>
      <c r="P7" s="97">
        <v>0</v>
      </c>
      <c r="Q7" s="286">
        <f t="shared" si="5"/>
        <v>0</v>
      </c>
      <c r="R7" s="288">
        <v>0</v>
      </c>
      <c r="S7" s="289">
        <v>0</v>
      </c>
      <c r="T7" s="286">
        <f t="shared" si="6"/>
        <v>0</v>
      </c>
      <c r="U7" s="96">
        <v>0</v>
      </c>
      <c r="V7" s="98">
        <v>0</v>
      </c>
      <c r="W7" s="227"/>
      <c r="X7" s="2"/>
    </row>
    <row r="8" spans="1:24" ht="21.75" customHeight="1">
      <c r="A8" s="82" t="s">
        <v>45</v>
      </c>
      <c r="B8" s="286">
        <f t="shared" si="0"/>
        <v>1</v>
      </c>
      <c r="C8" s="93">
        <v>0</v>
      </c>
      <c r="D8" s="94">
        <v>1</v>
      </c>
      <c r="E8" s="286">
        <f t="shared" si="1"/>
        <v>1</v>
      </c>
      <c r="F8" s="93">
        <v>0</v>
      </c>
      <c r="G8" s="95">
        <v>1</v>
      </c>
      <c r="H8" s="287">
        <f t="shared" si="2"/>
        <v>0</v>
      </c>
      <c r="I8" s="93">
        <v>0</v>
      </c>
      <c r="J8" s="94">
        <v>0</v>
      </c>
      <c r="K8" s="286">
        <f t="shared" si="3"/>
        <v>0</v>
      </c>
      <c r="L8" s="93">
        <v>0</v>
      </c>
      <c r="M8" s="95">
        <v>0</v>
      </c>
      <c r="N8" s="287">
        <f t="shared" si="4"/>
        <v>1</v>
      </c>
      <c r="O8" s="96">
        <v>1</v>
      </c>
      <c r="P8" s="97">
        <v>0</v>
      </c>
      <c r="Q8" s="286">
        <f t="shared" si="5"/>
        <v>0</v>
      </c>
      <c r="R8" s="288">
        <v>0</v>
      </c>
      <c r="S8" s="289">
        <v>0</v>
      </c>
      <c r="T8" s="286">
        <f t="shared" si="6"/>
        <v>0</v>
      </c>
      <c r="U8" s="96">
        <v>0</v>
      </c>
      <c r="V8" s="98">
        <v>0</v>
      </c>
      <c r="W8" s="227"/>
      <c r="X8" s="2"/>
    </row>
    <row r="9" spans="1:24" ht="21.75" customHeight="1">
      <c r="A9" s="82" t="s">
        <v>47</v>
      </c>
      <c r="B9" s="286">
        <f t="shared" si="0"/>
        <v>6</v>
      </c>
      <c r="C9" s="93">
        <v>5</v>
      </c>
      <c r="D9" s="94">
        <v>1</v>
      </c>
      <c r="E9" s="286">
        <f t="shared" si="1"/>
        <v>2</v>
      </c>
      <c r="F9" s="93">
        <v>1</v>
      </c>
      <c r="G9" s="95">
        <v>1</v>
      </c>
      <c r="H9" s="287">
        <f t="shared" si="2"/>
        <v>0</v>
      </c>
      <c r="I9" s="93">
        <v>0</v>
      </c>
      <c r="J9" s="94">
        <v>0</v>
      </c>
      <c r="K9" s="286">
        <f t="shared" si="3"/>
        <v>2</v>
      </c>
      <c r="L9" s="93">
        <v>2</v>
      </c>
      <c r="M9" s="95">
        <v>0</v>
      </c>
      <c r="N9" s="287">
        <f t="shared" si="4"/>
        <v>1</v>
      </c>
      <c r="O9" s="96">
        <v>0</v>
      </c>
      <c r="P9" s="97">
        <v>1</v>
      </c>
      <c r="Q9" s="286">
        <f t="shared" si="5"/>
        <v>0</v>
      </c>
      <c r="R9" s="288">
        <v>0</v>
      </c>
      <c r="S9" s="289">
        <v>0</v>
      </c>
      <c r="T9" s="286">
        <f t="shared" si="6"/>
        <v>0</v>
      </c>
      <c r="U9" s="96">
        <v>0</v>
      </c>
      <c r="V9" s="98">
        <v>0</v>
      </c>
      <c r="W9" s="227"/>
      <c r="X9" s="2"/>
    </row>
    <row r="10" spans="1:24" ht="21.75" customHeight="1">
      <c r="A10" s="82" t="s">
        <v>49</v>
      </c>
      <c r="B10" s="286">
        <f t="shared" si="0"/>
        <v>20</v>
      </c>
      <c r="C10" s="93">
        <v>12</v>
      </c>
      <c r="D10" s="94">
        <v>8</v>
      </c>
      <c r="E10" s="286">
        <f t="shared" si="1"/>
        <v>2</v>
      </c>
      <c r="F10" s="93">
        <v>2</v>
      </c>
      <c r="G10" s="95">
        <v>0</v>
      </c>
      <c r="H10" s="287">
        <f t="shared" si="2"/>
        <v>1</v>
      </c>
      <c r="I10" s="93">
        <v>1</v>
      </c>
      <c r="J10" s="94">
        <v>0</v>
      </c>
      <c r="K10" s="286">
        <f t="shared" si="3"/>
        <v>7</v>
      </c>
      <c r="L10" s="93">
        <v>6</v>
      </c>
      <c r="M10" s="95">
        <v>1</v>
      </c>
      <c r="N10" s="287">
        <f t="shared" si="4"/>
        <v>4</v>
      </c>
      <c r="O10" s="96">
        <v>3</v>
      </c>
      <c r="P10" s="97">
        <v>1</v>
      </c>
      <c r="Q10" s="286">
        <f t="shared" si="5"/>
        <v>0</v>
      </c>
      <c r="R10" s="288">
        <v>0</v>
      </c>
      <c r="S10" s="289">
        <v>0</v>
      </c>
      <c r="T10" s="286">
        <f t="shared" si="6"/>
        <v>0</v>
      </c>
      <c r="U10" s="96">
        <v>0</v>
      </c>
      <c r="V10" s="98">
        <v>0</v>
      </c>
      <c r="W10" s="227"/>
      <c r="X10" s="2"/>
    </row>
    <row r="11" spans="1:24" ht="21.75" customHeight="1">
      <c r="A11" s="82" t="s">
        <v>51</v>
      </c>
      <c r="B11" s="286">
        <f t="shared" si="0"/>
        <v>25</v>
      </c>
      <c r="C11" s="93">
        <v>10</v>
      </c>
      <c r="D11" s="94">
        <v>15</v>
      </c>
      <c r="E11" s="286">
        <f t="shared" si="1"/>
        <v>3</v>
      </c>
      <c r="F11" s="93">
        <v>1</v>
      </c>
      <c r="G11" s="95">
        <v>2</v>
      </c>
      <c r="H11" s="287">
        <f t="shared" si="2"/>
        <v>1</v>
      </c>
      <c r="I11" s="93">
        <v>1</v>
      </c>
      <c r="J11" s="94">
        <v>0</v>
      </c>
      <c r="K11" s="286">
        <f t="shared" si="3"/>
        <v>7</v>
      </c>
      <c r="L11" s="93">
        <v>7</v>
      </c>
      <c r="M11" s="95">
        <v>0</v>
      </c>
      <c r="N11" s="287">
        <f t="shared" si="4"/>
        <v>0</v>
      </c>
      <c r="O11" s="96">
        <v>0</v>
      </c>
      <c r="P11" s="97">
        <v>0</v>
      </c>
      <c r="Q11" s="286">
        <f t="shared" si="5"/>
        <v>0</v>
      </c>
      <c r="R11" s="288">
        <v>0</v>
      </c>
      <c r="S11" s="289">
        <v>0</v>
      </c>
      <c r="T11" s="286">
        <f t="shared" si="6"/>
        <v>0</v>
      </c>
      <c r="U11" s="96">
        <v>0</v>
      </c>
      <c r="V11" s="98">
        <v>0</v>
      </c>
      <c r="W11" s="227"/>
      <c r="X11" s="2"/>
    </row>
    <row r="12" spans="1:24" ht="21.75" customHeight="1">
      <c r="A12" s="82" t="s">
        <v>53</v>
      </c>
      <c r="B12" s="286">
        <f t="shared" si="0"/>
        <v>5</v>
      </c>
      <c r="C12" s="93">
        <v>2</v>
      </c>
      <c r="D12" s="94">
        <v>3</v>
      </c>
      <c r="E12" s="286">
        <f t="shared" si="1"/>
        <v>3</v>
      </c>
      <c r="F12" s="93">
        <v>3</v>
      </c>
      <c r="G12" s="95">
        <v>0</v>
      </c>
      <c r="H12" s="287">
        <f t="shared" si="2"/>
        <v>1</v>
      </c>
      <c r="I12" s="93">
        <v>1</v>
      </c>
      <c r="J12" s="94">
        <v>0</v>
      </c>
      <c r="K12" s="286">
        <f t="shared" si="3"/>
        <v>5</v>
      </c>
      <c r="L12" s="93">
        <v>5</v>
      </c>
      <c r="M12" s="95">
        <v>0</v>
      </c>
      <c r="N12" s="287">
        <f t="shared" si="4"/>
        <v>3</v>
      </c>
      <c r="O12" s="96">
        <v>2</v>
      </c>
      <c r="P12" s="97">
        <v>1</v>
      </c>
      <c r="Q12" s="286">
        <f t="shared" si="5"/>
        <v>0</v>
      </c>
      <c r="R12" s="288">
        <v>0</v>
      </c>
      <c r="S12" s="289">
        <v>0</v>
      </c>
      <c r="T12" s="286">
        <f t="shared" si="6"/>
        <v>0</v>
      </c>
      <c r="U12" s="96">
        <v>0</v>
      </c>
      <c r="V12" s="98">
        <v>0</v>
      </c>
      <c r="W12" s="227"/>
      <c r="X12" s="2"/>
    </row>
    <row r="13" spans="1:24" ht="21.75" customHeight="1">
      <c r="A13" s="82" t="s">
        <v>55</v>
      </c>
      <c r="B13" s="286">
        <f t="shared" si="0"/>
        <v>8</v>
      </c>
      <c r="C13" s="93">
        <v>5</v>
      </c>
      <c r="D13" s="94">
        <v>3</v>
      </c>
      <c r="E13" s="286">
        <f t="shared" si="1"/>
        <v>3</v>
      </c>
      <c r="F13" s="93">
        <v>3</v>
      </c>
      <c r="G13" s="95">
        <v>0</v>
      </c>
      <c r="H13" s="287">
        <f t="shared" si="2"/>
        <v>3</v>
      </c>
      <c r="I13" s="93">
        <v>3</v>
      </c>
      <c r="J13" s="94">
        <v>0</v>
      </c>
      <c r="K13" s="286">
        <f t="shared" si="3"/>
        <v>5</v>
      </c>
      <c r="L13" s="93">
        <v>5</v>
      </c>
      <c r="M13" s="95">
        <v>0</v>
      </c>
      <c r="N13" s="287">
        <f t="shared" si="4"/>
        <v>1</v>
      </c>
      <c r="O13" s="96">
        <v>0</v>
      </c>
      <c r="P13" s="97">
        <v>1</v>
      </c>
      <c r="Q13" s="286">
        <f t="shared" si="5"/>
        <v>0</v>
      </c>
      <c r="R13" s="288">
        <v>0</v>
      </c>
      <c r="S13" s="289">
        <v>0</v>
      </c>
      <c r="T13" s="286">
        <f t="shared" si="6"/>
        <v>0</v>
      </c>
      <c r="U13" s="96">
        <v>0</v>
      </c>
      <c r="V13" s="98">
        <v>0</v>
      </c>
      <c r="W13" s="227"/>
      <c r="X13" s="2"/>
    </row>
    <row r="14" spans="1:24" ht="21.75" customHeight="1">
      <c r="A14" s="82" t="s">
        <v>57</v>
      </c>
      <c r="B14" s="286">
        <f t="shared" si="0"/>
        <v>11</v>
      </c>
      <c r="C14" s="93">
        <v>6</v>
      </c>
      <c r="D14" s="94">
        <v>5</v>
      </c>
      <c r="E14" s="286">
        <f t="shared" si="1"/>
        <v>6</v>
      </c>
      <c r="F14" s="93">
        <v>4</v>
      </c>
      <c r="G14" s="95">
        <v>2</v>
      </c>
      <c r="H14" s="287">
        <f t="shared" si="2"/>
        <v>6</v>
      </c>
      <c r="I14" s="93">
        <v>6</v>
      </c>
      <c r="J14" s="94">
        <v>0</v>
      </c>
      <c r="K14" s="286">
        <f t="shared" si="3"/>
        <v>1</v>
      </c>
      <c r="L14" s="93">
        <v>1</v>
      </c>
      <c r="M14" s="95">
        <v>0</v>
      </c>
      <c r="N14" s="287">
        <f t="shared" si="4"/>
        <v>2</v>
      </c>
      <c r="O14" s="96">
        <v>1</v>
      </c>
      <c r="P14" s="97">
        <v>1</v>
      </c>
      <c r="Q14" s="286">
        <f t="shared" si="5"/>
        <v>0</v>
      </c>
      <c r="R14" s="288">
        <v>0</v>
      </c>
      <c r="S14" s="289">
        <v>0</v>
      </c>
      <c r="T14" s="286">
        <f t="shared" si="6"/>
        <v>0</v>
      </c>
      <c r="U14" s="96">
        <v>0</v>
      </c>
      <c r="V14" s="98">
        <v>0</v>
      </c>
      <c r="W14" s="227"/>
      <c r="X14" s="2"/>
    </row>
    <row r="15" spans="1:24" ht="21.75" customHeight="1">
      <c r="A15" s="82" t="s">
        <v>59</v>
      </c>
      <c r="B15" s="286">
        <f t="shared" si="0"/>
        <v>4</v>
      </c>
      <c r="C15" s="93">
        <v>4</v>
      </c>
      <c r="D15" s="94">
        <v>0</v>
      </c>
      <c r="E15" s="286">
        <f t="shared" si="1"/>
        <v>4</v>
      </c>
      <c r="F15" s="93">
        <v>4</v>
      </c>
      <c r="G15" s="95">
        <v>0</v>
      </c>
      <c r="H15" s="287">
        <f t="shared" si="2"/>
        <v>3</v>
      </c>
      <c r="I15" s="93">
        <v>3</v>
      </c>
      <c r="J15" s="94">
        <v>0</v>
      </c>
      <c r="K15" s="286">
        <f t="shared" si="3"/>
        <v>5</v>
      </c>
      <c r="L15" s="93">
        <v>4</v>
      </c>
      <c r="M15" s="95">
        <v>1</v>
      </c>
      <c r="N15" s="287">
        <f t="shared" si="4"/>
        <v>0</v>
      </c>
      <c r="O15" s="96">
        <v>0</v>
      </c>
      <c r="P15" s="97">
        <v>0</v>
      </c>
      <c r="Q15" s="286">
        <f t="shared" si="5"/>
        <v>0</v>
      </c>
      <c r="R15" s="288">
        <v>0</v>
      </c>
      <c r="S15" s="289">
        <v>0</v>
      </c>
      <c r="T15" s="286">
        <f t="shared" si="6"/>
        <v>0</v>
      </c>
      <c r="U15" s="96">
        <v>0</v>
      </c>
      <c r="V15" s="98">
        <v>0</v>
      </c>
      <c r="W15" s="227"/>
      <c r="X15" s="2"/>
    </row>
    <row r="16" spans="1:24" ht="21.75" customHeight="1">
      <c r="A16" s="82" t="s">
        <v>61</v>
      </c>
      <c r="B16" s="286">
        <f t="shared" si="0"/>
        <v>3</v>
      </c>
      <c r="C16" s="93">
        <v>1</v>
      </c>
      <c r="D16" s="94">
        <v>2</v>
      </c>
      <c r="E16" s="286">
        <f t="shared" si="1"/>
        <v>8</v>
      </c>
      <c r="F16" s="93">
        <v>7</v>
      </c>
      <c r="G16" s="95">
        <v>1</v>
      </c>
      <c r="H16" s="287">
        <f t="shared" si="2"/>
        <v>0</v>
      </c>
      <c r="I16" s="93">
        <v>0</v>
      </c>
      <c r="J16" s="94">
        <v>0</v>
      </c>
      <c r="K16" s="286">
        <f t="shared" si="3"/>
        <v>3</v>
      </c>
      <c r="L16" s="93">
        <v>3</v>
      </c>
      <c r="M16" s="95">
        <v>0</v>
      </c>
      <c r="N16" s="287">
        <f t="shared" si="4"/>
        <v>1</v>
      </c>
      <c r="O16" s="96">
        <v>0</v>
      </c>
      <c r="P16" s="97">
        <v>1</v>
      </c>
      <c r="Q16" s="286">
        <f t="shared" si="5"/>
        <v>0</v>
      </c>
      <c r="R16" s="288">
        <v>0</v>
      </c>
      <c r="S16" s="289">
        <v>0</v>
      </c>
      <c r="T16" s="286">
        <f t="shared" si="6"/>
        <v>0</v>
      </c>
      <c r="U16" s="96">
        <v>0</v>
      </c>
      <c r="V16" s="98">
        <v>0</v>
      </c>
      <c r="W16" s="227"/>
      <c r="X16" s="2"/>
    </row>
    <row r="17" spans="1:24" ht="21.75" customHeight="1">
      <c r="A17" s="82" t="s">
        <v>63</v>
      </c>
      <c r="B17" s="286">
        <f t="shared" si="0"/>
        <v>5</v>
      </c>
      <c r="C17" s="93">
        <v>4</v>
      </c>
      <c r="D17" s="94">
        <v>1</v>
      </c>
      <c r="E17" s="286">
        <f t="shared" si="1"/>
        <v>3</v>
      </c>
      <c r="F17" s="93">
        <v>3</v>
      </c>
      <c r="G17" s="95">
        <v>0</v>
      </c>
      <c r="H17" s="287">
        <f t="shared" si="2"/>
        <v>6</v>
      </c>
      <c r="I17" s="93">
        <v>6</v>
      </c>
      <c r="J17" s="94">
        <v>0</v>
      </c>
      <c r="K17" s="286">
        <f t="shared" si="3"/>
        <v>1</v>
      </c>
      <c r="L17" s="93">
        <v>1</v>
      </c>
      <c r="M17" s="95">
        <v>0</v>
      </c>
      <c r="N17" s="287">
        <f t="shared" si="4"/>
        <v>3</v>
      </c>
      <c r="O17" s="96">
        <v>2</v>
      </c>
      <c r="P17" s="97">
        <v>1</v>
      </c>
      <c r="Q17" s="286">
        <f t="shared" si="5"/>
        <v>0</v>
      </c>
      <c r="R17" s="288">
        <v>0</v>
      </c>
      <c r="S17" s="289">
        <v>0</v>
      </c>
      <c r="T17" s="286">
        <f t="shared" si="6"/>
        <v>0</v>
      </c>
      <c r="U17" s="96">
        <v>0</v>
      </c>
      <c r="V17" s="98">
        <v>0</v>
      </c>
      <c r="W17" s="227"/>
      <c r="X17" s="2"/>
    </row>
    <row r="18" spans="1:24" ht="21.75" customHeight="1">
      <c r="A18" s="82" t="s">
        <v>64</v>
      </c>
      <c r="B18" s="286">
        <f t="shared" si="0"/>
        <v>1</v>
      </c>
      <c r="C18" s="93">
        <v>1</v>
      </c>
      <c r="D18" s="94">
        <v>0</v>
      </c>
      <c r="E18" s="286">
        <f t="shared" si="1"/>
        <v>3</v>
      </c>
      <c r="F18" s="93">
        <v>2</v>
      </c>
      <c r="G18" s="95">
        <v>1</v>
      </c>
      <c r="H18" s="287">
        <f t="shared" si="2"/>
        <v>2</v>
      </c>
      <c r="I18" s="93">
        <v>2</v>
      </c>
      <c r="J18" s="94">
        <v>0</v>
      </c>
      <c r="K18" s="286">
        <f t="shared" si="3"/>
        <v>1</v>
      </c>
      <c r="L18" s="93">
        <v>1</v>
      </c>
      <c r="M18" s="95">
        <v>0</v>
      </c>
      <c r="N18" s="287">
        <f t="shared" si="4"/>
        <v>7</v>
      </c>
      <c r="O18" s="96">
        <v>6</v>
      </c>
      <c r="P18" s="97">
        <v>1</v>
      </c>
      <c r="Q18" s="286">
        <f t="shared" si="5"/>
        <v>0</v>
      </c>
      <c r="R18" s="288">
        <v>0</v>
      </c>
      <c r="S18" s="289">
        <v>0</v>
      </c>
      <c r="T18" s="286">
        <f t="shared" si="6"/>
        <v>0</v>
      </c>
      <c r="U18" s="96">
        <v>0</v>
      </c>
      <c r="V18" s="98">
        <v>0</v>
      </c>
      <c r="W18" s="227"/>
      <c r="X18" s="2"/>
    </row>
    <row r="19" spans="1:24" ht="21.75" customHeight="1">
      <c r="A19" s="82" t="s">
        <v>66</v>
      </c>
      <c r="B19" s="286">
        <f t="shared" si="0"/>
        <v>0</v>
      </c>
      <c r="C19" s="93">
        <v>0</v>
      </c>
      <c r="D19" s="94">
        <v>0</v>
      </c>
      <c r="E19" s="286">
        <f t="shared" si="1"/>
        <v>2</v>
      </c>
      <c r="F19" s="93">
        <v>1</v>
      </c>
      <c r="G19" s="95">
        <v>1</v>
      </c>
      <c r="H19" s="287">
        <f t="shared" si="2"/>
        <v>0</v>
      </c>
      <c r="I19" s="93">
        <v>0</v>
      </c>
      <c r="J19" s="94">
        <v>0</v>
      </c>
      <c r="K19" s="286">
        <f t="shared" si="3"/>
        <v>0</v>
      </c>
      <c r="L19" s="93">
        <v>0</v>
      </c>
      <c r="M19" s="95">
        <v>0</v>
      </c>
      <c r="N19" s="287">
        <f t="shared" si="4"/>
        <v>5</v>
      </c>
      <c r="O19" s="96">
        <v>4</v>
      </c>
      <c r="P19" s="97">
        <v>1</v>
      </c>
      <c r="Q19" s="286">
        <f t="shared" si="5"/>
        <v>0</v>
      </c>
      <c r="R19" s="288">
        <v>0</v>
      </c>
      <c r="S19" s="289">
        <v>0</v>
      </c>
      <c r="T19" s="286">
        <f t="shared" si="6"/>
        <v>0</v>
      </c>
      <c r="U19" s="96">
        <v>0</v>
      </c>
      <c r="V19" s="98">
        <v>0</v>
      </c>
      <c r="W19" s="227"/>
      <c r="X19" s="2"/>
    </row>
    <row r="20" spans="1:24" ht="21.75" customHeight="1" thickBot="1">
      <c r="A20" s="82" t="s">
        <v>68</v>
      </c>
      <c r="B20" s="290">
        <f t="shared" si="0"/>
        <v>0</v>
      </c>
      <c r="C20" s="99">
        <v>0</v>
      </c>
      <c r="D20" s="100">
        <v>0</v>
      </c>
      <c r="E20" s="290">
        <f t="shared" si="1"/>
        <v>7</v>
      </c>
      <c r="F20" s="99">
        <v>4</v>
      </c>
      <c r="G20" s="101">
        <v>3</v>
      </c>
      <c r="H20" s="291">
        <f t="shared" si="2"/>
        <v>2</v>
      </c>
      <c r="I20" s="99">
        <v>2</v>
      </c>
      <c r="J20" s="100">
        <v>0</v>
      </c>
      <c r="K20" s="290">
        <f t="shared" si="3"/>
        <v>0</v>
      </c>
      <c r="L20" s="99">
        <v>0</v>
      </c>
      <c r="M20" s="101">
        <v>0</v>
      </c>
      <c r="N20" s="291">
        <f t="shared" si="4"/>
        <v>75</v>
      </c>
      <c r="O20" s="102">
        <v>44</v>
      </c>
      <c r="P20" s="103">
        <v>31</v>
      </c>
      <c r="Q20" s="290">
        <f t="shared" si="5"/>
        <v>0</v>
      </c>
      <c r="R20" s="292">
        <v>0</v>
      </c>
      <c r="S20" s="293">
        <v>0</v>
      </c>
      <c r="T20" s="290">
        <f t="shared" si="6"/>
        <v>1</v>
      </c>
      <c r="U20" s="102">
        <v>1</v>
      </c>
      <c r="V20" s="104">
        <v>0</v>
      </c>
      <c r="W20" s="227"/>
      <c r="X20" s="2"/>
    </row>
    <row r="21" spans="1:24" ht="21.75" customHeight="1" thickTop="1">
      <c r="A21" s="86" t="s">
        <v>5</v>
      </c>
      <c r="B21" s="294">
        <f>SUM(C21:D21)</f>
        <v>89</v>
      </c>
      <c r="C21" s="295">
        <f>SUM(C5:C20)</f>
        <v>50</v>
      </c>
      <c r="D21" s="296">
        <f>SUM(D5:D20)</f>
        <v>39</v>
      </c>
      <c r="E21" s="294">
        <f>SUM(F21:G21)</f>
        <v>47</v>
      </c>
      <c r="F21" s="295">
        <f aca="true" t="shared" si="7" ref="F21:L21">SUM(F5:F20)</f>
        <v>35</v>
      </c>
      <c r="G21" s="297">
        <f t="shared" si="7"/>
        <v>12</v>
      </c>
      <c r="H21" s="298">
        <f>SUM(I21:J21)</f>
        <v>25</v>
      </c>
      <c r="I21" s="295">
        <f t="shared" si="7"/>
        <v>25</v>
      </c>
      <c r="J21" s="296">
        <f t="shared" si="7"/>
        <v>0</v>
      </c>
      <c r="K21" s="294">
        <f>SUM(L21:M21)</f>
        <v>37</v>
      </c>
      <c r="L21" s="295">
        <f t="shared" si="7"/>
        <v>35</v>
      </c>
      <c r="M21" s="297">
        <f>SUM(M5:M20)</f>
        <v>2</v>
      </c>
      <c r="N21" s="294">
        <f>SUM(O21:P21)</f>
        <v>107</v>
      </c>
      <c r="O21" s="295">
        <f>SUM(O5:O20)</f>
        <v>65</v>
      </c>
      <c r="P21" s="297">
        <f>SUM(P5:P20)</f>
        <v>42</v>
      </c>
      <c r="Q21" s="294">
        <f>SUM(R21:S21)</f>
        <v>0</v>
      </c>
      <c r="R21" s="295">
        <f>SUM(R5:R20)</f>
        <v>0</v>
      </c>
      <c r="S21" s="297">
        <f>SUM(S5:S20)</f>
        <v>0</v>
      </c>
      <c r="T21" s="294">
        <f>SUM(U21:V21)</f>
        <v>1</v>
      </c>
      <c r="U21" s="295">
        <f>SUM(U5:U20)</f>
        <v>1</v>
      </c>
      <c r="V21" s="297">
        <f>SUM(V5:V20)</f>
        <v>0</v>
      </c>
      <c r="W21" s="299"/>
      <c r="X21" s="3"/>
    </row>
    <row r="22" spans="1:23" s="30" customFormat="1" ht="1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4" ht="11.25">
      <c r="J24" s="1" t="s">
        <v>101</v>
      </c>
    </row>
  </sheetData>
  <sheetProtection/>
  <mergeCells count="10">
    <mergeCell ref="A2:A3"/>
    <mergeCell ref="B2:M2"/>
    <mergeCell ref="N2:V2"/>
    <mergeCell ref="B3:D3"/>
    <mergeCell ref="E3:G3"/>
    <mergeCell ref="H3:J3"/>
    <mergeCell ref="K3:M3"/>
    <mergeCell ref="N3:P3"/>
    <mergeCell ref="Q3:S3"/>
    <mergeCell ref="T3:V3"/>
  </mergeCells>
  <printOptions/>
  <pageMargins left="0.5905511811023623" right="0.1968503937007874" top="0.5905511811023623" bottom="0.5118110236220472" header="0.5118110236220472" footer="0.4330708661417323"/>
  <pageSetup fitToHeight="1" fitToWidth="1" horizontalDpi="1200" verticalDpi="1200" orientation="landscape" paperSize="9" scale="83" r:id="rId1"/>
  <ignoredErrors>
    <ignoredError sqref="N21:U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User</cp:lastModifiedBy>
  <cp:lastPrinted>2018-12-10T08:09:41Z</cp:lastPrinted>
  <dcterms:created xsi:type="dcterms:W3CDTF">2006-09-07T06:53:22Z</dcterms:created>
  <dcterms:modified xsi:type="dcterms:W3CDTF">2023-08-18T04:23:26Z</dcterms:modified>
  <cp:category/>
  <cp:version/>
  <cp:contentType/>
  <cp:contentStatus/>
</cp:coreProperties>
</file>